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Dados\"/>
    </mc:Choice>
  </mc:AlternateContent>
  <xr:revisionPtr revIDLastSave="0" documentId="13_ncr:1_{61122DEE-D042-465A-8F45-546D9C17F1E4}" xr6:coauthVersionLast="47" xr6:coauthVersionMax="47" xr10:uidLastSave="{00000000-0000-0000-0000-000000000000}"/>
  <bookViews>
    <workbookView xWindow="-108" yWindow="-108" windowWidth="23256" windowHeight="12456" tabRatio="907" activeTab="1" xr2:uid="{00000000-000D-0000-FFFF-FFFF00000000}"/>
  </bookViews>
  <sheets>
    <sheet name="INDEX" sheetId="1" r:id="rId1"/>
    <sheet name="Portos" sheetId="35" r:id="rId2"/>
    <sheet name="Fretes" sheetId="40" r:id="rId3"/>
    <sheet name="Conteiners" sheetId="38" r:id="rId4"/>
    <sheet name="Rota" sheetId="39" r:id="rId5"/>
    <sheet name="Demanda" sheetId="34" r:id="rId6"/>
    <sheet name="Parametros" sheetId="41" r:id="rId7"/>
    <sheet name="PAR CF" sheetId="4" r:id="rId8"/>
    <sheet name="PAR CE" sheetId="5" r:id="rId9"/>
    <sheet name="PAR CS" sheetId="6" r:id="rId10"/>
    <sheet name="PAR CR" sheetId="7" r:id="rId11"/>
    <sheet name="PAR CM" sheetId="8" r:id="rId12"/>
    <sheet name="PAR RF" sheetId="9" r:id="rId13"/>
    <sheet name="PAR E0" sheetId="10" r:id="rId14"/>
    <sheet name="PAR WF" sheetId="11" r:id="rId15"/>
    <sheet name="PAR WE" sheetId="12" r:id="rId16"/>
    <sheet name="PAR PX" sheetId="13" r:id="rId17"/>
    <sheet name="PAR PI" sheetId="14" r:id="rId18"/>
    <sheet name="PAR SF" sheetId="15" r:id="rId19"/>
    <sheet name="PAR SE" sheetId="16" r:id="rId20"/>
    <sheet name="PAR TR" sheetId="17" r:id="rId21"/>
    <sheet name="PAR H" sheetId="18" r:id="rId22"/>
    <sheet name="PAR M" sheetId="19" r:id="rId23"/>
    <sheet name="PAR NV" sheetId="20" r:id="rId24"/>
    <sheet name="PAR VC" sheetId="21" r:id="rId25"/>
    <sheet name="PAR NT" sheetId="22" r:id="rId26"/>
    <sheet name="PAR ND" sheetId="23" r:id="rId27"/>
    <sheet name="PAR NP" sheetId="24" r:id="rId28"/>
    <sheet name="PAR NF" sheetId="25" r:id="rId29"/>
    <sheet name="PAR NE" sheetId="26" r:id="rId30"/>
    <sheet name="PAR NC" sheetId="27" r:id="rId31"/>
    <sheet name="PAR G" sheetId="28" r:id="rId32"/>
    <sheet name="PAR Q" sheetId="29" r:id="rId33"/>
    <sheet name="Sheet" sheetId="30" r:id="rId34"/>
    <sheet name="Sheet1" sheetId="31" r:id="rId35"/>
    <sheet name="Sheet2" sheetId="32" r:id="rId36"/>
    <sheet name="Sheet3" sheetId="33" r:id="rId37"/>
  </sheets>
  <definedNames>
    <definedName name="_xlnm._FilterDatabase" localSheetId="8" hidden="1">'PAR CE'!$A$1:$F$26</definedName>
    <definedName name="_xlnm._FilterDatabase" localSheetId="7" hidden="1">'PAR CF'!$A$1:$F$26</definedName>
    <definedName name="_xlnm._FilterDatabase" localSheetId="22" hidden="1">'PAR M'!$J$1:$M$251</definedName>
    <definedName name="_xlnm._FilterDatabase" localSheetId="12" hidden="1">'PAR RF'!$R$1:$X$781</definedName>
    <definedName name="_xlnm._FilterDatabase" localSheetId="20" hidden="1">'PAR TR'!$P$1:$S$577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21" i="40" l="1" a="1"/>
  <c r="D221" i="40" s="1"/>
  <c r="D220" i="40" a="1"/>
  <c r="D220" i="40" s="1"/>
  <c r="D219" i="40" a="1"/>
  <c r="D219" i="40" s="1"/>
  <c r="D218" i="40" a="1"/>
  <c r="D218" i="40" s="1"/>
  <c r="D217" i="40" a="1"/>
  <c r="D217" i="40" s="1"/>
  <c r="D216" i="40" a="1"/>
  <c r="D216" i="40" s="1"/>
  <c r="D215" i="40" a="1"/>
  <c r="D215" i="40" s="1"/>
  <c r="D214" i="40" a="1"/>
  <c r="D214" i="40" s="1"/>
  <c r="D213" i="40" a="1"/>
  <c r="D213" i="40" s="1"/>
  <c r="D212" i="40" a="1"/>
  <c r="D212" i="40" s="1"/>
  <c r="D211" i="40" a="1"/>
  <c r="D211" i="40" s="1"/>
  <c r="D210" i="40" a="1"/>
  <c r="D210" i="40" s="1"/>
  <c r="D209" i="40" a="1"/>
  <c r="D209" i="40" s="1"/>
  <c r="D208" i="40" a="1"/>
  <c r="D208" i="40" s="1"/>
  <c r="D207" i="40" a="1"/>
  <c r="D207" i="40" s="1"/>
  <c r="D206" i="40" a="1"/>
  <c r="D206" i="40" s="1"/>
  <c r="D205" i="40" a="1"/>
  <c r="D205" i="40" s="1"/>
  <c r="D204" i="40" a="1"/>
  <c r="D204" i="40" s="1"/>
  <c r="D203" i="40" a="1"/>
  <c r="D203" i="40" s="1"/>
  <c r="D202" i="40" a="1"/>
  <c r="D202" i="40" s="1"/>
  <c r="D201" i="40" a="1"/>
  <c r="D201" i="40" s="1"/>
  <c r="D200" i="40" a="1"/>
  <c r="D200" i="40" s="1"/>
  <c r="D199" i="40" a="1"/>
  <c r="D199" i="40" s="1"/>
  <c r="D198" i="40" a="1"/>
  <c r="D198" i="40" s="1"/>
  <c r="D197" i="40" a="1"/>
  <c r="D197" i="40" s="1"/>
  <c r="D196" i="40" a="1"/>
  <c r="D196" i="40" s="1"/>
  <c r="D195" i="40" a="1"/>
  <c r="D195" i="40" s="1"/>
  <c r="D194" i="40" a="1"/>
  <c r="D194" i="40" s="1"/>
  <c r="D193" i="40" a="1"/>
  <c r="D193" i="40" s="1"/>
  <c r="D192" i="40" a="1"/>
  <c r="D192" i="40" s="1"/>
  <c r="D191" i="40" a="1"/>
  <c r="D191" i="40" s="1"/>
  <c r="D190" i="40" a="1"/>
  <c r="D190" i="40" s="1"/>
  <c r="D189" i="40" a="1"/>
  <c r="D189" i="40" s="1"/>
  <c r="D188" i="40" a="1"/>
  <c r="D188" i="40" s="1"/>
  <c r="D187" i="40" a="1"/>
  <c r="D187" i="40" s="1"/>
  <c r="D186" i="40" a="1"/>
  <c r="D186" i="40" s="1"/>
  <c r="D185" i="40" a="1"/>
  <c r="D185" i="40" s="1"/>
  <c r="D184" i="40" a="1"/>
  <c r="D184" i="40" s="1"/>
  <c r="D183" i="40" a="1"/>
  <c r="D183" i="40" s="1"/>
  <c r="D182" i="40" a="1"/>
  <c r="D182" i="40" s="1"/>
  <c r="D181" i="40" a="1"/>
  <c r="D181" i="40" s="1"/>
  <c r="D180" i="40" a="1"/>
  <c r="D180" i="40" s="1"/>
  <c r="D179" i="40" a="1"/>
  <c r="D179" i="40" s="1"/>
  <c r="D178" i="40" a="1"/>
  <c r="D178" i="40" s="1"/>
  <c r="D177" i="40" a="1"/>
  <c r="D177" i="40" s="1"/>
  <c r="D176" i="40" a="1"/>
  <c r="D176" i="40" s="1"/>
  <c r="D175" i="40" a="1"/>
  <c r="D175" i="40" s="1"/>
  <c r="D174" i="40" a="1"/>
  <c r="D174" i="40" s="1"/>
  <c r="D173" i="40" a="1"/>
  <c r="D173" i="40" s="1"/>
  <c r="D172" i="40" a="1"/>
  <c r="D172" i="40" s="1"/>
  <c r="D171" i="40" a="1"/>
  <c r="D171" i="40" s="1"/>
  <c r="D170" i="40" a="1"/>
  <c r="D170" i="40" s="1"/>
  <c r="D169" i="40" a="1"/>
  <c r="D169" i="40" s="1"/>
  <c r="D168" i="40" a="1"/>
  <c r="D168" i="40" s="1"/>
  <c r="D167" i="40" a="1"/>
  <c r="D167" i="40" s="1"/>
  <c r="D166" i="40" a="1"/>
  <c r="D166" i="40" s="1"/>
  <c r="D165" i="40" a="1"/>
  <c r="D165" i="40" s="1"/>
  <c r="D164" i="40" a="1"/>
  <c r="D164" i="40" s="1"/>
  <c r="D163" i="40" a="1"/>
  <c r="D163" i="40" s="1"/>
  <c r="D162" i="40" a="1"/>
  <c r="D162" i="40" s="1"/>
  <c r="D161" i="40" a="1"/>
  <c r="D161" i="40" s="1"/>
  <c r="D160" i="40" a="1"/>
  <c r="D160" i="40" s="1"/>
  <c r="D159" i="40" a="1"/>
  <c r="D159" i="40" s="1"/>
  <c r="D158" i="40" a="1"/>
  <c r="D158" i="40" s="1"/>
  <c r="D157" i="40" a="1"/>
  <c r="D157" i="40" s="1"/>
  <c r="D156" i="40" a="1"/>
  <c r="D156" i="40" s="1"/>
  <c r="D155" i="40" a="1"/>
  <c r="D155" i="40" s="1"/>
  <c r="D154" i="40" a="1"/>
  <c r="D154" i="40" s="1"/>
  <c r="D153" i="40" a="1"/>
  <c r="D153" i="40" s="1"/>
  <c r="D152" i="40" a="1"/>
  <c r="D152" i="40" s="1"/>
  <c r="D151" i="40" a="1"/>
  <c r="D151" i="40" s="1"/>
  <c r="D150" i="40" a="1"/>
  <c r="D150" i="40" s="1"/>
  <c r="D149" i="40" a="1"/>
  <c r="D149" i="40" s="1"/>
  <c r="D148" i="40" a="1"/>
  <c r="D148" i="40" s="1"/>
  <c r="D147" i="40" a="1"/>
  <c r="D147" i="40" s="1"/>
  <c r="D146" i="40" a="1"/>
  <c r="D146" i="40" s="1"/>
  <c r="D145" i="40" a="1"/>
  <c r="D145" i="40" s="1"/>
  <c r="D144" i="40" a="1"/>
  <c r="D144" i="40" s="1"/>
  <c r="D143" i="40" a="1"/>
  <c r="D143" i="40" s="1"/>
  <c r="D142" i="40" a="1"/>
  <c r="D142" i="40" s="1"/>
  <c r="D141" i="40" a="1"/>
  <c r="D141" i="40" s="1"/>
  <c r="D140" i="40" a="1"/>
  <c r="D140" i="40" s="1"/>
  <c r="D139" i="40" a="1"/>
  <c r="D139" i="40" s="1"/>
  <c r="D138" i="40" a="1"/>
  <c r="D138" i="40" s="1"/>
  <c r="D137" i="40" a="1"/>
  <c r="D137" i="40" s="1"/>
  <c r="D136" i="40" a="1"/>
  <c r="D136" i="40" s="1"/>
  <c r="D135" i="40" a="1"/>
  <c r="D135" i="40" s="1"/>
  <c r="D134" i="40" a="1"/>
  <c r="D134" i="40" s="1"/>
  <c r="D133" i="40" a="1"/>
  <c r="D133" i="40" s="1"/>
  <c r="D132" i="40" a="1"/>
  <c r="D132" i="40" s="1"/>
  <c r="D131" i="40" a="1"/>
  <c r="D131" i="40" s="1"/>
  <c r="D130" i="40" a="1"/>
  <c r="D130" i="40" s="1"/>
  <c r="D129" i="40" a="1"/>
  <c r="D129" i="40" s="1"/>
  <c r="D128" i="40" a="1"/>
  <c r="D128" i="40" s="1"/>
  <c r="D127" i="40" a="1"/>
  <c r="D127" i="40" s="1"/>
  <c r="D126" i="40" a="1"/>
  <c r="D126" i="40" s="1"/>
  <c r="D125" i="40" a="1"/>
  <c r="D125" i="40" s="1"/>
  <c r="D124" i="40" a="1"/>
  <c r="D124" i="40" s="1"/>
  <c r="D123" i="40" a="1"/>
  <c r="D123" i="40" s="1"/>
  <c r="D122" i="40" a="1"/>
  <c r="D122" i="40" s="1"/>
  <c r="D121" i="40" a="1"/>
  <c r="D121" i="40" s="1"/>
  <c r="D120" i="40" a="1"/>
  <c r="D120" i="40" s="1"/>
  <c r="D119" i="40" a="1"/>
  <c r="D119" i="40" s="1"/>
  <c r="D118" i="40" a="1"/>
  <c r="D118" i="40" s="1"/>
  <c r="D117" i="40" a="1"/>
  <c r="D117" i="40" s="1"/>
  <c r="D116" i="40" a="1"/>
  <c r="D116" i="40" s="1"/>
  <c r="D115" i="40" a="1"/>
  <c r="D115" i="40" s="1"/>
  <c r="D114" i="40" a="1"/>
  <c r="D114" i="40" s="1"/>
  <c r="D113" i="40" a="1"/>
  <c r="D113" i="40" s="1"/>
  <c r="D112" i="40" a="1"/>
  <c r="D112" i="40" s="1"/>
  <c r="D111" i="40" a="1"/>
  <c r="D111" i="40" s="1"/>
  <c r="D110" i="40" a="1"/>
  <c r="D110" i="40" s="1"/>
  <c r="D109" i="40" a="1"/>
  <c r="D109" i="40" s="1"/>
  <c r="D108" i="40" a="1"/>
  <c r="D108" i="40" s="1"/>
  <c r="D107" i="40" a="1"/>
  <c r="D107" i="40" s="1"/>
  <c r="D106" i="40" a="1"/>
  <c r="D106" i="40" s="1"/>
  <c r="D105" i="40" a="1"/>
  <c r="D105" i="40" s="1"/>
  <c r="D104" i="40" a="1"/>
  <c r="D104" i="40" s="1"/>
  <c r="D103" i="40" a="1"/>
  <c r="D103" i="40" s="1"/>
  <c r="D102" i="40" a="1"/>
  <c r="D102" i="40" s="1"/>
  <c r="D101" i="40" a="1"/>
  <c r="D101" i="40" s="1"/>
  <c r="D100" i="40" a="1"/>
  <c r="D100" i="40" s="1"/>
  <c r="D99" i="40" a="1"/>
  <c r="D99" i="40" s="1"/>
  <c r="D98" i="40" a="1"/>
  <c r="D98" i="40" s="1"/>
  <c r="D97" i="40" a="1"/>
  <c r="D97" i="40" s="1"/>
  <c r="D96" i="40" a="1"/>
  <c r="D96" i="40" s="1"/>
  <c r="D95" i="40" a="1"/>
  <c r="D95" i="40" s="1"/>
  <c r="D94" i="40" a="1"/>
  <c r="D94" i="40" s="1"/>
  <c r="D93" i="40" a="1"/>
  <c r="D93" i="40" s="1"/>
  <c r="D92" i="40" a="1"/>
  <c r="D92" i="40" s="1"/>
  <c r="D91" i="40" a="1"/>
  <c r="D91" i="40" s="1"/>
  <c r="D90" i="40" a="1"/>
  <c r="D90" i="40" s="1"/>
  <c r="D89" i="40" a="1"/>
  <c r="D89" i="40" s="1"/>
  <c r="D88" i="40" a="1"/>
  <c r="D88" i="40" s="1"/>
  <c r="D87" i="40" a="1"/>
  <c r="D87" i="40" s="1"/>
  <c r="D86" i="40" a="1"/>
  <c r="D86" i="40" s="1"/>
  <c r="D85" i="40" a="1"/>
  <c r="D85" i="40" s="1"/>
  <c r="D84" i="40" a="1"/>
  <c r="D84" i="40" s="1"/>
  <c r="D83" i="40" a="1"/>
  <c r="D83" i="40" s="1"/>
  <c r="D82" i="40" a="1"/>
  <c r="D82" i="40" s="1"/>
  <c r="D81" i="40" a="1"/>
  <c r="D81" i="40" s="1"/>
  <c r="D80" i="40" a="1"/>
  <c r="D80" i="40" s="1"/>
  <c r="D79" i="40" a="1"/>
  <c r="D79" i="40" s="1"/>
  <c r="D78" i="40" a="1"/>
  <c r="D78" i="40" s="1"/>
  <c r="D77" i="40" a="1"/>
  <c r="D77" i="40" s="1"/>
  <c r="D76" i="40" a="1"/>
  <c r="D76" i="40" s="1"/>
  <c r="D75" i="40" a="1"/>
  <c r="D75" i="40" s="1"/>
  <c r="D74" i="40" a="1"/>
  <c r="D74" i="40" s="1"/>
  <c r="D73" i="40" a="1"/>
  <c r="D73" i="40" s="1"/>
  <c r="D72" i="40" a="1"/>
  <c r="D72" i="40" s="1"/>
  <c r="D71" i="40" a="1"/>
  <c r="D71" i="40" s="1"/>
  <c r="D70" i="40" a="1"/>
  <c r="D70" i="40" s="1"/>
  <c r="D69" i="40" a="1"/>
  <c r="D69" i="40" s="1"/>
  <c r="D68" i="40" a="1"/>
  <c r="D68" i="40" s="1"/>
  <c r="D67" i="40" a="1"/>
  <c r="D67" i="40" s="1"/>
  <c r="D66" i="40" a="1"/>
  <c r="D66" i="40" s="1"/>
  <c r="D65" i="40" a="1"/>
  <c r="D65" i="40" s="1"/>
  <c r="D64" i="40" a="1"/>
  <c r="D64" i="40" s="1"/>
  <c r="D63" i="40" a="1"/>
  <c r="D63" i="40" s="1"/>
  <c r="D62" i="40" a="1"/>
  <c r="D62" i="40" s="1"/>
  <c r="D61" i="40" a="1"/>
  <c r="D61" i="40" s="1"/>
  <c r="D60" i="40" a="1"/>
  <c r="D60" i="40" s="1"/>
  <c r="D59" i="40" a="1"/>
  <c r="D59" i="40" s="1"/>
  <c r="D58" i="40" a="1"/>
  <c r="D58" i="40" s="1"/>
  <c r="D57" i="40" a="1"/>
  <c r="D57" i="40" s="1"/>
  <c r="D56" i="40" a="1"/>
  <c r="D56" i="40" s="1"/>
  <c r="D55" i="40" a="1"/>
  <c r="D55" i="40" s="1"/>
  <c r="D54" i="40" a="1"/>
  <c r="D54" i="40" s="1"/>
  <c r="D53" i="40" a="1"/>
  <c r="D53" i="40" s="1"/>
  <c r="D52" i="40" a="1"/>
  <c r="D52" i="40" s="1"/>
  <c r="D51" i="40" a="1"/>
  <c r="D51" i="40" s="1"/>
  <c r="D50" i="40" a="1"/>
  <c r="D50" i="40" s="1"/>
  <c r="D49" i="40" a="1"/>
  <c r="D49" i="40" s="1"/>
  <c r="D48" i="40" a="1"/>
  <c r="D48" i="40" s="1"/>
  <c r="D47" i="40" a="1"/>
  <c r="D47" i="40" s="1"/>
  <c r="D46" i="40" a="1"/>
  <c r="D46" i="40" s="1"/>
  <c r="D45" i="40" a="1"/>
  <c r="D45" i="40" s="1"/>
  <c r="D44" i="40" a="1"/>
  <c r="D44" i="40" s="1"/>
  <c r="D43" i="40" a="1"/>
  <c r="D43" i="40" s="1"/>
  <c r="D42" i="40" a="1"/>
  <c r="D42" i="40" s="1"/>
  <c r="D41" i="40" a="1"/>
  <c r="D41" i="40" s="1"/>
  <c r="D40" i="40" a="1"/>
  <c r="D40" i="40" s="1"/>
  <c r="D39" i="40" a="1"/>
  <c r="D39" i="40" s="1"/>
  <c r="D38" i="40" a="1"/>
  <c r="D38" i="40" s="1"/>
  <c r="D37" i="40" a="1"/>
  <c r="D37" i="40" s="1"/>
  <c r="D36" i="40" a="1"/>
  <c r="D36" i="40" s="1"/>
  <c r="D35" i="40" a="1"/>
  <c r="D35" i="40" s="1"/>
  <c r="D34" i="40" a="1"/>
  <c r="D34" i="40" s="1"/>
  <c r="D33" i="40" a="1"/>
  <c r="D33" i="40" s="1"/>
  <c r="D32" i="40" a="1"/>
  <c r="D32" i="40" s="1"/>
  <c r="D31" i="40" a="1"/>
  <c r="D31" i="40" s="1"/>
  <c r="D30" i="40" a="1"/>
  <c r="D30" i="40" s="1"/>
  <c r="D29" i="40" a="1"/>
  <c r="D29" i="40" s="1"/>
  <c r="D28" i="40" a="1"/>
  <c r="D28" i="40" s="1"/>
  <c r="D27" i="40" a="1"/>
  <c r="D27" i="40" s="1"/>
  <c r="D26" i="40" a="1"/>
  <c r="D26" i="40" s="1"/>
  <c r="D25" i="40" a="1"/>
  <c r="D25" i="40" s="1"/>
  <c r="D24" i="40" a="1"/>
  <c r="D24" i="40" s="1"/>
  <c r="D23" i="40" a="1"/>
  <c r="D23" i="40" s="1"/>
  <c r="D22" i="40" a="1"/>
  <c r="D22" i="40" s="1"/>
  <c r="D21" i="40" a="1"/>
  <c r="D21" i="40" s="1"/>
  <c r="D20" i="40" a="1"/>
  <c r="D20" i="40" s="1"/>
  <c r="D19" i="40" a="1"/>
  <c r="D19" i="40" s="1"/>
  <c r="D18" i="40" a="1"/>
  <c r="D18" i="40" s="1"/>
  <c r="D17" i="40" a="1"/>
  <c r="D17" i="40" s="1"/>
  <c r="D16" i="40" a="1"/>
  <c r="D16" i="40" s="1"/>
  <c r="D15" i="40" a="1"/>
  <c r="D15" i="40" s="1"/>
  <c r="D14" i="40" a="1"/>
  <c r="D14" i="40" s="1"/>
  <c r="D13" i="40" a="1"/>
  <c r="D13" i="40" s="1"/>
  <c r="D12" i="40" a="1"/>
  <c r="D12" i="40" s="1"/>
  <c r="D11" i="40" a="1"/>
  <c r="D11" i="40" s="1"/>
  <c r="D10" i="40" a="1"/>
  <c r="D10" i="40" s="1"/>
  <c r="D9" i="40" a="1"/>
  <c r="D9" i="40" s="1"/>
  <c r="D8" i="40" a="1"/>
  <c r="D8" i="40" s="1"/>
  <c r="D7" i="40" a="1"/>
  <c r="D7" i="40" s="1"/>
  <c r="D6" i="40" a="1"/>
  <c r="D6" i="40" s="1"/>
  <c r="D5" i="40" a="1"/>
  <c r="D5" i="40" s="1"/>
  <c r="D4" i="40" a="1"/>
  <c r="D4" i="40" s="1"/>
  <c r="D3" i="40" a="1"/>
  <c r="D3" i="40" s="1"/>
  <c r="D2" i="40" a="1"/>
  <c r="D2" i="40" s="1"/>
  <c r="B4" i="39"/>
  <c r="B5" i="39" s="1"/>
  <c r="B6" i="39" s="1"/>
  <c r="B7" i="39" s="1"/>
  <c r="B8" i="39" s="1"/>
  <c r="B9" i="39" s="1"/>
  <c r="B10" i="39" s="1"/>
  <c r="B11" i="39" s="1"/>
  <c r="B3" i="39"/>
  <c r="H2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647" i="34"/>
  <c r="H648" i="34"/>
  <c r="H649" i="34"/>
  <c r="H650" i="34"/>
  <c r="H651" i="34"/>
  <c r="H652" i="34"/>
  <c r="H653" i="34"/>
  <c r="H654" i="34"/>
  <c r="H655" i="34"/>
  <c r="H656" i="34"/>
  <c r="H657" i="34"/>
  <c r="H658" i="34"/>
  <c r="H659" i="34"/>
  <c r="H660" i="34"/>
  <c r="H661" i="34"/>
  <c r="H662" i="34"/>
  <c r="H663" i="34"/>
  <c r="H664" i="34"/>
  <c r="H665" i="34"/>
  <c r="H666" i="34"/>
  <c r="H667" i="34"/>
  <c r="H668" i="34"/>
  <c r="H669" i="34"/>
  <c r="H670" i="34"/>
  <c r="H671" i="34"/>
  <c r="H672" i="34"/>
  <c r="H673" i="34"/>
  <c r="H674" i="34"/>
  <c r="H675" i="34"/>
  <c r="H676" i="34"/>
  <c r="H677" i="34"/>
  <c r="H678" i="34"/>
  <c r="H679" i="34"/>
  <c r="H680" i="34"/>
  <c r="H681" i="34"/>
  <c r="H682" i="34"/>
  <c r="H683" i="34"/>
  <c r="H684" i="34"/>
  <c r="H685" i="34"/>
  <c r="H686" i="34"/>
  <c r="H687" i="34"/>
  <c r="H688" i="34"/>
  <c r="H689" i="34"/>
  <c r="H690" i="34"/>
  <c r="H691" i="34"/>
  <c r="H692" i="34"/>
  <c r="H693" i="34"/>
  <c r="H694" i="34"/>
  <c r="H695" i="34"/>
  <c r="H696" i="34"/>
  <c r="H697" i="34"/>
  <c r="H698" i="34"/>
  <c r="H699" i="34"/>
  <c r="H700" i="34"/>
  <c r="H701" i="34"/>
  <c r="H702" i="34"/>
  <c r="H703" i="34"/>
  <c r="H704" i="34"/>
  <c r="H705" i="34"/>
  <c r="H706" i="34"/>
  <c r="H707" i="34"/>
  <c r="H708" i="34"/>
  <c r="H709" i="34"/>
  <c r="H710" i="34"/>
  <c r="H711" i="34"/>
  <c r="H712" i="34"/>
  <c r="H713" i="34"/>
  <c r="H714" i="34"/>
  <c r="H715" i="34"/>
  <c r="H716" i="34"/>
  <c r="H717" i="34"/>
  <c r="H718" i="34"/>
  <c r="H719" i="34"/>
  <c r="H720" i="34"/>
  <c r="H721" i="34"/>
  <c r="H722" i="34"/>
  <c r="H723" i="34"/>
  <c r="H724" i="34"/>
  <c r="H725" i="34"/>
  <c r="H726" i="34"/>
  <c r="H727" i="34"/>
  <c r="H728" i="34"/>
  <c r="H729" i="34"/>
  <c r="H730" i="34"/>
  <c r="H731" i="34"/>
  <c r="H732" i="34"/>
  <c r="H733" i="34"/>
  <c r="H734" i="34"/>
  <c r="H735" i="34"/>
  <c r="H736" i="34"/>
  <c r="H737" i="34"/>
  <c r="H738" i="34"/>
  <c r="H739" i="34"/>
  <c r="H740" i="34"/>
  <c r="H741" i="34"/>
  <c r="H742" i="34"/>
  <c r="H743" i="34"/>
  <c r="H744" i="34"/>
  <c r="H745" i="34"/>
  <c r="H746" i="34"/>
  <c r="H747" i="34"/>
  <c r="H748" i="34"/>
  <c r="H749" i="34"/>
  <c r="H750" i="34"/>
  <c r="H751" i="34"/>
  <c r="H752" i="34"/>
  <c r="H753" i="34"/>
  <c r="H754" i="34"/>
  <c r="H755" i="34"/>
  <c r="H756" i="34"/>
  <c r="H757" i="34"/>
  <c r="H758" i="34"/>
  <c r="H759" i="34"/>
  <c r="H760" i="34"/>
  <c r="H761" i="34"/>
  <c r="H762" i="34"/>
  <c r="H763" i="34"/>
  <c r="H764" i="34"/>
  <c r="H765" i="34"/>
  <c r="H766" i="34"/>
  <c r="H767" i="34"/>
  <c r="H768" i="34"/>
  <c r="H769" i="34"/>
  <c r="H770" i="34"/>
  <c r="H771" i="34"/>
  <c r="H772" i="34"/>
  <c r="H773" i="34"/>
  <c r="H774" i="34"/>
  <c r="H775" i="34"/>
  <c r="H776" i="34"/>
  <c r="H777" i="34"/>
  <c r="H778" i="34"/>
  <c r="H779" i="34"/>
  <c r="H780" i="34"/>
  <c r="H781" i="34"/>
  <c r="H782" i="34"/>
  <c r="H783" i="34"/>
  <c r="H784" i="34"/>
  <c r="H785" i="34"/>
  <c r="H786" i="34"/>
  <c r="H787" i="34"/>
  <c r="H788" i="34"/>
  <c r="H789" i="34"/>
  <c r="H790" i="34"/>
  <c r="H791" i="34"/>
  <c r="H792" i="34"/>
  <c r="H793" i="34"/>
  <c r="H794" i="34"/>
  <c r="H795" i="34"/>
  <c r="H796" i="34"/>
  <c r="H797" i="34"/>
  <c r="H798" i="34"/>
  <c r="H799" i="34"/>
  <c r="H800" i="34"/>
  <c r="H801" i="34"/>
  <c r="H802" i="34"/>
  <c r="H803" i="34"/>
  <c r="H804" i="34"/>
  <c r="H805" i="34"/>
  <c r="H806" i="34"/>
  <c r="H807" i="34"/>
  <c r="H808" i="34"/>
  <c r="H809" i="34"/>
  <c r="H810" i="34"/>
  <c r="H811" i="34"/>
  <c r="H812" i="34"/>
  <c r="H813" i="34"/>
  <c r="H814" i="34"/>
  <c r="H815" i="34"/>
  <c r="H816" i="34"/>
  <c r="H817" i="34"/>
  <c r="H818" i="34"/>
  <c r="H819" i="34"/>
  <c r="H820" i="34"/>
  <c r="H821" i="34"/>
  <c r="H822" i="34"/>
  <c r="H823" i="34"/>
  <c r="H824" i="34"/>
  <c r="H825" i="34"/>
  <c r="H826" i="34"/>
  <c r="H827" i="34"/>
  <c r="H828" i="34"/>
  <c r="H829" i="34"/>
  <c r="H830" i="34"/>
  <c r="H831" i="34"/>
  <c r="H832" i="34"/>
  <c r="H833" i="34"/>
  <c r="H834" i="34"/>
  <c r="H835" i="34"/>
  <c r="H836" i="34"/>
  <c r="H837" i="34"/>
  <c r="H838" i="34"/>
  <c r="H839" i="34"/>
  <c r="H840" i="34"/>
  <c r="H841" i="34"/>
  <c r="H842" i="34"/>
  <c r="H843" i="34"/>
  <c r="H844" i="34"/>
  <c r="H845" i="34"/>
  <c r="H846" i="34"/>
  <c r="H847" i="34"/>
  <c r="H848" i="34"/>
  <c r="H849" i="34"/>
  <c r="H850" i="34"/>
  <c r="H851" i="34"/>
  <c r="H852" i="34"/>
  <c r="H853" i="34"/>
  <c r="H854" i="34"/>
  <c r="H855" i="34"/>
  <c r="H856" i="34"/>
  <c r="H857" i="34"/>
  <c r="H858" i="34"/>
  <c r="H859" i="34"/>
  <c r="H860" i="34"/>
  <c r="H861" i="34"/>
  <c r="H862" i="34"/>
  <c r="H863" i="34"/>
  <c r="H864" i="34"/>
  <c r="H865" i="34"/>
  <c r="H866" i="34"/>
  <c r="H867" i="34"/>
  <c r="H868" i="34"/>
  <c r="H869" i="34"/>
  <c r="H870" i="34"/>
  <c r="H871" i="34"/>
  <c r="H872" i="34"/>
  <c r="H873" i="34"/>
  <c r="H874" i="34"/>
  <c r="H875" i="34"/>
  <c r="H876" i="34"/>
  <c r="H877" i="34"/>
  <c r="H878" i="34"/>
  <c r="H879" i="34"/>
  <c r="H880" i="34"/>
  <c r="H881" i="34"/>
  <c r="H882" i="34"/>
  <c r="H883" i="34"/>
  <c r="H884" i="34"/>
  <c r="H885" i="34"/>
  <c r="H886" i="34"/>
  <c r="H887" i="34"/>
  <c r="H888" i="34"/>
  <c r="H889" i="34"/>
  <c r="H890" i="34"/>
  <c r="H891" i="34"/>
  <c r="H892" i="34"/>
  <c r="H893" i="34"/>
  <c r="H894" i="34"/>
  <c r="H895" i="34"/>
  <c r="H896" i="34"/>
  <c r="H897" i="34"/>
  <c r="H898" i="34"/>
  <c r="H899" i="34"/>
  <c r="H900" i="34"/>
  <c r="H901" i="34"/>
  <c r="H902" i="34"/>
  <c r="H903" i="34"/>
  <c r="H904" i="34"/>
  <c r="H905" i="34"/>
  <c r="H906" i="34"/>
  <c r="H907" i="34"/>
  <c r="H908" i="34"/>
  <c r="H909" i="34"/>
  <c r="H910" i="34"/>
  <c r="H911" i="34"/>
  <c r="H912" i="34"/>
  <c r="H913" i="34"/>
  <c r="H914" i="34"/>
  <c r="H915" i="34"/>
  <c r="H916" i="34"/>
  <c r="H917" i="34"/>
  <c r="H918" i="34"/>
  <c r="H919" i="34"/>
  <c r="H920" i="34"/>
  <c r="H921" i="34"/>
  <c r="H922" i="34"/>
  <c r="H923" i="34"/>
  <c r="H924" i="34"/>
  <c r="H925" i="34"/>
  <c r="H926" i="34"/>
  <c r="H927" i="34"/>
  <c r="H928" i="34"/>
  <c r="H929" i="34"/>
  <c r="H930" i="34"/>
  <c r="H931" i="34"/>
  <c r="H932" i="34"/>
  <c r="H933" i="34"/>
  <c r="H934" i="34"/>
  <c r="H935" i="34"/>
  <c r="H936" i="34"/>
  <c r="H937" i="34"/>
  <c r="H938" i="34"/>
  <c r="H939" i="34"/>
  <c r="H940" i="34"/>
  <c r="H941" i="34"/>
  <c r="H942" i="34"/>
  <c r="H943" i="34"/>
  <c r="H944" i="34"/>
  <c r="H945" i="34"/>
  <c r="H946" i="34"/>
  <c r="H947" i="34"/>
  <c r="H948" i="34"/>
  <c r="H949" i="34"/>
  <c r="H950" i="34"/>
  <c r="H951" i="34"/>
  <c r="H952" i="34"/>
  <c r="H953" i="34"/>
  <c r="H954" i="34"/>
  <c r="H955" i="34"/>
  <c r="H956" i="34"/>
  <c r="H957" i="34"/>
  <c r="H958" i="34"/>
  <c r="H959" i="34"/>
  <c r="H960" i="34"/>
  <c r="H961" i="34"/>
  <c r="H962" i="34"/>
  <c r="H963" i="34"/>
  <c r="H964" i="34"/>
  <c r="H965" i="34"/>
  <c r="H966" i="34"/>
  <c r="H967" i="34"/>
  <c r="H968" i="34"/>
  <c r="H969" i="34"/>
  <c r="H970" i="34"/>
  <c r="H971" i="34"/>
  <c r="H972" i="34"/>
  <c r="H973" i="34"/>
  <c r="H974" i="34"/>
  <c r="H975" i="34"/>
  <c r="H976" i="34"/>
  <c r="H977" i="34"/>
  <c r="H978" i="34"/>
  <c r="H979" i="34"/>
  <c r="H980" i="34"/>
  <c r="H981" i="34"/>
  <c r="H982" i="34"/>
  <c r="H983" i="34"/>
  <c r="H984" i="34"/>
  <c r="H985" i="34"/>
  <c r="H986" i="34"/>
  <c r="H987" i="34"/>
  <c r="H988" i="34"/>
  <c r="H989" i="34"/>
  <c r="H990" i="34"/>
  <c r="H991" i="34"/>
  <c r="H992" i="34"/>
  <c r="H993" i="34"/>
  <c r="H994" i="34"/>
  <c r="H995" i="34"/>
  <c r="H996" i="34"/>
  <c r="H997" i="34"/>
  <c r="H998" i="34"/>
  <c r="H999" i="34"/>
  <c r="H1000" i="34"/>
  <c r="H1001" i="34"/>
  <c r="H1002" i="34"/>
  <c r="H1003" i="34"/>
  <c r="H1004" i="34"/>
  <c r="H1005" i="34"/>
  <c r="H1006" i="34"/>
  <c r="H1007" i="34"/>
  <c r="H1008" i="34"/>
  <c r="H1009" i="34"/>
  <c r="H1010" i="34"/>
  <c r="H1011" i="34"/>
  <c r="H1012" i="34"/>
  <c r="H1013" i="34"/>
  <c r="H1014" i="34"/>
  <c r="H1015" i="34"/>
  <c r="H1016" i="34"/>
  <c r="H1017" i="34"/>
  <c r="H1018" i="34"/>
  <c r="H1019" i="34"/>
  <c r="H1020" i="34"/>
  <c r="H1021" i="34"/>
  <c r="H1022" i="34"/>
  <c r="H1023" i="34"/>
  <c r="H1024" i="34"/>
  <c r="H1025" i="34"/>
  <c r="H1026" i="34"/>
  <c r="H1027" i="34"/>
  <c r="H1028" i="34"/>
  <c r="H1029" i="34"/>
  <c r="H1030" i="34"/>
  <c r="H1031" i="34"/>
  <c r="H1032" i="34"/>
  <c r="H1033" i="34"/>
  <c r="H1034" i="34"/>
  <c r="H1035" i="34"/>
  <c r="H1036" i="34"/>
  <c r="H1037" i="34"/>
  <c r="H1038" i="34"/>
  <c r="H1039" i="34"/>
  <c r="H1040" i="34"/>
  <c r="H1041" i="34"/>
  <c r="H1042" i="34"/>
  <c r="H1043" i="34"/>
  <c r="H1044" i="34"/>
  <c r="H1045" i="34"/>
  <c r="H1046" i="34"/>
  <c r="H1047" i="34"/>
  <c r="H1048" i="34"/>
  <c r="H1049" i="34"/>
  <c r="H1050" i="34"/>
  <c r="H1051" i="34"/>
  <c r="H1052" i="34"/>
  <c r="H1053" i="34"/>
  <c r="H1054" i="34"/>
  <c r="H1055" i="34"/>
  <c r="H1056" i="34"/>
  <c r="H1057" i="34"/>
  <c r="H1058" i="34"/>
  <c r="H1059" i="34"/>
  <c r="H1060" i="34"/>
  <c r="H1061" i="34"/>
  <c r="H1062" i="34"/>
  <c r="H1063" i="34"/>
  <c r="H1064" i="34"/>
  <c r="H1065" i="34"/>
  <c r="H1066" i="34"/>
  <c r="H1067" i="34"/>
  <c r="H1068" i="34"/>
  <c r="H1069" i="34"/>
  <c r="H1070" i="34"/>
  <c r="H1071" i="34"/>
  <c r="H1072" i="34"/>
  <c r="H1073" i="34"/>
  <c r="H1074" i="34"/>
  <c r="H1075" i="34"/>
  <c r="H1076" i="34"/>
  <c r="H1077" i="34"/>
  <c r="H1078" i="34"/>
  <c r="H1079" i="34"/>
  <c r="H1080" i="34"/>
  <c r="H1081" i="34"/>
  <c r="H1082" i="34"/>
  <c r="H1083" i="34"/>
  <c r="H1084" i="34"/>
  <c r="H1085" i="34"/>
  <c r="H1086" i="34"/>
  <c r="H1087" i="34"/>
  <c r="H1088" i="34"/>
  <c r="H1089" i="34"/>
  <c r="H1090" i="34"/>
  <c r="H1091" i="34"/>
  <c r="H1092" i="34"/>
  <c r="H1093" i="34"/>
  <c r="H1094" i="34"/>
  <c r="H1095" i="34"/>
  <c r="H1096" i="34"/>
  <c r="H1097" i="34"/>
  <c r="H1098" i="34"/>
  <c r="H1099" i="34"/>
  <c r="H1100" i="34"/>
  <c r="H1101" i="34"/>
  <c r="H1102" i="34"/>
  <c r="H1103" i="34"/>
  <c r="H1104" i="34"/>
  <c r="H1105" i="34"/>
  <c r="H1106" i="34"/>
  <c r="H1107" i="34"/>
  <c r="H1108" i="34"/>
  <c r="H1109" i="34"/>
  <c r="H1110" i="34"/>
  <c r="H1111" i="34"/>
  <c r="H1112" i="34"/>
  <c r="H1113" i="34"/>
  <c r="H1114" i="34"/>
  <c r="H1115" i="34"/>
  <c r="H1116" i="34"/>
  <c r="H1117" i="34"/>
  <c r="H1118" i="34"/>
  <c r="H1119" i="34"/>
  <c r="H1120" i="34"/>
  <c r="H1121" i="34"/>
  <c r="H1122" i="34"/>
  <c r="H1123" i="34"/>
  <c r="H1124" i="34"/>
  <c r="H1125" i="34"/>
  <c r="H1126" i="34"/>
  <c r="H1127" i="34"/>
  <c r="H1128" i="34"/>
  <c r="H1129" i="34"/>
  <c r="H1130" i="34"/>
  <c r="H1131" i="34"/>
  <c r="H1132" i="34"/>
  <c r="H1133" i="34"/>
  <c r="H1134" i="34"/>
  <c r="H1135" i="34"/>
  <c r="H1136" i="34"/>
  <c r="H1137" i="34"/>
  <c r="H1138" i="34"/>
  <c r="H1139" i="34"/>
  <c r="H1140" i="34"/>
  <c r="H1141" i="34"/>
  <c r="H1142" i="34"/>
  <c r="H1143" i="34"/>
  <c r="H1144" i="34"/>
  <c r="H1145" i="34"/>
  <c r="H1146" i="34"/>
  <c r="H1147" i="34"/>
  <c r="H1148" i="34"/>
  <c r="H1149" i="34"/>
  <c r="H1150" i="34"/>
  <c r="H1151" i="34"/>
  <c r="H1152" i="34"/>
  <c r="H1153" i="34"/>
  <c r="H1154" i="34"/>
  <c r="H1155" i="34"/>
  <c r="H1156" i="34"/>
  <c r="H1157" i="34"/>
  <c r="H1158" i="34"/>
  <c r="H1159" i="34"/>
  <c r="H1160" i="34"/>
  <c r="H1161" i="34"/>
  <c r="H1162" i="34"/>
  <c r="H1163" i="34"/>
  <c r="H1164" i="34"/>
  <c r="H1165" i="34"/>
  <c r="H1166" i="34"/>
  <c r="H1167" i="34"/>
  <c r="H1168" i="34"/>
  <c r="H1169" i="34"/>
  <c r="H1170" i="34"/>
  <c r="H1171" i="34"/>
  <c r="H1172" i="34"/>
  <c r="H1173" i="34"/>
  <c r="H1174" i="34"/>
  <c r="H1175" i="34"/>
  <c r="H1176" i="34"/>
  <c r="H1177" i="34"/>
  <c r="H1178" i="34"/>
  <c r="H1179" i="34"/>
  <c r="H1180" i="34"/>
  <c r="H1181" i="34"/>
  <c r="H1182" i="34"/>
  <c r="H1183" i="34"/>
  <c r="H1184" i="34"/>
  <c r="H1185" i="34"/>
  <c r="H1186" i="34"/>
  <c r="H1187" i="34"/>
  <c r="H1188" i="34"/>
  <c r="H1189" i="34"/>
  <c r="H1190" i="34"/>
  <c r="H1191" i="34"/>
  <c r="H1192" i="34"/>
  <c r="H1193" i="34"/>
  <c r="H1194" i="34"/>
  <c r="H1195" i="34"/>
  <c r="H1196" i="34"/>
  <c r="H1197" i="34"/>
  <c r="H1198" i="34"/>
  <c r="H1199" i="34"/>
  <c r="H1200" i="34"/>
  <c r="H1201" i="34"/>
  <c r="H1202" i="34"/>
  <c r="H1203" i="34"/>
  <c r="H1204" i="34"/>
  <c r="H1205" i="34"/>
  <c r="H1206" i="34"/>
  <c r="H1207" i="34"/>
  <c r="H1208" i="34"/>
  <c r="H1209" i="34"/>
  <c r="H1210" i="34"/>
  <c r="H1211" i="34"/>
  <c r="H1212" i="34"/>
  <c r="H1213" i="34"/>
  <c r="H1214" i="34"/>
  <c r="H1215" i="34"/>
  <c r="H1216" i="34"/>
  <c r="H1217" i="34"/>
  <c r="H1218" i="34"/>
  <c r="H1219" i="34"/>
  <c r="H1220" i="34"/>
  <c r="H1221" i="34"/>
  <c r="H1222" i="34"/>
  <c r="H1223" i="34"/>
  <c r="H1224" i="34"/>
  <c r="H1225" i="34"/>
  <c r="H1226" i="34"/>
  <c r="H1227" i="34"/>
  <c r="H1228" i="34"/>
  <c r="H1229" i="34"/>
  <c r="H1230" i="34"/>
  <c r="H1231" i="34"/>
  <c r="H1232" i="34"/>
  <c r="H1233" i="34"/>
  <c r="H1234" i="34"/>
  <c r="H1235" i="34"/>
  <c r="H1236" i="34"/>
  <c r="H1237" i="34"/>
  <c r="H1238" i="34"/>
  <c r="H1239" i="34"/>
  <c r="H1240" i="34"/>
  <c r="H1241" i="34"/>
  <c r="H1242" i="34"/>
  <c r="H1243" i="34"/>
  <c r="H1244" i="34"/>
  <c r="H1245" i="34"/>
  <c r="H1246" i="34"/>
  <c r="H1247" i="34"/>
  <c r="H1248" i="34"/>
  <c r="H1249" i="34"/>
  <c r="H1250" i="34"/>
  <c r="H1251" i="34"/>
  <c r="H1252" i="34"/>
  <c r="H1253" i="34"/>
  <c r="H1254" i="34"/>
  <c r="H1255" i="34"/>
  <c r="H1256" i="34"/>
  <c r="H1257" i="34"/>
  <c r="H1258" i="34"/>
  <c r="H1259" i="34"/>
  <c r="H1260" i="34"/>
  <c r="H1261" i="34"/>
  <c r="H1262" i="34"/>
  <c r="H1263" i="34"/>
  <c r="H1264" i="34"/>
  <c r="H1265" i="34"/>
  <c r="H1266" i="34"/>
  <c r="H1267" i="34"/>
  <c r="H1268" i="34"/>
  <c r="H1269" i="34"/>
  <c r="H1270" i="34"/>
  <c r="H1271" i="34"/>
  <c r="H1272" i="34"/>
  <c r="H1273" i="34"/>
  <c r="H1274" i="34"/>
  <c r="H1275" i="34"/>
  <c r="H1276" i="34"/>
  <c r="H1277" i="34"/>
  <c r="H1278" i="34"/>
  <c r="H1279" i="34"/>
  <c r="H1280" i="34"/>
  <c r="H1281" i="34"/>
  <c r="H1282" i="34"/>
  <c r="H1283" i="34"/>
  <c r="H1284" i="34"/>
  <c r="H1285" i="34"/>
  <c r="H1286" i="34"/>
  <c r="H1287" i="34"/>
  <c r="H1288" i="34"/>
  <c r="H1289" i="34"/>
  <c r="H1290" i="34"/>
  <c r="H1291" i="34"/>
  <c r="H1292" i="34"/>
  <c r="H1293" i="34"/>
  <c r="H1294" i="34"/>
  <c r="H1295" i="34"/>
  <c r="H1296" i="34"/>
  <c r="H1297" i="34"/>
  <c r="H1298" i="34"/>
  <c r="H1299" i="34"/>
  <c r="H1300" i="34"/>
  <c r="H1301" i="34"/>
  <c r="H1302" i="34"/>
  <c r="H1303" i="34"/>
  <c r="H1304" i="34"/>
  <c r="H1305" i="34"/>
  <c r="H1306" i="34"/>
  <c r="H1307" i="34"/>
  <c r="H1308" i="34"/>
  <c r="H1309" i="34"/>
  <c r="H1310" i="34"/>
  <c r="H1311" i="34"/>
  <c r="H1312" i="34"/>
  <c r="H1313" i="34"/>
  <c r="H1314" i="34"/>
  <c r="H1315" i="34"/>
  <c r="H1316" i="34"/>
  <c r="H1317" i="34"/>
  <c r="H1318" i="34"/>
  <c r="H1319" i="34"/>
  <c r="H1320" i="34"/>
  <c r="H1321" i="34"/>
  <c r="H1322" i="34"/>
  <c r="H1323" i="34"/>
  <c r="H1324" i="34"/>
  <c r="H1325" i="34"/>
  <c r="H1326" i="34"/>
  <c r="H1327" i="34"/>
  <c r="H1328" i="34"/>
  <c r="H1329" i="34"/>
  <c r="H1330" i="34"/>
  <c r="H1331" i="34"/>
  <c r="H1332" i="34"/>
  <c r="H1333" i="34"/>
  <c r="H1334" i="34"/>
  <c r="H1335" i="34"/>
  <c r="H1336" i="34"/>
  <c r="H1337" i="34"/>
  <c r="H1338" i="34"/>
  <c r="H1339" i="34"/>
  <c r="H1340" i="34"/>
  <c r="H1341" i="34"/>
  <c r="H1342" i="34"/>
  <c r="H1343" i="34"/>
  <c r="H1344" i="34"/>
  <c r="H1345" i="34"/>
  <c r="H1346" i="34"/>
  <c r="H1347" i="34"/>
  <c r="H1348" i="34"/>
  <c r="H1349" i="34"/>
  <c r="H1350" i="34"/>
  <c r="H1351" i="34"/>
  <c r="H1352" i="34"/>
  <c r="H1353" i="34"/>
  <c r="H1354" i="34"/>
  <c r="H1355" i="34"/>
  <c r="H1356" i="34"/>
  <c r="H1357" i="34"/>
  <c r="H1358" i="34"/>
  <c r="H1359" i="34"/>
  <c r="H1360" i="34"/>
  <c r="H1361" i="34"/>
  <c r="H1362" i="34"/>
  <c r="H1363" i="34"/>
  <c r="H1364" i="34"/>
  <c r="H1365" i="34"/>
  <c r="H1366" i="34"/>
  <c r="H1367" i="34"/>
  <c r="H1368" i="34"/>
  <c r="H1369" i="34"/>
  <c r="H1370" i="34"/>
  <c r="H1371" i="34"/>
  <c r="H1372" i="34"/>
  <c r="H1373" i="34"/>
  <c r="H1374" i="34"/>
  <c r="H1375" i="34"/>
  <c r="H1376" i="34"/>
  <c r="H1377" i="34"/>
  <c r="H1378" i="34"/>
  <c r="H1379" i="34"/>
  <c r="H1380" i="34"/>
  <c r="H1381" i="34"/>
  <c r="H1382" i="34"/>
  <c r="H1383" i="34"/>
  <c r="H1384" i="34"/>
  <c r="H1385" i="34"/>
  <c r="H1386" i="34"/>
  <c r="H1387" i="34"/>
  <c r="H1388" i="34"/>
  <c r="H1389" i="34"/>
  <c r="H1390" i="34"/>
  <c r="H1391" i="34"/>
  <c r="H1392" i="34"/>
  <c r="H1393" i="34"/>
  <c r="H1394" i="34"/>
  <c r="H1395" i="34"/>
  <c r="H1396" i="34"/>
  <c r="H1397" i="34"/>
  <c r="H1398" i="34"/>
  <c r="H1399" i="34"/>
  <c r="H1400" i="34"/>
  <c r="H1401" i="34"/>
  <c r="H1402" i="34"/>
  <c r="H1403" i="34"/>
  <c r="H1404" i="34"/>
  <c r="H1405" i="34"/>
  <c r="H1406" i="34"/>
  <c r="H1407" i="34"/>
  <c r="H1408" i="34"/>
  <c r="H1409" i="34"/>
  <c r="H1410" i="34"/>
  <c r="H1411" i="34"/>
  <c r="H1412" i="34"/>
  <c r="H1413" i="34"/>
  <c r="H1414" i="34"/>
  <c r="H1415" i="34"/>
  <c r="H1416" i="34"/>
  <c r="H1417" i="34"/>
  <c r="H1418" i="34"/>
  <c r="H1419" i="34"/>
  <c r="H1420" i="34"/>
  <c r="H1421" i="34"/>
  <c r="H1422" i="34"/>
  <c r="H1423" i="34"/>
  <c r="H1424" i="34"/>
  <c r="H1425" i="34"/>
  <c r="H1426" i="34"/>
  <c r="H1427" i="34"/>
  <c r="H1428" i="34"/>
  <c r="H1429" i="34"/>
  <c r="H1430" i="34"/>
  <c r="H1431" i="34"/>
  <c r="H1432" i="34"/>
  <c r="H1433" i="34"/>
  <c r="H1434" i="34"/>
  <c r="H1435" i="34"/>
  <c r="H1436" i="34"/>
  <c r="H1437" i="34"/>
  <c r="H1438" i="34"/>
  <c r="H1439" i="34"/>
  <c r="H1440" i="34"/>
  <c r="H1441" i="34"/>
  <c r="H1442" i="34"/>
  <c r="H1443" i="34"/>
  <c r="H1444" i="34"/>
  <c r="H1445" i="34"/>
  <c r="H1446" i="34"/>
  <c r="H1447" i="34"/>
  <c r="H1448" i="34"/>
  <c r="H1449" i="34"/>
  <c r="H1450" i="34"/>
  <c r="H1451" i="34"/>
  <c r="H1452" i="34"/>
  <c r="H1453" i="34"/>
  <c r="H1454" i="34"/>
  <c r="H1455" i="34"/>
  <c r="H1456" i="34"/>
  <c r="H1457" i="34"/>
  <c r="H1458" i="34"/>
  <c r="H1459" i="34"/>
  <c r="H1460" i="34"/>
  <c r="H1461" i="34"/>
  <c r="H1462" i="34"/>
  <c r="H1463" i="34"/>
  <c r="H1464" i="34"/>
  <c r="H1465" i="34"/>
  <c r="H1466" i="34"/>
  <c r="H1467" i="34"/>
  <c r="H1468" i="34"/>
  <c r="H1469" i="34"/>
  <c r="H1470" i="34"/>
  <c r="H1471" i="34"/>
  <c r="H1472" i="34"/>
  <c r="H1473" i="34"/>
  <c r="H1474" i="34"/>
  <c r="H1475" i="34"/>
  <c r="H1476" i="34"/>
  <c r="H1477" i="34"/>
  <c r="H1478" i="34"/>
  <c r="H1479" i="34"/>
  <c r="H1480" i="34"/>
  <c r="H1481" i="34"/>
  <c r="H1482" i="34"/>
  <c r="H1483" i="34"/>
  <c r="H1484" i="34"/>
  <c r="H1485" i="34"/>
  <c r="H1486" i="34"/>
  <c r="H1487" i="34"/>
  <c r="H1488" i="34"/>
  <c r="H1489" i="34"/>
  <c r="H1490" i="34"/>
  <c r="H1491" i="34"/>
  <c r="H1492" i="34"/>
  <c r="H1493" i="34"/>
  <c r="H1494" i="34"/>
  <c r="H1495" i="34"/>
  <c r="H1496" i="34"/>
  <c r="H1497" i="34"/>
  <c r="H1498" i="34"/>
  <c r="H1499" i="34"/>
  <c r="H1500" i="34"/>
  <c r="H1501" i="34"/>
  <c r="H1502" i="34"/>
  <c r="H1503" i="34"/>
  <c r="H1504" i="34"/>
  <c r="H1505" i="34"/>
  <c r="H1506" i="34"/>
  <c r="H1507" i="34"/>
  <c r="H1508" i="34"/>
  <c r="H1509" i="34"/>
  <c r="H1510" i="34"/>
  <c r="H1511" i="34"/>
  <c r="H1512" i="34"/>
  <c r="H1513" i="34"/>
  <c r="H1514" i="34"/>
  <c r="H1515" i="34"/>
  <c r="H1516" i="34"/>
  <c r="H1517" i="34"/>
  <c r="H1518" i="34"/>
  <c r="H1519" i="34"/>
  <c r="H1520" i="34"/>
  <c r="H1521" i="34"/>
  <c r="H1522" i="34"/>
  <c r="H1523" i="34"/>
  <c r="H1524" i="34"/>
  <c r="H1525" i="34"/>
  <c r="H1526" i="34"/>
  <c r="H1527" i="34"/>
  <c r="H1528" i="34"/>
  <c r="H1529" i="34"/>
  <c r="H1530" i="34"/>
  <c r="H1531" i="34"/>
  <c r="H1532" i="34"/>
  <c r="H1533" i="34"/>
  <c r="H1534" i="34"/>
  <c r="H1535" i="34"/>
  <c r="H1536" i="34"/>
  <c r="H1537" i="34"/>
  <c r="H1538" i="34"/>
  <c r="H1539" i="34"/>
  <c r="H1540" i="34"/>
  <c r="H1541" i="34"/>
  <c r="H1542" i="34"/>
  <c r="H1543" i="34"/>
  <c r="H1544" i="34"/>
  <c r="H1545" i="34"/>
  <c r="H1546" i="34"/>
  <c r="H1547" i="34"/>
  <c r="H1548" i="34"/>
  <c r="H1549" i="34"/>
  <c r="H1550" i="34"/>
  <c r="H1551" i="34"/>
  <c r="H1552" i="34"/>
  <c r="H1553" i="34"/>
  <c r="H1554" i="34"/>
  <c r="H1555" i="34"/>
  <c r="H1556" i="34"/>
  <c r="H1557" i="34"/>
  <c r="H1558" i="34"/>
  <c r="H1559" i="34"/>
  <c r="H1560" i="34"/>
  <c r="H1561" i="34"/>
  <c r="H1562" i="34"/>
  <c r="H1563" i="34"/>
  <c r="H1564" i="34"/>
  <c r="H1565" i="34"/>
  <c r="H1566" i="34"/>
  <c r="H1567" i="34"/>
  <c r="H1568" i="34"/>
  <c r="H1569" i="34"/>
  <c r="H1570" i="34"/>
  <c r="H1571" i="34"/>
  <c r="H1572" i="34"/>
  <c r="H1573" i="34"/>
  <c r="H1574" i="34"/>
  <c r="H1575" i="34"/>
  <c r="H1576" i="34"/>
  <c r="H1577" i="34"/>
  <c r="H1578" i="34"/>
  <c r="H1579" i="34"/>
  <c r="H1580" i="34"/>
  <c r="H1581" i="34"/>
  <c r="H1582" i="34"/>
  <c r="H1583" i="34"/>
  <c r="H1584" i="34"/>
  <c r="H1585" i="34"/>
  <c r="H1586" i="34"/>
  <c r="H1587" i="34"/>
  <c r="H1588" i="34"/>
  <c r="H1589" i="34"/>
  <c r="H1590" i="34"/>
  <c r="H1591" i="34"/>
  <c r="H1592" i="34"/>
  <c r="H1593" i="34"/>
  <c r="H1594" i="34"/>
  <c r="H1595" i="34"/>
  <c r="H1596" i="34"/>
  <c r="H1597" i="34"/>
  <c r="H1598" i="34"/>
  <c r="H1599" i="34"/>
  <c r="H1600" i="34"/>
  <c r="H1601" i="34"/>
  <c r="H1602" i="34"/>
  <c r="H1603" i="34"/>
  <c r="H1604" i="34"/>
  <c r="H1605" i="34"/>
  <c r="H1606" i="34"/>
  <c r="H1607" i="34"/>
  <c r="H1608" i="34"/>
  <c r="H1609" i="34"/>
  <c r="H1610" i="34"/>
  <c r="H1611" i="34"/>
  <c r="H1612" i="34"/>
  <c r="H1613" i="34"/>
  <c r="H1614" i="34"/>
  <c r="H1615" i="34"/>
  <c r="H1616" i="34"/>
  <c r="H1617" i="34"/>
  <c r="H1618" i="34"/>
  <c r="H1619" i="34"/>
  <c r="H1620" i="34"/>
  <c r="H1621" i="34"/>
  <c r="H1622" i="34"/>
  <c r="H1623" i="34"/>
  <c r="H1624" i="34"/>
  <c r="H1625" i="34"/>
  <c r="H1626" i="34"/>
  <c r="H1627" i="34"/>
  <c r="H1628" i="34"/>
  <c r="H1629" i="34"/>
  <c r="H1630" i="34"/>
  <c r="H1631" i="34"/>
  <c r="H1632" i="34"/>
  <c r="H1633" i="34"/>
  <c r="H1634" i="34"/>
  <c r="H1635" i="34"/>
  <c r="H1636" i="34"/>
  <c r="H1637" i="34"/>
  <c r="H1638" i="34"/>
  <c r="H1639" i="34"/>
  <c r="H1640" i="34"/>
  <c r="H1641" i="34"/>
  <c r="H1642" i="34"/>
  <c r="H1643" i="34"/>
  <c r="H1644" i="34"/>
  <c r="H1645" i="34"/>
  <c r="H1646" i="34"/>
  <c r="H1647" i="34"/>
  <c r="H1648" i="34"/>
  <c r="H1649" i="34"/>
  <c r="H1650" i="34"/>
  <c r="H1651" i="34"/>
  <c r="H1652" i="34"/>
  <c r="H1653" i="34"/>
  <c r="H1654" i="34"/>
  <c r="H1655" i="34"/>
  <c r="H1656" i="34"/>
  <c r="H1657" i="34"/>
  <c r="H1658" i="34"/>
  <c r="H1659" i="34"/>
  <c r="H1660" i="34"/>
  <c r="H1661" i="34"/>
  <c r="H1662" i="34"/>
  <c r="H1663" i="34"/>
  <c r="H1664" i="34"/>
  <c r="H1665" i="34"/>
  <c r="H1666" i="34"/>
  <c r="H1667" i="34"/>
  <c r="H1668" i="34"/>
  <c r="H1669" i="34"/>
  <c r="H1670" i="34"/>
  <c r="H1671" i="34"/>
  <c r="H1672" i="34"/>
  <c r="H1673" i="34"/>
  <c r="H1674" i="34"/>
  <c r="H1675" i="34"/>
  <c r="H1676" i="34"/>
  <c r="H1677" i="34"/>
  <c r="H1678" i="34"/>
  <c r="H1679" i="34"/>
  <c r="H1680" i="34"/>
  <c r="H1681" i="34"/>
  <c r="H1682" i="34"/>
  <c r="H1683" i="34"/>
  <c r="H1684" i="34"/>
  <c r="H1685" i="34"/>
  <c r="H1686" i="34"/>
  <c r="H1687" i="34"/>
  <c r="H1688" i="34"/>
  <c r="H1689" i="34"/>
  <c r="H1690" i="34"/>
  <c r="H1691" i="34"/>
  <c r="H1692" i="34"/>
  <c r="H1693" i="34"/>
  <c r="H1694" i="34"/>
  <c r="H1695" i="34"/>
  <c r="H1696" i="34"/>
  <c r="H1697" i="34"/>
  <c r="H1698" i="34"/>
  <c r="H1699" i="34"/>
  <c r="H1700" i="34"/>
  <c r="H1701" i="34"/>
  <c r="H1702" i="34"/>
  <c r="H1703" i="34"/>
  <c r="H1704" i="34"/>
  <c r="H1705" i="34"/>
  <c r="H1706" i="34"/>
  <c r="H1707" i="34"/>
  <c r="H1708" i="34"/>
  <c r="H1709" i="34"/>
  <c r="H1710" i="34"/>
  <c r="H1711" i="34"/>
  <c r="H1712" i="34"/>
  <c r="H1713" i="34"/>
  <c r="H1714" i="34"/>
  <c r="H1715" i="34"/>
  <c r="H1716" i="34"/>
  <c r="H1717" i="34"/>
  <c r="H1718" i="34"/>
  <c r="H1719" i="34"/>
  <c r="H1720" i="34"/>
  <c r="H1721" i="34"/>
  <c r="H1722" i="34"/>
  <c r="H1723" i="34"/>
  <c r="H1724" i="34"/>
  <c r="H1725" i="34"/>
  <c r="H1726" i="34"/>
  <c r="H1727" i="34"/>
  <c r="H1728" i="34"/>
  <c r="H1729" i="34"/>
  <c r="H1730" i="34"/>
  <c r="H1731" i="34"/>
  <c r="H1732" i="34"/>
  <c r="H1733" i="34"/>
  <c r="H1734" i="34"/>
  <c r="H1735" i="34"/>
  <c r="H1736" i="34"/>
  <c r="H1737" i="34"/>
  <c r="H1738" i="34"/>
  <c r="H1739" i="34"/>
  <c r="H1740" i="34"/>
  <c r="H1741" i="34"/>
  <c r="H1742" i="34"/>
  <c r="H1743" i="34"/>
  <c r="H1744" i="34"/>
  <c r="H1745" i="34"/>
  <c r="H1746" i="34"/>
  <c r="H1747" i="34"/>
  <c r="H1748" i="34"/>
  <c r="H1749" i="34"/>
  <c r="H1750" i="34"/>
  <c r="H1751" i="34"/>
  <c r="H1752" i="34"/>
  <c r="H1753" i="34"/>
  <c r="H1754" i="34"/>
  <c r="H1755" i="34"/>
  <c r="H1756" i="34"/>
  <c r="H1757" i="34"/>
  <c r="H1758" i="34"/>
  <c r="H1759" i="34"/>
  <c r="H1760" i="34"/>
  <c r="H1761" i="34"/>
  <c r="H1762" i="34"/>
  <c r="H1763" i="34"/>
  <c r="H1764" i="34"/>
  <c r="H1765" i="34"/>
  <c r="H1766" i="34"/>
  <c r="H1767" i="34"/>
  <c r="H1768" i="34"/>
  <c r="H1769" i="34"/>
  <c r="H1770" i="34"/>
  <c r="H1771" i="34"/>
  <c r="H1772" i="34"/>
  <c r="H1773" i="34"/>
  <c r="H1774" i="34"/>
  <c r="H1775" i="34"/>
  <c r="H1776" i="34"/>
  <c r="H1777" i="34"/>
  <c r="H1778" i="34"/>
  <c r="H1779" i="34"/>
  <c r="H1780" i="34"/>
  <c r="H1781" i="34"/>
  <c r="H1782" i="34"/>
  <c r="H1783" i="34"/>
  <c r="H1784" i="34"/>
  <c r="H1785" i="34"/>
  <c r="H1786" i="34"/>
  <c r="H1787" i="34"/>
  <c r="H1788" i="34"/>
  <c r="H1789" i="34"/>
  <c r="H1790" i="34"/>
  <c r="H1791" i="34"/>
  <c r="H1792" i="34"/>
  <c r="H1793" i="34"/>
  <c r="H1794" i="34"/>
  <c r="H1795" i="34"/>
  <c r="H1796" i="34"/>
  <c r="H1797" i="34"/>
  <c r="H1798" i="34"/>
  <c r="H1799" i="34"/>
  <c r="H1800" i="34"/>
  <c r="H1801" i="34"/>
  <c r="H1802" i="34"/>
  <c r="H1803" i="34"/>
  <c r="H1804" i="34"/>
  <c r="H1805" i="34"/>
  <c r="H1806" i="34"/>
  <c r="H1807" i="34"/>
  <c r="H1808" i="34"/>
  <c r="H1809" i="34"/>
  <c r="H1810" i="34"/>
  <c r="H1811" i="34"/>
  <c r="H1812" i="34"/>
  <c r="H1813" i="34"/>
  <c r="H1814" i="34"/>
  <c r="H1815" i="34"/>
  <c r="H1816" i="34"/>
  <c r="H1817" i="34"/>
  <c r="H1818" i="34"/>
  <c r="H1819" i="34"/>
  <c r="H1820" i="34"/>
  <c r="H1821" i="34"/>
  <c r="H1822" i="34"/>
  <c r="H1823" i="34"/>
  <c r="H1824" i="34"/>
  <c r="H1825" i="34"/>
  <c r="H1826" i="34"/>
  <c r="H1827" i="34"/>
  <c r="H1828" i="34"/>
  <c r="H1829" i="34"/>
  <c r="H1830" i="34"/>
  <c r="H1831" i="34"/>
  <c r="H1832" i="34"/>
  <c r="H1833" i="34"/>
  <c r="H1834" i="34"/>
  <c r="H1835" i="34"/>
  <c r="H1836" i="34"/>
  <c r="H1837" i="34"/>
  <c r="H1838" i="34"/>
  <c r="H1839" i="34"/>
  <c r="H1840" i="34"/>
  <c r="H1841" i="34"/>
  <c r="H1842" i="34"/>
  <c r="H1843" i="34"/>
  <c r="H1844" i="34"/>
  <c r="H1845" i="34"/>
  <c r="H1846" i="34"/>
  <c r="H1847" i="34"/>
  <c r="H1848" i="34"/>
  <c r="H1849" i="34"/>
  <c r="H1850" i="34"/>
  <c r="H1851" i="34"/>
  <c r="H1852" i="34"/>
  <c r="H1853" i="34"/>
  <c r="H1854" i="34"/>
  <c r="H1855" i="34"/>
  <c r="H1856" i="34"/>
  <c r="H1857" i="34"/>
  <c r="H1858" i="34"/>
  <c r="H1859" i="34"/>
  <c r="H1860" i="34"/>
  <c r="H1861" i="34"/>
  <c r="H1862" i="34"/>
  <c r="H1863" i="34"/>
  <c r="H1864" i="34"/>
  <c r="H1865" i="34"/>
  <c r="H1866" i="34"/>
  <c r="H1867" i="34"/>
  <c r="H1868" i="34"/>
  <c r="H1869" i="34"/>
  <c r="H1870" i="34"/>
  <c r="H1871" i="34"/>
  <c r="H1872" i="34"/>
  <c r="H1873" i="34"/>
  <c r="H1874" i="34"/>
  <c r="H1875" i="34"/>
  <c r="H1876" i="34"/>
  <c r="H1877" i="34"/>
  <c r="H1878" i="34"/>
  <c r="H1879" i="34"/>
  <c r="H1880" i="34"/>
  <c r="H1881" i="34"/>
  <c r="H1882" i="34"/>
  <c r="H1883" i="34"/>
  <c r="H1884" i="34"/>
  <c r="H1885" i="34"/>
  <c r="H1886" i="34"/>
  <c r="H1887" i="34"/>
  <c r="H1888" i="34"/>
  <c r="H1889" i="34"/>
  <c r="H1890" i="34"/>
  <c r="H1891" i="34"/>
  <c r="H1892" i="34"/>
  <c r="H1893" i="34"/>
  <c r="H1894" i="34"/>
  <c r="H1895" i="34"/>
  <c r="H1896" i="34"/>
  <c r="H1897" i="34"/>
  <c r="H1898" i="34"/>
  <c r="H1899" i="34"/>
  <c r="H1900" i="34"/>
  <c r="H1901" i="34"/>
  <c r="H1902" i="34"/>
  <c r="H1903" i="34"/>
  <c r="H1904" i="34"/>
  <c r="H1905" i="34"/>
  <c r="H1906" i="34"/>
  <c r="H1907" i="34"/>
  <c r="H1908" i="34"/>
  <c r="H1909" i="34"/>
  <c r="H1910" i="34"/>
  <c r="H1911" i="34"/>
  <c r="H1912" i="34"/>
  <c r="H1913" i="34"/>
  <c r="H1914" i="34"/>
  <c r="H1915" i="34"/>
  <c r="H1916" i="34"/>
  <c r="H1917" i="34"/>
  <c r="H1918" i="34"/>
  <c r="H1919" i="34"/>
  <c r="H1920" i="34"/>
  <c r="H1921" i="34"/>
  <c r="H1922" i="34"/>
  <c r="H1923" i="34"/>
  <c r="H1924" i="34"/>
  <c r="H1925" i="34"/>
  <c r="H1926" i="34"/>
  <c r="H1927" i="34"/>
  <c r="H1928" i="34"/>
  <c r="H1929" i="34"/>
  <c r="H1930" i="34"/>
  <c r="H1931" i="34"/>
  <c r="H1932" i="34"/>
  <c r="H1933" i="34"/>
  <c r="H1934" i="34"/>
  <c r="H1935" i="34"/>
  <c r="H1936" i="34"/>
  <c r="H1937" i="34"/>
  <c r="H1938" i="34"/>
  <c r="H1939" i="34"/>
  <c r="H1940" i="34"/>
  <c r="H1941" i="34"/>
  <c r="H1942" i="34"/>
  <c r="H1943" i="34"/>
  <c r="H1944" i="34"/>
  <c r="H1945" i="34"/>
  <c r="H1946" i="34"/>
  <c r="H1947" i="34"/>
  <c r="H1948" i="34"/>
  <c r="H1949" i="34"/>
  <c r="H1950" i="34"/>
  <c r="H1951" i="34"/>
  <c r="H1952" i="34"/>
  <c r="H1953" i="34"/>
  <c r="H1954" i="34"/>
  <c r="H1955" i="34"/>
  <c r="H1956" i="34"/>
  <c r="H1957" i="34"/>
  <c r="H1958" i="34"/>
  <c r="H1959" i="34"/>
  <c r="H1960" i="34"/>
  <c r="H1961" i="34"/>
  <c r="H1962" i="34"/>
  <c r="H1963" i="34"/>
  <c r="H1964" i="34"/>
  <c r="H1965" i="34"/>
  <c r="H1966" i="34"/>
  <c r="H1967" i="34"/>
  <c r="H1968" i="34"/>
  <c r="H1969" i="34"/>
  <c r="H1970" i="34"/>
  <c r="H1971" i="34"/>
  <c r="H1972" i="34"/>
  <c r="H1973" i="34"/>
  <c r="H1974" i="34"/>
  <c r="H1975" i="34"/>
  <c r="H1976" i="34"/>
  <c r="H1977" i="34"/>
  <c r="H1978" i="34"/>
  <c r="H1979" i="34"/>
  <c r="H1980" i="34"/>
  <c r="H1981" i="34"/>
  <c r="H1982" i="34"/>
  <c r="H1983" i="34"/>
  <c r="H1984" i="34"/>
  <c r="H1985" i="34"/>
  <c r="H1986" i="34"/>
  <c r="H1987" i="34"/>
  <c r="H1988" i="34"/>
  <c r="H1989" i="34"/>
  <c r="H1990" i="34"/>
  <c r="H1991" i="34"/>
  <c r="H1992" i="34"/>
  <c r="H1993" i="34"/>
  <c r="H1994" i="34"/>
  <c r="H1995" i="34"/>
  <c r="H1996" i="34"/>
  <c r="H1997" i="34"/>
  <c r="H1998" i="34"/>
  <c r="H1999" i="34"/>
  <c r="H2000" i="34"/>
  <c r="H2001" i="34"/>
  <c r="H2002" i="34"/>
  <c r="H2003" i="34"/>
  <c r="H2004" i="34"/>
  <c r="H2005" i="34"/>
  <c r="H2006" i="34"/>
  <c r="H2007" i="34"/>
  <c r="H2008" i="34"/>
  <c r="H2009" i="34"/>
  <c r="H2010" i="34"/>
  <c r="H2011" i="34"/>
  <c r="H2012" i="34"/>
  <c r="H2013" i="34"/>
  <c r="H2014" i="34"/>
  <c r="H2015" i="34"/>
  <c r="H2016" i="34"/>
  <c r="H2017" i="34"/>
  <c r="H2018" i="34"/>
  <c r="H2019" i="34"/>
  <c r="H2020" i="34"/>
  <c r="H2021" i="34"/>
  <c r="H2022" i="34"/>
  <c r="H2023" i="34"/>
  <c r="H2024" i="34"/>
  <c r="H2025" i="34"/>
  <c r="H2026" i="34"/>
  <c r="H2027" i="34"/>
  <c r="H2028" i="34"/>
  <c r="H2029" i="34"/>
  <c r="H2030" i="34"/>
  <c r="H2031" i="34"/>
  <c r="H2032" i="34"/>
  <c r="H2033" i="34"/>
  <c r="H2034" i="34"/>
  <c r="H2035" i="34"/>
  <c r="H2036" i="34"/>
  <c r="H2037" i="34"/>
  <c r="H2038" i="34"/>
  <c r="H2039" i="34"/>
  <c r="H2040" i="34"/>
  <c r="H2041" i="34"/>
  <c r="H2042" i="34"/>
  <c r="H2043" i="34"/>
  <c r="H2044" i="34"/>
  <c r="H2045" i="34"/>
  <c r="H2046" i="34"/>
  <c r="H2047" i="34"/>
  <c r="H2048" i="34"/>
  <c r="H2049" i="34"/>
  <c r="H2050" i="34"/>
  <c r="H2051" i="34"/>
  <c r="H2052" i="34"/>
  <c r="H2053" i="34"/>
  <c r="H2054" i="34"/>
  <c r="H2055" i="34"/>
  <c r="H2056" i="34"/>
  <c r="H2057" i="34"/>
  <c r="H2058" i="34"/>
  <c r="H2059" i="34"/>
  <c r="H2060" i="34"/>
  <c r="H2061" i="34"/>
  <c r="H2062" i="34"/>
  <c r="H2063" i="34"/>
  <c r="H2064" i="34"/>
  <c r="H2065" i="34"/>
  <c r="H2066" i="34"/>
  <c r="H2067" i="34"/>
  <c r="H2068" i="34"/>
  <c r="H2069" i="34"/>
  <c r="H2070" i="34"/>
  <c r="H2071" i="34"/>
  <c r="H2072" i="34"/>
  <c r="H2073" i="34"/>
  <c r="H2074" i="34"/>
  <c r="H2075" i="34"/>
  <c r="H2076" i="34"/>
  <c r="H2077" i="34"/>
  <c r="H2078" i="34"/>
  <c r="H2079" i="34"/>
  <c r="H2080" i="34"/>
  <c r="H2081" i="34"/>
  <c r="H2082" i="34"/>
  <c r="H2083" i="34"/>
  <c r="H2084" i="34"/>
  <c r="H2085" i="34"/>
  <c r="H2086" i="34"/>
  <c r="H2087" i="34"/>
  <c r="H2088" i="34"/>
  <c r="H2089" i="34"/>
  <c r="H2090" i="34"/>
  <c r="H2091" i="34"/>
  <c r="H2092" i="34"/>
  <c r="H2093" i="34"/>
  <c r="H2094" i="34"/>
  <c r="H2095" i="34"/>
  <c r="H2096" i="34"/>
  <c r="H2097" i="34"/>
  <c r="H2098" i="34"/>
  <c r="H2099" i="34"/>
  <c r="H2100" i="34"/>
  <c r="H2101" i="34"/>
  <c r="H2102" i="34"/>
  <c r="H2103" i="34"/>
  <c r="H2104" i="34"/>
  <c r="H2105" i="34"/>
  <c r="H2106" i="34"/>
  <c r="H2107" i="34"/>
  <c r="H2108" i="34"/>
  <c r="H2109" i="34"/>
  <c r="H2110" i="34"/>
  <c r="H2111" i="34"/>
  <c r="H2112" i="34"/>
  <c r="H2113" i="34"/>
  <c r="H2114" i="34"/>
  <c r="H2115" i="34"/>
  <c r="H2116" i="34"/>
  <c r="H2117" i="34"/>
  <c r="H2118" i="34"/>
  <c r="H2119" i="34"/>
  <c r="H2120" i="34"/>
  <c r="H2121" i="34"/>
  <c r="H2122" i="34"/>
  <c r="H2123" i="34"/>
  <c r="H2124" i="34"/>
  <c r="H2125" i="34"/>
  <c r="H2126" i="34"/>
  <c r="H2127" i="34"/>
  <c r="H2128" i="34"/>
  <c r="H2129" i="34"/>
  <c r="H2130" i="34"/>
  <c r="H2131" i="34"/>
  <c r="H2132" i="34"/>
  <c r="H2133" i="34"/>
  <c r="H2134" i="34"/>
  <c r="H2135" i="34"/>
  <c r="H2136" i="34"/>
  <c r="H2137" i="34"/>
  <c r="H2138" i="34"/>
  <c r="H2139" i="34"/>
  <c r="H2140" i="34"/>
  <c r="H2141" i="34"/>
  <c r="H2142" i="34"/>
  <c r="H2143" i="34"/>
  <c r="H2144" i="34"/>
  <c r="H2145" i="34"/>
  <c r="H2146" i="34"/>
  <c r="H2147" i="34"/>
  <c r="H2148" i="34"/>
  <c r="H2149" i="34"/>
  <c r="H2150" i="34"/>
  <c r="H2151" i="34"/>
  <c r="H2152" i="34"/>
  <c r="H2153" i="34"/>
  <c r="H2154" i="34"/>
  <c r="H2155" i="34"/>
  <c r="H2156" i="34"/>
  <c r="H2157" i="34"/>
  <c r="H2158" i="34"/>
  <c r="H2159" i="34"/>
  <c r="H2160" i="34"/>
  <c r="H2161" i="34"/>
  <c r="H2162" i="34"/>
  <c r="H2163" i="34"/>
  <c r="H2164" i="34"/>
  <c r="H2165" i="34"/>
  <c r="H2166" i="34"/>
  <c r="H2167" i="34"/>
  <c r="H2168" i="34"/>
  <c r="H2169" i="34"/>
  <c r="H2170" i="34"/>
  <c r="H2171" i="34"/>
  <c r="H2172" i="34"/>
  <c r="H2173" i="34"/>
  <c r="H2174" i="34"/>
  <c r="H2175" i="34"/>
  <c r="H2176" i="34"/>
  <c r="H2177" i="34"/>
  <c r="H2178" i="34"/>
  <c r="H2179" i="34"/>
  <c r="H2180" i="34"/>
  <c r="H2181" i="34"/>
  <c r="H2182" i="34"/>
  <c r="H2183" i="34"/>
  <c r="H2184" i="34"/>
  <c r="H2185" i="34"/>
  <c r="H2186" i="34"/>
  <c r="H2187" i="34"/>
  <c r="H2188" i="34"/>
  <c r="H2189" i="34"/>
  <c r="H2190" i="34"/>
  <c r="H2191" i="34"/>
  <c r="H2192" i="34"/>
  <c r="H2193" i="34"/>
  <c r="H2194" i="34"/>
  <c r="H2195" i="34"/>
  <c r="H2196" i="34"/>
  <c r="H2197" i="34"/>
  <c r="H2198" i="34"/>
  <c r="H2199" i="34"/>
  <c r="H2200" i="34"/>
  <c r="H2201" i="34"/>
  <c r="H2202" i="34"/>
  <c r="H2203" i="34"/>
  <c r="H2204" i="34"/>
  <c r="H2205" i="34"/>
  <c r="H2206" i="34"/>
  <c r="H2207" i="34"/>
  <c r="H2208" i="34"/>
  <c r="H2209" i="34"/>
  <c r="H2210" i="34"/>
  <c r="H2211" i="34"/>
  <c r="H2212" i="34"/>
  <c r="H2213" i="34"/>
  <c r="H2214" i="34"/>
  <c r="H2215" i="34"/>
  <c r="H2216" i="34"/>
  <c r="H2217" i="34"/>
  <c r="H2218" i="34"/>
  <c r="H2219" i="34"/>
  <c r="H2220" i="34"/>
  <c r="H2221" i="34"/>
  <c r="H2222" i="34"/>
  <c r="H2223" i="34"/>
  <c r="H2224" i="34"/>
  <c r="H2225" i="34"/>
  <c r="H2226" i="34"/>
  <c r="H2227" i="34"/>
  <c r="H2228" i="34"/>
  <c r="H2229" i="34"/>
  <c r="H2230" i="34"/>
  <c r="H2231" i="34"/>
  <c r="H2232" i="34"/>
  <c r="H2233" i="34"/>
  <c r="H2234" i="34"/>
  <c r="H2235" i="34"/>
  <c r="H2236" i="34"/>
  <c r="H2237" i="34"/>
  <c r="H2238" i="34"/>
  <c r="H2239" i="34"/>
  <c r="H2240" i="34"/>
  <c r="H2241" i="34"/>
  <c r="H2242" i="34"/>
  <c r="H2243" i="34"/>
  <c r="H2244" i="34"/>
  <c r="H2245" i="34"/>
  <c r="H2246" i="34"/>
  <c r="H2247" i="34"/>
  <c r="H2248" i="34"/>
  <c r="H2249" i="34"/>
  <c r="H2250" i="34"/>
  <c r="H2251" i="34"/>
  <c r="H2252" i="34"/>
  <c r="H2253" i="34"/>
  <c r="H2254" i="34"/>
  <c r="H2255" i="34"/>
  <c r="H2256" i="34"/>
  <c r="H2257" i="34"/>
  <c r="H2258" i="34"/>
  <c r="H2259" i="34"/>
  <c r="H2260" i="34"/>
  <c r="H2261" i="34"/>
  <c r="H2262" i="34"/>
  <c r="H2263" i="34"/>
  <c r="H2264" i="34"/>
  <c r="H2265" i="34"/>
  <c r="H2266" i="34"/>
  <c r="H2267" i="34"/>
  <c r="H2268" i="34"/>
  <c r="H2269" i="34"/>
  <c r="H2270" i="34"/>
  <c r="H2271" i="34"/>
  <c r="H2272" i="34"/>
  <c r="H2273" i="34"/>
  <c r="H2274" i="34"/>
  <c r="H2275" i="34"/>
  <c r="H2276" i="34"/>
  <c r="H2277" i="34"/>
  <c r="H2278" i="34"/>
  <c r="H2279" i="34"/>
  <c r="H2280" i="34"/>
  <c r="H2281" i="34"/>
  <c r="H2282" i="34"/>
  <c r="H2283" i="34"/>
  <c r="H2284" i="34"/>
  <c r="H2285" i="34"/>
  <c r="H2286" i="34"/>
  <c r="H2287" i="34"/>
  <c r="H2288" i="34"/>
  <c r="H2289" i="34"/>
  <c r="H2290" i="34"/>
  <c r="H2291" i="34"/>
  <c r="H2292" i="34"/>
  <c r="H2293" i="34"/>
  <c r="H2294" i="34"/>
  <c r="H2295" i="34"/>
  <c r="H2296" i="34"/>
  <c r="H2297" i="34"/>
  <c r="H2298" i="34"/>
  <c r="H2299" i="34"/>
  <c r="H2300" i="34"/>
  <c r="H2301" i="34"/>
  <c r="H2302" i="34"/>
  <c r="H2303" i="34"/>
  <c r="H2304" i="34"/>
  <c r="H2305" i="34"/>
  <c r="H2306" i="34"/>
  <c r="H2307" i="34"/>
  <c r="H2308" i="34"/>
  <c r="H2309" i="34"/>
  <c r="H2310" i="34"/>
  <c r="H2311" i="34"/>
  <c r="H2312" i="34"/>
  <c r="H2313" i="34"/>
  <c r="H2314" i="34"/>
  <c r="H2315" i="34"/>
  <c r="H2316" i="34"/>
  <c r="H2317" i="34"/>
  <c r="H2318" i="34"/>
  <c r="H2319" i="34"/>
  <c r="H2320" i="34"/>
  <c r="H2321" i="34"/>
  <c r="H2322" i="34"/>
  <c r="H2323" i="34"/>
  <c r="H2324" i="34"/>
  <c r="H2325" i="34"/>
  <c r="H2326" i="34"/>
  <c r="H2327" i="34"/>
  <c r="H2328" i="34"/>
  <c r="H2329" i="34"/>
  <c r="H2330" i="34"/>
  <c r="H2331" i="34"/>
  <c r="H2332" i="34"/>
  <c r="H2333" i="34"/>
  <c r="H2334" i="34"/>
  <c r="H2335" i="34"/>
  <c r="H2336" i="34"/>
  <c r="H2337" i="34"/>
  <c r="H2338" i="34"/>
  <c r="H2339" i="34"/>
  <c r="H2340" i="34"/>
  <c r="H2341" i="34"/>
  <c r="H2342" i="34"/>
  <c r="H2343" i="34"/>
  <c r="H2344" i="34"/>
  <c r="H2345" i="34"/>
  <c r="H2346" i="34"/>
  <c r="H2347" i="34"/>
  <c r="H2348" i="34"/>
  <c r="H2349" i="34"/>
  <c r="H2350" i="34"/>
  <c r="H2351" i="34"/>
  <c r="H2352" i="34"/>
  <c r="H2353" i="34"/>
  <c r="H2354" i="34"/>
  <c r="H2355" i="34"/>
  <c r="H2356" i="34"/>
  <c r="H2357" i="34"/>
  <c r="H2358" i="34"/>
  <c r="H2359" i="34"/>
  <c r="H2360" i="34"/>
  <c r="H2361" i="34"/>
  <c r="H2362" i="34"/>
  <c r="H2363" i="34"/>
  <c r="H2364" i="34"/>
  <c r="H2365" i="34"/>
  <c r="H2366" i="34"/>
  <c r="H2367" i="34"/>
  <c r="H2368" i="34"/>
  <c r="H2369" i="34"/>
  <c r="H2370" i="34"/>
  <c r="H2371" i="34"/>
  <c r="H2372" i="34"/>
  <c r="H2373" i="34"/>
  <c r="H2374" i="34"/>
  <c r="H2375" i="34"/>
  <c r="H2376" i="34"/>
  <c r="H2377" i="34"/>
  <c r="H2378" i="34"/>
  <c r="H2379" i="34"/>
  <c r="H2380" i="34"/>
  <c r="H2381" i="34"/>
  <c r="H2382" i="34"/>
  <c r="H2383" i="34"/>
  <c r="H2384" i="34"/>
  <c r="H2385" i="34"/>
  <c r="H2386" i="34"/>
  <c r="H2387" i="34"/>
  <c r="H2388" i="34"/>
  <c r="H2389" i="34"/>
  <c r="H2390" i="34"/>
  <c r="H2391" i="34"/>
  <c r="H2392" i="34"/>
  <c r="H2393" i="34"/>
  <c r="H2394" i="34"/>
  <c r="H2395" i="34"/>
  <c r="H2396" i="34"/>
  <c r="H2397" i="34"/>
  <c r="H2398" i="34"/>
  <c r="H2399" i="34"/>
  <c r="H2400" i="34"/>
  <c r="H2401" i="34"/>
  <c r="H2402" i="34"/>
  <c r="H2403" i="34"/>
  <c r="H2404" i="34"/>
  <c r="H2405" i="34"/>
  <c r="H2406" i="34"/>
  <c r="H2407" i="34"/>
  <c r="H2408" i="34"/>
  <c r="H2409" i="34"/>
  <c r="H2410" i="34"/>
  <c r="H2411" i="34"/>
  <c r="H2412" i="34"/>
  <c r="H2413" i="34"/>
  <c r="H2414" i="34"/>
  <c r="H2415" i="34"/>
  <c r="H2416" i="34"/>
  <c r="H2417" i="34"/>
  <c r="H2418" i="34"/>
  <c r="H2419" i="34"/>
  <c r="H2420" i="34"/>
  <c r="H2421" i="34"/>
  <c r="H2422" i="34"/>
  <c r="H2423" i="34"/>
  <c r="H2424" i="34"/>
  <c r="H2425" i="34"/>
  <c r="H2426" i="34"/>
  <c r="H2427" i="34"/>
  <c r="H2428" i="34"/>
  <c r="H2429" i="34"/>
  <c r="H2430" i="34"/>
  <c r="H2431" i="34"/>
  <c r="H2432" i="34"/>
  <c r="H2433" i="34"/>
  <c r="H2434" i="34"/>
  <c r="H2435" i="34"/>
  <c r="H2436" i="34"/>
  <c r="H2437" i="34"/>
  <c r="H2438" i="34"/>
  <c r="H2439" i="34"/>
  <c r="H2440" i="34"/>
  <c r="H2441" i="34"/>
  <c r="H2442" i="34"/>
  <c r="H2443" i="34"/>
  <c r="H2444" i="34"/>
  <c r="H2445" i="34"/>
  <c r="H2446" i="34"/>
  <c r="H2447" i="34"/>
  <c r="H2448" i="34"/>
  <c r="H2449" i="34"/>
  <c r="H2450" i="34"/>
  <c r="H2451" i="34"/>
  <c r="H2452" i="34"/>
  <c r="H2453" i="34"/>
  <c r="H2454" i="34"/>
  <c r="H2455" i="34"/>
  <c r="H2456" i="34"/>
  <c r="H2457" i="34"/>
  <c r="H2458" i="34"/>
  <c r="H2459" i="34"/>
  <c r="H2460" i="34"/>
  <c r="H2461" i="34"/>
  <c r="H2462" i="34"/>
  <c r="H2463" i="34"/>
  <c r="H2464" i="34"/>
  <c r="H2465" i="34"/>
  <c r="H2466" i="34"/>
  <c r="H2467" i="34"/>
  <c r="H2468" i="34"/>
  <c r="H2469" i="34"/>
  <c r="H2470" i="34"/>
  <c r="H2471" i="34"/>
  <c r="H2472" i="34"/>
  <c r="H2473" i="34"/>
  <c r="H2474" i="34"/>
  <c r="H2475" i="34"/>
  <c r="H2476" i="34"/>
  <c r="H2477" i="34"/>
  <c r="H2478" i="34"/>
  <c r="H2479" i="34"/>
  <c r="H2480" i="34"/>
  <c r="H2481" i="34"/>
  <c r="H2482" i="34"/>
  <c r="H2483" i="34"/>
  <c r="H2484" i="34"/>
  <c r="H2485" i="34"/>
  <c r="H2486" i="34"/>
  <c r="H2487" i="34"/>
  <c r="H2488" i="34"/>
  <c r="H2489" i="34"/>
  <c r="H2490" i="34"/>
  <c r="H2491" i="34"/>
  <c r="H2492" i="34"/>
  <c r="H2493" i="34"/>
  <c r="H2494" i="34"/>
  <c r="H2495" i="34"/>
  <c r="H2496" i="34"/>
  <c r="H2497" i="34"/>
  <c r="H2498" i="34"/>
  <c r="H2499" i="34"/>
  <c r="H2500" i="34"/>
  <c r="H2501" i="34"/>
  <c r="H2502" i="34"/>
  <c r="H2503" i="34"/>
  <c r="H2504" i="34"/>
  <c r="H2505" i="34"/>
  <c r="H2506" i="34"/>
  <c r="H2507" i="34"/>
  <c r="H2508" i="34"/>
  <c r="H2509" i="34"/>
  <c r="H2510" i="34"/>
  <c r="H2511" i="34"/>
  <c r="H2512" i="34"/>
  <c r="H2513" i="34"/>
  <c r="H2514" i="34"/>
  <c r="H2515" i="34"/>
  <c r="H2516" i="34"/>
  <c r="H2517" i="34"/>
  <c r="H2518" i="34"/>
  <c r="H2519" i="34"/>
  <c r="H2520" i="34"/>
  <c r="H2521" i="34"/>
  <c r="H2522" i="34"/>
  <c r="H2523" i="34"/>
  <c r="H2524" i="34"/>
  <c r="H2525" i="34"/>
  <c r="H2526" i="34"/>
  <c r="H2527" i="34"/>
  <c r="H2528" i="34"/>
  <c r="H2529" i="34"/>
  <c r="H2530" i="34"/>
  <c r="H2531" i="34"/>
  <c r="H2532" i="34"/>
  <c r="H2533" i="34"/>
  <c r="H2534" i="34"/>
  <c r="H2535" i="34"/>
  <c r="H2536" i="34"/>
  <c r="H2537" i="34"/>
  <c r="H2538" i="34"/>
  <c r="H2539" i="34"/>
  <c r="H2540" i="34"/>
  <c r="H2541" i="34"/>
  <c r="H2542" i="34"/>
  <c r="H2543" i="34"/>
  <c r="H2544" i="34"/>
  <c r="H2545" i="34"/>
  <c r="H2546" i="34"/>
  <c r="H2547" i="34"/>
  <c r="H2548" i="34"/>
  <c r="H2549" i="34"/>
  <c r="H2550" i="34"/>
  <c r="H2551" i="34"/>
  <c r="H2552" i="34"/>
  <c r="H2553" i="34"/>
  <c r="H2554" i="34"/>
  <c r="H2555" i="34"/>
  <c r="H2556" i="34"/>
  <c r="H2557" i="34"/>
  <c r="H2558" i="34"/>
  <c r="H2559" i="34"/>
  <c r="H2560" i="34"/>
  <c r="H2561" i="34"/>
  <c r="H2562" i="34"/>
  <c r="H2563" i="34"/>
  <c r="H2564" i="34"/>
  <c r="H2565" i="34"/>
  <c r="H2566" i="34"/>
  <c r="H2567" i="34"/>
  <c r="H2568" i="34"/>
  <c r="H2569" i="34"/>
  <c r="H2570" i="34"/>
  <c r="H2571" i="34"/>
  <c r="H2572" i="34"/>
  <c r="H2573" i="34"/>
  <c r="H2574" i="34"/>
  <c r="H2575" i="34"/>
  <c r="H2576" i="34"/>
  <c r="H2577" i="34"/>
  <c r="H2578" i="34"/>
  <c r="H2579" i="34"/>
  <c r="H2580" i="34"/>
  <c r="H2581" i="34"/>
  <c r="H2582" i="34"/>
  <c r="H2583" i="34"/>
  <c r="H2584" i="34"/>
  <c r="H2585" i="34"/>
  <c r="H2586" i="34"/>
  <c r="H2587" i="34"/>
  <c r="H2588" i="34"/>
  <c r="H2589" i="34"/>
  <c r="H2590" i="34"/>
  <c r="H2591" i="34"/>
  <c r="H2592" i="34"/>
  <c r="H2593" i="34"/>
  <c r="H2594" i="34"/>
  <c r="H2595" i="34"/>
  <c r="H2596" i="34"/>
  <c r="H2597" i="34"/>
  <c r="H2598" i="34"/>
  <c r="H2599" i="34"/>
  <c r="H2600" i="34"/>
  <c r="H2601" i="34"/>
  <c r="H2602" i="34"/>
  <c r="H2603" i="34"/>
  <c r="H2604" i="34"/>
  <c r="H2605" i="34"/>
  <c r="H2606" i="34"/>
  <c r="H2607" i="34"/>
  <c r="H2608" i="34"/>
  <c r="H2609" i="34"/>
  <c r="H2610" i="34"/>
  <c r="H2611" i="34"/>
  <c r="H2612" i="34"/>
  <c r="H2613" i="34"/>
  <c r="H2614" i="34"/>
  <c r="H2615" i="34"/>
  <c r="H2616" i="34"/>
  <c r="H2617" i="34"/>
  <c r="H2618" i="34"/>
  <c r="H2619" i="34"/>
  <c r="H2620" i="34"/>
  <c r="H2621" i="34"/>
  <c r="H2622" i="34"/>
  <c r="H2623" i="34"/>
  <c r="H2624" i="34"/>
  <c r="H2625" i="34"/>
  <c r="H2626" i="34"/>
  <c r="H2627" i="34"/>
  <c r="H2628" i="34"/>
  <c r="H2629" i="34"/>
  <c r="H2630" i="34"/>
  <c r="H2631" i="34"/>
  <c r="H2632" i="34"/>
  <c r="H2633" i="34"/>
  <c r="H2634" i="34"/>
  <c r="H2635" i="34"/>
  <c r="H2636" i="34"/>
  <c r="H2637" i="34"/>
  <c r="H2638" i="34"/>
  <c r="H2639" i="34"/>
  <c r="H2640" i="34"/>
  <c r="H2641" i="34"/>
  <c r="H2642" i="34"/>
  <c r="H2643" i="34"/>
  <c r="H2644" i="34"/>
  <c r="H2645" i="34"/>
  <c r="H2646" i="34"/>
  <c r="H2647" i="34"/>
  <c r="H2648" i="34"/>
  <c r="H2649" i="34"/>
  <c r="H2650" i="34"/>
  <c r="H2651" i="34"/>
  <c r="H2652" i="34"/>
  <c r="H2653" i="34"/>
  <c r="H2654" i="34"/>
  <c r="H2655" i="34"/>
  <c r="H2656" i="34"/>
  <c r="H2657" i="34"/>
  <c r="H2658" i="34"/>
  <c r="H2659" i="34"/>
  <c r="H2660" i="34"/>
  <c r="H2661" i="34"/>
  <c r="H2662" i="34"/>
  <c r="H2663" i="34"/>
  <c r="H2664" i="34"/>
  <c r="H2665" i="34"/>
  <c r="H2666" i="34"/>
  <c r="H2667" i="34"/>
  <c r="H2668" i="34"/>
  <c r="H2669" i="34"/>
  <c r="H2670" i="34"/>
  <c r="H2671" i="34"/>
  <c r="H2672" i="34"/>
  <c r="H2673" i="34"/>
  <c r="H2674" i="34"/>
  <c r="H2675" i="34"/>
  <c r="H2676" i="34"/>
  <c r="H2677" i="34"/>
  <c r="H2678" i="34"/>
  <c r="H2679" i="34"/>
  <c r="H2680" i="34"/>
  <c r="H2681" i="34"/>
  <c r="H2682" i="34"/>
  <c r="H2683" i="34"/>
  <c r="H2684" i="34"/>
  <c r="H2685" i="34"/>
  <c r="H2686" i="34"/>
  <c r="H2687" i="34"/>
  <c r="H2688" i="34"/>
  <c r="H2689" i="34"/>
  <c r="H2690" i="34"/>
  <c r="H2691" i="34"/>
  <c r="H2692" i="34"/>
  <c r="H2693" i="34"/>
  <c r="H2694" i="34"/>
  <c r="H2695" i="34"/>
  <c r="H2696" i="34"/>
  <c r="H2697" i="34"/>
  <c r="H2698" i="34"/>
  <c r="H2699" i="34"/>
  <c r="H2700" i="34"/>
  <c r="H2701" i="34"/>
  <c r="H2702" i="34"/>
  <c r="H2703" i="34"/>
  <c r="H2704" i="34"/>
  <c r="H2705" i="34"/>
  <c r="H2706" i="34"/>
  <c r="H2707" i="34"/>
  <c r="H2708" i="34"/>
  <c r="H2709" i="34"/>
  <c r="H2710" i="34"/>
  <c r="H2711" i="34"/>
  <c r="H2712" i="34"/>
  <c r="H2713" i="34"/>
  <c r="H2714" i="34"/>
  <c r="H2715" i="34"/>
  <c r="H2716" i="34"/>
  <c r="H2717" i="34"/>
  <c r="H2718" i="34"/>
  <c r="H2719" i="34"/>
  <c r="H2720" i="34"/>
  <c r="H2721" i="34"/>
  <c r="H2722" i="34"/>
  <c r="H2723" i="34"/>
  <c r="H2724" i="34"/>
  <c r="H2725" i="34"/>
  <c r="H2726" i="34"/>
  <c r="H2727" i="34"/>
  <c r="H2728" i="34"/>
  <c r="H2729" i="34"/>
  <c r="H2730" i="34"/>
  <c r="H2731" i="34"/>
  <c r="H2732" i="34"/>
  <c r="H2733" i="34"/>
  <c r="H2734" i="34"/>
  <c r="H2735" i="34"/>
  <c r="H2736" i="34"/>
  <c r="H2737" i="34"/>
  <c r="H2738" i="34"/>
  <c r="H2739" i="34"/>
  <c r="H2740" i="34"/>
  <c r="H2741" i="34"/>
  <c r="H2742" i="34"/>
  <c r="H2743" i="34"/>
  <c r="H2744" i="34"/>
  <c r="H2745" i="34"/>
  <c r="H2746" i="34"/>
  <c r="H2747" i="34"/>
  <c r="H2748" i="34"/>
  <c r="H2749" i="34"/>
  <c r="H2750" i="34"/>
  <c r="H2751" i="34"/>
  <c r="H2752" i="34"/>
  <c r="H2753" i="34"/>
  <c r="H2754" i="34"/>
  <c r="H2755" i="34"/>
  <c r="H2756" i="34"/>
  <c r="H2757" i="34"/>
  <c r="H2758" i="34"/>
  <c r="H2759" i="34"/>
  <c r="H2760" i="34"/>
  <c r="H2761" i="34"/>
  <c r="H2762" i="34"/>
  <c r="H2763" i="34"/>
  <c r="H2764" i="34"/>
  <c r="H2765" i="34"/>
  <c r="H2766" i="34"/>
  <c r="H2767" i="34"/>
  <c r="H2768" i="34"/>
  <c r="H2769" i="34"/>
  <c r="H2770" i="34"/>
  <c r="H2771" i="34"/>
  <c r="H2772" i="34"/>
  <c r="H2773" i="34"/>
  <c r="H2774" i="34"/>
  <c r="H2775" i="34"/>
  <c r="H2776" i="34"/>
  <c r="H2777" i="34"/>
  <c r="H2778" i="34"/>
  <c r="H2779" i="34"/>
  <c r="H2780" i="34"/>
  <c r="H2781" i="34"/>
  <c r="H2782" i="34"/>
  <c r="H2783" i="34"/>
  <c r="H2784" i="34"/>
  <c r="H2785" i="34"/>
  <c r="H2786" i="34"/>
  <c r="H2787" i="34"/>
  <c r="H2788" i="34"/>
  <c r="H2789" i="34"/>
  <c r="H2790" i="34"/>
  <c r="H2791" i="34"/>
  <c r="H2792" i="34"/>
  <c r="H2793" i="34"/>
  <c r="H2794" i="34"/>
  <c r="H2795" i="34"/>
  <c r="H2796" i="34"/>
  <c r="H2797" i="34"/>
  <c r="H2798" i="34"/>
  <c r="H2799" i="34"/>
  <c r="H2800" i="34"/>
  <c r="H2801" i="34"/>
  <c r="H2802" i="34"/>
  <c r="H2803" i="34"/>
  <c r="H2804" i="34"/>
  <c r="H2805" i="34"/>
  <c r="H2806" i="34"/>
  <c r="H2807" i="34"/>
  <c r="H2808" i="34"/>
  <c r="H2809" i="34"/>
  <c r="H2810" i="34"/>
  <c r="H2811" i="34"/>
  <c r="H2812" i="34"/>
  <c r="H2813" i="34"/>
  <c r="H2814" i="34"/>
  <c r="H2815" i="34"/>
  <c r="H2816" i="34"/>
  <c r="H2817" i="34"/>
  <c r="H2818" i="34"/>
  <c r="H2819" i="34"/>
  <c r="H2820" i="34"/>
  <c r="H2821" i="34"/>
  <c r="H2822" i="34"/>
  <c r="H2823" i="34"/>
  <c r="H2824" i="34"/>
  <c r="H2825" i="34"/>
  <c r="H2826" i="34"/>
  <c r="H2827" i="34"/>
  <c r="H2828" i="34"/>
  <c r="H2829" i="34"/>
  <c r="H2830" i="34"/>
  <c r="H2831" i="34"/>
  <c r="H2832" i="34"/>
  <c r="H2833" i="34"/>
  <c r="H2834" i="34"/>
  <c r="H2835" i="34"/>
  <c r="H2836" i="34"/>
  <c r="H2837" i="34"/>
  <c r="H2838" i="34"/>
  <c r="H2839" i="34"/>
  <c r="H2840" i="34"/>
  <c r="H2841" i="34"/>
  <c r="H2842" i="34"/>
  <c r="H2843" i="34"/>
  <c r="H2844" i="34"/>
  <c r="H2845" i="34"/>
  <c r="H2846" i="34"/>
  <c r="H2847" i="34"/>
  <c r="H2848" i="34"/>
  <c r="H2849" i="34"/>
  <c r="H2850" i="34"/>
  <c r="H2851" i="34"/>
  <c r="H2852" i="34"/>
  <c r="H2853" i="34"/>
  <c r="H2854" i="34"/>
  <c r="H2855" i="34"/>
  <c r="H2856" i="34"/>
  <c r="H2857" i="34"/>
  <c r="H2858" i="34"/>
  <c r="H2859" i="34"/>
  <c r="H2860" i="34"/>
  <c r="H2861" i="34"/>
  <c r="H2862" i="34"/>
  <c r="H2863" i="34"/>
  <c r="H2864" i="34"/>
  <c r="H2865" i="34"/>
  <c r="H2866" i="34"/>
  <c r="H2867" i="34"/>
  <c r="H2868" i="34"/>
  <c r="H2869" i="34"/>
  <c r="H2870" i="34"/>
  <c r="H2871" i="34"/>
  <c r="H2872" i="34"/>
  <c r="H2873" i="34"/>
  <c r="H2874" i="34"/>
  <c r="H2875" i="34"/>
  <c r="H2876" i="34"/>
  <c r="H2877" i="34"/>
  <c r="H2878" i="34"/>
  <c r="H2879" i="34"/>
  <c r="H2880" i="34"/>
  <c r="H2881" i="34"/>
  <c r="H2882" i="34"/>
  <c r="H2883" i="34"/>
  <c r="H2884" i="34"/>
  <c r="H2885" i="34"/>
  <c r="H2886" i="34"/>
  <c r="H2887" i="34"/>
  <c r="H2888" i="34"/>
  <c r="H2889" i="34"/>
  <c r="H2890" i="34"/>
  <c r="H2891" i="34"/>
  <c r="H2892" i="34"/>
  <c r="H2893" i="34"/>
  <c r="H2894" i="34"/>
  <c r="H2895" i="34"/>
  <c r="H2896" i="34"/>
  <c r="H2897" i="34"/>
  <c r="H2898" i="34"/>
  <c r="H2899" i="34"/>
  <c r="H2900" i="34"/>
  <c r="H2901" i="34"/>
  <c r="H2902" i="34"/>
  <c r="H2903" i="34"/>
  <c r="H2904" i="34"/>
  <c r="H2905" i="34"/>
  <c r="H2906" i="34"/>
  <c r="H2907" i="34"/>
  <c r="H2908" i="34"/>
  <c r="H2909" i="34"/>
  <c r="H2910" i="34"/>
  <c r="H2911" i="34"/>
  <c r="H2912" i="34"/>
  <c r="H2913" i="34"/>
  <c r="H2914" i="34"/>
  <c r="H2915" i="34"/>
  <c r="H2916" i="34"/>
  <c r="H2917" i="34"/>
  <c r="H2918" i="34"/>
  <c r="H2919" i="34"/>
  <c r="H2920" i="34"/>
  <c r="H2921" i="34"/>
  <c r="H2922" i="34"/>
  <c r="H2923" i="34"/>
  <c r="H2924" i="34"/>
  <c r="H2925" i="34"/>
  <c r="H2926" i="34"/>
  <c r="H2927" i="34"/>
  <c r="H2928" i="34"/>
  <c r="H2929" i="34"/>
  <c r="H2930" i="34"/>
  <c r="H2931" i="34"/>
  <c r="H2932" i="34"/>
  <c r="H2933" i="34"/>
  <c r="H2934" i="34"/>
  <c r="H2935" i="34"/>
  <c r="H2936" i="34"/>
  <c r="H2937" i="34"/>
  <c r="H2938" i="34"/>
  <c r="H2939" i="34"/>
  <c r="H2940" i="34"/>
  <c r="H2941" i="34"/>
  <c r="H2942" i="34"/>
  <c r="H2943" i="34"/>
  <c r="H2944" i="34"/>
  <c r="H2945" i="34"/>
  <c r="H2946" i="34"/>
  <c r="H2947" i="34"/>
  <c r="H2948" i="34"/>
  <c r="H2949" i="34"/>
  <c r="H2950" i="34"/>
  <c r="H2951" i="34"/>
  <c r="H2952" i="34"/>
  <c r="H2953" i="34"/>
  <c r="H2954" i="34"/>
  <c r="H2955" i="34"/>
  <c r="H2956" i="34"/>
  <c r="H2957" i="34"/>
  <c r="H2958" i="34"/>
  <c r="H2959" i="34"/>
  <c r="H2960" i="34"/>
  <c r="H2961" i="34"/>
  <c r="H2962" i="34"/>
  <c r="H2963" i="34"/>
  <c r="H2964" i="34"/>
  <c r="H2965" i="34"/>
  <c r="H2966" i="34"/>
  <c r="H2967" i="34"/>
  <c r="H2968" i="34"/>
  <c r="H2969" i="34"/>
  <c r="H2970" i="34"/>
  <c r="H2971" i="34"/>
  <c r="H2972" i="34"/>
  <c r="H2973" i="34"/>
  <c r="H2974" i="34"/>
  <c r="H2975" i="34"/>
  <c r="H2976" i="34"/>
  <c r="H2977" i="34"/>
  <c r="H2978" i="34"/>
  <c r="H2979" i="34"/>
  <c r="H2980" i="34"/>
  <c r="H2981" i="34"/>
  <c r="H2982" i="34"/>
  <c r="H2983" i="34"/>
  <c r="H2984" i="34"/>
  <c r="H2985" i="34"/>
  <c r="H2986" i="34"/>
  <c r="H2987" i="34"/>
  <c r="H2988" i="34"/>
  <c r="H2989" i="34"/>
  <c r="H2990" i="34"/>
  <c r="H2991" i="34"/>
  <c r="H2992" i="34"/>
  <c r="H2993" i="34"/>
  <c r="H2994" i="34"/>
  <c r="H2995" i="34"/>
  <c r="H2996" i="34"/>
  <c r="H2997" i="34"/>
  <c r="H2998" i="34"/>
  <c r="H2999" i="34"/>
  <c r="H3000" i="34"/>
  <c r="H3001" i="34"/>
  <c r="H3002" i="34"/>
  <c r="H3003" i="34"/>
  <c r="H3004" i="34"/>
  <c r="H3005" i="34"/>
  <c r="H3006" i="34"/>
  <c r="H3007" i="34"/>
  <c r="H3008" i="34"/>
  <c r="H3009" i="34"/>
  <c r="H3010" i="34"/>
  <c r="H3011" i="34"/>
  <c r="H3012" i="34"/>
  <c r="H3013" i="34"/>
  <c r="H3014" i="34"/>
  <c r="H3015" i="34"/>
  <c r="H3016" i="34"/>
  <c r="H3017" i="34"/>
  <c r="H3018" i="34"/>
  <c r="H3019" i="34"/>
  <c r="H3020" i="34"/>
  <c r="H3021" i="34"/>
  <c r="H3022" i="34"/>
  <c r="H3023" i="34"/>
  <c r="H3024" i="34"/>
  <c r="H3025" i="34"/>
  <c r="H3026" i="34"/>
  <c r="H3027" i="34"/>
  <c r="H3028" i="34"/>
  <c r="H3029" i="34"/>
  <c r="H3030" i="34"/>
  <c r="H3031" i="34"/>
  <c r="H3032" i="34"/>
  <c r="H3033" i="34"/>
  <c r="H3034" i="34"/>
  <c r="H3035" i="34"/>
  <c r="H3036" i="34"/>
  <c r="H3037" i="34"/>
  <c r="H3038" i="34"/>
  <c r="H3039" i="34"/>
  <c r="H3040" i="34"/>
  <c r="H3041" i="34"/>
  <c r="H3042" i="34"/>
  <c r="H3043" i="34"/>
  <c r="H3044" i="34"/>
  <c r="H3045" i="34"/>
  <c r="H3046" i="34"/>
  <c r="H3047" i="34"/>
  <c r="H3048" i="34"/>
  <c r="H3049" i="34"/>
  <c r="H3050" i="34"/>
  <c r="H3051" i="34"/>
  <c r="H3052" i="34"/>
  <c r="H3053" i="34"/>
  <c r="H3054" i="34"/>
  <c r="H3055" i="34"/>
  <c r="H3056" i="34"/>
  <c r="H3057" i="34"/>
  <c r="H3058" i="34"/>
  <c r="H3059" i="34"/>
  <c r="H3060" i="34"/>
  <c r="H3061" i="34"/>
  <c r="H3062" i="34"/>
  <c r="H3063" i="34"/>
  <c r="H3064" i="34"/>
  <c r="H3065" i="34"/>
  <c r="H3066" i="34"/>
  <c r="H3067" i="34"/>
  <c r="H3068" i="34"/>
  <c r="H3069" i="34"/>
  <c r="H3070" i="34"/>
  <c r="H3071" i="34"/>
  <c r="H3072" i="34"/>
  <c r="H3073" i="34"/>
  <c r="H3074" i="34"/>
  <c r="H3075" i="34"/>
  <c r="H3076" i="34"/>
  <c r="H3077" i="34"/>
  <c r="H3078" i="34"/>
  <c r="H3079" i="34"/>
  <c r="H3080" i="34"/>
  <c r="H3081" i="34"/>
  <c r="H3082" i="34"/>
  <c r="H3083" i="34"/>
  <c r="H3084" i="34"/>
  <c r="H3085" i="34"/>
  <c r="H3086" i="34"/>
  <c r="H3087" i="34"/>
  <c r="H3088" i="34"/>
  <c r="H3089" i="34"/>
  <c r="H3090" i="34"/>
  <c r="H3091" i="34"/>
  <c r="H3092" i="34"/>
  <c r="H3093" i="34"/>
  <c r="H3094" i="34"/>
  <c r="H3095" i="34"/>
  <c r="H3096" i="34"/>
  <c r="H3097" i="34"/>
  <c r="H3098" i="34"/>
  <c r="H3099" i="34"/>
  <c r="H3100" i="34"/>
  <c r="H3101" i="34"/>
  <c r="H3102" i="34"/>
  <c r="H3103" i="34"/>
  <c r="H3104" i="34"/>
  <c r="H3105" i="34"/>
  <c r="H3106" i="34"/>
  <c r="H3107" i="34"/>
  <c r="H3108" i="34"/>
  <c r="H3109" i="34"/>
  <c r="H3110" i="34"/>
  <c r="H3111" i="34"/>
  <c r="H3112" i="34"/>
  <c r="H3113" i="34"/>
  <c r="H3114" i="34"/>
  <c r="H3115" i="34"/>
  <c r="H3116" i="34"/>
  <c r="H3117" i="34"/>
  <c r="H3118" i="34"/>
  <c r="H3119" i="34"/>
  <c r="H3120" i="34"/>
  <c r="H3121" i="34"/>
  <c r="H3122" i="34"/>
  <c r="H3123" i="34"/>
  <c r="H3124" i="34"/>
  <c r="H3125" i="34"/>
  <c r="H3126" i="34"/>
  <c r="H3127" i="34"/>
  <c r="H3128" i="34"/>
  <c r="H3129" i="34"/>
  <c r="H3130" i="34"/>
  <c r="H3131" i="34"/>
  <c r="H3132" i="34"/>
  <c r="H3133" i="34"/>
  <c r="H3134" i="34"/>
  <c r="H3135" i="34"/>
  <c r="H3136" i="34"/>
  <c r="H3137" i="34"/>
  <c r="H3138" i="34"/>
  <c r="H3139" i="34"/>
  <c r="H3140" i="34"/>
  <c r="H3141" i="34"/>
  <c r="H3142" i="34"/>
  <c r="H3143" i="34"/>
  <c r="H3144" i="34"/>
  <c r="H3145" i="34"/>
  <c r="H3146" i="34"/>
  <c r="H3147" i="34"/>
  <c r="H3148" i="34"/>
  <c r="H3149" i="34"/>
  <c r="H3150" i="34"/>
  <c r="H3151" i="34"/>
  <c r="H3152" i="34"/>
  <c r="H3153" i="34"/>
  <c r="H3154" i="34"/>
  <c r="H3155" i="34"/>
  <c r="H3156" i="34"/>
  <c r="H3157" i="34"/>
  <c r="H3158" i="34"/>
  <c r="H3159" i="34"/>
  <c r="H3160" i="34"/>
  <c r="H3161" i="34"/>
  <c r="H3162" i="34"/>
  <c r="H3163" i="34"/>
  <c r="H3164" i="34"/>
  <c r="H3165" i="34"/>
  <c r="H3166" i="34"/>
  <c r="H3167" i="34"/>
  <c r="H3168" i="34"/>
  <c r="H3169" i="34"/>
  <c r="H3170" i="34"/>
  <c r="H3171" i="34"/>
  <c r="H3172" i="34"/>
  <c r="H3173" i="34"/>
  <c r="H3174" i="34"/>
  <c r="H3175" i="34"/>
  <c r="H3176" i="34"/>
  <c r="H3177" i="34"/>
  <c r="H3178" i="34"/>
  <c r="H3179" i="34"/>
  <c r="H3180" i="34"/>
  <c r="H3181" i="34"/>
  <c r="H3182" i="34"/>
  <c r="H3183" i="34"/>
  <c r="H3184" i="34"/>
  <c r="H3185" i="34"/>
  <c r="H3186" i="34"/>
  <c r="H3187" i="34"/>
  <c r="H3188" i="34"/>
  <c r="H3189" i="34"/>
  <c r="H3190" i="34"/>
  <c r="H3191" i="34"/>
  <c r="H3192" i="34"/>
  <c r="H3193" i="34"/>
  <c r="H3194" i="34"/>
  <c r="H3195" i="34"/>
  <c r="H3196" i="34"/>
  <c r="H3197" i="34"/>
  <c r="H3198" i="34"/>
  <c r="H3199" i="34"/>
  <c r="H3200" i="34"/>
  <c r="H3201" i="34"/>
  <c r="H3202" i="34"/>
  <c r="H3203" i="34"/>
  <c r="H3204" i="34"/>
  <c r="H3205" i="34"/>
  <c r="H3206" i="34"/>
  <c r="H3207" i="34"/>
  <c r="H3208" i="34"/>
  <c r="H3209" i="34"/>
  <c r="H3210" i="34"/>
  <c r="H3211" i="34"/>
  <c r="H3212" i="34"/>
  <c r="H3213" i="34"/>
  <c r="H3214" i="34"/>
  <c r="H3215" i="34"/>
  <c r="H3216" i="34"/>
  <c r="H3217" i="34"/>
  <c r="H3218" i="34"/>
  <c r="H3219" i="34"/>
  <c r="H3220" i="34"/>
  <c r="H3221" i="34"/>
  <c r="H3222" i="34"/>
  <c r="H3223" i="34"/>
  <c r="H3224" i="34"/>
  <c r="H3225" i="34"/>
  <c r="H3226" i="34"/>
  <c r="H3227" i="34"/>
  <c r="H3228" i="34"/>
  <c r="H3229" i="34"/>
  <c r="H3230" i="34"/>
  <c r="H3231" i="34"/>
  <c r="H3232" i="34"/>
  <c r="H3233" i="34"/>
  <c r="H3234" i="34"/>
  <c r="H3235" i="34"/>
  <c r="H3236" i="34"/>
  <c r="H3237" i="34"/>
  <c r="H3238" i="34"/>
  <c r="H3239" i="34"/>
  <c r="H3240" i="34"/>
  <c r="H3241" i="34"/>
  <c r="H3242" i="34"/>
  <c r="H3243" i="34"/>
  <c r="H3244" i="34"/>
  <c r="H3245" i="34"/>
  <c r="H3246" i="34"/>
  <c r="H3247" i="34"/>
  <c r="H3248" i="34"/>
  <c r="H3249" i="34"/>
  <c r="H3250" i="34"/>
  <c r="H3251" i="34"/>
  <c r="H3252" i="34"/>
  <c r="H3253" i="34"/>
  <c r="H3254" i="34"/>
  <c r="H3255" i="34"/>
  <c r="H3256" i="34"/>
  <c r="H3257" i="34"/>
  <c r="H3258" i="34"/>
  <c r="H3259" i="34"/>
  <c r="H3260" i="34"/>
  <c r="H3261" i="34"/>
  <c r="H3262" i="34"/>
  <c r="H3263" i="34"/>
  <c r="H3264" i="34"/>
  <c r="H3265" i="34"/>
  <c r="H3266" i="34"/>
  <c r="H3267" i="34"/>
  <c r="H3268" i="34"/>
  <c r="H3269" i="34"/>
  <c r="H3270" i="34"/>
  <c r="H3271" i="34"/>
  <c r="H3272" i="34"/>
  <c r="H3273" i="34"/>
  <c r="H3274" i="34"/>
  <c r="H3275" i="34"/>
  <c r="H3276" i="34"/>
  <c r="H3277" i="34"/>
  <c r="H3278" i="34"/>
  <c r="H3279" i="34"/>
  <c r="H3280" i="34"/>
  <c r="H3281" i="34"/>
  <c r="H3282" i="34"/>
  <c r="H3283" i="34"/>
  <c r="H3284" i="34"/>
  <c r="H3285" i="34"/>
  <c r="H3286" i="34"/>
  <c r="H3287" i="34"/>
  <c r="H3288" i="34"/>
  <c r="H3289" i="34"/>
  <c r="H3290" i="34"/>
  <c r="H3291" i="34"/>
  <c r="H3292" i="34"/>
  <c r="H3293" i="34"/>
  <c r="H3294" i="34"/>
  <c r="H3295" i="34"/>
  <c r="H3296" i="34"/>
  <c r="H3297" i="34"/>
  <c r="H3298" i="34"/>
  <c r="H3299" i="34"/>
  <c r="H3300" i="34"/>
  <c r="H3301" i="34"/>
  <c r="H3302" i="34"/>
  <c r="H3303" i="34"/>
  <c r="H3304" i="34"/>
  <c r="H3305" i="34"/>
  <c r="H3306" i="34"/>
  <c r="H3307" i="34"/>
  <c r="H3308" i="34"/>
  <c r="H3309" i="34"/>
  <c r="H3310" i="34"/>
  <c r="H3311" i="34"/>
  <c r="H3312" i="34"/>
  <c r="H3313" i="34"/>
  <c r="H3314" i="34"/>
  <c r="H3315" i="34"/>
  <c r="H3316" i="34"/>
  <c r="H3317" i="34"/>
  <c r="H3318" i="34"/>
  <c r="H3319" i="34"/>
  <c r="H3320" i="34"/>
  <c r="H3321" i="34"/>
  <c r="H3322" i="34"/>
  <c r="H3323" i="34"/>
  <c r="H3324" i="34"/>
  <c r="H3325" i="34"/>
  <c r="H3326" i="34"/>
  <c r="H3327" i="34"/>
  <c r="H3328" i="34"/>
  <c r="H3329" i="34"/>
  <c r="H3330" i="34"/>
  <c r="H3331" i="34"/>
  <c r="H3332" i="34"/>
  <c r="H3333" i="34"/>
  <c r="H3334" i="34"/>
  <c r="H3335" i="34"/>
  <c r="H3336" i="34"/>
  <c r="H3337" i="34"/>
  <c r="H3338" i="34"/>
  <c r="H3339" i="34"/>
  <c r="H3340" i="34"/>
  <c r="H3341" i="34"/>
  <c r="H3342" i="34"/>
  <c r="H3343" i="34"/>
  <c r="H3344" i="34"/>
  <c r="H3345" i="34"/>
  <c r="H3346" i="34"/>
  <c r="H3347" i="34"/>
  <c r="H3348" i="34"/>
  <c r="H3349" i="34"/>
  <c r="H3350" i="34"/>
  <c r="H3351" i="34"/>
  <c r="H3352" i="34"/>
  <c r="H3353" i="34"/>
  <c r="H3354" i="34"/>
  <c r="H3355" i="34"/>
  <c r="H3356" i="34"/>
  <c r="H3357" i="34"/>
  <c r="H3358" i="34"/>
  <c r="H3359" i="34"/>
  <c r="H3360" i="34"/>
  <c r="H3361" i="34"/>
  <c r="H3362" i="34"/>
  <c r="H3363" i="34"/>
  <c r="H3364" i="34"/>
  <c r="H3365" i="34"/>
  <c r="H3366" i="34"/>
  <c r="H3367" i="34"/>
  <c r="H3368" i="34"/>
  <c r="H3369" i="34"/>
  <c r="H3370" i="34"/>
  <c r="H3371" i="34"/>
  <c r="H3372" i="34"/>
  <c r="H3373" i="34"/>
  <c r="H3374" i="34"/>
  <c r="H3375" i="34"/>
  <c r="H3376" i="34"/>
  <c r="H3377" i="34"/>
  <c r="H3378" i="34"/>
  <c r="H3379" i="34"/>
  <c r="H3380" i="34"/>
  <c r="H3381" i="34"/>
  <c r="H3382" i="34"/>
  <c r="H3383" i="34"/>
  <c r="H3384" i="34"/>
  <c r="H3385" i="34"/>
  <c r="H3386" i="34"/>
  <c r="H3387" i="34"/>
  <c r="H3388" i="34"/>
  <c r="H3389" i="34"/>
  <c r="H3390" i="34"/>
  <c r="H3391" i="34"/>
  <c r="H3392" i="34"/>
  <c r="H3393" i="34"/>
  <c r="H3394" i="34"/>
  <c r="H3395" i="34"/>
  <c r="H3396" i="34"/>
  <c r="H3397" i="34"/>
  <c r="H3398" i="34"/>
  <c r="H3399" i="34"/>
  <c r="H3400" i="34"/>
  <c r="H3401" i="34"/>
  <c r="H3402" i="34"/>
  <c r="H3403" i="34"/>
  <c r="H3404" i="34"/>
  <c r="H3405" i="34"/>
  <c r="H3406" i="34"/>
  <c r="H3407" i="34"/>
  <c r="H3408" i="34"/>
  <c r="H3409" i="34"/>
  <c r="H3410" i="34"/>
  <c r="H3411" i="34"/>
  <c r="H3412" i="34"/>
  <c r="H3413" i="34"/>
  <c r="H3414" i="34"/>
  <c r="H3415" i="34"/>
  <c r="H3416" i="34"/>
  <c r="H3417" i="34"/>
  <c r="H3418" i="34"/>
  <c r="H3419" i="34"/>
  <c r="H3420" i="34"/>
  <c r="H3421" i="34"/>
  <c r="H3422" i="34"/>
  <c r="H3423" i="34"/>
  <c r="H3424" i="34"/>
  <c r="H3425" i="34"/>
  <c r="H3426" i="34"/>
  <c r="H3427" i="34"/>
  <c r="H3428" i="34"/>
  <c r="H3429" i="34"/>
  <c r="H3430" i="34"/>
  <c r="H3431" i="34"/>
  <c r="H3432" i="34"/>
  <c r="H3433" i="34"/>
  <c r="H3434" i="34"/>
  <c r="H3435" i="34"/>
  <c r="H3436" i="34"/>
  <c r="H3437" i="34"/>
  <c r="H3438" i="34"/>
  <c r="H3439" i="34"/>
  <c r="H3440" i="34"/>
  <c r="H3441" i="34"/>
  <c r="H3442" i="34"/>
  <c r="H3443" i="34"/>
  <c r="H3444" i="34"/>
  <c r="H3445" i="34"/>
  <c r="H3446" i="34"/>
  <c r="H3447" i="34"/>
  <c r="H3448" i="34"/>
  <c r="H3449" i="34"/>
  <c r="H3450" i="34"/>
  <c r="H3451" i="34"/>
  <c r="H3452" i="34"/>
  <c r="H3453" i="34"/>
  <c r="H3454" i="34"/>
  <c r="H3455" i="34"/>
  <c r="H3456" i="34"/>
  <c r="H3457" i="34"/>
  <c r="H3458" i="34"/>
  <c r="H3459" i="34"/>
  <c r="H3460" i="34"/>
  <c r="H3461" i="34"/>
  <c r="H3462" i="34"/>
  <c r="H3463" i="34"/>
  <c r="H3464" i="34"/>
  <c r="H3465" i="34"/>
  <c r="H3466" i="34"/>
  <c r="H3467" i="34"/>
  <c r="H3468" i="34"/>
  <c r="H3469" i="34"/>
  <c r="H3470" i="34"/>
  <c r="H3471" i="34"/>
  <c r="H3472" i="34"/>
  <c r="H3473" i="34"/>
  <c r="H3474" i="34"/>
  <c r="H3475" i="34"/>
  <c r="H3476" i="34"/>
  <c r="H3477" i="34"/>
  <c r="H3478" i="34"/>
  <c r="H3479" i="34"/>
  <c r="H3480" i="34"/>
  <c r="H3481" i="34"/>
  <c r="H3482" i="34"/>
  <c r="H3483" i="34"/>
  <c r="H3484" i="34"/>
  <c r="H3485" i="34"/>
  <c r="H3486" i="34"/>
  <c r="H3487" i="34"/>
  <c r="H3488" i="34"/>
  <c r="H3489" i="34"/>
  <c r="H3490" i="34"/>
  <c r="H3491" i="34"/>
  <c r="H3492" i="34"/>
  <c r="H3493" i="34"/>
  <c r="H3494" i="34"/>
  <c r="H3495" i="34"/>
  <c r="H3496" i="34"/>
  <c r="H3497" i="34"/>
  <c r="H3498" i="34"/>
  <c r="H3499" i="34"/>
  <c r="H3500" i="34"/>
  <c r="H3501" i="34"/>
  <c r="H3502" i="34"/>
  <c r="H3503" i="34"/>
  <c r="H3504" i="34"/>
  <c r="H3505" i="34"/>
  <c r="H3506" i="34"/>
  <c r="H3507" i="34"/>
  <c r="H3508" i="34"/>
  <c r="H3509" i="34"/>
  <c r="H3510" i="34"/>
  <c r="H3511" i="34"/>
  <c r="H3512" i="34"/>
  <c r="H3513" i="34"/>
  <c r="H3514" i="34"/>
  <c r="H3515" i="34"/>
  <c r="H3516" i="34"/>
  <c r="H3517" i="34"/>
  <c r="H3518" i="34"/>
  <c r="H3519" i="34"/>
  <c r="H3520" i="34"/>
  <c r="H3521" i="34"/>
  <c r="H3522" i="34"/>
  <c r="H3523" i="34"/>
  <c r="H3524" i="34"/>
  <c r="H3525" i="34"/>
  <c r="H3526" i="34"/>
  <c r="H3527" i="34"/>
  <c r="H3528" i="34"/>
  <c r="H3529" i="34"/>
  <c r="H3530" i="34"/>
  <c r="H3531" i="34"/>
  <c r="H3532" i="34"/>
  <c r="H3533" i="34"/>
  <c r="H3534" i="34"/>
  <c r="H3535" i="34"/>
  <c r="H3536" i="34"/>
  <c r="H3537" i="34"/>
  <c r="H3538" i="34"/>
  <c r="H3539" i="34"/>
  <c r="H3540" i="34"/>
  <c r="H3541" i="34"/>
  <c r="H3542" i="34"/>
  <c r="H3543" i="34"/>
  <c r="H3544" i="34"/>
  <c r="H3545" i="34"/>
  <c r="H3546" i="34"/>
  <c r="H3547" i="34"/>
  <c r="H3548" i="34"/>
  <c r="H3549" i="34"/>
  <c r="H3550" i="34"/>
  <c r="H3551" i="34"/>
  <c r="H3552" i="34"/>
  <c r="H3553" i="34"/>
  <c r="H3554" i="34"/>
  <c r="H3555" i="34"/>
  <c r="H3556" i="34"/>
  <c r="H3557" i="34"/>
  <c r="H3558" i="34"/>
  <c r="H3559" i="34"/>
  <c r="H3560" i="34"/>
  <c r="H3561" i="34"/>
  <c r="H3562" i="34"/>
  <c r="H3563" i="34"/>
  <c r="H3564" i="34"/>
  <c r="H3565" i="34"/>
  <c r="H3566" i="34"/>
  <c r="H3567" i="34"/>
  <c r="H3568" i="34"/>
  <c r="H3569" i="34"/>
  <c r="H3570" i="34"/>
  <c r="H3571" i="34"/>
  <c r="H3572" i="34"/>
  <c r="H3573" i="34"/>
  <c r="H3574" i="34"/>
  <c r="H3575" i="34"/>
  <c r="H3576" i="34"/>
  <c r="H3577" i="34"/>
  <c r="H3578" i="34"/>
  <c r="H3579" i="34"/>
  <c r="H3580" i="34"/>
  <c r="H3581" i="34"/>
  <c r="H3582" i="34"/>
  <c r="H3583" i="34"/>
  <c r="H3584" i="34"/>
  <c r="H3585" i="34"/>
  <c r="H3586" i="34"/>
  <c r="H3587" i="34"/>
  <c r="H3588" i="34"/>
  <c r="H3589" i="34"/>
  <c r="H3590" i="34"/>
  <c r="H3591" i="34"/>
  <c r="H3592" i="34"/>
  <c r="H3593" i="34"/>
  <c r="H3594" i="34"/>
  <c r="H3595" i="34"/>
  <c r="H3596" i="34"/>
  <c r="H3597" i="34"/>
  <c r="H3598" i="34"/>
  <c r="H3599" i="34"/>
  <c r="H3600" i="34"/>
  <c r="H3601" i="34"/>
  <c r="H3602" i="34"/>
  <c r="H3603" i="34"/>
  <c r="H3604" i="34"/>
  <c r="H3605" i="34"/>
  <c r="H3606" i="34"/>
  <c r="H3607" i="34"/>
  <c r="H3608" i="34"/>
  <c r="H3609" i="34"/>
  <c r="H3610" i="34"/>
  <c r="H3611" i="34"/>
  <c r="H3612" i="34"/>
  <c r="H3613" i="34"/>
  <c r="H3614" i="34"/>
  <c r="H3615" i="34"/>
  <c r="H3616" i="34"/>
  <c r="H3617" i="34"/>
  <c r="H3618" i="34"/>
  <c r="H3619" i="34"/>
  <c r="H3620" i="34"/>
  <c r="H3621" i="34"/>
  <c r="H3622" i="34"/>
  <c r="H3623" i="34"/>
  <c r="H3624" i="34"/>
  <c r="H3625" i="34"/>
  <c r="H3626" i="34"/>
  <c r="H3627" i="34"/>
  <c r="H3628" i="34"/>
  <c r="H3629" i="34"/>
  <c r="H3630" i="34"/>
  <c r="H3631" i="34"/>
  <c r="H3632" i="34"/>
  <c r="H3633" i="34"/>
  <c r="H3634" i="34"/>
  <c r="H3635" i="34"/>
  <c r="H3636" i="34"/>
  <c r="H3637" i="34"/>
  <c r="H3638" i="34"/>
  <c r="H3639" i="34"/>
  <c r="H3640" i="34"/>
  <c r="H3641" i="34"/>
  <c r="H3642" i="34"/>
  <c r="H3643" i="34"/>
  <c r="H3644" i="34"/>
  <c r="H3645" i="34"/>
  <c r="H3646" i="34"/>
  <c r="H3647" i="34"/>
  <c r="H3648" i="34"/>
  <c r="H3649" i="34"/>
  <c r="H3650" i="34"/>
  <c r="H3651" i="34"/>
  <c r="H3652" i="34"/>
  <c r="H3653" i="34"/>
  <c r="H3654" i="34"/>
  <c r="H3655" i="34"/>
  <c r="H3656" i="34"/>
  <c r="H3657" i="34"/>
  <c r="H3658" i="34"/>
  <c r="H3659" i="34"/>
  <c r="H3660" i="34"/>
  <c r="H3661" i="34"/>
  <c r="H3662" i="34"/>
  <c r="H3663" i="34"/>
  <c r="H3664" i="34"/>
  <c r="H3665" i="34"/>
  <c r="H3666" i="34"/>
  <c r="H3667" i="34"/>
  <c r="H3668" i="34"/>
  <c r="H3669" i="34"/>
  <c r="H3670" i="34"/>
  <c r="H3671" i="34"/>
  <c r="H3672" i="34"/>
  <c r="H3673" i="34"/>
  <c r="H3674" i="34"/>
  <c r="H3675" i="34"/>
  <c r="H3676" i="34"/>
  <c r="H3677" i="34"/>
  <c r="H3678" i="34"/>
  <c r="H3679" i="34"/>
  <c r="H3680" i="34"/>
  <c r="H3681" i="34"/>
  <c r="H3682" i="34"/>
  <c r="H3683" i="34"/>
  <c r="H3684" i="34"/>
  <c r="H3685" i="34"/>
  <c r="H3686" i="34"/>
  <c r="H3687" i="34"/>
  <c r="H3688" i="34"/>
  <c r="H3689" i="34"/>
  <c r="H3690" i="34"/>
  <c r="H3691" i="34"/>
  <c r="H3692" i="34"/>
  <c r="H3693" i="34"/>
  <c r="H3694" i="34"/>
  <c r="H3695" i="34"/>
  <c r="H3696" i="34"/>
  <c r="H3697" i="34"/>
  <c r="H3698" i="34"/>
  <c r="H3699" i="34"/>
  <c r="H3700" i="34"/>
  <c r="H3701" i="34"/>
  <c r="H3702" i="34"/>
  <c r="H3703" i="34"/>
  <c r="H3704" i="34"/>
  <c r="H3705" i="34"/>
  <c r="H3706" i="34"/>
  <c r="H3707" i="34"/>
  <c r="H3708" i="34"/>
  <c r="H3709" i="34"/>
  <c r="H3710" i="34"/>
  <c r="H3711" i="34"/>
  <c r="H3712" i="34"/>
  <c r="H3713" i="34"/>
  <c r="H3714" i="34"/>
  <c r="H3715" i="34"/>
  <c r="H3716" i="34"/>
  <c r="H3717" i="34"/>
  <c r="H3718" i="34"/>
  <c r="H3719" i="34"/>
  <c r="H3720" i="34"/>
  <c r="H3721" i="34"/>
  <c r="H3722" i="34"/>
  <c r="H3723" i="34"/>
  <c r="H3724" i="34"/>
  <c r="H3725" i="34"/>
  <c r="H3726" i="34"/>
  <c r="H3727" i="34"/>
  <c r="H3728" i="34"/>
  <c r="H3729" i="34"/>
  <c r="H3730" i="34"/>
  <c r="H3731" i="34"/>
  <c r="H3732" i="34"/>
  <c r="H3733" i="34"/>
  <c r="H3734" i="34"/>
  <c r="H3735" i="34"/>
  <c r="H3736" i="34"/>
  <c r="H3737" i="34"/>
  <c r="H3738" i="34"/>
  <c r="H3739" i="34"/>
  <c r="H3740" i="34"/>
  <c r="H3741" i="34"/>
  <c r="H3742" i="34"/>
  <c r="H3743" i="34"/>
  <c r="H3744" i="34"/>
  <c r="H3745" i="34"/>
  <c r="H3746" i="34"/>
  <c r="H3747" i="34"/>
  <c r="H3748" i="34"/>
  <c r="H3749" i="34"/>
  <c r="H3750" i="34"/>
  <c r="H3751" i="34"/>
  <c r="H3752" i="34"/>
  <c r="H3753" i="34"/>
  <c r="H3754" i="34"/>
  <c r="H3755" i="34"/>
  <c r="H3756" i="34"/>
  <c r="H3757" i="34"/>
  <c r="H3758" i="34"/>
  <c r="H3759" i="34"/>
  <c r="H3760" i="34"/>
  <c r="H3761" i="34"/>
  <c r="H3762" i="34"/>
  <c r="H3763" i="34"/>
  <c r="H3764" i="34"/>
  <c r="H3765" i="34"/>
  <c r="H3766" i="34"/>
  <c r="H3767" i="34"/>
  <c r="H3768" i="34"/>
  <c r="H3769" i="34"/>
  <c r="H3770" i="34"/>
  <c r="H3771" i="34"/>
  <c r="H3772" i="34"/>
  <c r="H3773" i="34"/>
  <c r="H3774" i="34"/>
  <c r="H3775" i="34"/>
  <c r="H3776" i="34"/>
  <c r="H3777" i="34"/>
  <c r="H3778" i="34"/>
  <c r="H3779" i="34"/>
  <c r="H3780" i="34"/>
  <c r="H3781" i="34"/>
  <c r="H3782" i="34"/>
  <c r="H3783" i="34"/>
  <c r="H3784" i="34"/>
  <c r="H3785" i="34"/>
  <c r="H3786" i="34"/>
  <c r="H3787" i="34"/>
  <c r="H3788" i="34"/>
  <c r="H3789" i="34"/>
  <c r="H3790" i="34"/>
  <c r="H3791" i="34"/>
  <c r="H3792" i="34"/>
  <c r="H3793" i="34"/>
  <c r="H3794" i="34"/>
  <c r="H3795" i="34"/>
  <c r="H3796" i="34"/>
  <c r="H3797" i="34"/>
  <c r="H3798" i="34"/>
  <c r="H3799" i="34"/>
  <c r="H3800" i="34"/>
  <c r="H3801" i="34"/>
  <c r="H3802" i="34"/>
  <c r="H3803" i="34"/>
  <c r="H3804" i="34"/>
  <c r="H3805" i="34"/>
  <c r="H3806" i="34"/>
  <c r="H3807" i="34"/>
  <c r="H3808" i="34"/>
  <c r="H3809" i="34"/>
  <c r="H3810" i="34"/>
  <c r="H3811" i="34"/>
  <c r="H3812" i="34"/>
  <c r="H3813" i="34"/>
  <c r="H3814" i="34"/>
  <c r="H3815" i="34"/>
  <c r="H3816" i="34"/>
  <c r="H3817" i="34"/>
  <c r="H3818" i="34"/>
  <c r="H3819" i="34"/>
  <c r="H3820" i="34"/>
  <c r="H3821" i="34"/>
  <c r="H3822" i="34"/>
  <c r="H3823" i="34"/>
  <c r="H3824" i="34"/>
  <c r="H3825" i="34"/>
  <c r="H3826" i="34"/>
  <c r="H3827" i="34"/>
  <c r="H3828" i="34"/>
  <c r="H3829" i="34"/>
  <c r="H3830" i="34"/>
  <c r="H3831" i="34"/>
  <c r="H3832" i="34"/>
  <c r="H3833" i="34"/>
  <c r="H3834" i="34"/>
  <c r="H3835" i="34"/>
  <c r="H3836" i="34"/>
  <c r="H3837" i="34"/>
  <c r="H3838" i="34"/>
  <c r="H3839" i="34"/>
  <c r="H3840" i="34"/>
  <c r="H3841" i="34"/>
  <c r="H3842" i="34"/>
  <c r="H3843" i="34"/>
  <c r="H3844" i="34"/>
  <c r="H3845" i="34"/>
  <c r="H3846" i="34"/>
  <c r="H3847" i="34"/>
  <c r="H3848" i="34"/>
  <c r="H3849" i="34"/>
  <c r="H3850" i="34"/>
  <c r="H3851" i="34"/>
  <c r="H3852" i="34"/>
  <c r="H3853" i="34"/>
  <c r="H3854" i="34"/>
  <c r="H3855" i="34"/>
  <c r="H3856" i="34"/>
  <c r="H3857" i="34"/>
  <c r="H3858" i="34"/>
  <c r="H3859" i="34"/>
  <c r="H3860" i="34"/>
  <c r="H3861" i="34"/>
  <c r="H3862" i="34"/>
  <c r="H3863" i="34"/>
  <c r="H3864" i="34"/>
  <c r="H3865" i="34"/>
  <c r="H3866" i="34"/>
  <c r="H3867" i="34"/>
  <c r="H3868" i="34"/>
  <c r="H3869" i="34"/>
  <c r="H3870" i="34"/>
  <c r="H3871" i="34"/>
  <c r="H3872" i="34"/>
  <c r="H3873" i="34"/>
  <c r="H3874" i="34"/>
  <c r="H3875" i="34"/>
  <c r="H3876" i="34"/>
  <c r="H3877" i="34"/>
  <c r="H3878" i="34"/>
  <c r="H3879" i="34"/>
  <c r="H3880" i="34"/>
  <c r="H3881" i="34"/>
  <c r="H3882" i="34"/>
  <c r="H3883" i="34"/>
  <c r="H3884" i="34"/>
  <c r="H3885" i="34"/>
  <c r="H3886" i="34"/>
  <c r="H3887" i="34"/>
  <c r="H3888" i="34"/>
  <c r="H3889" i="34"/>
  <c r="H3890" i="34"/>
  <c r="H3891" i="34"/>
  <c r="H3892" i="34"/>
  <c r="H3893" i="34"/>
  <c r="H3894" i="34"/>
  <c r="H3895" i="34"/>
  <c r="H3896" i="34"/>
  <c r="H3897" i="34"/>
  <c r="H3898" i="34"/>
  <c r="H3899" i="34"/>
  <c r="H3900" i="34"/>
  <c r="H3901" i="34"/>
  <c r="H3902" i="34"/>
  <c r="H3903" i="34"/>
  <c r="H3904" i="34"/>
  <c r="H3905" i="34"/>
  <c r="H3906" i="34"/>
  <c r="H3907" i="34"/>
  <c r="H3908" i="34"/>
  <c r="H3909" i="34"/>
  <c r="H3910" i="34"/>
  <c r="H3911" i="34"/>
  <c r="H3912" i="34"/>
  <c r="H3913" i="34"/>
  <c r="H3914" i="34"/>
  <c r="H3915" i="34"/>
  <c r="H3916" i="34"/>
  <c r="H3917" i="34"/>
  <c r="H3918" i="34"/>
  <c r="H3919" i="34"/>
  <c r="H3920" i="34"/>
  <c r="H3921" i="34"/>
  <c r="H3922" i="34"/>
  <c r="H3923" i="34"/>
  <c r="H3924" i="34"/>
  <c r="H3925" i="34"/>
  <c r="H3926" i="34"/>
  <c r="H3927" i="34"/>
  <c r="H3928" i="34"/>
  <c r="H3929" i="34"/>
  <c r="H3930" i="34"/>
  <c r="H3931" i="34"/>
  <c r="H3932" i="34"/>
  <c r="H3933" i="34"/>
  <c r="H3934" i="34"/>
  <c r="H3935" i="34"/>
  <c r="H3936" i="34"/>
  <c r="H3937" i="34"/>
  <c r="H3938" i="34"/>
  <c r="H3939" i="34"/>
  <c r="H3940" i="34"/>
  <c r="H3941" i="34"/>
  <c r="H3942" i="34"/>
  <c r="H3943" i="34"/>
  <c r="H3944" i="34"/>
  <c r="H3945" i="34"/>
  <c r="H3946" i="34"/>
  <c r="H3947" i="34"/>
  <c r="H3948" i="34"/>
  <c r="H3949" i="34"/>
  <c r="H3950" i="34"/>
  <c r="H3951" i="34"/>
  <c r="H3952" i="34"/>
  <c r="H3953" i="34"/>
  <c r="H3954" i="34"/>
  <c r="H3955" i="34"/>
  <c r="H3956" i="34"/>
  <c r="H3957" i="34"/>
  <c r="H3958" i="34"/>
  <c r="H3959" i="34"/>
  <c r="H3960" i="34"/>
  <c r="H3961" i="34"/>
  <c r="H3962" i="34"/>
  <c r="H3963" i="34"/>
  <c r="H3964" i="34"/>
  <c r="H3965" i="34"/>
  <c r="H3966" i="34"/>
  <c r="H3967" i="34"/>
  <c r="H3968" i="34"/>
  <c r="H3969" i="34"/>
  <c r="H3970" i="34"/>
  <c r="H3971" i="34"/>
  <c r="H3972" i="34"/>
  <c r="H3973" i="34"/>
  <c r="H3974" i="34"/>
  <c r="H3975" i="34"/>
  <c r="H3976" i="34"/>
  <c r="H3977" i="34"/>
  <c r="H3978" i="34"/>
  <c r="H3979" i="34"/>
  <c r="H3980" i="34"/>
  <c r="H3981" i="34"/>
  <c r="H3982" i="34"/>
  <c r="H3983" i="34"/>
  <c r="H3984" i="34"/>
  <c r="H3985" i="34"/>
  <c r="H3986" i="34"/>
  <c r="H3987" i="34"/>
  <c r="H3988" i="34"/>
  <c r="H3989" i="34"/>
  <c r="H3990" i="34"/>
  <c r="H3991" i="34"/>
  <c r="H3992" i="34"/>
  <c r="H3993" i="34"/>
  <c r="H3994" i="34"/>
  <c r="H3995" i="34"/>
  <c r="H3996" i="34"/>
  <c r="H3997" i="34"/>
  <c r="H3998" i="34"/>
  <c r="H3999" i="34"/>
  <c r="H4000" i="34"/>
  <c r="H4001" i="34"/>
  <c r="H4002" i="34"/>
  <c r="H4003" i="34"/>
  <c r="H4004" i="34"/>
  <c r="H4005" i="34"/>
  <c r="H4006" i="34"/>
  <c r="H4007" i="34"/>
  <c r="H4008" i="34"/>
  <c r="H4009" i="34"/>
  <c r="H4010" i="34"/>
  <c r="H4011" i="34"/>
  <c r="H4012" i="34"/>
  <c r="H4013" i="34"/>
  <c r="H4014" i="34"/>
  <c r="H4015" i="34"/>
  <c r="H4016" i="34"/>
  <c r="H4017" i="34"/>
  <c r="H4018" i="34"/>
  <c r="H4019" i="34"/>
  <c r="H4020" i="34"/>
  <c r="H4021" i="34"/>
  <c r="H4022" i="34"/>
  <c r="H4023" i="34"/>
  <c r="H4024" i="34"/>
  <c r="H4025" i="34"/>
  <c r="H4026" i="34"/>
  <c r="H4027" i="34"/>
  <c r="H4028" i="34"/>
  <c r="H4029" i="34"/>
  <c r="H4030" i="34"/>
  <c r="H4031" i="34"/>
  <c r="H4032" i="34"/>
  <c r="H4033" i="34"/>
  <c r="H4034" i="34"/>
  <c r="H4035" i="34"/>
  <c r="H4036" i="34"/>
  <c r="H4037" i="34"/>
  <c r="H4038" i="34"/>
  <c r="H4039" i="34"/>
  <c r="H4040" i="34"/>
  <c r="H4041" i="34"/>
  <c r="H4042" i="34"/>
  <c r="H4043" i="34"/>
  <c r="H4044" i="34"/>
  <c r="H4045" i="34"/>
  <c r="H4046" i="34"/>
  <c r="H4047" i="34"/>
  <c r="H4048" i="34"/>
  <c r="H4049" i="34"/>
  <c r="H4050" i="34"/>
  <c r="H4051" i="34"/>
  <c r="H4052" i="34"/>
  <c r="H4053" i="34"/>
  <c r="H4054" i="34"/>
  <c r="H4055" i="34"/>
  <c r="H4056" i="34"/>
  <c r="H4057" i="34"/>
  <c r="H4058" i="34"/>
  <c r="H4059" i="34"/>
  <c r="H4060" i="34"/>
  <c r="H4061" i="34"/>
  <c r="H4062" i="34"/>
  <c r="H4063" i="34"/>
  <c r="H4064" i="34"/>
  <c r="H4065" i="34"/>
  <c r="H4066" i="34"/>
  <c r="H4067" i="34"/>
  <c r="H4068" i="34"/>
  <c r="H4069" i="34"/>
  <c r="H4070" i="34"/>
  <c r="H4071" i="34"/>
  <c r="H4072" i="34"/>
  <c r="H4073" i="34"/>
  <c r="H4074" i="34"/>
  <c r="H4075" i="34"/>
  <c r="H4076" i="34"/>
  <c r="H4077" i="34"/>
  <c r="H4078" i="34"/>
  <c r="H4079" i="34"/>
  <c r="H4080" i="34"/>
  <c r="H4081" i="34"/>
  <c r="H4082" i="34"/>
  <c r="H4083" i="34"/>
  <c r="H4084" i="34"/>
  <c r="H4085" i="34"/>
  <c r="H4086" i="34"/>
  <c r="H4087" i="34"/>
  <c r="H4088" i="34"/>
  <c r="H4089" i="34"/>
  <c r="H4090" i="34"/>
  <c r="H4091" i="34"/>
  <c r="H4092" i="34"/>
  <c r="H4093" i="34"/>
  <c r="H4094" i="34"/>
  <c r="H4095" i="34"/>
  <c r="H4096" i="34"/>
  <c r="H4097" i="34"/>
  <c r="H4098" i="34"/>
  <c r="H4099" i="34"/>
  <c r="H4100" i="34"/>
  <c r="H4101" i="34"/>
  <c r="H4102" i="34"/>
  <c r="H4103" i="34"/>
  <c r="H4104" i="34"/>
  <c r="H4105" i="34"/>
  <c r="H4106" i="34"/>
  <c r="H4107" i="34"/>
  <c r="H4108" i="34"/>
  <c r="H4109" i="34"/>
  <c r="H4110" i="34"/>
  <c r="H4111" i="34"/>
  <c r="H4112" i="34"/>
  <c r="H4113" i="34"/>
  <c r="H4114" i="34"/>
  <c r="H4115" i="34"/>
  <c r="H4116" i="34"/>
  <c r="H4117" i="34"/>
  <c r="H4118" i="34"/>
  <c r="H4119" i="34"/>
  <c r="H4120" i="34"/>
  <c r="H4121" i="34"/>
  <c r="H4122" i="34"/>
  <c r="H4123" i="34"/>
  <c r="H4124" i="34"/>
  <c r="H4125" i="34"/>
  <c r="H4126" i="34"/>
  <c r="H4127" i="34"/>
  <c r="H4128" i="34"/>
  <c r="H4129" i="34"/>
  <c r="H4130" i="34"/>
  <c r="H4131" i="34"/>
  <c r="H4132" i="34"/>
  <c r="H4133" i="34"/>
  <c r="H4134" i="34"/>
  <c r="H4135" i="34"/>
  <c r="H4136" i="34"/>
  <c r="H4137" i="34"/>
  <c r="H4138" i="34"/>
  <c r="H4139" i="34"/>
  <c r="H4140" i="34"/>
  <c r="H4141" i="34"/>
  <c r="H4142" i="34"/>
  <c r="H4143" i="34"/>
  <c r="H4144" i="34"/>
  <c r="H4145" i="34"/>
  <c r="H4146" i="34"/>
  <c r="H4147" i="34"/>
  <c r="H4148" i="34"/>
  <c r="H4149" i="34"/>
  <c r="H4150" i="34"/>
  <c r="H4151" i="34"/>
  <c r="H4152" i="34"/>
  <c r="H4153" i="34"/>
  <c r="H4154" i="34"/>
  <c r="H4155" i="34"/>
  <c r="H4156" i="34"/>
  <c r="H4157" i="34"/>
  <c r="H4158" i="34"/>
  <c r="H4159" i="34"/>
  <c r="H4160" i="34"/>
  <c r="H4161" i="34"/>
  <c r="H4162" i="34"/>
  <c r="H4163" i="34"/>
  <c r="H4164" i="34"/>
  <c r="H4165" i="34"/>
  <c r="H4166" i="34"/>
  <c r="H4167" i="34"/>
  <c r="H4168" i="34"/>
  <c r="H4169" i="34"/>
  <c r="H4170" i="34"/>
  <c r="H4171" i="34"/>
  <c r="H4172" i="34"/>
  <c r="H4173" i="34"/>
  <c r="H4174" i="34"/>
  <c r="H4175" i="34"/>
  <c r="H4176" i="34"/>
  <c r="H4177" i="34"/>
  <c r="H4178" i="34"/>
  <c r="H4179" i="34"/>
  <c r="H4180" i="34"/>
  <c r="H4181" i="34"/>
  <c r="H4182" i="34"/>
  <c r="H4183" i="34"/>
  <c r="H4184" i="34"/>
  <c r="H4185" i="34"/>
  <c r="H4186" i="34"/>
  <c r="H4187" i="34"/>
  <c r="H4188" i="34"/>
  <c r="H4189" i="34"/>
  <c r="H4190" i="34"/>
  <c r="H4191" i="34"/>
  <c r="H4192" i="34"/>
  <c r="H4193" i="34"/>
  <c r="H4194" i="34"/>
  <c r="H4195" i="34"/>
  <c r="H4196" i="34"/>
  <c r="H4197" i="34"/>
  <c r="H4198" i="34"/>
  <c r="H4199" i="34"/>
  <c r="H4200" i="34"/>
  <c r="H4201" i="34"/>
  <c r="H4202" i="34"/>
  <c r="H4203" i="34"/>
  <c r="H4204" i="34"/>
  <c r="H4205" i="34"/>
  <c r="H4206" i="34"/>
  <c r="H4207" i="34"/>
  <c r="H4208" i="34"/>
  <c r="H4209" i="34"/>
  <c r="H4210" i="34"/>
  <c r="H4211" i="34"/>
  <c r="H4212" i="34"/>
  <c r="H4213" i="34"/>
  <c r="H4214" i="34"/>
  <c r="H4215" i="34"/>
  <c r="H4216" i="34"/>
  <c r="H4217" i="34"/>
  <c r="H4218" i="34"/>
  <c r="H4219" i="34"/>
  <c r="H4220" i="34"/>
  <c r="H4221" i="34"/>
  <c r="H4222" i="34"/>
  <c r="H4223" i="34"/>
  <c r="H4224" i="34"/>
  <c r="H4225" i="34"/>
  <c r="H4226" i="34"/>
  <c r="H4227" i="34"/>
  <c r="H4228" i="34"/>
  <c r="H4229" i="34"/>
  <c r="H4230" i="34"/>
  <c r="H4231" i="34"/>
  <c r="H4232" i="34"/>
  <c r="H4233" i="34"/>
  <c r="H4234" i="34"/>
  <c r="H4235" i="34"/>
  <c r="H4236" i="34"/>
  <c r="H4237" i="34"/>
  <c r="H4238" i="34"/>
  <c r="H4239" i="34"/>
  <c r="H4240" i="34"/>
  <c r="H4241" i="34"/>
  <c r="H4242" i="34"/>
  <c r="H4243" i="34"/>
  <c r="H4244" i="34"/>
  <c r="H4245" i="34"/>
  <c r="H4246" i="34"/>
  <c r="H4247" i="34"/>
  <c r="H4248" i="34"/>
  <c r="H4249" i="34"/>
  <c r="H4250" i="34"/>
  <c r="H4251" i="34"/>
  <c r="H4252" i="34"/>
  <c r="H4253" i="34"/>
  <c r="H4254" i="34"/>
  <c r="H4255" i="34"/>
  <c r="H4256" i="34"/>
  <c r="H4257" i="34"/>
  <c r="H4258" i="34"/>
  <c r="H4259" i="34"/>
  <c r="H4260" i="34"/>
  <c r="H4261" i="34"/>
  <c r="H4262" i="34"/>
  <c r="H4263" i="34"/>
  <c r="H4264" i="34"/>
  <c r="H4265" i="34"/>
  <c r="H4266" i="34"/>
  <c r="H4267" i="34"/>
  <c r="H4268" i="34"/>
  <c r="H4269" i="34"/>
  <c r="H4270" i="34"/>
  <c r="H4271" i="34"/>
  <c r="H4272" i="34"/>
  <c r="H4273" i="34"/>
  <c r="H4274" i="34"/>
  <c r="H4275" i="34"/>
  <c r="H4276" i="34"/>
  <c r="H4277" i="34"/>
  <c r="H4278" i="34"/>
  <c r="H4279" i="34"/>
  <c r="H4280" i="34"/>
  <c r="H4281" i="34"/>
  <c r="H4282" i="34"/>
  <c r="H4283" i="34"/>
  <c r="H4284" i="34"/>
  <c r="H4285" i="34"/>
  <c r="H4286" i="34"/>
  <c r="H4287" i="34"/>
  <c r="H4288" i="34"/>
  <c r="H4289" i="34"/>
  <c r="H4290" i="34"/>
  <c r="H4291" i="34"/>
  <c r="H4292" i="34"/>
  <c r="H4293" i="34"/>
  <c r="H4294" i="34"/>
  <c r="H4295" i="34"/>
  <c r="H4296" i="34"/>
  <c r="H4297" i="34"/>
  <c r="H4298" i="34"/>
  <c r="H4299" i="34"/>
  <c r="H4300" i="34"/>
  <c r="H4301" i="34"/>
  <c r="H4302" i="34"/>
  <c r="H4303" i="34"/>
  <c r="H4304" i="34"/>
  <c r="H4305" i="34"/>
  <c r="H4306" i="34"/>
  <c r="H4307" i="34"/>
  <c r="H4308" i="34"/>
  <c r="H4309" i="34"/>
  <c r="H4310" i="34"/>
  <c r="H4311" i="34"/>
  <c r="H4312" i="34"/>
  <c r="H4313" i="34"/>
  <c r="H4314" i="34"/>
  <c r="H4315" i="34"/>
  <c r="H4316" i="34"/>
  <c r="H4317" i="34"/>
  <c r="H4318" i="34"/>
  <c r="H4319" i="34"/>
  <c r="H4320" i="34"/>
  <c r="H4321" i="34"/>
  <c r="H4322" i="34"/>
  <c r="H4323" i="34"/>
  <c r="H4324" i="34"/>
  <c r="H4325" i="34"/>
  <c r="H4326" i="34"/>
  <c r="H4327" i="34"/>
  <c r="H4328" i="34"/>
  <c r="H4329" i="34"/>
  <c r="H4330" i="34"/>
  <c r="H4331" i="34"/>
  <c r="H4332" i="34"/>
  <c r="H4333" i="34"/>
  <c r="H4334" i="34"/>
  <c r="H4335" i="34"/>
  <c r="H4336" i="34"/>
  <c r="H4337" i="34"/>
  <c r="H4338" i="34"/>
  <c r="H4339" i="34"/>
  <c r="H4340" i="34"/>
  <c r="H4341" i="34"/>
  <c r="H4342" i="34"/>
  <c r="H4343" i="34"/>
  <c r="H4344" i="34"/>
  <c r="H4345" i="34"/>
  <c r="H4346" i="34"/>
  <c r="H4347" i="34"/>
  <c r="H4348" i="34"/>
  <c r="H4349" i="34"/>
  <c r="H4350" i="34"/>
  <c r="H4351" i="34"/>
  <c r="H4352" i="34"/>
  <c r="H4353" i="34"/>
  <c r="H4354" i="34"/>
  <c r="H4355" i="34"/>
  <c r="H4356" i="34"/>
  <c r="H4357" i="34"/>
  <c r="H4358" i="34"/>
  <c r="H4359" i="34"/>
  <c r="H4360" i="34"/>
  <c r="H4361" i="34"/>
  <c r="H4362" i="34"/>
  <c r="H4363" i="34"/>
  <c r="H4364" i="34"/>
  <c r="H4365" i="34"/>
  <c r="H4366" i="34"/>
  <c r="H4367" i="34"/>
  <c r="H4368" i="34"/>
  <c r="H4369" i="34"/>
  <c r="H4370" i="34"/>
  <c r="H4371" i="34"/>
  <c r="H4372" i="34"/>
  <c r="H4373" i="34"/>
  <c r="H4374" i="34"/>
  <c r="H4375" i="34"/>
  <c r="H4376" i="34"/>
  <c r="H4377" i="34"/>
  <c r="H4378" i="34"/>
  <c r="H4379" i="34"/>
  <c r="H4380" i="34"/>
  <c r="H4381" i="34"/>
  <c r="H4382" i="34"/>
  <c r="H4383" i="34"/>
  <c r="H4384" i="34"/>
  <c r="H4385" i="34"/>
  <c r="H4386" i="34"/>
  <c r="H4387" i="34"/>
  <c r="H4388" i="34"/>
  <c r="H4389" i="34"/>
  <c r="H4390" i="34"/>
  <c r="H4391" i="34"/>
  <c r="H4392" i="34"/>
  <c r="H4393" i="34"/>
  <c r="H4394" i="34"/>
  <c r="H4395" i="34"/>
  <c r="H4396" i="34"/>
  <c r="H4397" i="34"/>
  <c r="H4398" i="34"/>
  <c r="H4399" i="34"/>
  <c r="H4400" i="34"/>
  <c r="H4401" i="34"/>
  <c r="H4402" i="34"/>
  <c r="H4403" i="34"/>
  <c r="H4404" i="34"/>
  <c r="H4405" i="34"/>
  <c r="H4406" i="34"/>
  <c r="H4407" i="34"/>
  <c r="H4408" i="34"/>
  <c r="H4409" i="34"/>
  <c r="H4410" i="34"/>
  <c r="H4411" i="34"/>
  <c r="H4412" i="34"/>
  <c r="H4413" i="34"/>
  <c r="H4414" i="34"/>
  <c r="H4415" i="34"/>
  <c r="H4416" i="34"/>
  <c r="H4417" i="34"/>
  <c r="H4418" i="34"/>
  <c r="H4419" i="34"/>
  <c r="H4420" i="34"/>
  <c r="H4421" i="34"/>
  <c r="H4422" i="34"/>
  <c r="H4423" i="34"/>
  <c r="H4424" i="34"/>
  <c r="H4425" i="34"/>
  <c r="H4426" i="34"/>
  <c r="H4427" i="34"/>
  <c r="H4428" i="34"/>
  <c r="H4429" i="34"/>
  <c r="H4430" i="34"/>
  <c r="H4431" i="34"/>
  <c r="H4432" i="34"/>
  <c r="H4433" i="34"/>
  <c r="H4434" i="34"/>
  <c r="H4435" i="34"/>
  <c r="H4436" i="34"/>
  <c r="H4437" i="34"/>
  <c r="H4438" i="34"/>
  <c r="H4439" i="34"/>
  <c r="H4440" i="34"/>
  <c r="H4441" i="34"/>
  <c r="H4442" i="34"/>
  <c r="H4443" i="34"/>
  <c r="H4444" i="34"/>
  <c r="H4445" i="34"/>
  <c r="H4446" i="34"/>
  <c r="H4447" i="34"/>
  <c r="H4448" i="34"/>
  <c r="H4449" i="34"/>
  <c r="H4450" i="34"/>
  <c r="H4451" i="34"/>
  <c r="H4452" i="34"/>
  <c r="H4453" i="34"/>
  <c r="H4454" i="34"/>
  <c r="H4455" i="34"/>
  <c r="H4456" i="34"/>
  <c r="H4457" i="34"/>
  <c r="H4458" i="34"/>
  <c r="H4459" i="34"/>
  <c r="H4460" i="34"/>
  <c r="H4461" i="34"/>
  <c r="H4462" i="34"/>
  <c r="H4463" i="34"/>
  <c r="H4464" i="34"/>
  <c r="H4465" i="34"/>
  <c r="H4466" i="34"/>
  <c r="H4467" i="34"/>
  <c r="H4468" i="34"/>
  <c r="H4469" i="34"/>
  <c r="H4470" i="34"/>
  <c r="H4471" i="34"/>
  <c r="H4472" i="34"/>
  <c r="H4473" i="34"/>
  <c r="H4474" i="34"/>
  <c r="H4475" i="34"/>
  <c r="H4476" i="34"/>
  <c r="H4477" i="34"/>
  <c r="H4478" i="34"/>
  <c r="H4479" i="34"/>
  <c r="H4480" i="34"/>
  <c r="H4481" i="34"/>
  <c r="H4482" i="34"/>
  <c r="H4483" i="34"/>
  <c r="H4484" i="34"/>
  <c r="H4485" i="34"/>
  <c r="H4486" i="34"/>
  <c r="H4487" i="34"/>
  <c r="H4488" i="34"/>
  <c r="H4489" i="34"/>
  <c r="H4490" i="34"/>
  <c r="H4491" i="34"/>
  <c r="H4492" i="34"/>
  <c r="H4493" i="34"/>
  <c r="H4494" i="34"/>
  <c r="H4495" i="34"/>
  <c r="H4496" i="34"/>
  <c r="H4497" i="34"/>
  <c r="H4498" i="34"/>
  <c r="H4499" i="34"/>
  <c r="H4500" i="34"/>
  <c r="H4501" i="34"/>
  <c r="H4502" i="34"/>
  <c r="H4503" i="34"/>
  <c r="H4504" i="34"/>
  <c r="H4505" i="34"/>
  <c r="H4506" i="34"/>
  <c r="H4507" i="34"/>
  <c r="H4508" i="34"/>
  <c r="H4509" i="34"/>
  <c r="H4510" i="34"/>
  <c r="H4511" i="34"/>
  <c r="H4512" i="34"/>
  <c r="H4513" i="34"/>
  <c r="H4514" i="34"/>
  <c r="H4515" i="34"/>
  <c r="H4516" i="34"/>
  <c r="H4517" i="34"/>
  <c r="H4518" i="34"/>
  <c r="H4519" i="34"/>
  <c r="H4520" i="34"/>
  <c r="H4521" i="34"/>
  <c r="H4522" i="34"/>
  <c r="H4523" i="34"/>
  <c r="H4524" i="34"/>
  <c r="H4525" i="34"/>
  <c r="H4526" i="34"/>
  <c r="H4527" i="34"/>
  <c r="H4528" i="34"/>
  <c r="H4529" i="34"/>
  <c r="H4530" i="34"/>
  <c r="H4531" i="34"/>
  <c r="H4532" i="34"/>
  <c r="H4533" i="34"/>
  <c r="H4534" i="34"/>
  <c r="H4535" i="34"/>
  <c r="H4536" i="34"/>
  <c r="H4537" i="34"/>
  <c r="H4538" i="34"/>
  <c r="H4539" i="34"/>
  <c r="H4540" i="34"/>
  <c r="H4541" i="34"/>
  <c r="H4542" i="34"/>
  <c r="H4543" i="34"/>
  <c r="H4544" i="34"/>
  <c r="H4545" i="34"/>
  <c r="H4546" i="34"/>
  <c r="H4547" i="34"/>
  <c r="H4548" i="34"/>
  <c r="H4549" i="34"/>
  <c r="H4550" i="34"/>
  <c r="H4551" i="34"/>
  <c r="H4552" i="34"/>
  <c r="H4553" i="34"/>
  <c r="H4554" i="34"/>
  <c r="H4555" i="34"/>
  <c r="H4556" i="34"/>
  <c r="H4557" i="34"/>
  <c r="H4558" i="34"/>
  <c r="H4559" i="34"/>
  <c r="H4560" i="34"/>
  <c r="H4561" i="34"/>
  <c r="H4562" i="34"/>
  <c r="H4563" i="34"/>
  <c r="H4564" i="34"/>
  <c r="H4565" i="34"/>
  <c r="H4566" i="34"/>
  <c r="H4567" i="34"/>
  <c r="H4568" i="34"/>
  <c r="H4569" i="34"/>
  <c r="H4570" i="34"/>
  <c r="H4571" i="34"/>
  <c r="H4572" i="34"/>
  <c r="H4573" i="34"/>
  <c r="H4574" i="34"/>
  <c r="H4575" i="34"/>
  <c r="H4576" i="34"/>
  <c r="H4577" i="34"/>
  <c r="H4578" i="34"/>
  <c r="H4579" i="34"/>
  <c r="H4580" i="34"/>
  <c r="H4581" i="34"/>
  <c r="H4582" i="34"/>
  <c r="H4583" i="34"/>
  <c r="H4584" i="34"/>
  <c r="H4585" i="34"/>
  <c r="H4586" i="34"/>
  <c r="H4587" i="34"/>
  <c r="H4588" i="34"/>
  <c r="H4589" i="34"/>
  <c r="H4590" i="34"/>
  <c r="H4591" i="34"/>
  <c r="H4592" i="34"/>
  <c r="H4593" i="34"/>
  <c r="H4594" i="34"/>
  <c r="H4595" i="34"/>
  <c r="H4596" i="34"/>
  <c r="H4597" i="34"/>
  <c r="H4598" i="34"/>
  <c r="H4599" i="34"/>
  <c r="H4600" i="34"/>
  <c r="H4601" i="34"/>
  <c r="H4602" i="34"/>
  <c r="H4603" i="34"/>
  <c r="H4604" i="34"/>
  <c r="H4605" i="34"/>
  <c r="H4606" i="34"/>
  <c r="H4607" i="34"/>
  <c r="H4608" i="34"/>
  <c r="H4609" i="34"/>
  <c r="H4610" i="34"/>
  <c r="H4611" i="34"/>
  <c r="H4612" i="34"/>
  <c r="H4613" i="34"/>
  <c r="H4614" i="34"/>
  <c r="H4615" i="34"/>
  <c r="H4616" i="34"/>
  <c r="H4617" i="34"/>
  <c r="H4618" i="34"/>
  <c r="H4619" i="34"/>
  <c r="H4620" i="34"/>
  <c r="H4621" i="34"/>
  <c r="H4622" i="34"/>
  <c r="H4623" i="34"/>
  <c r="H4624" i="34"/>
  <c r="H4625" i="34"/>
  <c r="H4626" i="34"/>
  <c r="H4627" i="34"/>
  <c r="H4628" i="34"/>
  <c r="H4629" i="34"/>
  <c r="H4630" i="34"/>
  <c r="H4631" i="34"/>
  <c r="H4632" i="34"/>
  <c r="H4633" i="34"/>
  <c r="H4634" i="34"/>
  <c r="H4635" i="34"/>
  <c r="H4636" i="34"/>
  <c r="H4637" i="34"/>
  <c r="H4638" i="34"/>
  <c r="H4639" i="34"/>
  <c r="H4640" i="34"/>
  <c r="H4641" i="34"/>
  <c r="H4642" i="34"/>
  <c r="H4643" i="34"/>
  <c r="H4644" i="34"/>
  <c r="H4645" i="34"/>
  <c r="H4646" i="34"/>
  <c r="H4647" i="34"/>
  <c r="H4648" i="34"/>
  <c r="H4649" i="34"/>
  <c r="H4650" i="34"/>
  <c r="H4651" i="34"/>
  <c r="H4652" i="34"/>
  <c r="H4653" i="34"/>
  <c r="H4654" i="34"/>
  <c r="H4655" i="34"/>
  <c r="H4656" i="34"/>
  <c r="H4657" i="34"/>
  <c r="H4658" i="34"/>
  <c r="H4659" i="34"/>
  <c r="H4660" i="34"/>
  <c r="H4661" i="34"/>
  <c r="H4662" i="34"/>
  <c r="H4663" i="34"/>
  <c r="H4664" i="34"/>
  <c r="H4665" i="34"/>
  <c r="H4666" i="34"/>
  <c r="H4667" i="34"/>
  <c r="H4668" i="34"/>
  <c r="H4669" i="34"/>
  <c r="H4670" i="34"/>
  <c r="H4671" i="34"/>
  <c r="H4672" i="34"/>
  <c r="H4673" i="34"/>
  <c r="H4674" i="34"/>
  <c r="H4675" i="34"/>
  <c r="H4676" i="34"/>
  <c r="H4677" i="34"/>
  <c r="H4678" i="34"/>
  <c r="H4679" i="34"/>
  <c r="H4680" i="34"/>
  <c r="H4681" i="34"/>
  <c r="H4682" i="34"/>
  <c r="H4683" i="34"/>
  <c r="H4684" i="34"/>
  <c r="H4685" i="34"/>
  <c r="H4686" i="34"/>
  <c r="H4687" i="34"/>
  <c r="H4688" i="34"/>
  <c r="H4689" i="34"/>
  <c r="H4690" i="34"/>
  <c r="H4691" i="34"/>
  <c r="H4692" i="34"/>
  <c r="H4693" i="34"/>
  <c r="H4694" i="34"/>
  <c r="H4695" i="34"/>
  <c r="H4696" i="34"/>
  <c r="H4697" i="34"/>
  <c r="H4698" i="34"/>
  <c r="H4699" i="34"/>
  <c r="H4700" i="34"/>
  <c r="H4701" i="34"/>
  <c r="H4702" i="34"/>
  <c r="H4703" i="34"/>
  <c r="H4704" i="34"/>
  <c r="H4705" i="34"/>
  <c r="H4706" i="34"/>
  <c r="H4707" i="34"/>
  <c r="H4708" i="34"/>
  <c r="H4709" i="34"/>
  <c r="H4710" i="34"/>
  <c r="H4711" i="34"/>
  <c r="H4712" i="34"/>
  <c r="H4713" i="34"/>
  <c r="H4714" i="34"/>
  <c r="H4715" i="34"/>
  <c r="H4716" i="34"/>
  <c r="H4717" i="34"/>
  <c r="H4718" i="34"/>
  <c r="H4719" i="34"/>
  <c r="H4720" i="34"/>
  <c r="H4721" i="34"/>
  <c r="H4722" i="34"/>
  <c r="H4723" i="34"/>
  <c r="H4724" i="34"/>
  <c r="H4725" i="34"/>
  <c r="H4726" i="34"/>
  <c r="H4727" i="34"/>
  <c r="H4728" i="34"/>
  <c r="H4729" i="34"/>
  <c r="H4730" i="34"/>
  <c r="H4731" i="34"/>
  <c r="H4732" i="34"/>
  <c r="H4733" i="34"/>
  <c r="H4734" i="34"/>
  <c r="H4735" i="34"/>
  <c r="H4736" i="34"/>
  <c r="H4737" i="34"/>
  <c r="H4738" i="34"/>
  <c r="H4739" i="34"/>
  <c r="H4740" i="34"/>
  <c r="H4741" i="34"/>
  <c r="H4742" i="34"/>
  <c r="H4743" i="34"/>
  <c r="H4744" i="34"/>
  <c r="H4745" i="34"/>
  <c r="H4746" i="34"/>
  <c r="H4747" i="34"/>
  <c r="H4748" i="34"/>
  <c r="H4749" i="34"/>
  <c r="H4750" i="34"/>
  <c r="H4751" i="34"/>
  <c r="H4752" i="34"/>
  <c r="H4753" i="34"/>
  <c r="H4754" i="34"/>
  <c r="H4755" i="34"/>
  <c r="H4756" i="34"/>
  <c r="H4757" i="34"/>
  <c r="H4758" i="34"/>
  <c r="H4759" i="34"/>
  <c r="H4760" i="34"/>
  <c r="H4761" i="34"/>
  <c r="H4762" i="34"/>
  <c r="H4763" i="34"/>
  <c r="H4764" i="34"/>
  <c r="H4765" i="34"/>
  <c r="H4766" i="34"/>
  <c r="H4767" i="34"/>
  <c r="H4768" i="34"/>
  <c r="H4769" i="34"/>
  <c r="H4770" i="34"/>
  <c r="H4771" i="34"/>
  <c r="H4772" i="34"/>
  <c r="H4773" i="34"/>
  <c r="H4774" i="34"/>
  <c r="H4775" i="34"/>
  <c r="H4776" i="34"/>
  <c r="H4777" i="34"/>
  <c r="H4778" i="34"/>
  <c r="H4779" i="34"/>
  <c r="H4780" i="34"/>
  <c r="H4781" i="34"/>
  <c r="H4782" i="34"/>
  <c r="H4783" i="34"/>
  <c r="H4784" i="34"/>
  <c r="H4785" i="34"/>
  <c r="H4786" i="34"/>
  <c r="H4787" i="34"/>
  <c r="H4788" i="34"/>
  <c r="H4789" i="34"/>
  <c r="H4790" i="34"/>
  <c r="H4791" i="34"/>
  <c r="H4792" i="34"/>
  <c r="H4793" i="34"/>
  <c r="H4794" i="34"/>
  <c r="H4795" i="34"/>
  <c r="H4796" i="34"/>
  <c r="H4797" i="34"/>
  <c r="H4798" i="34"/>
  <c r="H4799" i="34"/>
  <c r="H4800" i="34"/>
  <c r="H4801" i="34"/>
  <c r="H4802" i="34"/>
  <c r="H4803" i="34"/>
  <c r="H4804" i="34"/>
  <c r="H4805" i="34"/>
  <c r="H4806" i="34"/>
  <c r="H4807" i="34"/>
  <c r="H4808" i="34"/>
  <c r="H4809" i="34"/>
  <c r="H4810" i="34"/>
  <c r="H4811" i="34"/>
  <c r="H4812" i="34"/>
  <c r="H4813" i="34"/>
  <c r="H4814" i="34"/>
  <c r="H4815" i="34"/>
  <c r="H4816" i="34"/>
  <c r="H4817" i="34"/>
  <c r="H4818" i="34"/>
  <c r="H4819" i="34"/>
  <c r="H4820" i="34"/>
  <c r="H4821" i="34"/>
  <c r="H4822" i="34"/>
  <c r="H4823" i="34"/>
  <c r="H4824" i="34"/>
  <c r="H4825" i="34"/>
  <c r="H4826" i="34"/>
  <c r="H4827" i="34"/>
  <c r="H4828" i="34"/>
  <c r="H4829" i="34"/>
  <c r="H4830" i="34"/>
  <c r="H4831" i="34"/>
  <c r="H4832" i="34"/>
  <c r="H4833" i="34"/>
  <c r="H4834" i="34"/>
  <c r="H4835" i="34"/>
  <c r="H4836" i="34"/>
  <c r="H4837" i="34"/>
  <c r="H4838" i="34"/>
  <c r="H4839" i="34"/>
  <c r="H4840" i="34"/>
  <c r="H4841" i="34"/>
  <c r="H4842" i="34"/>
  <c r="H4843" i="34"/>
  <c r="H4844" i="34"/>
  <c r="H4845" i="34"/>
  <c r="H4846" i="34"/>
  <c r="H4847" i="34"/>
  <c r="H4848" i="34"/>
  <c r="H4849" i="34"/>
  <c r="H4850" i="34"/>
  <c r="H4851" i="34"/>
  <c r="H4852" i="34"/>
  <c r="H4853" i="34"/>
  <c r="H4854" i="34"/>
  <c r="H4855" i="34"/>
  <c r="H4856" i="34"/>
  <c r="H4857" i="34"/>
  <c r="H4858" i="34"/>
  <c r="H4859" i="34"/>
  <c r="H4860" i="34"/>
  <c r="H4861" i="34"/>
  <c r="H4862" i="34"/>
  <c r="H4863" i="34"/>
  <c r="H4864" i="34"/>
  <c r="H4865" i="34"/>
  <c r="H4866" i="34"/>
  <c r="H4867" i="34"/>
  <c r="H4868" i="34"/>
  <c r="H4869" i="34"/>
  <c r="H4870" i="34"/>
  <c r="H4871" i="34"/>
  <c r="H4872" i="34"/>
  <c r="H4873" i="34"/>
  <c r="H4874" i="34"/>
  <c r="H4875" i="34"/>
  <c r="H4876" i="34"/>
  <c r="H4877" i="34"/>
  <c r="H4878" i="34"/>
  <c r="H4879" i="34"/>
  <c r="H4880" i="34"/>
  <c r="H4881" i="34"/>
  <c r="H4882" i="34"/>
  <c r="H4883" i="34"/>
  <c r="H4884" i="34"/>
  <c r="H4885" i="34"/>
  <c r="H4886" i="34"/>
  <c r="H4887" i="34"/>
  <c r="H4888" i="34"/>
  <c r="H4889" i="34"/>
  <c r="H4890" i="34"/>
  <c r="H4891" i="34"/>
  <c r="H4892" i="34"/>
  <c r="H4893" i="34"/>
  <c r="H4894" i="34"/>
  <c r="H4895" i="34"/>
  <c r="H4896" i="34"/>
  <c r="H4897" i="34"/>
  <c r="H4898" i="34"/>
  <c r="H4899" i="34"/>
  <c r="H4900" i="34"/>
  <c r="H4901" i="34"/>
  <c r="H4902" i="34"/>
  <c r="H4903" i="34"/>
  <c r="H4904" i="34"/>
  <c r="H4905" i="34"/>
  <c r="H4906" i="34"/>
  <c r="H4907" i="34"/>
  <c r="H4908" i="34"/>
  <c r="H4909" i="34"/>
  <c r="H4910" i="34"/>
  <c r="H4911" i="34"/>
  <c r="H4912" i="34"/>
  <c r="H4913" i="34"/>
  <c r="H4914" i="34"/>
  <c r="H4915" i="34"/>
  <c r="H4916" i="34"/>
  <c r="H4917" i="34"/>
  <c r="H4918" i="34"/>
  <c r="H4919" i="34"/>
  <c r="H4920" i="34"/>
  <c r="H4921" i="34"/>
  <c r="H4922" i="34"/>
  <c r="H4923" i="34"/>
  <c r="H4924" i="34"/>
  <c r="H4925" i="34"/>
  <c r="H4926" i="34"/>
  <c r="H4927" i="34"/>
  <c r="H4928" i="34"/>
  <c r="H4929" i="34"/>
  <c r="H4930" i="34"/>
  <c r="H4931" i="34"/>
  <c r="H4932" i="34"/>
  <c r="H4933" i="34"/>
  <c r="H4934" i="34"/>
  <c r="H4935" i="34"/>
  <c r="H4936" i="34"/>
  <c r="H4937" i="34"/>
  <c r="H4938" i="34"/>
  <c r="H4939" i="34"/>
  <c r="H4940" i="34"/>
  <c r="H4941" i="34"/>
  <c r="H4942" i="34"/>
  <c r="H4943" i="34"/>
  <c r="H4944" i="34"/>
  <c r="H4945" i="34"/>
  <c r="H4946" i="34"/>
  <c r="H4947" i="34"/>
  <c r="H4948" i="34"/>
  <c r="H4949" i="34"/>
  <c r="H4950" i="34"/>
  <c r="H4951" i="34"/>
  <c r="H4952" i="34"/>
  <c r="H4953" i="34"/>
  <c r="H4954" i="34"/>
  <c r="H4955" i="34"/>
  <c r="H4956" i="34"/>
  <c r="H4957" i="34"/>
  <c r="H4958" i="34"/>
  <c r="H4959" i="34"/>
  <c r="H4960" i="34"/>
  <c r="H4961" i="34"/>
  <c r="H4962" i="34"/>
  <c r="H4963" i="34"/>
  <c r="H4964" i="34"/>
  <c r="H4965" i="34"/>
  <c r="H4966" i="34"/>
  <c r="H4967" i="34"/>
  <c r="H4968" i="34"/>
  <c r="H4969" i="34"/>
  <c r="H4970" i="34"/>
  <c r="H4971" i="34"/>
  <c r="H4972" i="34"/>
  <c r="H4973" i="34"/>
  <c r="H4974" i="34"/>
  <c r="H4975" i="34"/>
  <c r="H4976" i="34"/>
  <c r="H4977" i="34"/>
  <c r="H4978" i="34"/>
  <c r="H4979" i="34"/>
  <c r="H4980" i="34"/>
  <c r="H4981" i="34"/>
  <c r="H4982" i="34"/>
  <c r="H4983" i="34"/>
  <c r="H4984" i="34"/>
  <c r="H4985" i="34"/>
  <c r="H4986" i="34"/>
  <c r="H4987" i="34"/>
  <c r="H4988" i="34"/>
  <c r="H4989" i="34"/>
  <c r="H4990" i="34"/>
  <c r="H4991" i="34"/>
  <c r="H4992" i="34"/>
  <c r="H4993" i="34"/>
  <c r="H4994" i="34"/>
  <c r="H4995" i="34"/>
  <c r="H4996" i="34"/>
  <c r="H4997" i="34"/>
  <c r="H4998" i="34"/>
  <c r="H4999" i="34"/>
  <c r="H5000" i="34"/>
  <c r="H5001" i="34"/>
  <c r="H5002" i="34"/>
  <c r="H5003" i="34"/>
  <c r="H5004" i="34"/>
  <c r="H5005" i="34"/>
  <c r="H5006" i="34"/>
  <c r="H5007" i="34"/>
  <c r="H5008" i="34"/>
  <c r="H5009" i="34"/>
  <c r="H5010" i="34"/>
  <c r="H5011" i="34"/>
  <c r="H5012" i="34"/>
  <c r="H5013" i="34"/>
  <c r="H5014" i="34"/>
  <c r="H5015" i="34"/>
  <c r="H5016" i="34"/>
  <c r="H5017" i="34"/>
  <c r="H5018" i="34"/>
  <c r="H5019" i="34"/>
  <c r="H5020" i="34"/>
  <c r="H5021" i="34"/>
  <c r="H5022" i="34"/>
  <c r="H5023" i="34"/>
  <c r="H5024" i="34"/>
  <c r="H5025" i="34"/>
  <c r="H5026" i="34"/>
  <c r="H5027" i="34"/>
  <c r="H5028" i="34"/>
  <c r="H5029" i="34"/>
  <c r="H5030" i="34"/>
  <c r="H5031" i="34"/>
  <c r="H5032" i="34"/>
  <c r="H5033" i="34"/>
  <c r="H5034" i="34"/>
  <c r="H5035" i="34"/>
  <c r="H5036" i="34"/>
  <c r="H5037" i="34"/>
  <c r="H5038" i="34"/>
  <c r="H5039" i="34"/>
  <c r="H5040" i="34"/>
  <c r="H5041" i="34"/>
  <c r="H5042" i="34"/>
  <c r="H5043" i="34"/>
  <c r="H5044" i="34"/>
  <c r="H5045" i="34"/>
  <c r="H5046" i="34"/>
  <c r="H5047" i="34"/>
  <c r="H5048" i="34"/>
  <c r="H5049" i="34"/>
  <c r="H5050" i="34"/>
  <c r="H5051" i="34"/>
  <c r="H5052" i="34"/>
  <c r="H5053" i="34"/>
  <c r="H5054" i="34"/>
  <c r="H5055" i="34"/>
  <c r="H5056" i="34"/>
  <c r="H5057" i="34"/>
  <c r="H5058" i="34"/>
  <c r="H5059" i="34"/>
  <c r="H5060" i="34"/>
  <c r="H5061" i="34"/>
  <c r="H5062" i="34"/>
  <c r="H5063" i="34"/>
  <c r="H5064" i="34"/>
  <c r="H5065" i="34"/>
  <c r="H5066" i="34"/>
  <c r="H5067" i="34"/>
  <c r="H5068" i="34"/>
  <c r="H5069" i="34"/>
  <c r="H5070" i="34"/>
  <c r="H5071" i="34"/>
  <c r="H5072" i="34"/>
  <c r="H5073" i="34"/>
  <c r="H5074" i="34"/>
  <c r="H5075" i="34"/>
  <c r="H5076" i="34"/>
  <c r="H5077" i="34"/>
  <c r="H5078" i="34"/>
  <c r="H5079" i="34"/>
  <c r="H5080" i="34"/>
  <c r="H5081" i="34"/>
  <c r="H5082" i="34"/>
  <c r="H5083" i="34"/>
  <c r="H5084" i="34"/>
  <c r="H5085" i="34"/>
  <c r="H5086" i="34"/>
  <c r="H5087" i="34"/>
  <c r="H5088" i="34"/>
  <c r="H5089" i="34"/>
  <c r="H5090" i="34"/>
  <c r="H5091" i="34"/>
  <c r="H5092" i="34"/>
  <c r="H5093" i="34"/>
  <c r="H5094" i="34"/>
  <c r="H5095" i="34"/>
  <c r="H5096" i="34"/>
  <c r="H5097" i="34"/>
  <c r="H5098" i="34"/>
  <c r="H5099" i="34"/>
  <c r="H5100" i="34"/>
  <c r="H5101" i="34"/>
  <c r="H5102" i="34"/>
  <c r="H5103" i="34"/>
  <c r="H5104" i="34"/>
  <c r="H5105" i="34"/>
  <c r="H5106" i="34"/>
  <c r="H5107" i="34"/>
  <c r="H5108" i="34"/>
  <c r="H5109" i="34"/>
  <c r="H5110" i="34"/>
  <c r="H5111" i="34"/>
  <c r="H5112" i="34"/>
  <c r="H5113" i="34"/>
  <c r="H5114" i="34"/>
  <c r="H5115" i="34"/>
  <c r="H5116" i="34"/>
  <c r="H5117" i="34"/>
  <c r="H5118" i="34"/>
  <c r="H5119" i="34"/>
  <c r="H5120" i="34"/>
  <c r="H5121" i="34"/>
  <c r="H5122" i="34"/>
  <c r="H5123" i="34"/>
  <c r="H5124" i="34"/>
  <c r="H5125" i="34"/>
  <c r="H5126" i="34"/>
  <c r="H5127" i="34"/>
  <c r="H5128" i="34"/>
  <c r="H5129" i="34"/>
  <c r="H5130" i="34"/>
  <c r="H5131" i="34"/>
  <c r="H5132" i="34"/>
  <c r="H5133" i="34"/>
  <c r="H5134" i="34"/>
  <c r="H5135" i="34"/>
  <c r="H5136" i="34"/>
  <c r="H5137" i="34"/>
  <c r="H5138" i="34"/>
  <c r="H5139" i="34"/>
  <c r="H5140" i="34"/>
  <c r="H5141" i="34"/>
  <c r="H5142" i="34"/>
  <c r="H5143" i="34"/>
  <c r="H5144" i="34"/>
  <c r="H5145" i="34"/>
  <c r="H5146" i="34"/>
  <c r="H5147" i="34"/>
  <c r="H5148" i="34"/>
  <c r="H5149" i="34"/>
  <c r="H5150" i="34"/>
  <c r="H5151" i="34"/>
  <c r="H5152" i="34"/>
  <c r="H5153" i="34"/>
  <c r="H5154" i="34"/>
  <c r="H5155" i="34"/>
  <c r="H5156" i="34"/>
  <c r="H5157" i="34"/>
  <c r="H5158" i="34"/>
  <c r="H5159" i="34"/>
  <c r="H5160" i="34"/>
  <c r="H5161" i="34"/>
  <c r="H5162" i="34"/>
  <c r="H5163" i="34"/>
  <c r="H5164" i="34"/>
  <c r="H5165" i="34"/>
  <c r="H5166" i="34"/>
  <c r="H5167" i="34"/>
  <c r="H5168" i="34"/>
  <c r="H5169" i="34"/>
  <c r="H5170" i="34"/>
  <c r="H5171" i="34"/>
  <c r="H5172" i="34"/>
  <c r="H5173" i="34"/>
  <c r="H5174" i="34"/>
  <c r="H5175" i="34"/>
  <c r="H5176" i="34"/>
  <c r="H5177" i="34"/>
  <c r="H5178" i="34"/>
  <c r="H5179" i="34"/>
  <c r="H5180" i="34"/>
  <c r="H5181" i="34"/>
  <c r="H5182" i="34"/>
  <c r="H5183" i="34"/>
  <c r="H5184" i="34"/>
  <c r="H5185" i="34"/>
  <c r="H5186" i="34"/>
  <c r="H5187" i="34"/>
  <c r="H5188" i="34"/>
  <c r="H5189" i="34"/>
  <c r="H5190" i="34"/>
  <c r="H5191" i="34"/>
  <c r="H5192" i="34"/>
  <c r="H5193" i="34"/>
  <c r="H5194" i="34"/>
  <c r="H5195" i="34"/>
  <c r="H5196" i="34"/>
  <c r="H5197" i="34"/>
  <c r="H5198" i="34"/>
  <c r="H5199" i="34"/>
  <c r="H5200" i="34"/>
  <c r="H5201" i="34"/>
  <c r="H5202" i="34"/>
  <c r="H5203" i="34"/>
  <c r="H5204" i="34"/>
  <c r="H5205" i="34"/>
  <c r="H5206" i="34"/>
  <c r="H5207" i="34"/>
  <c r="H5208" i="34"/>
  <c r="H5209" i="34"/>
  <c r="H5210" i="34"/>
  <c r="H5211" i="34"/>
  <c r="H5212" i="34"/>
  <c r="H5213" i="34"/>
  <c r="H5214" i="34"/>
  <c r="H5215" i="34"/>
  <c r="H5216" i="34"/>
  <c r="H5217" i="34"/>
  <c r="H5218" i="34"/>
  <c r="H5219" i="34"/>
  <c r="H5220" i="34"/>
  <c r="H5221" i="34"/>
  <c r="H5222" i="34"/>
  <c r="H5223" i="34"/>
  <c r="H5224" i="34"/>
  <c r="H5225" i="34"/>
  <c r="H5226" i="34"/>
  <c r="H5227" i="34"/>
  <c r="H5228" i="34"/>
  <c r="H5229" i="34"/>
  <c r="H5230" i="34"/>
  <c r="H5231" i="34"/>
  <c r="H5232" i="34"/>
  <c r="H5233" i="34"/>
  <c r="H5234" i="34"/>
  <c r="H5235" i="34"/>
  <c r="H5236" i="34"/>
  <c r="H5237" i="34"/>
  <c r="H5238" i="34"/>
  <c r="H5239" i="34"/>
  <c r="H5240" i="34"/>
  <c r="H5241" i="34"/>
  <c r="H5242" i="34"/>
  <c r="H5243" i="34"/>
  <c r="H5244" i="34"/>
  <c r="H5245" i="34"/>
  <c r="H5246" i="34"/>
  <c r="H5247" i="34"/>
  <c r="H5248" i="34"/>
  <c r="H5249" i="34"/>
  <c r="H5250" i="34"/>
  <c r="H5251" i="34"/>
  <c r="H5252" i="34"/>
  <c r="H5253" i="34"/>
  <c r="H5254" i="34"/>
  <c r="H5255" i="34"/>
  <c r="H5256" i="34"/>
  <c r="H5257" i="34"/>
  <c r="H5258" i="34"/>
  <c r="H5259" i="34"/>
  <c r="H5260" i="34"/>
  <c r="H5261" i="34"/>
  <c r="H5262" i="34"/>
  <c r="H5263" i="34"/>
  <c r="H5264" i="34"/>
  <c r="H5265" i="34"/>
  <c r="H5266" i="34"/>
  <c r="H5267" i="34"/>
  <c r="H5268" i="34"/>
  <c r="H5269" i="34"/>
  <c r="H5270" i="34"/>
  <c r="H5271" i="34"/>
  <c r="H5272" i="34"/>
  <c r="H5273" i="34"/>
  <c r="H5274" i="34"/>
  <c r="H5275" i="34"/>
  <c r="H5276" i="34"/>
  <c r="H5277" i="34"/>
  <c r="H5278" i="34"/>
  <c r="H5279" i="34"/>
  <c r="H5280" i="34"/>
  <c r="H5281" i="34"/>
  <c r="H5282" i="34"/>
  <c r="H5283" i="34"/>
  <c r="H5284" i="34"/>
  <c r="H5285" i="34"/>
  <c r="H5286" i="34"/>
  <c r="H5287" i="34"/>
  <c r="H5288" i="34"/>
  <c r="H5289" i="34"/>
  <c r="H5290" i="34"/>
  <c r="H5291" i="34"/>
  <c r="H5292" i="34"/>
  <c r="H5293" i="34"/>
  <c r="H5294" i="34"/>
  <c r="H5295" i="34"/>
  <c r="H5296" i="34"/>
  <c r="H5297" i="34"/>
  <c r="H5298" i="34"/>
  <c r="H5299" i="34"/>
  <c r="H5300" i="34"/>
  <c r="H5301" i="34"/>
  <c r="H5302" i="34"/>
  <c r="H5303" i="34"/>
  <c r="H5304" i="34"/>
  <c r="H5305" i="34"/>
  <c r="H5306" i="34"/>
  <c r="H5307" i="34"/>
  <c r="H5308" i="34"/>
  <c r="H5309" i="34"/>
  <c r="H5310" i="34"/>
  <c r="H5311" i="34"/>
  <c r="H5312" i="34"/>
  <c r="H5313" i="34"/>
  <c r="H5314" i="34"/>
  <c r="H5315" i="34"/>
  <c r="H5316" i="34"/>
  <c r="H5317" i="34"/>
  <c r="H5318" i="34"/>
  <c r="H5319" i="34"/>
  <c r="H5320" i="34"/>
  <c r="H5321" i="34"/>
  <c r="H5322" i="34"/>
  <c r="H5323" i="34"/>
  <c r="H5324" i="34"/>
  <c r="H5325" i="34"/>
  <c r="H5326" i="34"/>
  <c r="H5327" i="34"/>
  <c r="H5328" i="34"/>
  <c r="H5329" i="34"/>
  <c r="H5330" i="34"/>
  <c r="H5331" i="34"/>
  <c r="H5332" i="34"/>
  <c r="H5333" i="34"/>
  <c r="H5334" i="34"/>
  <c r="H5335" i="34"/>
  <c r="H5336" i="34"/>
  <c r="H5337" i="34"/>
  <c r="H5338" i="34"/>
  <c r="H5339" i="34"/>
  <c r="H5340" i="34"/>
  <c r="H5341" i="34"/>
  <c r="H5342" i="34"/>
  <c r="H5343" i="34"/>
  <c r="H5344" i="34"/>
  <c r="H5345" i="34"/>
  <c r="H5346" i="34"/>
  <c r="H5347" i="34"/>
  <c r="H5348" i="34"/>
  <c r="H5349" i="34"/>
  <c r="H5350" i="34"/>
  <c r="H5351" i="34"/>
  <c r="H5352" i="34"/>
  <c r="H5353" i="34"/>
  <c r="H5354" i="34"/>
  <c r="H5355" i="34"/>
  <c r="H5356" i="34"/>
  <c r="H5357" i="34"/>
  <c r="H5358" i="34"/>
  <c r="H5359" i="34"/>
  <c r="H5360" i="34"/>
  <c r="H5361" i="34"/>
  <c r="H5362" i="34"/>
  <c r="H5363" i="34"/>
  <c r="H5364" i="34"/>
  <c r="H5365" i="34"/>
  <c r="H5366" i="34"/>
  <c r="H5367" i="34"/>
  <c r="H5368" i="34"/>
  <c r="H5369" i="34"/>
  <c r="H5370" i="34"/>
  <c r="H5371" i="34"/>
  <c r="H5372" i="34"/>
  <c r="H5373" i="34"/>
  <c r="F2" i="34" l="1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F90" i="34"/>
  <c r="F91" i="34"/>
  <c r="F92" i="34"/>
  <c r="F93" i="34"/>
  <c r="F94" i="34"/>
  <c r="F95" i="34"/>
  <c r="F96" i="34"/>
  <c r="F97" i="34"/>
  <c r="F98" i="34"/>
  <c r="F99" i="34"/>
  <c r="F100" i="34"/>
  <c r="F101" i="34"/>
  <c r="F102" i="34"/>
  <c r="F103" i="34"/>
  <c r="F104" i="34"/>
  <c r="F105" i="34"/>
  <c r="F106" i="34"/>
  <c r="F107" i="34"/>
  <c r="F108" i="34"/>
  <c r="F109" i="34"/>
  <c r="F110" i="34"/>
  <c r="F111" i="34"/>
  <c r="F112" i="34"/>
  <c r="F113" i="34"/>
  <c r="F114" i="34"/>
  <c r="F115" i="34"/>
  <c r="F116" i="34"/>
  <c r="F117" i="34"/>
  <c r="F118" i="34"/>
  <c r="F119" i="34"/>
  <c r="F120" i="34"/>
  <c r="F121" i="34"/>
  <c r="F122" i="34"/>
  <c r="F123" i="34"/>
  <c r="F124" i="34"/>
  <c r="F125" i="34"/>
  <c r="F126" i="34"/>
  <c r="F127" i="34"/>
  <c r="F128" i="34"/>
  <c r="F129" i="34"/>
  <c r="F130" i="34"/>
  <c r="F131" i="34"/>
  <c r="F132" i="34"/>
  <c r="F133" i="34"/>
  <c r="F134" i="34"/>
  <c r="F135" i="34"/>
  <c r="F136" i="34"/>
  <c r="F137" i="34"/>
  <c r="F138" i="34"/>
  <c r="F139" i="34"/>
  <c r="F140" i="34"/>
  <c r="F141" i="34"/>
  <c r="F142" i="34"/>
  <c r="F143" i="34"/>
  <c r="F144" i="34"/>
  <c r="F145" i="34"/>
  <c r="F146" i="34"/>
  <c r="F147" i="34"/>
  <c r="F148" i="34"/>
  <c r="F149" i="34"/>
  <c r="F150" i="34"/>
  <c r="F151" i="34"/>
  <c r="F152" i="34"/>
  <c r="F153" i="34"/>
  <c r="F154" i="34"/>
  <c r="F155" i="34"/>
  <c r="F156" i="34"/>
  <c r="F157" i="34"/>
  <c r="F158" i="34"/>
  <c r="F159" i="34"/>
  <c r="F160" i="34"/>
  <c r="F161" i="34"/>
  <c r="F162" i="34"/>
  <c r="F163" i="34"/>
  <c r="F164" i="34"/>
  <c r="F165" i="34"/>
  <c r="F166" i="34"/>
  <c r="F167" i="34"/>
  <c r="F168" i="34"/>
  <c r="F169" i="34"/>
  <c r="F170" i="34"/>
  <c r="F171" i="34"/>
  <c r="F172" i="34"/>
  <c r="F173" i="34"/>
  <c r="F174" i="34"/>
  <c r="F175" i="34"/>
  <c r="F176" i="34"/>
  <c r="F177" i="34"/>
  <c r="F178" i="34"/>
  <c r="F179" i="34"/>
  <c r="F180" i="34"/>
  <c r="F181" i="34"/>
  <c r="F182" i="34"/>
  <c r="F183" i="34"/>
  <c r="F184" i="34"/>
  <c r="F185" i="34"/>
  <c r="F186" i="34"/>
  <c r="F187" i="34"/>
  <c r="F188" i="34"/>
  <c r="F189" i="34"/>
  <c r="F190" i="34"/>
  <c r="F191" i="34"/>
  <c r="F192" i="34"/>
  <c r="F193" i="34"/>
  <c r="F194" i="34"/>
  <c r="F195" i="34"/>
  <c r="F196" i="34"/>
  <c r="F197" i="34"/>
  <c r="F198" i="34"/>
  <c r="F199" i="34"/>
  <c r="F200" i="34"/>
  <c r="F201" i="34"/>
  <c r="F202" i="34"/>
  <c r="F203" i="34"/>
  <c r="F204" i="34"/>
  <c r="F205" i="34"/>
  <c r="F206" i="34"/>
  <c r="F207" i="34"/>
  <c r="F208" i="34"/>
  <c r="F209" i="34"/>
  <c r="F210" i="34"/>
  <c r="F211" i="34"/>
  <c r="F212" i="34"/>
  <c r="F213" i="34"/>
  <c r="F214" i="34"/>
  <c r="F215" i="34"/>
  <c r="F216" i="34"/>
  <c r="F217" i="34"/>
  <c r="F218" i="34"/>
  <c r="F219" i="34"/>
  <c r="F220" i="34"/>
  <c r="F221" i="34"/>
  <c r="F222" i="34"/>
  <c r="F223" i="34"/>
  <c r="F224" i="34"/>
  <c r="F225" i="34"/>
  <c r="F226" i="34"/>
  <c r="F227" i="34"/>
  <c r="F228" i="34"/>
  <c r="F229" i="34"/>
  <c r="F230" i="34"/>
  <c r="F231" i="34"/>
  <c r="F232" i="34"/>
  <c r="F233" i="34"/>
  <c r="F234" i="34"/>
  <c r="F235" i="34"/>
  <c r="F236" i="34"/>
  <c r="F237" i="34"/>
  <c r="F238" i="34"/>
  <c r="F239" i="34"/>
  <c r="F240" i="34"/>
  <c r="F241" i="34"/>
  <c r="F242" i="34"/>
  <c r="F243" i="34"/>
  <c r="F244" i="34"/>
  <c r="F245" i="34"/>
  <c r="F246" i="34"/>
  <c r="F247" i="34"/>
  <c r="F248" i="34"/>
  <c r="F249" i="34"/>
  <c r="F250" i="34"/>
  <c r="F251" i="34"/>
  <c r="F252" i="34"/>
  <c r="F253" i="34"/>
  <c r="F254" i="34"/>
  <c r="F255" i="34"/>
  <c r="F256" i="34"/>
  <c r="F257" i="34"/>
  <c r="F258" i="34"/>
  <c r="F259" i="34"/>
  <c r="F260" i="34"/>
  <c r="F261" i="34"/>
  <c r="F262" i="34"/>
  <c r="F263" i="34"/>
  <c r="F264" i="34"/>
  <c r="F265" i="34"/>
  <c r="F266" i="34"/>
  <c r="F267" i="34"/>
  <c r="F268" i="34"/>
  <c r="F269" i="34"/>
  <c r="F270" i="34"/>
  <c r="F271" i="34"/>
  <c r="F272" i="34"/>
  <c r="F273" i="34"/>
  <c r="F274" i="34"/>
  <c r="F275" i="34"/>
  <c r="F276" i="34"/>
  <c r="F277" i="34"/>
  <c r="F278" i="34"/>
  <c r="F279" i="34"/>
  <c r="F280" i="34"/>
  <c r="F281" i="34"/>
  <c r="F282" i="34"/>
  <c r="F283" i="34"/>
  <c r="F284" i="34"/>
  <c r="F285" i="34"/>
  <c r="F286" i="34"/>
  <c r="F287" i="34"/>
  <c r="F288" i="34"/>
  <c r="F289" i="34"/>
  <c r="F290" i="34"/>
  <c r="F291" i="34"/>
  <c r="F292" i="34"/>
  <c r="F293" i="34"/>
  <c r="F294" i="34"/>
  <c r="F295" i="34"/>
  <c r="F296" i="34"/>
  <c r="F297" i="34"/>
  <c r="F298" i="34"/>
  <c r="F299" i="34"/>
  <c r="F300" i="34"/>
  <c r="F301" i="34"/>
  <c r="F302" i="34"/>
  <c r="F303" i="34"/>
  <c r="F304" i="34"/>
  <c r="F305" i="34"/>
  <c r="F306" i="34"/>
  <c r="F307" i="34"/>
  <c r="F308" i="34"/>
  <c r="F309" i="34"/>
  <c r="F310" i="34"/>
  <c r="F311" i="34"/>
  <c r="F312" i="34"/>
  <c r="F313" i="34"/>
  <c r="F314" i="34"/>
  <c r="F315" i="34"/>
  <c r="F316" i="34"/>
  <c r="F317" i="34"/>
  <c r="F318" i="34"/>
  <c r="F319" i="34"/>
  <c r="F320" i="34"/>
  <c r="F321" i="34"/>
  <c r="F322" i="34"/>
  <c r="F323" i="34"/>
  <c r="F324" i="34"/>
  <c r="F325" i="34"/>
  <c r="F326" i="34"/>
  <c r="F327" i="34"/>
  <c r="F328" i="34"/>
  <c r="F329" i="34"/>
  <c r="F330" i="34"/>
  <c r="F331" i="34"/>
  <c r="F332" i="34"/>
  <c r="F333" i="34"/>
  <c r="F334" i="34"/>
  <c r="F335" i="34"/>
  <c r="F336" i="34"/>
  <c r="F337" i="34"/>
  <c r="F338" i="34"/>
  <c r="F339" i="34"/>
  <c r="F340" i="34"/>
  <c r="F341" i="34"/>
  <c r="F342" i="34"/>
  <c r="F343" i="34"/>
  <c r="F344" i="34"/>
  <c r="F345" i="34"/>
  <c r="F346" i="34"/>
  <c r="F347" i="34"/>
  <c r="F348" i="34"/>
  <c r="F349" i="34"/>
  <c r="F350" i="34"/>
  <c r="F351" i="34"/>
  <c r="F352" i="34"/>
  <c r="F353" i="34"/>
  <c r="F354" i="34"/>
  <c r="F355" i="34"/>
  <c r="F356" i="34"/>
  <c r="F357" i="34"/>
  <c r="F358" i="34"/>
  <c r="F359" i="34"/>
  <c r="F360" i="34"/>
  <c r="F361" i="34"/>
  <c r="F362" i="34"/>
  <c r="F363" i="34"/>
  <c r="F364" i="34"/>
  <c r="F365" i="34"/>
  <c r="F366" i="34"/>
  <c r="F367" i="34"/>
  <c r="F368" i="34"/>
  <c r="F369" i="34"/>
  <c r="F370" i="34"/>
  <c r="F371" i="34"/>
  <c r="F372" i="34"/>
  <c r="F373" i="34"/>
  <c r="F374" i="34"/>
  <c r="F375" i="34"/>
  <c r="F376" i="34"/>
  <c r="F377" i="34"/>
  <c r="F378" i="34"/>
  <c r="F379" i="34"/>
  <c r="F380" i="34"/>
  <c r="F381" i="34"/>
  <c r="F382" i="34"/>
  <c r="F383" i="34"/>
  <c r="F384" i="34"/>
  <c r="F385" i="34"/>
  <c r="F386" i="34"/>
  <c r="F387" i="34"/>
  <c r="F388" i="34"/>
  <c r="F389" i="34"/>
  <c r="F390" i="34"/>
  <c r="F391" i="34"/>
  <c r="F392" i="34"/>
  <c r="F393" i="34"/>
  <c r="F394" i="34"/>
  <c r="F395" i="34"/>
  <c r="F396" i="34"/>
  <c r="F397" i="34"/>
  <c r="F398" i="34"/>
  <c r="F399" i="34"/>
  <c r="F400" i="34"/>
  <c r="F401" i="34"/>
  <c r="F402" i="34"/>
  <c r="F403" i="34"/>
  <c r="F404" i="34"/>
  <c r="F405" i="34"/>
  <c r="F406" i="34"/>
  <c r="F407" i="34"/>
  <c r="F408" i="34"/>
  <c r="F409" i="34"/>
  <c r="F410" i="34"/>
  <c r="F411" i="34"/>
  <c r="F412" i="34"/>
  <c r="F413" i="34"/>
  <c r="F414" i="34"/>
  <c r="F415" i="34"/>
  <c r="F416" i="34"/>
  <c r="F417" i="34"/>
  <c r="F418" i="34"/>
  <c r="F419" i="34"/>
  <c r="F420" i="34"/>
  <c r="F421" i="34"/>
  <c r="F422" i="34"/>
  <c r="F423" i="34"/>
  <c r="F424" i="34"/>
  <c r="F425" i="34"/>
  <c r="F426" i="34"/>
  <c r="F427" i="34"/>
  <c r="F428" i="34"/>
  <c r="F429" i="34"/>
  <c r="F430" i="34"/>
  <c r="F431" i="34"/>
  <c r="F432" i="34"/>
  <c r="F433" i="34"/>
  <c r="F434" i="34"/>
  <c r="F435" i="34"/>
  <c r="F436" i="34"/>
  <c r="F437" i="34"/>
  <c r="F438" i="34"/>
  <c r="F439" i="34"/>
  <c r="F440" i="34"/>
  <c r="F441" i="34"/>
  <c r="F442" i="34"/>
  <c r="F443" i="34"/>
  <c r="F444" i="34"/>
  <c r="F445" i="34"/>
  <c r="F446" i="34"/>
  <c r="F447" i="34"/>
  <c r="F448" i="34"/>
  <c r="F449" i="34"/>
  <c r="F450" i="34"/>
  <c r="F451" i="34"/>
  <c r="F452" i="34"/>
  <c r="F453" i="34"/>
  <c r="F454" i="34"/>
  <c r="F455" i="34"/>
  <c r="F456" i="34"/>
  <c r="F457" i="34"/>
  <c r="F458" i="34"/>
  <c r="F459" i="34"/>
  <c r="F460" i="34"/>
  <c r="F461" i="34"/>
  <c r="F462" i="34"/>
  <c r="F463" i="34"/>
  <c r="F464" i="34"/>
  <c r="F465" i="34"/>
  <c r="F466" i="34"/>
  <c r="F467" i="34"/>
  <c r="F468" i="34"/>
  <c r="F469" i="34"/>
  <c r="F470" i="34"/>
  <c r="F471" i="34"/>
  <c r="F472" i="34"/>
  <c r="F473" i="34"/>
  <c r="F474" i="34"/>
  <c r="F475" i="34"/>
  <c r="F476" i="34"/>
  <c r="F477" i="34"/>
  <c r="F478" i="34"/>
  <c r="F479" i="34"/>
  <c r="F480" i="34"/>
  <c r="F481" i="34"/>
  <c r="F482" i="34"/>
  <c r="F483" i="34"/>
  <c r="F484" i="34"/>
  <c r="F485" i="34"/>
  <c r="F486" i="34"/>
  <c r="F487" i="34"/>
  <c r="F488" i="34"/>
  <c r="F489" i="34"/>
  <c r="F490" i="34"/>
  <c r="F491" i="34"/>
  <c r="F492" i="34"/>
  <c r="F493" i="34"/>
  <c r="F494" i="34"/>
  <c r="F495" i="34"/>
  <c r="F496" i="34"/>
  <c r="F497" i="34"/>
  <c r="F498" i="34"/>
  <c r="F499" i="34"/>
  <c r="F500" i="34"/>
  <c r="F501" i="34"/>
  <c r="F502" i="34"/>
  <c r="F503" i="34"/>
  <c r="F504" i="34"/>
  <c r="F505" i="34"/>
  <c r="F506" i="34"/>
  <c r="F507" i="34"/>
  <c r="F508" i="34"/>
  <c r="F509" i="34"/>
  <c r="F510" i="34"/>
  <c r="F511" i="34"/>
  <c r="F512" i="34"/>
  <c r="F513" i="34"/>
  <c r="F514" i="34"/>
  <c r="F515" i="34"/>
  <c r="F516" i="34"/>
  <c r="F517" i="34"/>
  <c r="F518" i="34"/>
  <c r="F519" i="34"/>
  <c r="F520" i="34"/>
  <c r="F521" i="34"/>
  <c r="F522" i="34"/>
  <c r="F523" i="34"/>
  <c r="F524" i="34"/>
  <c r="F525" i="34"/>
  <c r="F526" i="34"/>
  <c r="F527" i="34"/>
  <c r="F528" i="34"/>
  <c r="F529" i="34"/>
  <c r="F530" i="34"/>
  <c r="F531" i="34"/>
  <c r="F532" i="34"/>
  <c r="F533" i="34"/>
  <c r="F534" i="34"/>
  <c r="F535" i="34"/>
  <c r="F536" i="34"/>
  <c r="F537" i="34"/>
  <c r="F538" i="34"/>
  <c r="F539" i="34"/>
  <c r="F540" i="34"/>
  <c r="F541" i="34"/>
  <c r="F542" i="34"/>
  <c r="F543" i="34"/>
  <c r="F544" i="34"/>
  <c r="F545" i="34"/>
  <c r="F546" i="34"/>
  <c r="F547" i="34"/>
  <c r="F548" i="34"/>
  <c r="F549" i="34"/>
  <c r="F550" i="34"/>
  <c r="F551" i="34"/>
  <c r="F552" i="34"/>
  <c r="F553" i="34"/>
  <c r="F554" i="34"/>
  <c r="F555" i="34"/>
  <c r="F556" i="34"/>
  <c r="F557" i="34"/>
  <c r="F558" i="34"/>
  <c r="F559" i="34"/>
  <c r="F560" i="34"/>
  <c r="F561" i="34"/>
  <c r="F562" i="34"/>
  <c r="F563" i="34"/>
  <c r="F564" i="34"/>
  <c r="F565" i="34"/>
  <c r="F566" i="34"/>
  <c r="F567" i="34"/>
  <c r="F568" i="34"/>
  <c r="F569" i="34"/>
  <c r="F570" i="34"/>
  <c r="F571" i="34"/>
  <c r="F572" i="34"/>
  <c r="F573" i="34"/>
  <c r="F574" i="34"/>
  <c r="F575" i="34"/>
  <c r="F576" i="34"/>
  <c r="F577" i="34"/>
  <c r="F578" i="34"/>
  <c r="F579" i="34"/>
  <c r="F580" i="34"/>
  <c r="F581" i="34"/>
  <c r="F582" i="34"/>
  <c r="F583" i="34"/>
  <c r="F584" i="34"/>
  <c r="F585" i="34"/>
  <c r="F586" i="34"/>
  <c r="F587" i="34"/>
  <c r="F588" i="34"/>
  <c r="F589" i="34"/>
  <c r="F590" i="34"/>
  <c r="F591" i="34"/>
  <c r="F592" i="34"/>
  <c r="F593" i="34"/>
  <c r="F594" i="34"/>
  <c r="F595" i="34"/>
  <c r="F596" i="34"/>
  <c r="F597" i="34"/>
  <c r="F598" i="34"/>
  <c r="F599" i="34"/>
  <c r="F600" i="34"/>
  <c r="F601" i="34"/>
  <c r="F602" i="34"/>
  <c r="F603" i="34"/>
  <c r="F604" i="34"/>
  <c r="F605" i="34"/>
  <c r="F606" i="34"/>
  <c r="F607" i="34"/>
  <c r="F608" i="34"/>
  <c r="F609" i="34"/>
  <c r="F610" i="34"/>
  <c r="F611" i="34"/>
  <c r="F612" i="34"/>
  <c r="F613" i="34"/>
  <c r="F614" i="34"/>
  <c r="F615" i="34"/>
  <c r="F616" i="34"/>
  <c r="F617" i="34"/>
  <c r="F618" i="34"/>
  <c r="F619" i="34"/>
  <c r="F620" i="34"/>
  <c r="F621" i="34"/>
  <c r="F622" i="34"/>
  <c r="F623" i="34"/>
  <c r="F624" i="34"/>
  <c r="F625" i="34"/>
  <c r="F626" i="34"/>
  <c r="F627" i="34"/>
  <c r="F628" i="34"/>
  <c r="F629" i="34"/>
  <c r="F630" i="34"/>
  <c r="F631" i="34"/>
  <c r="F632" i="34"/>
  <c r="F633" i="34"/>
  <c r="F634" i="34"/>
  <c r="F635" i="34"/>
  <c r="F636" i="34"/>
  <c r="F637" i="34"/>
  <c r="F638" i="34"/>
  <c r="F639" i="34"/>
  <c r="F640" i="34"/>
  <c r="F641" i="34"/>
  <c r="F642" i="34"/>
  <c r="F643" i="34"/>
  <c r="F644" i="34"/>
  <c r="F645" i="34"/>
  <c r="F646" i="34"/>
  <c r="F647" i="34"/>
  <c r="F648" i="34"/>
  <c r="F649" i="34"/>
  <c r="F650" i="34"/>
  <c r="F651" i="34"/>
  <c r="F652" i="34"/>
  <c r="F653" i="34"/>
  <c r="F654" i="34"/>
  <c r="F655" i="34"/>
  <c r="F656" i="34"/>
  <c r="F657" i="34"/>
  <c r="F658" i="34"/>
  <c r="F659" i="34"/>
  <c r="F660" i="34"/>
  <c r="F661" i="34"/>
  <c r="F662" i="34"/>
  <c r="F663" i="34"/>
  <c r="F664" i="34"/>
  <c r="F665" i="34"/>
  <c r="F666" i="34"/>
  <c r="F667" i="34"/>
  <c r="F668" i="34"/>
  <c r="F669" i="34"/>
  <c r="F670" i="34"/>
  <c r="F671" i="34"/>
  <c r="F672" i="34"/>
  <c r="F673" i="34"/>
  <c r="F674" i="34"/>
  <c r="F675" i="34"/>
  <c r="F676" i="34"/>
  <c r="F677" i="34"/>
  <c r="F678" i="34"/>
  <c r="F679" i="34"/>
  <c r="F680" i="34"/>
  <c r="F681" i="34"/>
  <c r="F682" i="34"/>
  <c r="F683" i="34"/>
  <c r="F684" i="34"/>
  <c r="F685" i="34"/>
  <c r="F686" i="34"/>
  <c r="F687" i="34"/>
  <c r="F688" i="34"/>
  <c r="F689" i="34"/>
  <c r="F690" i="34"/>
  <c r="F691" i="34"/>
  <c r="F692" i="34"/>
  <c r="F693" i="34"/>
  <c r="F694" i="34"/>
  <c r="F695" i="34"/>
  <c r="F696" i="34"/>
  <c r="F697" i="34"/>
  <c r="F698" i="34"/>
  <c r="F699" i="34"/>
  <c r="F700" i="34"/>
  <c r="F701" i="34"/>
  <c r="F702" i="34"/>
  <c r="F703" i="34"/>
  <c r="F704" i="34"/>
  <c r="F705" i="34"/>
  <c r="F706" i="34"/>
  <c r="F707" i="34"/>
  <c r="F708" i="34"/>
  <c r="F709" i="34"/>
  <c r="F710" i="34"/>
  <c r="F711" i="34"/>
  <c r="F712" i="34"/>
  <c r="F713" i="34"/>
  <c r="F714" i="34"/>
  <c r="F715" i="34"/>
  <c r="F716" i="34"/>
  <c r="F717" i="34"/>
  <c r="F718" i="34"/>
  <c r="F719" i="34"/>
  <c r="F720" i="34"/>
  <c r="F721" i="34"/>
  <c r="F722" i="34"/>
  <c r="F723" i="34"/>
  <c r="F724" i="34"/>
  <c r="F725" i="34"/>
  <c r="F726" i="34"/>
  <c r="F727" i="34"/>
  <c r="F728" i="34"/>
  <c r="F729" i="34"/>
  <c r="F730" i="34"/>
  <c r="F731" i="34"/>
  <c r="F732" i="34"/>
  <c r="F733" i="34"/>
  <c r="F734" i="34"/>
  <c r="F735" i="34"/>
  <c r="F736" i="34"/>
  <c r="F737" i="34"/>
  <c r="F738" i="34"/>
  <c r="F739" i="34"/>
  <c r="F740" i="34"/>
  <c r="F741" i="34"/>
  <c r="F742" i="34"/>
  <c r="F743" i="34"/>
  <c r="F744" i="34"/>
  <c r="F745" i="34"/>
  <c r="F746" i="34"/>
  <c r="F747" i="34"/>
  <c r="F748" i="34"/>
  <c r="F749" i="34"/>
  <c r="F750" i="34"/>
  <c r="F751" i="34"/>
  <c r="F752" i="34"/>
  <c r="F753" i="34"/>
  <c r="F754" i="34"/>
  <c r="F755" i="34"/>
  <c r="F756" i="34"/>
  <c r="F757" i="34"/>
  <c r="F758" i="34"/>
  <c r="F759" i="34"/>
  <c r="F760" i="34"/>
  <c r="F761" i="34"/>
  <c r="F762" i="34"/>
  <c r="F763" i="34"/>
  <c r="F764" i="34"/>
  <c r="F765" i="34"/>
  <c r="F766" i="34"/>
  <c r="F767" i="34"/>
  <c r="F768" i="34"/>
  <c r="F769" i="34"/>
  <c r="F770" i="34"/>
  <c r="F771" i="34"/>
  <c r="F772" i="34"/>
  <c r="F773" i="34"/>
  <c r="F774" i="34"/>
  <c r="F775" i="34"/>
  <c r="F776" i="34"/>
  <c r="F777" i="34"/>
  <c r="F778" i="34"/>
  <c r="F779" i="34"/>
  <c r="F780" i="34"/>
  <c r="F781" i="34"/>
  <c r="F782" i="34"/>
  <c r="F783" i="34"/>
  <c r="F784" i="34"/>
  <c r="F785" i="34"/>
  <c r="F786" i="34"/>
  <c r="F787" i="34"/>
  <c r="F788" i="34"/>
  <c r="F789" i="34"/>
  <c r="F790" i="34"/>
  <c r="F791" i="34"/>
  <c r="F792" i="34"/>
  <c r="F793" i="34"/>
  <c r="F794" i="34"/>
  <c r="F795" i="34"/>
  <c r="F796" i="34"/>
  <c r="F797" i="34"/>
  <c r="F798" i="34"/>
  <c r="F799" i="34"/>
  <c r="F800" i="34"/>
  <c r="F801" i="34"/>
  <c r="F802" i="34"/>
  <c r="F803" i="34"/>
  <c r="F804" i="34"/>
  <c r="F805" i="34"/>
  <c r="F806" i="34"/>
  <c r="F807" i="34"/>
  <c r="F808" i="34"/>
  <c r="F809" i="34"/>
  <c r="F810" i="34"/>
  <c r="F811" i="34"/>
  <c r="F812" i="34"/>
  <c r="F813" i="34"/>
  <c r="F814" i="34"/>
  <c r="F815" i="34"/>
  <c r="F816" i="34"/>
  <c r="F817" i="34"/>
  <c r="F818" i="34"/>
  <c r="F819" i="34"/>
  <c r="F820" i="34"/>
  <c r="F821" i="34"/>
  <c r="F822" i="34"/>
  <c r="F823" i="34"/>
  <c r="F824" i="34"/>
  <c r="F825" i="34"/>
  <c r="F826" i="34"/>
  <c r="F827" i="34"/>
  <c r="F828" i="34"/>
  <c r="F829" i="34"/>
  <c r="F830" i="34"/>
  <c r="F831" i="34"/>
  <c r="F832" i="34"/>
  <c r="F833" i="34"/>
  <c r="F834" i="34"/>
  <c r="F835" i="34"/>
  <c r="F836" i="34"/>
  <c r="F837" i="34"/>
  <c r="F838" i="34"/>
  <c r="F839" i="34"/>
  <c r="F840" i="34"/>
  <c r="F841" i="34"/>
  <c r="F842" i="34"/>
  <c r="F843" i="34"/>
  <c r="F844" i="34"/>
  <c r="F845" i="34"/>
  <c r="F846" i="34"/>
  <c r="F847" i="34"/>
  <c r="F848" i="34"/>
  <c r="F849" i="34"/>
  <c r="F850" i="34"/>
  <c r="F851" i="34"/>
  <c r="F852" i="34"/>
  <c r="F853" i="34"/>
  <c r="F854" i="34"/>
  <c r="F855" i="34"/>
  <c r="F856" i="34"/>
  <c r="F857" i="34"/>
  <c r="F858" i="34"/>
  <c r="F859" i="34"/>
  <c r="F860" i="34"/>
  <c r="F861" i="34"/>
  <c r="F862" i="34"/>
  <c r="F863" i="34"/>
  <c r="F864" i="34"/>
  <c r="F865" i="34"/>
  <c r="F866" i="34"/>
  <c r="F867" i="34"/>
  <c r="F868" i="34"/>
  <c r="F869" i="34"/>
  <c r="F870" i="34"/>
  <c r="F871" i="34"/>
  <c r="F872" i="34"/>
  <c r="F873" i="34"/>
  <c r="F874" i="34"/>
  <c r="F875" i="34"/>
  <c r="F876" i="34"/>
  <c r="F877" i="34"/>
  <c r="F878" i="34"/>
  <c r="F879" i="34"/>
  <c r="F880" i="34"/>
  <c r="F881" i="34"/>
  <c r="F882" i="34"/>
  <c r="F883" i="34"/>
  <c r="F884" i="34"/>
  <c r="F885" i="34"/>
  <c r="F886" i="34"/>
  <c r="F887" i="34"/>
  <c r="F888" i="34"/>
  <c r="F889" i="34"/>
  <c r="F890" i="34"/>
  <c r="F891" i="34"/>
  <c r="F892" i="34"/>
  <c r="F893" i="34"/>
  <c r="F894" i="34"/>
  <c r="F895" i="34"/>
  <c r="F896" i="34"/>
  <c r="F897" i="34"/>
  <c r="F898" i="34"/>
  <c r="F899" i="34"/>
  <c r="F900" i="34"/>
  <c r="F901" i="34"/>
  <c r="F902" i="34"/>
  <c r="F903" i="34"/>
  <c r="F904" i="34"/>
  <c r="F905" i="34"/>
  <c r="F906" i="34"/>
  <c r="F907" i="34"/>
  <c r="F908" i="34"/>
  <c r="F909" i="34"/>
  <c r="F910" i="34"/>
  <c r="F911" i="34"/>
  <c r="F912" i="34"/>
  <c r="F913" i="34"/>
  <c r="F914" i="34"/>
  <c r="F915" i="34"/>
  <c r="F916" i="34"/>
  <c r="F917" i="34"/>
  <c r="F918" i="34"/>
  <c r="F919" i="34"/>
  <c r="F920" i="34"/>
  <c r="F921" i="34"/>
  <c r="F922" i="34"/>
  <c r="F923" i="34"/>
  <c r="F924" i="34"/>
  <c r="F925" i="34"/>
  <c r="F926" i="34"/>
  <c r="F927" i="34"/>
  <c r="F928" i="34"/>
  <c r="F929" i="34"/>
  <c r="F930" i="34"/>
  <c r="F931" i="34"/>
  <c r="F932" i="34"/>
  <c r="F933" i="34"/>
  <c r="F934" i="34"/>
  <c r="F935" i="34"/>
  <c r="F936" i="34"/>
  <c r="F937" i="34"/>
  <c r="F938" i="34"/>
  <c r="F939" i="34"/>
  <c r="F940" i="34"/>
  <c r="F941" i="34"/>
  <c r="F942" i="34"/>
  <c r="F943" i="34"/>
  <c r="F944" i="34"/>
  <c r="F945" i="34"/>
  <c r="F946" i="34"/>
  <c r="F947" i="34"/>
  <c r="F948" i="34"/>
  <c r="F949" i="34"/>
  <c r="F950" i="34"/>
  <c r="F951" i="34"/>
  <c r="F952" i="34"/>
  <c r="F953" i="34"/>
  <c r="F954" i="34"/>
  <c r="F955" i="34"/>
  <c r="F956" i="34"/>
  <c r="F957" i="34"/>
  <c r="F958" i="34"/>
  <c r="F959" i="34"/>
  <c r="F960" i="34"/>
  <c r="F961" i="34"/>
  <c r="F962" i="34"/>
  <c r="F963" i="34"/>
  <c r="F964" i="34"/>
  <c r="F965" i="34"/>
  <c r="F966" i="34"/>
  <c r="F967" i="34"/>
  <c r="F968" i="34"/>
  <c r="F969" i="34"/>
  <c r="F970" i="34"/>
  <c r="F971" i="34"/>
  <c r="F972" i="34"/>
  <c r="F973" i="34"/>
  <c r="F974" i="34"/>
  <c r="F975" i="34"/>
  <c r="F976" i="34"/>
  <c r="F977" i="34"/>
  <c r="F978" i="34"/>
  <c r="F979" i="34"/>
  <c r="F980" i="34"/>
  <c r="F981" i="34"/>
  <c r="F982" i="34"/>
  <c r="F983" i="34"/>
  <c r="F984" i="34"/>
  <c r="F985" i="34"/>
  <c r="F986" i="34"/>
  <c r="F987" i="34"/>
  <c r="F988" i="34"/>
  <c r="F989" i="34"/>
  <c r="F990" i="34"/>
  <c r="F991" i="34"/>
  <c r="F992" i="34"/>
  <c r="F993" i="34"/>
  <c r="F994" i="34"/>
  <c r="F995" i="34"/>
  <c r="F996" i="34"/>
  <c r="F997" i="34"/>
  <c r="F998" i="34"/>
  <c r="F999" i="34"/>
  <c r="F1000" i="34"/>
  <c r="F1001" i="34"/>
  <c r="F1002" i="34"/>
  <c r="F1003" i="34"/>
  <c r="F1004" i="34"/>
  <c r="F1005" i="34"/>
  <c r="F1006" i="34"/>
  <c r="F1007" i="34"/>
  <c r="F1008" i="34"/>
  <c r="F1009" i="34"/>
  <c r="F1010" i="34"/>
  <c r="F1011" i="34"/>
  <c r="F1012" i="34"/>
  <c r="F1013" i="34"/>
  <c r="F1014" i="34"/>
  <c r="F1015" i="34"/>
  <c r="F1016" i="34"/>
  <c r="F1017" i="34"/>
  <c r="F1018" i="34"/>
  <c r="F1019" i="34"/>
  <c r="F1020" i="34"/>
  <c r="F1021" i="34"/>
  <c r="F1022" i="34"/>
  <c r="F1023" i="34"/>
  <c r="F1024" i="34"/>
  <c r="F1025" i="34"/>
  <c r="F1026" i="34"/>
  <c r="F1027" i="34"/>
  <c r="F1028" i="34"/>
  <c r="F1029" i="34"/>
  <c r="F1030" i="34"/>
  <c r="F1031" i="34"/>
  <c r="F1032" i="34"/>
  <c r="F1033" i="34"/>
  <c r="F1034" i="34"/>
  <c r="F1035" i="34"/>
  <c r="F1036" i="34"/>
  <c r="F1037" i="34"/>
  <c r="F1038" i="34"/>
  <c r="F1039" i="34"/>
  <c r="F1040" i="34"/>
  <c r="F1041" i="34"/>
  <c r="F1042" i="34"/>
  <c r="F1043" i="34"/>
  <c r="F1044" i="34"/>
  <c r="F1045" i="34"/>
  <c r="F1046" i="34"/>
  <c r="F1047" i="34"/>
  <c r="F1048" i="34"/>
  <c r="F1049" i="34"/>
  <c r="F1050" i="34"/>
  <c r="F1051" i="34"/>
  <c r="F1052" i="34"/>
  <c r="F1053" i="34"/>
  <c r="F1054" i="34"/>
  <c r="F1055" i="34"/>
  <c r="F1056" i="34"/>
  <c r="F1057" i="34"/>
  <c r="F1058" i="34"/>
  <c r="F1059" i="34"/>
  <c r="F1060" i="34"/>
  <c r="F1061" i="34"/>
  <c r="F1062" i="34"/>
  <c r="F1063" i="34"/>
  <c r="F1064" i="34"/>
  <c r="F1065" i="34"/>
  <c r="F1066" i="34"/>
  <c r="F1067" i="34"/>
  <c r="F1068" i="34"/>
  <c r="F1069" i="34"/>
  <c r="F1070" i="34"/>
  <c r="F1071" i="34"/>
  <c r="F1072" i="34"/>
  <c r="F1073" i="34"/>
  <c r="F1074" i="34"/>
  <c r="F1075" i="34"/>
  <c r="F1076" i="34"/>
  <c r="F1077" i="34"/>
  <c r="F1078" i="34"/>
  <c r="F1079" i="34"/>
  <c r="F1080" i="34"/>
  <c r="F1081" i="34"/>
  <c r="F1082" i="34"/>
  <c r="F1083" i="34"/>
  <c r="F1084" i="34"/>
  <c r="F1085" i="34"/>
  <c r="F1086" i="34"/>
  <c r="F1087" i="34"/>
  <c r="F1088" i="34"/>
  <c r="F1089" i="34"/>
  <c r="F1090" i="34"/>
  <c r="F1091" i="34"/>
  <c r="F1092" i="34"/>
  <c r="F1093" i="34"/>
  <c r="F1094" i="34"/>
  <c r="F1095" i="34"/>
  <c r="F1096" i="34"/>
  <c r="F1097" i="34"/>
  <c r="F1098" i="34"/>
  <c r="F1099" i="34"/>
  <c r="F1100" i="34"/>
  <c r="F1101" i="34"/>
  <c r="F1102" i="34"/>
  <c r="F1103" i="34"/>
  <c r="F1104" i="34"/>
  <c r="F1105" i="34"/>
  <c r="F1106" i="34"/>
  <c r="F1107" i="34"/>
  <c r="F1108" i="34"/>
  <c r="F1109" i="34"/>
  <c r="F1110" i="34"/>
  <c r="F1111" i="34"/>
  <c r="F1112" i="34"/>
  <c r="F1113" i="34"/>
  <c r="F1114" i="34"/>
  <c r="F1115" i="34"/>
  <c r="F1116" i="34"/>
  <c r="F1117" i="34"/>
  <c r="F1118" i="34"/>
  <c r="F1119" i="34"/>
  <c r="F1120" i="34"/>
  <c r="F1121" i="34"/>
  <c r="F1122" i="34"/>
  <c r="F1123" i="34"/>
  <c r="F1124" i="34"/>
  <c r="F1125" i="34"/>
  <c r="F1126" i="34"/>
  <c r="F1127" i="34"/>
  <c r="F1128" i="34"/>
  <c r="F1129" i="34"/>
  <c r="F1130" i="34"/>
  <c r="F1131" i="34"/>
  <c r="F1132" i="34"/>
  <c r="F1133" i="34"/>
  <c r="F1134" i="34"/>
  <c r="F1135" i="34"/>
  <c r="F1136" i="34"/>
  <c r="F1137" i="34"/>
  <c r="F1138" i="34"/>
  <c r="F1139" i="34"/>
  <c r="F1140" i="34"/>
  <c r="F1141" i="34"/>
  <c r="F1142" i="34"/>
  <c r="F1143" i="34"/>
  <c r="F1144" i="34"/>
  <c r="F1145" i="34"/>
  <c r="F1146" i="34"/>
  <c r="F1147" i="34"/>
  <c r="F1148" i="34"/>
  <c r="F1149" i="34"/>
  <c r="F1150" i="34"/>
  <c r="F1151" i="34"/>
  <c r="F1152" i="34"/>
  <c r="F1153" i="34"/>
  <c r="F1154" i="34"/>
  <c r="F1155" i="34"/>
  <c r="F1156" i="34"/>
  <c r="F1157" i="34"/>
  <c r="F1158" i="34"/>
  <c r="F1159" i="34"/>
  <c r="F1160" i="34"/>
  <c r="F1161" i="34"/>
  <c r="F1162" i="34"/>
  <c r="F1163" i="34"/>
  <c r="F1164" i="34"/>
  <c r="F1165" i="34"/>
  <c r="F1166" i="34"/>
  <c r="F1167" i="34"/>
  <c r="F1168" i="34"/>
  <c r="F1169" i="34"/>
  <c r="F1170" i="34"/>
  <c r="F1171" i="34"/>
  <c r="F1172" i="34"/>
  <c r="F1173" i="34"/>
  <c r="F1174" i="34"/>
  <c r="F1175" i="34"/>
  <c r="F1176" i="34"/>
  <c r="F1177" i="34"/>
  <c r="F1178" i="34"/>
  <c r="F1179" i="34"/>
  <c r="F1180" i="34"/>
  <c r="F1181" i="34"/>
  <c r="F1182" i="34"/>
  <c r="F1183" i="34"/>
  <c r="F1184" i="34"/>
  <c r="F1185" i="34"/>
  <c r="F1186" i="34"/>
  <c r="F1187" i="34"/>
  <c r="F1188" i="34"/>
  <c r="F1189" i="34"/>
  <c r="F1190" i="34"/>
  <c r="F1191" i="34"/>
  <c r="F1192" i="34"/>
  <c r="F1193" i="34"/>
  <c r="F1194" i="34"/>
  <c r="F1195" i="34"/>
  <c r="F1196" i="34"/>
  <c r="F1197" i="34"/>
  <c r="F1198" i="34"/>
  <c r="F1199" i="34"/>
  <c r="F1200" i="34"/>
  <c r="F1201" i="34"/>
  <c r="F1202" i="34"/>
  <c r="F1203" i="34"/>
  <c r="F1204" i="34"/>
  <c r="F1205" i="34"/>
  <c r="F1206" i="34"/>
  <c r="F1207" i="34"/>
  <c r="F1208" i="34"/>
  <c r="F1209" i="34"/>
  <c r="F1210" i="34"/>
  <c r="F1211" i="34"/>
  <c r="F1212" i="34"/>
  <c r="F1213" i="34"/>
  <c r="F1214" i="34"/>
  <c r="F1215" i="34"/>
  <c r="F1216" i="34"/>
  <c r="F1217" i="34"/>
  <c r="F1218" i="34"/>
  <c r="F1219" i="34"/>
  <c r="F1220" i="34"/>
  <c r="F1221" i="34"/>
  <c r="F1222" i="34"/>
  <c r="F1223" i="34"/>
  <c r="F1224" i="34"/>
  <c r="F1225" i="34"/>
  <c r="F1226" i="34"/>
  <c r="F1227" i="34"/>
  <c r="F1228" i="34"/>
  <c r="F1229" i="34"/>
  <c r="F1230" i="34"/>
  <c r="F1231" i="34"/>
  <c r="F1232" i="34"/>
  <c r="F1233" i="34"/>
  <c r="F1234" i="34"/>
  <c r="F1235" i="34"/>
  <c r="F1236" i="34"/>
  <c r="F1237" i="34"/>
  <c r="F1238" i="34"/>
  <c r="F1239" i="34"/>
  <c r="F1240" i="34"/>
  <c r="F1241" i="34"/>
  <c r="F1242" i="34"/>
  <c r="F1243" i="34"/>
  <c r="F1244" i="34"/>
  <c r="F1245" i="34"/>
  <c r="F1246" i="34"/>
  <c r="F1247" i="34"/>
  <c r="F1248" i="34"/>
  <c r="F1249" i="34"/>
  <c r="F1250" i="34"/>
  <c r="F1251" i="34"/>
  <c r="F1252" i="34"/>
  <c r="F1253" i="34"/>
  <c r="F1254" i="34"/>
  <c r="F1255" i="34"/>
  <c r="F1256" i="34"/>
  <c r="F1257" i="34"/>
  <c r="F1258" i="34"/>
  <c r="F1259" i="34"/>
  <c r="F1260" i="34"/>
  <c r="F1261" i="34"/>
  <c r="F1262" i="34"/>
  <c r="F1263" i="34"/>
  <c r="F1264" i="34"/>
  <c r="F1265" i="34"/>
  <c r="F1266" i="34"/>
  <c r="F1267" i="34"/>
  <c r="F1268" i="34"/>
  <c r="F1269" i="34"/>
  <c r="F1270" i="34"/>
  <c r="F1271" i="34"/>
  <c r="F1272" i="34"/>
  <c r="F1273" i="34"/>
  <c r="F1274" i="34"/>
  <c r="F1275" i="34"/>
  <c r="F1276" i="34"/>
  <c r="F1277" i="34"/>
  <c r="F1278" i="34"/>
  <c r="F1279" i="34"/>
  <c r="F1280" i="34"/>
  <c r="F1281" i="34"/>
  <c r="F1282" i="34"/>
  <c r="F1283" i="34"/>
  <c r="F1284" i="34"/>
  <c r="F1285" i="34"/>
  <c r="F1286" i="34"/>
  <c r="F1287" i="34"/>
  <c r="F1288" i="34"/>
  <c r="F1289" i="34"/>
  <c r="F1290" i="34"/>
  <c r="F1291" i="34"/>
  <c r="F1292" i="34"/>
  <c r="F1293" i="34"/>
  <c r="F1294" i="34"/>
  <c r="F1295" i="34"/>
  <c r="F1296" i="34"/>
  <c r="F1297" i="34"/>
  <c r="F1298" i="34"/>
  <c r="F1299" i="34"/>
  <c r="F1300" i="34"/>
  <c r="F1301" i="34"/>
  <c r="F1302" i="34"/>
  <c r="F1303" i="34"/>
  <c r="F1304" i="34"/>
  <c r="F1305" i="34"/>
  <c r="F1306" i="34"/>
  <c r="F1307" i="34"/>
  <c r="F1308" i="34"/>
  <c r="F1309" i="34"/>
  <c r="F1310" i="34"/>
  <c r="F1311" i="34"/>
  <c r="F1312" i="34"/>
  <c r="F1313" i="34"/>
  <c r="F1314" i="34"/>
  <c r="F1315" i="34"/>
  <c r="F1316" i="34"/>
  <c r="F1317" i="34"/>
  <c r="F1318" i="34"/>
  <c r="F1319" i="34"/>
  <c r="F1320" i="34"/>
  <c r="F1321" i="34"/>
  <c r="F1322" i="34"/>
  <c r="F1323" i="34"/>
  <c r="F1324" i="34"/>
  <c r="F1325" i="34"/>
  <c r="F1326" i="34"/>
  <c r="F1327" i="34"/>
  <c r="F1328" i="34"/>
  <c r="F1329" i="34"/>
  <c r="F1330" i="34"/>
  <c r="F1331" i="34"/>
  <c r="F1332" i="34"/>
  <c r="F1333" i="34"/>
  <c r="F1334" i="34"/>
  <c r="F1335" i="34"/>
  <c r="F1336" i="34"/>
  <c r="F1337" i="34"/>
  <c r="F1338" i="34"/>
  <c r="F1339" i="34"/>
  <c r="F1340" i="34"/>
  <c r="F1341" i="34"/>
  <c r="F1342" i="34"/>
  <c r="F1343" i="34"/>
  <c r="F1344" i="34"/>
  <c r="F1345" i="34"/>
  <c r="F1346" i="34"/>
  <c r="F1347" i="34"/>
  <c r="F1348" i="34"/>
  <c r="F1349" i="34"/>
  <c r="F1350" i="34"/>
  <c r="F1351" i="34"/>
  <c r="F1352" i="34"/>
  <c r="F1353" i="34"/>
  <c r="F1354" i="34"/>
  <c r="F1355" i="34"/>
  <c r="F1356" i="34"/>
  <c r="F1357" i="34"/>
  <c r="F1358" i="34"/>
  <c r="F1359" i="34"/>
  <c r="F1360" i="34"/>
  <c r="F1361" i="34"/>
  <c r="F1362" i="34"/>
  <c r="F1363" i="34"/>
  <c r="F1364" i="34"/>
  <c r="F1365" i="34"/>
  <c r="F1366" i="34"/>
  <c r="F1367" i="34"/>
  <c r="F1368" i="34"/>
  <c r="F1369" i="34"/>
  <c r="F1370" i="34"/>
  <c r="F1371" i="34"/>
  <c r="F1372" i="34"/>
  <c r="F1373" i="34"/>
  <c r="F1374" i="34"/>
  <c r="F1375" i="34"/>
  <c r="F1376" i="34"/>
  <c r="F1377" i="34"/>
  <c r="F1378" i="34"/>
  <c r="F1379" i="34"/>
  <c r="F1380" i="34"/>
  <c r="F1381" i="34"/>
  <c r="F1382" i="34"/>
  <c r="F1383" i="34"/>
  <c r="F1384" i="34"/>
  <c r="F1385" i="34"/>
  <c r="F1386" i="34"/>
  <c r="F1387" i="34"/>
  <c r="F1388" i="34"/>
  <c r="F1389" i="34"/>
  <c r="F1390" i="34"/>
  <c r="F1391" i="34"/>
  <c r="F1392" i="34"/>
  <c r="F1393" i="34"/>
  <c r="F1394" i="34"/>
  <c r="F1395" i="34"/>
  <c r="F1396" i="34"/>
  <c r="F1397" i="34"/>
  <c r="F1398" i="34"/>
  <c r="F1399" i="34"/>
  <c r="F1400" i="34"/>
  <c r="F1401" i="34"/>
  <c r="F1402" i="34"/>
  <c r="F1403" i="34"/>
  <c r="F1404" i="34"/>
  <c r="F1405" i="34"/>
  <c r="F1406" i="34"/>
  <c r="F1407" i="34"/>
  <c r="F1408" i="34"/>
  <c r="F1409" i="34"/>
  <c r="F1410" i="34"/>
  <c r="F1411" i="34"/>
  <c r="F1412" i="34"/>
  <c r="F1413" i="34"/>
  <c r="F1414" i="34"/>
  <c r="F1415" i="34"/>
  <c r="F1416" i="34"/>
  <c r="F1417" i="34"/>
  <c r="F1418" i="34"/>
  <c r="F1419" i="34"/>
  <c r="F1420" i="34"/>
  <c r="F1421" i="34"/>
  <c r="F1422" i="34"/>
  <c r="F1423" i="34"/>
  <c r="F1424" i="34"/>
  <c r="F1425" i="34"/>
  <c r="F1426" i="34"/>
  <c r="F1427" i="34"/>
  <c r="F1428" i="34"/>
  <c r="F1429" i="34"/>
  <c r="F1430" i="34"/>
  <c r="F1431" i="34"/>
  <c r="F1432" i="34"/>
  <c r="F1433" i="34"/>
  <c r="F1434" i="34"/>
  <c r="F1435" i="34"/>
  <c r="F1436" i="34"/>
  <c r="F1437" i="34"/>
  <c r="F1438" i="34"/>
  <c r="F1439" i="34"/>
  <c r="F1440" i="34"/>
  <c r="F1441" i="34"/>
  <c r="F1442" i="34"/>
  <c r="F1443" i="34"/>
  <c r="F1444" i="34"/>
  <c r="F1445" i="34"/>
  <c r="F1446" i="34"/>
  <c r="F1447" i="34"/>
  <c r="F1448" i="34"/>
  <c r="F1449" i="34"/>
  <c r="F1450" i="34"/>
  <c r="F1451" i="34"/>
  <c r="F1452" i="34"/>
  <c r="F1453" i="34"/>
  <c r="F1454" i="34"/>
  <c r="F1455" i="34"/>
  <c r="F1456" i="34"/>
  <c r="F1457" i="34"/>
  <c r="F1458" i="34"/>
  <c r="F1459" i="34"/>
  <c r="F1460" i="34"/>
  <c r="F1461" i="34"/>
  <c r="F1462" i="34"/>
  <c r="F1463" i="34"/>
  <c r="F1464" i="34"/>
  <c r="F1465" i="34"/>
  <c r="F1466" i="34"/>
  <c r="F1467" i="34"/>
  <c r="F1468" i="34"/>
  <c r="F1469" i="34"/>
  <c r="F1470" i="34"/>
  <c r="F1471" i="34"/>
  <c r="F1472" i="34"/>
  <c r="F1473" i="34"/>
  <c r="F1474" i="34"/>
  <c r="F1475" i="34"/>
  <c r="F1476" i="34"/>
  <c r="F1477" i="34"/>
  <c r="F1478" i="34"/>
  <c r="F1479" i="34"/>
  <c r="F1480" i="34"/>
  <c r="F1481" i="34"/>
  <c r="F1482" i="34"/>
  <c r="F1483" i="34"/>
  <c r="F1484" i="34"/>
  <c r="F1485" i="34"/>
  <c r="F1486" i="34"/>
  <c r="F1487" i="34"/>
  <c r="F1488" i="34"/>
  <c r="F1489" i="34"/>
  <c r="F1490" i="34"/>
  <c r="F1491" i="34"/>
  <c r="F1492" i="34"/>
  <c r="F1493" i="34"/>
  <c r="F1494" i="34"/>
  <c r="F1495" i="34"/>
  <c r="F1496" i="34"/>
  <c r="F1497" i="34"/>
  <c r="F1498" i="34"/>
  <c r="F1499" i="34"/>
  <c r="F1500" i="34"/>
  <c r="F1501" i="34"/>
  <c r="F1502" i="34"/>
  <c r="F1503" i="34"/>
  <c r="F1504" i="34"/>
  <c r="F1505" i="34"/>
  <c r="F1506" i="34"/>
  <c r="F1507" i="34"/>
  <c r="F1508" i="34"/>
  <c r="F1509" i="34"/>
  <c r="F1510" i="34"/>
  <c r="F1511" i="34"/>
  <c r="F1512" i="34"/>
  <c r="F1513" i="34"/>
  <c r="F1514" i="34"/>
  <c r="F1515" i="34"/>
  <c r="F1516" i="34"/>
  <c r="F1517" i="34"/>
  <c r="F1518" i="34"/>
  <c r="F1519" i="34"/>
  <c r="F1520" i="34"/>
  <c r="F1521" i="34"/>
  <c r="F1522" i="34"/>
  <c r="F1523" i="34"/>
  <c r="F1524" i="34"/>
  <c r="F1525" i="34"/>
  <c r="F1526" i="34"/>
  <c r="F1527" i="34"/>
  <c r="F1528" i="34"/>
  <c r="F1529" i="34"/>
  <c r="F1530" i="34"/>
  <c r="F1531" i="34"/>
  <c r="F1532" i="34"/>
  <c r="F1533" i="34"/>
  <c r="F1534" i="34"/>
  <c r="F1535" i="34"/>
  <c r="F1536" i="34"/>
  <c r="F1537" i="34"/>
  <c r="F1538" i="34"/>
  <c r="F1539" i="34"/>
  <c r="F1540" i="34"/>
  <c r="F1541" i="34"/>
  <c r="F1542" i="34"/>
  <c r="F1543" i="34"/>
  <c r="F1544" i="34"/>
  <c r="F1545" i="34"/>
  <c r="F1546" i="34"/>
  <c r="F1547" i="34"/>
  <c r="F1548" i="34"/>
  <c r="F1549" i="34"/>
  <c r="F1550" i="34"/>
  <c r="F1551" i="34"/>
  <c r="F1552" i="34"/>
  <c r="F1553" i="34"/>
  <c r="F1554" i="34"/>
  <c r="F1555" i="34"/>
  <c r="F1556" i="34"/>
  <c r="F1557" i="34"/>
  <c r="F1558" i="34"/>
  <c r="F1559" i="34"/>
  <c r="F1560" i="34"/>
  <c r="F1561" i="34"/>
  <c r="F1562" i="34"/>
  <c r="F1563" i="34"/>
  <c r="F1564" i="34"/>
  <c r="F1565" i="34"/>
  <c r="F1566" i="34"/>
  <c r="F1567" i="34"/>
  <c r="F1568" i="34"/>
  <c r="F1569" i="34"/>
  <c r="F1570" i="34"/>
  <c r="F1571" i="34"/>
  <c r="F1572" i="34"/>
  <c r="F1573" i="34"/>
  <c r="F1574" i="34"/>
  <c r="F1575" i="34"/>
  <c r="F1576" i="34"/>
  <c r="F1577" i="34"/>
  <c r="F1578" i="34"/>
  <c r="F1579" i="34"/>
  <c r="F1580" i="34"/>
  <c r="F1581" i="34"/>
  <c r="F1582" i="34"/>
  <c r="F1583" i="34"/>
  <c r="F1584" i="34"/>
  <c r="F1585" i="34"/>
  <c r="F1586" i="34"/>
  <c r="F1587" i="34"/>
  <c r="F1588" i="34"/>
  <c r="F1589" i="34"/>
  <c r="F1590" i="34"/>
  <c r="F1591" i="34"/>
  <c r="F1592" i="34"/>
  <c r="F1593" i="34"/>
  <c r="F1594" i="34"/>
  <c r="F1595" i="34"/>
  <c r="F1596" i="34"/>
  <c r="F1597" i="34"/>
  <c r="F1598" i="34"/>
  <c r="F1599" i="34"/>
  <c r="F1600" i="34"/>
  <c r="F1601" i="34"/>
  <c r="F1602" i="34"/>
  <c r="F1603" i="34"/>
  <c r="F1604" i="34"/>
  <c r="F1605" i="34"/>
  <c r="F1606" i="34"/>
  <c r="F1607" i="34"/>
  <c r="F1608" i="34"/>
  <c r="F1609" i="34"/>
  <c r="F1610" i="34"/>
  <c r="F1611" i="34"/>
  <c r="F1612" i="34"/>
  <c r="F1613" i="34"/>
  <c r="F1614" i="34"/>
  <c r="F1615" i="34"/>
  <c r="F1616" i="34"/>
  <c r="F1617" i="34"/>
  <c r="F1618" i="34"/>
  <c r="F1619" i="34"/>
  <c r="F1620" i="34"/>
  <c r="F1621" i="34"/>
  <c r="F1622" i="34"/>
  <c r="F1623" i="34"/>
  <c r="F1624" i="34"/>
  <c r="F1625" i="34"/>
  <c r="F1626" i="34"/>
  <c r="F1627" i="34"/>
  <c r="F1628" i="34"/>
  <c r="F1629" i="34"/>
  <c r="F1630" i="34"/>
  <c r="F1631" i="34"/>
  <c r="F1632" i="34"/>
  <c r="F1633" i="34"/>
  <c r="F1634" i="34"/>
  <c r="F1635" i="34"/>
  <c r="F1636" i="34"/>
  <c r="F1637" i="34"/>
  <c r="F1638" i="34"/>
  <c r="F1639" i="34"/>
  <c r="F1640" i="34"/>
  <c r="F1641" i="34"/>
  <c r="F1642" i="34"/>
  <c r="F1643" i="34"/>
  <c r="F1644" i="34"/>
  <c r="F1645" i="34"/>
  <c r="F1646" i="34"/>
  <c r="F1647" i="34"/>
  <c r="F1648" i="34"/>
  <c r="F1649" i="34"/>
  <c r="F1650" i="34"/>
  <c r="F1651" i="34"/>
  <c r="F1652" i="34"/>
  <c r="F1653" i="34"/>
  <c r="F1654" i="34"/>
  <c r="F1655" i="34"/>
  <c r="F1656" i="34"/>
  <c r="F1657" i="34"/>
  <c r="F1658" i="34"/>
  <c r="F1659" i="34"/>
  <c r="F1660" i="34"/>
  <c r="F1661" i="34"/>
  <c r="F1662" i="34"/>
  <c r="F1663" i="34"/>
  <c r="F1664" i="34"/>
  <c r="F1665" i="34"/>
  <c r="F1666" i="34"/>
  <c r="F1667" i="34"/>
  <c r="F1668" i="34"/>
  <c r="F1669" i="34"/>
  <c r="F1670" i="34"/>
  <c r="F1671" i="34"/>
  <c r="F1672" i="34"/>
  <c r="F1673" i="34"/>
  <c r="F1674" i="34"/>
  <c r="F1675" i="34"/>
  <c r="F1676" i="34"/>
  <c r="F1677" i="34"/>
  <c r="F1678" i="34"/>
  <c r="F1679" i="34"/>
  <c r="F1680" i="34"/>
  <c r="F1681" i="34"/>
  <c r="F1682" i="34"/>
  <c r="F1683" i="34"/>
  <c r="F1684" i="34"/>
  <c r="F1685" i="34"/>
  <c r="F1686" i="34"/>
  <c r="F1687" i="34"/>
  <c r="F1688" i="34"/>
  <c r="F1689" i="34"/>
  <c r="F1690" i="34"/>
  <c r="F1691" i="34"/>
  <c r="F1692" i="34"/>
  <c r="F1693" i="34"/>
  <c r="F1694" i="34"/>
  <c r="F1695" i="34"/>
  <c r="F1696" i="34"/>
  <c r="F1697" i="34"/>
  <c r="F1698" i="34"/>
  <c r="F1699" i="34"/>
  <c r="F1700" i="34"/>
  <c r="F1701" i="34"/>
  <c r="F1702" i="34"/>
  <c r="F1703" i="34"/>
  <c r="F1704" i="34"/>
  <c r="F1705" i="34"/>
  <c r="F1706" i="34"/>
  <c r="F1707" i="34"/>
  <c r="F1708" i="34"/>
  <c r="F1709" i="34"/>
  <c r="F1710" i="34"/>
  <c r="F1711" i="34"/>
  <c r="F1712" i="34"/>
  <c r="F1713" i="34"/>
  <c r="F1714" i="34"/>
  <c r="F1715" i="34"/>
  <c r="F1716" i="34"/>
  <c r="F1717" i="34"/>
  <c r="F1718" i="34"/>
  <c r="F1719" i="34"/>
  <c r="F1720" i="34"/>
  <c r="F1721" i="34"/>
  <c r="F1722" i="34"/>
  <c r="F1723" i="34"/>
  <c r="F1724" i="34"/>
  <c r="F1725" i="34"/>
  <c r="F1726" i="34"/>
  <c r="F1727" i="34"/>
  <c r="F1728" i="34"/>
  <c r="F1729" i="34"/>
  <c r="F1730" i="34"/>
  <c r="F1731" i="34"/>
  <c r="F1732" i="34"/>
  <c r="F1733" i="34"/>
  <c r="F1734" i="34"/>
  <c r="F1735" i="34"/>
  <c r="F1736" i="34"/>
  <c r="F1737" i="34"/>
  <c r="F1738" i="34"/>
  <c r="F1739" i="34"/>
  <c r="F1740" i="34"/>
  <c r="F1741" i="34"/>
  <c r="F1742" i="34"/>
  <c r="F1743" i="34"/>
  <c r="F1744" i="34"/>
  <c r="F1745" i="34"/>
  <c r="F1746" i="34"/>
  <c r="F1747" i="34"/>
  <c r="F1748" i="34"/>
  <c r="F1749" i="34"/>
  <c r="F1750" i="34"/>
  <c r="F1751" i="34"/>
  <c r="F1752" i="34"/>
  <c r="F1753" i="34"/>
  <c r="F1754" i="34"/>
  <c r="F1755" i="34"/>
  <c r="F1756" i="34"/>
  <c r="F1757" i="34"/>
  <c r="F1758" i="34"/>
  <c r="F1759" i="34"/>
  <c r="F1760" i="34"/>
  <c r="F1761" i="34"/>
  <c r="F1762" i="34"/>
  <c r="F1763" i="34"/>
  <c r="F1764" i="34"/>
  <c r="F1765" i="34"/>
  <c r="F1766" i="34"/>
  <c r="F1767" i="34"/>
  <c r="F1768" i="34"/>
  <c r="F1769" i="34"/>
  <c r="F1770" i="34"/>
  <c r="F1771" i="34"/>
  <c r="F1772" i="34"/>
  <c r="F1773" i="34"/>
  <c r="F1774" i="34"/>
  <c r="F1775" i="34"/>
  <c r="F1776" i="34"/>
  <c r="F1777" i="34"/>
  <c r="F1778" i="34"/>
  <c r="F1779" i="34"/>
  <c r="F1780" i="34"/>
  <c r="F1781" i="34"/>
  <c r="F1782" i="34"/>
  <c r="F1783" i="34"/>
  <c r="F1784" i="34"/>
  <c r="F1785" i="34"/>
  <c r="F1786" i="34"/>
  <c r="F1787" i="34"/>
  <c r="F1788" i="34"/>
  <c r="F1789" i="34"/>
  <c r="F1790" i="34"/>
  <c r="F1791" i="34"/>
  <c r="F1792" i="34"/>
  <c r="F1793" i="34"/>
  <c r="F1794" i="34"/>
  <c r="F1795" i="34"/>
  <c r="F1796" i="34"/>
  <c r="F1797" i="34"/>
  <c r="F1798" i="34"/>
  <c r="F1799" i="34"/>
  <c r="F1800" i="34"/>
  <c r="F1801" i="34"/>
  <c r="F1802" i="34"/>
  <c r="F1803" i="34"/>
  <c r="F1804" i="34"/>
  <c r="F1805" i="34"/>
  <c r="F1806" i="34"/>
  <c r="F1807" i="34"/>
  <c r="F1808" i="34"/>
  <c r="F1809" i="34"/>
  <c r="F1810" i="34"/>
  <c r="F1811" i="34"/>
  <c r="F1812" i="34"/>
  <c r="F1813" i="34"/>
  <c r="F1814" i="34"/>
  <c r="F1815" i="34"/>
  <c r="F1816" i="34"/>
  <c r="F1817" i="34"/>
  <c r="F1818" i="34"/>
  <c r="F1819" i="34"/>
  <c r="F1820" i="34"/>
  <c r="F1821" i="34"/>
  <c r="F1822" i="34"/>
  <c r="F1823" i="34"/>
  <c r="F1824" i="34"/>
  <c r="F1825" i="34"/>
  <c r="F1826" i="34"/>
  <c r="F1827" i="34"/>
  <c r="F1828" i="34"/>
  <c r="F1829" i="34"/>
  <c r="F1830" i="34"/>
  <c r="F1831" i="34"/>
  <c r="F1832" i="34"/>
  <c r="F1833" i="34"/>
  <c r="F1834" i="34"/>
  <c r="F1835" i="34"/>
  <c r="F1836" i="34"/>
  <c r="F1837" i="34"/>
  <c r="F1838" i="34"/>
  <c r="F1839" i="34"/>
  <c r="F1840" i="34"/>
  <c r="F1841" i="34"/>
  <c r="F1842" i="34"/>
  <c r="F1843" i="34"/>
  <c r="F1844" i="34"/>
  <c r="F1845" i="34"/>
  <c r="F1846" i="34"/>
  <c r="F1847" i="34"/>
  <c r="F1848" i="34"/>
  <c r="F1849" i="34"/>
  <c r="F1850" i="34"/>
  <c r="F1851" i="34"/>
  <c r="F1852" i="34"/>
  <c r="F1853" i="34"/>
  <c r="F1854" i="34"/>
  <c r="F1855" i="34"/>
  <c r="F1856" i="34"/>
  <c r="F1857" i="34"/>
  <c r="F1858" i="34"/>
  <c r="F1859" i="34"/>
  <c r="F1860" i="34"/>
  <c r="F1861" i="34"/>
  <c r="F1862" i="34"/>
  <c r="F1863" i="34"/>
  <c r="F1864" i="34"/>
  <c r="F1865" i="34"/>
  <c r="F1866" i="34"/>
  <c r="F1867" i="34"/>
  <c r="F1868" i="34"/>
  <c r="F1869" i="34"/>
  <c r="F1870" i="34"/>
  <c r="F1871" i="34"/>
  <c r="F1872" i="34"/>
  <c r="F1873" i="34"/>
  <c r="F1874" i="34"/>
  <c r="F1875" i="34"/>
  <c r="F1876" i="34"/>
  <c r="F1877" i="34"/>
  <c r="F1878" i="34"/>
  <c r="F1879" i="34"/>
  <c r="F1880" i="34"/>
  <c r="F1881" i="34"/>
  <c r="F1882" i="34"/>
  <c r="F1883" i="34"/>
  <c r="F1884" i="34"/>
  <c r="F1885" i="34"/>
  <c r="F1886" i="34"/>
  <c r="F1887" i="34"/>
  <c r="F1888" i="34"/>
  <c r="F1889" i="34"/>
  <c r="F1890" i="34"/>
  <c r="F1891" i="34"/>
  <c r="F1892" i="34"/>
  <c r="F1893" i="34"/>
  <c r="F1894" i="34"/>
  <c r="F1895" i="34"/>
  <c r="F1896" i="34"/>
  <c r="F1897" i="34"/>
  <c r="F1898" i="34"/>
  <c r="F1899" i="34"/>
  <c r="F1900" i="34"/>
  <c r="F1901" i="34"/>
  <c r="F1902" i="34"/>
  <c r="F1903" i="34"/>
  <c r="F1904" i="34"/>
  <c r="F1905" i="34"/>
  <c r="F1906" i="34"/>
  <c r="F1907" i="34"/>
  <c r="F1908" i="34"/>
  <c r="F1909" i="34"/>
  <c r="F1910" i="34"/>
  <c r="F1911" i="34"/>
  <c r="F1912" i="34"/>
  <c r="F1913" i="34"/>
  <c r="F1914" i="34"/>
  <c r="F1915" i="34"/>
  <c r="F1916" i="34"/>
  <c r="F1917" i="34"/>
  <c r="F1918" i="34"/>
  <c r="F1919" i="34"/>
  <c r="F1920" i="34"/>
  <c r="F1921" i="34"/>
  <c r="F1922" i="34"/>
  <c r="F1923" i="34"/>
  <c r="F1924" i="34"/>
  <c r="F1925" i="34"/>
  <c r="F1926" i="34"/>
  <c r="F1927" i="34"/>
  <c r="F1928" i="34"/>
  <c r="F1929" i="34"/>
  <c r="F1930" i="34"/>
  <c r="F1931" i="34"/>
  <c r="F1932" i="34"/>
  <c r="F1933" i="34"/>
  <c r="F1934" i="34"/>
  <c r="F1935" i="34"/>
  <c r="F1936" i="34"/>
  <c r="F1937" i="34"/>
  <c r="F1938" i="34"/>
  <c r="F1939" i="34"/>
  <c r="F1940" i="34"/>
  <c r="F1941" i="34"/>
  <c r="F1942" i="34"/>
  <c r="F1943" i="34"/>
  <c r="F1944" i="34"/>
  <c r="F1945" i="34"/>
  <c r="F1946" i="34"/>
  <c r="F1947" i="34"/>
  <c r="F1948" i="34"/>
  <c r="F1949" i="34"/>
  <c r="F1950" i="34"/>
  <c r="F1951" i="34"/>
  <c r="F1952" i="34"/>
  <c r="F1953" i="34"/>
  <c r="F1954" i="34"/>
  <c r="F1955" i="34"/>
  <c r="F1956" i="34"/>
  <c r="F1957" i="34"/>
  <c r="F1958" i="34"/>
  <c r="F1959" i="34"/>
  <c r="F1960" i="34"/>
  <c r="F1961" i="34"/>
  <c r="F1962" i="34"/>
  <c r="F1963" i="34"/>
  <c r="F1964" i="34"/>
  <c r="F1965" i="34"/>
  <c r="F1966" i="34"/>
  <c r="F1967" i="34"/>
  <c r="F1968" i="34"/>
  <c r="F1969" i="34"/>
  <c r="F1970" i="34"/>
  <c r="F1971" i="34"/>
  <c r="F1972" i="34"/>
  <c r="F1973" i="34"/>
  <c r="F1974" i="34"/>
  <c r="F1975" i="34"/>
  <c r="F1976" i="34"/>
  <c r="F1977" i="34"/>
  <c r="F1978" i="34"/>
  <c r="F1979" i="34"/>
  <c r="F1980" i="34"/>
  <c r="F1981" i="34"/>
  <c r="F1982" i="34"/>
  <c r="F1983" i="34"/>
  <c r="F1984" i="34"/>
  <c r="F1985" i="34"/>
  <c r="F1986" i="34"/>
  <c r="F1987" i="34"/>
  <c r="F1988" i="34"/>
  <c r="F1989" i="34"/>
  <c r="F1990" i="34"/>
  <c r="F1991" i="34"/>
  <c r="F1992" i="34"/>
  <c r="F1993" i="34"/>
  <c r="F1994" i="34"/>
  <c r="F1995" i="34"/>
  <c r="F1996" i="34"/>
  <c r="F1997" i="34"/>
  <c r="F1998" i="34"/>
  <c r="F1999" i="34"/>
  <c r="F2000" i="34"/>
  <c r="F2001" i="34"/>
  <c r="F2002" i="34"/>
  <c r="F2003" i="34"/>
  <c r="F2004" i="34"/>
  <c r="F2005" i="34"/>
  <c r="F2006" i="34"/>
  <c r="F2007" i="34"/>
  <c r="F2008" i="34"/>
  <c r="F2009" i="34"/>
  <c r="F2010" i="34"/>
  <c r="F2011" i="34"/>
  <c r="F2012" i="34"/>
  <c r="F2013" i="34"/>
  <c r="F2014" i="34"/>
  <c r="F2015" i="34"/>
  <c r="F2016" i="34"/>
  <c r="F2017" i="34"/>
  <c r="F2018" i="34"/>
  <c r="F2019" i="34"/>
  <c r="F2020" i="34"/>
  <c r="F2021" i="34"/>
  <c r="F2022" i="34"/>
  <c r="F2023" i="34"/>
  <c r="F2024" i="34"/>
  <c r="F2025" i="34"/>
  <c r="F2026" i="34"/>
  <c r="F2027" i="34"/>
  <c r="F2028" i="34"/>
  <c r="F2029" i="34"/>
  <c r="F2030" i="34"/>
  <c r="F2031" i="34"/>
  <c r="F2032" i="34"/>
  <c r="F2033" i="34"/>
  <c r="F2034" i="34"/>
  <c r="F2035" i="34"/>
  <c r="F2036" i="34"/>
  <c r="F2037" i="34"/>
  <c r="F2038" i="34"/>
  <c r="F2039" i="34"/>
  <c r="F2040" i="34"/>
  <c r="F2041" i="34"/>
  <c r="F2042" i="34"/>
  <c r="F2043" i="34"/>
  <c r="F2044" i="34"/>
  <c r="F2045" i="34"/>
  <c r="F2046" i="34"/>
  <c r="F2047" i="34"/>
  <c r="F2048" i="34"/>
  <c r="F2049" i="34"/>
  <c r="F2050" i="34"/>
  <c r="F2051" i="34"/>
  <c r="F2052" i="34"/>
  <c r="F2053" i="34"/>
  <c r="F2054" i="34"/>
  <c r="F2055" i="34"/>
  <c r="F2056" i="34"/>
  <c r="F2057" i="34"/>
  <c r="F2058" i="34"/>
  <c r="F2059" i="34"/>
  <c r="F2060" i="34"/>
  <c r="F2061" i="34"/>
  <c r="F2062" i="34"/>
  <c r="F2063" i="34"/>
  <c r="F2064" i="34"/>
  <c r="F2065" i="34"/>
  <c r="F2066" i="34"/>
  <c r="F2067" i="34"/>
  <c r="F2068" i="34"/>
  <c r="F2069" i="34"/>
  <c r="F2070" i="34"/>
  <c r="F2071" i="34"/>
  <c r="F2072" i="34"/>
  <c r="F2073" i="34"/>
  <c r="F2074" i="34"/>
  <c r="F2075" i="34"/>
  <c r="F2076" i="34"/>
  <c r="F2077" i="34"/>
  <c r="F2078" i="34"/>
  <c r="F2079" i="34"/>
  <c r="F2080" i="34"/>
  <c r="F2081" i="34"/>
  <c r="F2082" i="34"/>
  <c r="F2083" i="34"/>
  <c r="F2084" i="34"/>
  <c r="F2085" i="34"/>
  <c r="F2086" i="34"/>
  <c r="F2087" i="34"/>
  <c r="F2088" i="34"/>
  <c r="F2089" i="34"/>
  <c r="F2090" i="34"/>
  <c r="F2091" i="34"/>
  <c r="F2092" i="34"/>
  <c r="F2093" i="34"/>
  <c r="F2094" i="34"/>
  <c r="F2095" i="34"/>
  <c r="F2096" i="34"/>
  <c r="F2097" i="34"/>
  <c r="F2098" i="34"/>
  <c r="F2099" i="34"/>
  <c r="F2100" i="34"/>
  <c r="F2101" i="34"/>
  <c r="F2102" i="34"/>
  <c r="F2103" i="34"/>
  <c r="F2104" i="34"/>
  <c r="F2105" i="34"/>
  <c r="F2106" i="34"/>
  <c r="F2107" i="34"/>
  <c r="F2108" i="34"/>
  <c r="F2109" i="34"/>
  <c r="F2110" i="34"/>
  <c r="F2111" i="34"/>
  <c r="F2112" i="34"/>
  <c r="F2113" i="34"/>
  <c r="F2114" i="34"/>
  <c r="F2115" i="34"/>
  <c r="F2116" i="34"/>
  <c r="F2117" i="34"/>
  <c r="F2118" i="34"/>
  <c r="F2119" i="34"/>
  <c r="F2120" i="34"/>
  <c r="F2121" i="34"/>
  <c r="F2122" i="34"/>
  <c r="F2123" i="34"/>
  <c r="F2124" i="34"/>
  <c r="F2125" i="34"/>
  <c r="F2126" i="34"/>
  <c r="F2127" i="34"/>
  <c r="F2128" i="34"/>
  <c r="F2129" i="34"/>
  <c r="F2130" i="34"/>
  <c r="F2131" i="34"/>
  <c r="F2132" i="34"/>
  <c r="F2133" i="34"/>
  <c r="F2134" i="34"/>
  <c r="F2135" i="34"/>
  <c r="F2136" i="34"/>
  <c r="F2137" i="34"/>
  <c r="F2138" i="34"/>
  <c r="F2139" i="34"/>
  <c r="F2140" i="34"/>
  <c r="F2141" i="34"/>
  <c r="F2142" i="34"/>
  <c r="F2143" i="34"/>
  <c r="F2144" i="34"/>
  <c r="F2145" i="34"/>
  <c r="F2146" i="34"/>
  <c r="F2147" i="34"/>
  <c r="F2148" i="34"/>
  <c r="F2149" i="34"/>
  <c r="F2150" i="34"/>
  <c r="F2151" i="34"/>
  <c r="F2152" i="34"/>
  <c r="F2153" i="34"/>
  <c r="F2154" i="34"/>
  <c r="F2155" i="34"/>
  <c r="F2156" i="34"/>
  <c r="F2157" i="34"/>
  <c r="F2158" i="34"/>
  <c r="F2159" i="34"/>
  <c r="F2160" i="34"/>
  <c r="F2161" i="34"/>
  <c r="F2162" i="34"/>
  <c r="F2163" i="34"/>
  <c r="F2164" i="34"/>
  <c r="F2165" i="34"/>
  <c r="F2166" i="34"/>
  <c r="F2167" i="34"/>
  <c r="F2168" i="34"/>
  <c r="F2169" i="34"/>
  <c r="F2170" i="34"/>
  <c r="F2171" i="34"/>
  <c r="F2172" i="34"/>
  <c r="F2173" i="34"/>
  <c r="F2174" i="34"/>
  <c r="F2175" i="34"/>
  <c r="F2176" i="34"/>
  <c r="F2177" i="34"/>
  <c r="F2178" i="34"/>
  <c r="F2179" i="34"/>
  <c r="F2180" i="34"/>
  <c r="F2181" i="34"/>
  <c r="F2182" i="34"/>
  <c r="F2183" i="34"/>
  <c r="F2184" i="34"/>
  <c r="F2185" i="34"/>
  <c r="F2186" i="34"/>
  <c r="F2187" i="34"/>
  <c r="F2188" i="34"/>
  <c r="F2189" i="34"/>
  <c r="F2190" i="34"/>
  <c r="F2191" i="34"/>
  <c r="F2192" i="34"/>
  <c r="F2193" i="34"/>
  <c r="F2194" i="34"/>
  <c r="F2195" i="34"/>
  <c r="F2196" i="34"/>
  <c r="F2197" i="34"/>
  <c r="F2198" i="34"/>
  <c r="F2199" i="34"/>
  <c r="F2200" i="34"/>
  <c r="F2201" i="34"/>
  <c r="F2202" i="34"/>
  <c r="F2203" i="34"/>
  <c r="F2204" i="34"/>
  <c r="F2205" i="34"/>
  <c r="F2206" i="34"/>
  <c r="F2207" i="34"/>
  <c r="F2208" i="34"/>
  <c r="F2209" i="34"/>
  <c r="F2210" i="34"/>
  <c r="F2211" i="34"/>
  <c r="F2212" i="34"/>
  <c r="F2213" i="34"/>
  <c r="F2214" i="34"/>
  <c r="F2215" i="34"/>
  <c r="F2216" i="34"/>
  <c r="F2217" i="34"/>
  <c r="F2218" i="34"/>
  <c r="F2219" i="34"/>
  <c r="F2220" i="34"/>
  <c r="F2221" i="34"/>
  <c r="F2222" i="34"/>
  <c r="F2223" i="34"/>
  <c r="F2224" i="34"/>
  <c r="F2225" i="34"/>
  <c r="F2226" i="34"/>
  <c r="F2227" i="34"/>
  <c r="F2228" i="34"/>
  <c r="F2229" i="34"/>
  <c r="F2230" i="34"/>
  <c r="F2231" i="34"/>
  <c r="F2232" i="34"/>
  <c r="F2233" i="34"/>
  <c r="F2234" i="34"/>
  <c r="F2235" i="34"/>
  <c r="F2236" i="34"/>
  <c r="F2237" i="34"/>
  <c r="F2238" i="34"/>
  <c r="F2239" i="34"/>
  <c r="F2240" i="34"/>
  <c r="F2241" i="34"/>
  <c r="F2242" i="34"/>
  <c r="F2243" i="34"/>
  <c r="F2244" i="34"/>
  <c r="F2245" i="34"/>
  <c r="F2246" i="34"/>
  <c r="F2247" i="34"/>
  <c r="F2248" i="34"/>
  <c r="F2249" i="34"/>
  <c r="F2250" i="34"/>
  <c r="F2251" i="34"/>
  <c r="F2252" i="34"/>
  <c r="F2253" i="34"/>
  <c r="F2254" i="34"/>
  <c r="F2255" i="34"/>
  <c r="F2256" i="34"/>
  <c r="F2257" i="34"/>
  <c r="F2258" i="34"/>
  <c r="F2259" i="34"/>
  <c r="F2260" i="34"/>
  <c r="F2261" i="34"/>
  <c r="F2262" i="34"/>
  <c r="F2263" i="34"/>
  <c r="F2264" i="34"/>
  <c r="F2265" i="34"/>
  <c r="F2266" i="34"/>
  <c r="F2267" i="34"/>
  <c r="F2268" i="34"/>
  <c r="F2269" i="34"/>
  <c r="F2270" i="34"/>
  <c r="F2271" i="34"/>
  <c r="F2272" i="34"/>
  <c r="F2273" i="34"/>
  <c r="F2274" i="34"/>
  <c r="F2275" i="34"/>
  <c r="F2276" i="34"/>
  <c r="F2277" i="34"/>
  <c r="F2278" i="34"/>
  <c r="F2279" i="34"/>
  <c r="F2280" i="34"/>
  <c r="F2281" i="34"/>
  <c r="F2282" i="34"/>
  <c r="F2283" i="34"/>
  <c r="F2284" i="34"/>
  <c r="F2285" i="34"/>
  <c r="F2286" i="34"/>
  <c r="F2287" i="34"/>
  <c r="F2288" i="34"/>
  <c r="F2289" i="34"/>
  <c r="F2290" i="34"/>
  <c r="F2291" i="34"/>
  <c r="F2292" i="34"/>
  <c r="F2293" i="34"/>
  <c r="F2294" i="34"/>
  <c r="F2295" i="34"/>
  <c r="F2296" i="34"/>
  <c r="F2297" i="34"/>
  <c r="F2298" i="34"/>
  <c r="F2299" i="34"/>
  <c r="F2300" i="34"/>
  <c r="F2301" i="34"/>
  <c r="F2302" i="34"/>
  <c r="F2303" i="34"/>
  <c r="F2304" i="34"/>
  <c r="F2305" i="34"/>
  <c r="F2306" i="34"/>
  <c r="F2307" i="34"/>
  <c r="F2308" i="34"/>
  <c r="F2309" i="34"/>
  <c r="F2310" i="34"/>
  <c r="F2311" i="34"/>
  <c r="F2312" i="34"/>
  <c r="F2313" i="34"/>
  <c r="F2314" i="34"/>
  <c r="F2315" i="34"/>
  <c r="F2316" i="34"/>
  <c r="F2317" i="34"/>
  <c r="F2318" i="34"/>
  <c r="F2319" i="34"/>
  <c r="F2320" i="34"/>
  <c r="F2321" i="34"/>
  <c r="F2322" i="34"/>
  <c r="F2323" i="34"/>
  <c r="F2324" i="34"/>
  <c r="F2325" i="34"/>
  <c r="F2326" i="34"/>
  <c r="F2327" i="34"/>
  <c r="F2328" i="34"/>
  <c r="F2329" i="34"/>
  <c r="F2330" i="34"/>
  <c r="F2331" i="34"/>
  <c r="F2332" i="34"/>
  <c r="F2333" i="34"/>
  <c r="F2334" i="34"/>
  <c r="F2335" i="34"/>
  <c r="F2336" i="34"/>
  <c r="F2337" i="34"/>
  <c r="F2338" i="34"/>
  <c r="F2339" i="34"/>
  <c r="F2340" i="34"/>
  <c r="F2341" i="34"/>
  <c r="F2342" i="34"/>
  <c r="F2343" i="34"/>
  <c r="F2344" i="34"/>
  <c r="F2345" i="34"/>
  <c r="F2346" i="34"/>
  <c r="F2347" i="34"/>
  <c r="F2348" i="34"/>
  <c r="F2349" i="34"/>
  <c r="F2350" i="34"/>
  <c r="F2351" i="34"/>
  <c r="F2352" i="34"/>
  <c r="F2353" i="34"/>
  <c r="F2354" i="34"/>
  <c r="F2355" i="34"/>
  <c r="F2356" i="34"/>
  <c r="F2357" i="34"/>
  <c r="F2358" i="34"/>
  <c r="F2359" i="34"/>
  <c r="F2360" i="34"/>
  <c r="F2361" i="34"/>
  <c r="F2362" i="34"/>
  <c r="F2363" i="34"/>
  <c r="F2364" i="34"/>
  <c r="F2365" i="34"/>
  <c r="F2366" i="34"/>
  <c r="F2367" i="34"/>
  <c r="F2368" i="34"/>
  <c r="F2369" i="34"/>
  <c r="F2370" i="34"/>
  <c r="F2371" i="34"/>
  <c r="F2372" i="34"/>
  <c r="F2373" i="34"/>
  <c r="F2374" i="34"/>
  <c r="F2375" i="34"/>
  <c r="F2376" i="34"/>
  <c r="F2377" i="34"/>
  <c r="F2378" i="34"/>
  <c r="F2379" i="34"/>
  <c r="F2380" i="34"/>
  <c r="F2381" i="34"/>
  <c r="F2382" i="34"/>
  <c r="F2383" i="34"/>
  <c r="F2384" i="34"/>
  <c r="F2385" i="34"/>
  <c r="F2386" i="34"/>
  <c r="F2387" i="34"/>
  <c r="F2388" i="34"/>
  <c r="F2389" i="34"/>
  <c r="F2390" i="34"/>
  <c r="F2391" i="34"/>
  <c r="F2392" i="34"/>
  <c r="F2393" i="34"/>
  <c r="F2394" i="34"/>
  <c r="F2395" i="34"/>
  <c r="F2396" i="34"/>
  <c r="F2397" i="34"/>
  <c r="F2398" i="34"/>
  <c r="F2399" i="34"/>
  <c r="F2400" i="34"/>
  <c r="F2401" i="34"/>
  <c r="F2402" i="34"/>
  <c r="F2403" i="34"/>
  <c r="F2404" i="34"/>
  <c r="F2405" i="34"/>
  <c r="F2406" i="34"/>
  <c r="F2407" i="34"/>
  <c r="F2408" i="34"/>
  <c r="F2409" i="34"/>
  <c r="F2410" i="34"/>
  <c r="F2411" i="34"/>
  <c r="F2412" i="34"/>
  <c r="F2413" i="34"/>
  <c r="F2414" i="34"/>
  <c r="F2415" i="34"/>
  <c r="F2416" i="34"/>
  <c r="F2417" i="34"/>
  <c r="F2418" i="34"/>
  <c r="F2419" i="34"/>
  <c r="F2420" i="34"/>
  <c r="F2421" i="34"/>
  <c r="F2422" i="34"/>
  <c r="F2423" i="34"/>
  <c r="F2424" i="34"/>
  <c r="F2425" i="34"/>
  <c r="F2426" i="34"/>
  <c r="F2427" i="34"/>
  <c r="F2428" i="34"/>
  <c r="F2429" i="34"/>
  <c r="F2430" i="34"/>
  <c r="F2431" i="34"/>
  <c r="F2432" i="34"/>
  <c r="F2433" i="34"/>
  <c r="F2434" i="34"/>
  <c r="F2435" i="34"/>
  <c r="F2436" i="34"/>
  <c r="F2437" i="34"/>
  <c r="F2438" i="34"/>
  <c r="F2439" i="34"/>
  <c r="F2440" i="34"/>
  <c r="F2441" i="34"/>
  <c r="F2442" i="34"/>
  <c r="F2443" i="34"/>
  <c r="F2444" i="34"/>
  <c r="F2445" i="34"/>
  <c r="F2446" i="34"/>
  <c r="F2447" i="34"/>
  <c r="F2448" i="34"/>
  <c r="F2449" i="34"/>
  <c r="F2450" i="34"/>
  <c r="F2451" i="34"/>
  <c r="F2452" i="34"/>
  <c r="F2453" i="34"/>
  <c r="F2454" i="34"/>
  <c r="F2455" i="34"/>
  <c r="F2456" i="34"/>
  <c r="F2457" i="34"/>
  <c r="F2458" i="34"/>
  <c r="F2459" i="34"/>
  <c r="F2460" i="34"/>
  <c r="F2461" i="34"/>
  <c r="F2462" i="34"/>
  <c r="F2463" i="34"/>
  <c r="F2464" i="34"/>
  <c r="F2465" i="34"/>
  <c r="F2466" i="34"/>
  <c r="F2467" i="34"/>
  <c r="F2468" i="34"/>
  <c r="F2469" i="34"/>
  <c r="F2470" i="34"/>
  <c r="F2471" i="34"/>
  <c r="F2472" i="34"/>
  <c r="F2473" i="34"/>
  <c r="F2474" i="34"/>
  <c r="F2475" i="34"/>
  <c r="F2476" i="34"/>
  <c r="F2477" i="34"/>
  <c r="F2478" i="34"/>
  <c r="F2479" i="34"/>
  <c r="F2480" i="34"/>
  <c r="F2481" i="34"/>
  <c r="F2482" i="34"/>
  <c r="F2483" i="34"/>
  <c r="F2484" i="34"/>
  <c r="F2485" i="34"/>
  <c r="F2486" i="34"/>
  <c r="F2487" i="34"/>
  <c r="F2488" i="34"/>
  <c r="F2489" i="34"/>
  <c r="F2490" i="34"/>
  <c r="F2491" i="34"/>
  <c r="F2492" i="34"/>
  <c r="F2493" i="34"/>
  <c r="F2494" i="34"/>
  <c r="F2495" i="34"/>
  <c r="F2496" i="34"/>
  <c r="F2497" i="34"/>
  <c r="F2498" i="34"/>
  <c r="F2499" i="34"/>
  <c r="F2500" i="34"/>
  <c r="F2501" i="34"/>
  <c r="F2502" i="34"/>
  <c r="F2503" i="34"/>
  <c r="F2504" i="34"/>
  <c r="F2505" i="34"/>
  <c r="F2506" i="34"/>
  <c r="F2507" i="34"/>
  <c r="F2508" i="34"/>
  <c r="F2509" i="34"/>
  <c r="F2510" i="34"/>
  <c r="F2511" i="34"/>
  <c r="F2512" i="34"/>
  <c r="F2513" i="34"/>
  <c r="F2514" i="34"/>
  <c r="F2515" i="34"/>
  <c r="F2516" i="34"/>
  <c r="F2517" i="34"/>
  <c r="F2518" i="34"/>
  <c r="F2519" i="34"/>
  <c r="F2520" i="34"/>
  <c r="F2521" i="34"/>
  <c r="F2522" i="34"/>
  <c r="F2523" i="34"/>
  <c r="F2524" i="34"/>
  <c r="F2525" i="34"/>
  <c r="F2526" i="34"/>
  <c r="F2527" i="34"/>
  <c r="F2528" i="34"/>
  <c r="F2529" i="34"/>
  <c r="F2530" i="34"/>
  <c r="F2531" i="34"/>
  <c r="F2532" i="34"/>
  <c r="F2533" i="34"/>
  <c r="F2534" i="34"/>
  <c r="F2535" i="34"/>
  <c r="F2536" i="34"/>
  <c r="F2537" i="34"/>
  <c r="F2538" i="34"/>
  <c r="F2539" i="34"/>
  <c r="F2540" i="34"/>
  <c r="F2541" i="34"/>
  <c r="F2542" i="34"/>
  <c r="F2543" i="34"/>
  <c r="F2544" i="34"/>
  <c r="F2545" i="34"/>
  <c r="F2546" i="34"/>
  <c r="F2547" i="34"/>
  <c r="F2548" i="34"/>
  <c r="F2549" i="34"/>
  <c r="F2550" i="34"/>
  <c r="F2551" i="34"/>
  <c r="F2552" i="34"/>
  <c r="F2553" i="34"/>
  <c r="F2554" i="34"/>
  <c r="F2555" i="34"/>
  <c r="F2556" i="34"/>
  <c r="F2557" i="34"/>
  <c r="F2558" i="34"/>
  <c r="F2559" i="34"/>
  <c r="F2560" i="34"/>
  <c r="F2561" i="34"/>
  <c r="F2562" i="34"/>
  <c r="F2563" i="34"/>
  <c r="F2564" i="34"/>
  <c r="F2565" i="34"/>
  <c r="F2566" i="34"/>
  <c r="F2567" i="34"/>
  <c r="F2568" i="34"/>
  <c r="F2569" i="34"/>
  <c r="F2570" i="34"/>
  <c r="F2571" i="34"/>
  <c r="F2572" i="34"/>
  <c r="F2573" i="34"/>
  <c r="F2574" i="34"/>
  <c r="F2575" i="34"/>
  <c r="F2576" i="34"/>
  <c r="F2577" i="34"/>
  <c r="F2578" i="34"/>
  <c r="F2579" i="34"/>
  <c r="F2580" i="34"/>
  <c r="F2581" i="34"/>
  <c r="F2582" i="34"/>
  <c r="F2583" i="34"/>
  <c r="F2584" i="34"/>
  <c r="F2585" i="34"/>
  <c r="F2586" i="34"/>
  <c r="F2587" i="34"/>
  <c r="F2588" i="34"/>
  <c r="F2589" i="34"/>
  <c r="F2590" i="34"/>
  <c r="F2591" i="34"/>
  <c r="F2592" i="34"/>
  <c r="F2593" i="34"/>
  <c r="F2594" i="34"/>
  <c r="F2595" i="34"/>
  <c r="F2596" i="34"/>
  <c r="F2597" i="34"/>
  <c r="F2598" i="34"/>
  <c r="F2599" i="34"/>
  <c r="F2600" i="34"/>
  <c r="F2601" i="34"/>
  <c r="F2602" i="34"/>
  <c r="F2603" i="34"/>
  <c r="F2604" i="34"/>
  <c r="F2605" i="34"/>
  <c r="F2606" i="34"/>
  <c r="F2607" i="34"/>
  <c r="F2608" i="34"/>
  <c r="F2609" i="34"/>
  <c r="F2610" i="34"/>
  <c r="F2611" i="34"/>
  <c r="F2612" i="34"/>
  <c r="F2613" i="34"/>
  <c r="F2614" i="34"/>
  <c r="F2615" i="34"/>
  <c r="F2616" i="34"/>
  <c r="F2617" i="34"/>
  <c r="F2618" i="34"/>
  <c r="F2619" i="34"/>
  <c r="F2620" i="34"/>
  <c r="F2621" i="34"/>
  <c r="F2622" i="34"/>
  <c r="F2623" i="34"/>
  <c r="F2624" i="34"/>
  <c r="F2625" i="34"/>
  <c r="F2626" i="34"/>
  <c r="F2627" i="34"/>
  <c r="F2628" i="34"/>
  <c r="F2629" i="34"/>
  <c r="F2630" i="34"/>
  <c r="F2631" i="34"/>
  <c r="F2632" i="34"/>
  <c r="F2633" i="34"/>
  <c r="F2634" i="34"/>
  <c r="F2635" i="34"/>
  <c r="F2636" i="34"/>
  <c r="F2637" i="34"/>
  <c r="F2638" i="34"/>
  <c r="F2639" i="34"/>
  <c r="F2640" i="34"/>
  <c r="F2641" i="34"/>
  <c r="F2642" i="34"/>
  <c r="F2643" i="34"/>
  <c r="F2644" i="34"/>
  <c r="F2645" i="34"/>
  <c r="F2646" i="34"/>
  <c r="F2647" i="34"/>
  <c r="F2648" i="34"/>
  <c r="F2649" i="34"/>
  <c r="F2650" i="34"/>
  <c r="F2651" i="34"/>
  <c r="F2652" i="34"/>
  <c r="F2653" i="34"/>
  <c r="F2654" i="34"/>
  <c r="F2655" i="34"/>
  <c r="F2656" i="34"/>
  <c r="F2657" i="34"/>
  <c r="F2658" i="34"/>
  <c r="F2659" i="34"/>
  <c r="F2660" i="34"/>
  <c r="F2661" i="34"/>
  <c r="F2662" i="34"/>
  <c r="F2663" i="34"/>
  <c r="F2664" i="34"/>
  <c r="F2665" i="34"/>
  <c r="F2666" i="34"/>
  <c r="F2667" i="34"/>
  <c r="F2668" i="34"/>
  <c r="F2669" i="34"/>
  <c r="F2670" i="34"/>
  <c r="F2671" i="34"/>
  <c r="F2672" i="34"/>
  <c r="F2673" i="34"/>
  <c r="F2674" i="34"/>
  <c r="F2675" i="34"/>
  <c r="F2676" i="34"/>
  <c r="F2677" i="34"/>
  <c r="F2678" i="34"/>
  <c r="F2679" i="34"/>
  <c r="F2680" i="34"/>
  <c r="F2681" i="34"/>
  <c r="F2682" i="34"/>
  <c r="F2683" i="34"/>
  <c r="F2684" i="34"/>
  <c r="F2685" i="34"/>
  <c r="F2686" i="34"/>
  <c r="F2687" i="34"/>
  <c r="F2688" i="34"/>
  <c r="F2689" i="34"/>
  <c r="F2690" i="34"/>
  <c r="F2691" i="34"/>
  <c r="F2692" i="34"/>
  <c r="F2693" i="34"/>
  <c r="F2694" i="34"/>
  <c r="F2695" i="34"/>
  <c r="F2696" i="34"/>
  <c r="F2697" i="34"/>
  <c r="F2698" i="34"/>
  <c r="F2699" i="34"/>
  <c r="F2700" i="34"/>
  <c r="F2701" i="34"/>
  <c r="F2702" i="34"/>
  <c r="F2703" i="34"/>
  <c r="F2704" i="34"/>
  <c r="F2705" i="34"/>
  <c r="F2706" i="34"/>
  <c r="F2707" i="34"/>
  <c r="F2708" i="34"/>
  <c r="F2709" i="34"/>
  <c r="F2710" i="34"/>
  <c r="F2711" i="34"/>
  <c r="F2712" i="34"/>
  <c r="F2713" i="34"/>
  <c r="F2714" i="34"/>
  <c r="F2715" i="34"/>
  <c r="F2716" i="34"/>
  <c r="F2717" i="34"/>
  <c r="F2718" i="34"/>
  <c r="F2719" i="34"/>
  <c r="F2720" i="34"/>
  <c r="F2721" i="34"/>
  <c r="F2722" i="34"/>
  <c r="F2723" i="34"/>
  <c r="F2724" i="34"/>
  <c r="F2725" i="34"/>
  <c r="F2726" i="34"/>
  <c r="F2727" i="34"/>
  <c r="F2728" i="34"/>
  <c r="F2729" i="34"/>
  <c r="F2730" i="34"/>
  <c r="F2731" i="34"/>
  <c r="F2732" i="34"/>
  <c r="F2733" i="34"/>
  <c r="F2734" i="34"/>
  <c r="F2735" i="34"/>
  <c r="F2736" i="34"/>
  <c r="F2737" i="34"/>
  <c r="F2738" i="34"/>
  <c r="F2739" i="34"/>
  <c r="F2740" i="34"/>
  <c r="F2741" i="34"/>
  <c r="F2742" i="34"/>
  <c r="F2743" i="34"/>
  <c r="F2744" i="34"/>
  <c r="F2745" i="34"/>
  <c r="F2746" i="34"/>
  <c r="F2747" i="34"/>
  <c r="F2748" i="34"/>
  <c r="F2749" i="34"/>
  <c r="F2750" i="34"/>
  <c r="F2751" i="34"/>
  <c r="F2752" i="34"/>
  <c r="F2753" i="34"/>
  <c r="F2754" i="34"/>
  <c r="F2755" i="34"/>
  <c r="F2756" i="34"/>
  <c r="F2757" i="34"/>
  <c r="F2758" i="34"/>
  <c r="F2759" i="34"/>
  <c r="F2760" i="34"/>
  <c r="F2761" i="34"/>
  <c r="F2762" i="34"/>
  <c r="F2763" i="34"/>
  <c r="F2764" i="34"/>
  <c r="F2765" i="34"/>
  <c r="F2766" i="34"/>
  <c r="F2767" i="34"/>
  <c r="F2768" i="34"/>
  <c r="F2769" i="34"/>
  <c r="F2770" i="34"/>
  <c r="F2771" i="34"/>
  <c r="F2772" i="34"/>
  <c r="F2773" i="34"/>
  <c r="F2774" i="34"/>
  <c r="F2775" i="34"/>
  <c r="F2776" i="34"/>
  <c r="F2777" i="34"/>
  <c r="F2778" i="34"/>
  <c r="F2779" i="34"/>
  <c r="F2780" i="34"/>
  <c r="F2781" i="34"/>
  <c r="F2782" i="34"/>
  <c r="F2783" i="34"/>
  <c r="F2784" i="34"/>
  <c r="F2785" i="34"/>
  <c r="F2786" i="34"/>
  <c r="F2787" i="34"/>
  <c r="F2788" i="34"/>
  <c r="F2789" i="34"/>
  <c r="F2790" i="34"/>
  <c r="F2791" i="34"/>
  <c r="F2792" i="34"/>
  <c r="F2793" i="34"/>
  <c r="F2794" i="34"/>
  <c r="F2795" i="34"/>
  <c r="F2796" i="34"/>
  <c r="F2797" i="34"/>
  <c r="F2798" i="34"/>
  <c r="F2799" i="34"/>
  <c r="F2800" i="34"/>
  <c r="F2801" i="34"/>
  <c r="F2802" i="34"/>
  <c r="F2803" i="34"/>
  <c r="F2804" i="34"/>
  <c r="F2805" i="34"/>
  <c r="F2806" i="34"/>
  <c r="F2807" i="34"/>
  <c r="F2808" i="34"/>
  <c r="F2809" i="34"/>
  <c r="F2810" i="34"/>
  <c r="F2811" i="34"/>
  <c r="F2812" i="34"/>
  <c r="F2813" i="34"/>
  <c r="F2814" i="34"/>
  <c r="F2815" i="34"/>
  <c r="F2816" i="34"/>
  <c r="F2817" i="34"/>
  <c r="F2818" i="34"/>
  <c r="F2819" i="34"/>
  <c r="F2820" i="34"/>
  <c r="F2821" i="34"/>
  <c r="F2822" i="34"/>
  <c r="F2823" i="34"/>
  <c r="F2824" i="34"/>
  <c r="F2825" i="34"/>
  <c r="F2826" i="34"/>
  <c r="F2827" i="34"/>
  <c r="F2828" i="34"/>
  <c r="F2829" i="34"/>
  <c r="F2830" i="34"/>
  <c r="F2831" i="34"/>
  <c r="F2832" i="34"/>
  <c r="F2833" i="34"/>
  <c r="F2834" i="34"/>
  <c r="F2835" i="34"/>
  <c r="F2836" i="34"/>
  <c r="F2837" i="34"/>
  <c r="F2838" i="34"/>
  <c r="F2839" i="34"/>
  <c r="F2840" i="34"/>
  <c r="F2841" i="34"/>
  <c r="F2842" i="34"/>
  <c r="F2843" i="34"/>
  <c r="F2844" i="34"/>
  <c r="F2845" i="34"/>
  <c r="F2846" i="34"/>
  <c r="F2847" i="34"/>
  <c r="F2848" i="34"/>
  <c r="F2849" i="34"/>
  <c r="F2850" i="34"/>
  <c r="F2851" i="34"/>
  <c r="F2852" i="34"/>
  <c r="F2853" i="34"/>
  <c r="F2854" i="34"/>
  <c r="F2855" i="34"/>
  <c r="F2856" i="34"/>
  <c r="F2857" i="34"/>
  <c r="F2858" i="34"/>
  <c r="F2859" i="34"/>
  <c r="F2860" i="34"/>
  <c r="F2861" i="34"/>
  <c r="F2862" i="34"/>
  <c r="F2863" i="34"/>
  <c r="F2864" i="34"/>
  <c r="F2865" i="34"/>
  <c r="F2866" i="34"/>
  <c r="F2867" i="34"/>
  <c r="F2868" i="34"/>
  <c r="F2869" i="34"/>
  <c r="F2870" i="34"/>
  <c r="F2871" i="34"/>
  <c r="F2872" i="34"/>
  <c r="F2873" i="34"/>
  <c r="F2874" i="34"/>
  <c r="F2875" i="34"/>
  <c r="F2876" i="34"/>
  <c r="F2877" i="34"/>
  <c r="F2878" i="34"/>
  <c r="F2879" i="34"/>
  <c r="F2880" i="34"/>
  <c r="F2881" i="34"/>
  <c r="F2882" i="34"/>
  <c r="F2883" i="34"/>
  <c r="F2884" i="34"/>
  <c r="F2885" i="34"/>
  <c r="F2886" i="34"/>
  <c r="F2887" i="34"/>
  <c r="F2888" i="34"/>
  <c r="F2889" i="34"/>
  <c r="F2890" i="34"/>
  <c r="F2891" i="34"/>
  <c r="F2892" i="34"/>
  <c r="F2893" i="34"/>
  <c r="F2894" i="34"/>
  <c r="F2895" i="34"/>
  <c r="F2896" i="34"/>
  <c r="F2897" i="34"/>
  <c r="F2898" i="34"/>
  <c r="F2899" i="34"/>
  <c r="F2900" i="34"/>
  <c r="F2901" i="34"/>
  <c r="F2902" i="34"/>
  <c r="F2903" i="34"/>
  <c r="F2904" i="34"/>
  <c r="F2905" i="34"/>
  <c r="F2906" i="34"/>
  <c r="F2907" i="34"/>
  <c r="F2908" i="34"/>
  <c r="F2909" i="34"/>
  <c r="F2910" i="34"/>
  <c r="F2911" i="34"/>
  <c r="F2912" i="34"/>
  <c r="F2913" i="34"/>
  <c r="F2914" i="34"/>
  <c r="F2915" i="34"/>
  <c r="F2916" i="34"/>
  <c r="F2917" i="34"/>
  <c r="F2918" i="34"/>
  <c r="F2919" i="34"/>
  <c r="F2920" i="34"/>
  <c r="F2921" i="34"/>
  <c r="F2922" i="34"/>
  <c r="F2923" i="34"/>
  <c r="F2924" i="34"/>
  <c r="F2925" i="34"/>
  <c r="F2926" i="34"/>
  <c r="F2927" i="34"/>
  <c r="F2928" i="34"/>
  <c r="F2929" i="34"/>
  <c r="F2930" i="34"/>
  <c r="F2931" i="34"/>
  <c r="F2932" i="34"/>
  <c r="F2933" i="34"/>
  <c r="F2934" i="34"/>
  <c r="F2935" i="34"/>
  <c r="F2936" i="34"/>
  <c r="F2937" i="34"/>
  <c r="F2938" i="34"/>
  <c r="F2939" i="34"/>
  <c r="F2940" i="34"/>
  <c r="F2941" i="34"/>
  <c r="F2942" i="34"/>
  <c r="F2943" i="34"/>
  <c r="F2944" i="34"/>
  <c r="F2945" i="34"/>
  <c r="F2946" i="34"/>
  <c r="F2947" i="34"/>
  <c r="F2948" i="34"/>
  <c r="F2949" i="34"/>
  <c r="F2950" i="34"/>
  <c r="F2951" i="34"/>
  <c r="F2952" i="34"/>
  <c r="F2953" i="34"/>
  <c r="F2954" i="34"/>
  <c r="F2955" i="34"/>
  <c r="F2956" i="34"/>
  <c r="F2957" i="34"/>
  <c r="F2958" i="34"/>
  <c r="F2959" i="34"/>
  <c r="F2960" i="34"/>
  <c r="F2961" i="34"/>
  <c r="F2962" i="34"/>
  <c r="F2963" i="34"/>
  <c r="F2964" i="34"/>
  <c r="F2965" i="34"/>
  <c r="F2966" i="34"/>
  <c r="F2967" i="34"/>
  <c r="F2968" i="34"/>
  <c r="F2969" i="34"/>
  <c r="F2970" i="34"/>
  <c r="F2971" i="34"/>
  <c r="F2972" i="34"/>
  <c r="F2973" i="34"/>
  <c r="F2974" i="34"/>
  <c r="F2975" i="34"/>
  <c r="F2976" i="34"/>
  <c r="F2977" i="34"/>
  <c r="F2978" i="34"/>
  <c r="F2979" i="34"/>
  <c r="F2980" i="34"/>
  <c r="F2981" i="34"/>
  <c r="F2982" i="34"/>
  <c r="F2983" i="34"/>
  <c r="F2984" i="34"/>
  <c r="F2985" i="34"/>
  <c r="F2986" i="34"/>
  <c r="F2987" i="34"/>
  <c r="F2988" i="34"/>
  <c r="F2989" i="34"/>
  <c r="F2990" i="34"/>
  <c r="F2991" i="34"/>
  <c r="F2992" i="34"/>
  <c r="F2993" i="34"/>
  <c r="F2994" i="34"/>
  <c r="F2995" i="34"/>
  <c r="F2996" i="34"/>
  <c r="F2997" i="34"/>
  <c r="F2998" i="34"/>
  <c r="F2999" i="34"/>
  <c r="F3000" i="34"/>
  <c r="F3001" i="34"/>
  <c r="F3002" i="34"/>
  <c r="F3003" i="34"/>
  <c r="F3004" i="34"/>
  <c r="F3005" i="34"/>
  <c r="F3006" i="34"/>
  <c r="F3007" i="34"/>
  <c r="F3008" i="34"/>
  <c r="F3009" i="34"/>
  <c r="F3010" i="34"/>
  <c r="F3011" i="34"/>
  <c r="F3012" i="34"/>
  <c r="F3013" i="34"/>
  <c r="F3014" i="34"/>
  <c r="F3015" i="34"/>
  <c r="F3016" i="34"/>
  <c r="F3017" i="34"/>
  <c r="F3018" i="34"/>
  <c r="F3019" i="34"/>
  <c r="F3020" i="34"/>
  <c r="F3021" i="34"/>
  <c r="F3022" i="34"/>
  <c r="F3023" i="34"/>
  <c r="F3024" i="34"/>
  <c r="F3025" i="34"/>
  <c r="F3026" i="34"/>
  <c r="F3027" i="34"/>
  <c r="F3028" i="34"/>
  <c r="F3029" i="34"/>
  <c r="F3030" i="34"/>
  <c r="F3031" i="34"/>
  <c r="F3032" i="34"/>
  <c r="F3033" i="34"/>
  <c r="F3034" i="34"/>
  <c r="F3035" i="34"/>
  <c r="F3036" i="34"/>
  <c r="F3037" i="34"/>
  <c r="F3038" i="34"/>
  <c r="F3039" i="34"/>
  <c r="F3040" i="34"/>
  <c r="F3041" i="34"/>
  <c r="F3042" i="34"/>
  <c r="F3043" i="34"/>
  <c r="F3044" i="34"/>
  <c r="F3045" i="34"/>
  <c r="F3046" i="34"/>
  <c r="F3047" i="34"/>
  <c r="F3048" i="34"/>
  <c r="F3049" i="34"/>
  <c r="F3050" i="34"/>
  <c r="F3051" i="34"/>
  <c r="F3052" i="34"/>
  <c r="F3053" i="34"/>
  <c r="F3054" i="34"/>
  <c r="F3055" i="34"/>
  <c r="F3056" i="34"/>
  <c r="F3057" i="34"/>
  <c r="F3058" i="34"/>
  <c r="F3059" i="34"/>
  <c r="F3060" i="34"/>
  <c r="F3061" i="34"/>
  <c r="F3062" i="34"/>
  <c r="F3063" i="34"/>
  <c r="F3064" i="34"/>
  <c r="F3065" i="34"/>
  <c r="F3066" i="34"/>
  <c r="F3067" i="34"/>
  <c r="F3068" i="34"/>
  <c r="F3069" i="34"/>
  <c r="F3070" i="34"/>
  <c r="F3071" i="34"/>
  <c r="F3072" i="34"/>
  <c r="F3073" i="34"/>
  <c r="F3074" i="34"/>
  <c r="F3075" i="34"/>
  <c r="F3076" i="34"/>
  <c r="F3077" i="34"/>
  <c r="F3078" i="34"/>
  <c r="F3079" i="34"/>
  <c r="F3080" i="34"/>
  <c r="F3081" i="34"/>
  <c r="F3082" i="34"/>
  <c r="F3083" i="34"/>
  <c r="F3084" i="34"/>
  <c r="F3085" i="34"/>
  <c r="F3086" i="34"/>
  <c r="F3087" i="34"/>
  <c r="F3088" i="34"/>
  <c r="F3089" i="34"/>
  <c r="F3090" i="34"/>
  <c r="F3091" i="34"/>
  <c r="F3092" i="34"/>
  <c r="F3093" i="34"/>
  <c r="F3094" i="34"/>
  <c r="F3095" i="34"/>
  <c r="F3096" i="34"/>
  <c r="F3097" i="34"/>
  <c r="F3098" i="34"/>
  <c r="F3099" i="34"/>
  <c r="F3100" i="34"/>
  <c r="F3101" i="34"/>
  <c r="F3102" i="34"/>
  <c r="F3103" i="34"/>
  <c r="F3104" i="34"/>
  <c r="F3105" i="34"/>
  <c r="F3106" i="34"/>
  <c r="F3107" i="34"/>
  <c r="F3108" i="34"/>
  <c r="F3109" i="34"/>
  <c r="F3110" i="34"/>
  <c r="F3111" i="34"/>
  <c r="F3112" i="34"/>
  <c r="F3113" i="34"/>
  <c r="F3114" i="34"/>
  <c r="F3115" i="34"/>
  <c r="F3116" i="34"/>
  <c r="F3117" i="34"/>
  <c r="F3118" i="34"/>
  <c r="F3119" i="34"/>
  <c r="F3120" i="34"/>
  <c r="F3121" i="34"/>
  <c r="F3122" i="34"/>
  <c r="F3123" i="34"/>
  <c r="F3124" i="34"/>
  <c r="F3125" i="34"/>
  <c r="F3126" i="34"/>
  <c r="F3127" i="34"/>
  <c r="F3128" i="34"/>
  <c r="F3129" i="34"/>
  <c r="F3130" i="34"/>
  <c r="F3131" i="34"/>
  <c r="F3132" i="34"/>
  <c r="F3133" i="34"/>
  <c r="F3134" i="34"/>
  <c r="F3135" i="34"/>
  <c r="F3136" i="34"/>
  <c r="F3137" i="34"/>
  <c r="F3138" i="34"/>
  <c r="F3139" i="34"/>
  <c r="F3140" i="34"/>
  <c r="F3141" i="34"/>
  <c r="F3142" i="34"/>
  <c r="F3143" i="34"/>
  <c r="F3144" i="34"/>
  <c r="F3145" i="34"/>
  <c r="F3146" i="34"/>
  <c r="F3147" i="34"/>
  <c r="F3148" i="34"/>
  <c r="F3149" i="34"/>
  <c r="F3150" i="34"/>
  <c r="F3151" i="34"/>
  <c r="F3152" i="34"/>
  <c r="F3153" i="34"/>
  <c r="F3154" i="34"/>
  <c r="F3155" i="34"/>
  <c r="F3156" i="34"/>
  <c r="F3157" i="34"/>
  <c r="F3158" i="34"/>
  <c r="F3159" i="34"/>
  <c r="F3160" i="34"/>
  <c r="F3161" i="34"/>
  <c r="F3162" i="34"/>
  <c r="F3163" i="34"/>
  <c r="F3164" i="34"/>
  <c r="F3165" i="34"/>
  <c r="F3166" i="34"/>
  <c r="F3167" i="34"/>
  <c r="F3168" i="34"/>
  <c r="F3169" i="34"/>
  <c r="F3170" i="34"/>
  <c r="F3171" i="34"/>
  <c r="F3172" i="34"/>
  <c r="F3173" i="34"/>
  <c r="F3174" i="34"/>
  <c r="F3175" i="34"/>
  <c r="F3176" i="34"/>
  <c r="F3177" i="34"/>
  <c r="F3178" i="34"/>
  <c r="F3179" i="34"/>
  <c r="F3180" i="34"/>
  <c r="F3181" i="34"/>
  <c r="F3182" i="34"/>
  <c r="F3183" i="34"/>
  <c r="F3184" i="34"/>
  <c r="F3185" i="34"/>
  <c r="F3186" i="34"/>
  <c r="F3187" i="34"/>
  <c r="F3188" i="34"/>
  <c r="F3189" i="34"/>
  <c r="F3190" i="34"/>
  <c r="F3191" i="34"/>
  <c r="F3192" i="34"/>
  <c r="F3193" i="34"/>
  <c r="F3194" i="34"/>
  <c r="F3195" i="34"/>
  <c r="F3196" i="34"/>
  <c r="F3197" i="34"/>
  <c r="F3198" i="34"/>
  <c r="F3199" i="34"/>
  <c r="F3200" i="34"/>
  <c r="F3201" i="34"/>
  <c r="F3202" i="34"/>
  <c r="F3203" i="34"/>
  <c r="F3204" i="34"/>
  <c r="F3205" i="34"/>
  <c r="F3206" i="34"/>
  <c r="F3207" i="34"/>
  <c r="F3208" i="34"/>
  <c r="F3209" i="34"/>
  <c r="F3210" i="34"/>
  <c r="F3211" i="34"/>
  <c r="F3212" i="34"/>
  <c r="F3213" i="34"/>
  <c r="F3214" i="34"/>
  <c r="F3215" i="34"/>
  <c r="F3216" i="34"/>
  <c r="F3217" i="34"/>
  <c r="F3218" i="34"/>
  <c r="F3219" i="34"/>
  <c r="F3220" i="34"/>
  <c r="F3221" i="34"/>
  <c r="F3222" i="34"/>
  <c r="F3223" i="34"/>
  <c r="F3224" i="34"/>
  <c r="F3225" i="34"/>
  <c r="F3226" i="34"/>
  <c r="F3227" i="34"/>
  <c r="F3228" i="34"/>
  <c r="F3229" i="34"/>
  <c r="F3230" i="34"/>
  <c r="F3231" i="34"/>
  <c r="F3232" i="34"/>
  <c r="F3233" i="34"/>
  <c r="F3234" i="34"/>
  <c r="F3235" i="34"/>
  <c r="F3236" i="34"/>
  <c r="F3237" i="34"/>
  <c r="F3238" i="34"/>
  <c r="F3239" i="34"/>
  <c r="F3240" i="34"/>
  <c r="F3241" i="34"/>
  <c r="F3242" i="34"/>
  <c r="F3243" i="34"/>
  <c r="F3244" i="34"/>
  <c r="F3245" i="34"/>
  <c r="F3246" i="34"/>
  <c r="F3247" i="34"/>
  <c r="F3248" i="34"/>
  <c r="F3249" i="34"/>
  <c r="F3250" i="34"/>
  <c r="F3251" i="34"/>
  <c r="F3252" i="34"/>
  <c r="F3253" i="34"/>
  <c r="F3254" i="34"/>
  <c r="F3255" i="34"/>
  <c r="F3256" i="34"/>
  <c r="F3257" i="34"/>
  <c r="F3258" i="34"/>
  <c r="F3259" i="34"/>
  <c r="F3260" i="34"/>
  <c r="F3261" i="34"/>
  <c r="F3262" i="34"/>
  <c r="F3263" i="34"/>
  <c r="F3264" i="34"/>
  <c r="F3265" i="34"/>
  <c r="F3266" i="34"/>
  <c r="F3267" i="34"/>
  <c r="F3268" i="34"/>
  <c r="F3269" i="34"/>
  <c r="F3270" i="34"/>
  <c r="F3271" i="34"/>
  <c r="F3272" i="34"/>
  <c r="F3273" i="34"/>
  <c r="F3274" i="34"/>
  <c r="F3275" i="34"/>
  <c r="F3276" i="34"/>
  <c r="F3277" i="34"/>
  <c r="F3278" i="34"/>
  <c r="F3279" i="34"/>
  <c r="F3280" i="34"/>
  <c r="F3281" i="34"/>
  <c r="F3282" i="34"/>
  <c r="F3283" i="34"/>
  <c r="F3284" i="34"/>
  <c r="F3285" i="34"/>
  <c r="F3286" i="34"/>
  <c r="F3287" i="34"/>
  <c r="F3288" i="34"/>
  <c r="F3289" i="34"/>
  <c r="F3290" i="34"/>
  <c r="F3291" i="34"/>
  <c r="F3292" i="34"/>
  <c r="F3293" i="34"/>
  <c r="F3294" i="34"/>
  <c r="F3295" i="34"/>
  <c r="F3296" i="34"/>
  <c r="F3297" i="34"/>
  <c r="F3298" i="34"/>
  <c r="F3299" i="34"/>
  <c r="F3300" i="34"/>
  <c r="F3301" i="34"/>
  <c r="F3302" i="34"/>
  <c r="F3303" i="34"/>
  <c r="F3304" i="34"/>
  <c r="F3305" i="34"/>
  <c r="F3306" i="34"/>
  <c r="F3307" i="34"/>
  <c r="F3308" i="34"/>
  <c r="F3309" i="34"/>
  <c r="F3310" i="34"/>
  <c r="F3311" i="34"/>
  <c r="F3312" i="34"/>
  <c r="F3313" i="34"/>
  <c r="F3314" i="34"/>
  <c r="F3315" i="34"/>
  <c r="F3316" i="34"/>
  <c r="F3317" i="34"/>
  <c r="F3318" i="34"/>
  <c r="F3319" i="34"/>
  <c r="F3320" i="34"/>
  <c r="F3321" i="34"/>
  <c r="F3322" i="34"/>
  <c r="F3323" i="34"/>
  <c r="F3324" i="34"/>
  <c r="F3325" i="34"/>
  <c r="F3326" i="34"/>
  <c r="F3327" i="34"/>
  <c r="F3328" i="34"/>
  <c r="F3329" i="34"/>
  <c r="F3330" i="34"/>
  <c r="F3331" i="34"/>
  <c r="F3332" i="34"/>
  <c r="F3333" i="34"/>
  <c r="F3334" i="34"/>
  <c r="F3335" i="34"/>
  <c r="F3336" i="34"/>
  <c r="F3337" i="34"/>
  <c r="F3338" i="34"/>
  <c r="F3339" i="34"/>
  <c r="F3340" i="34"/>
  <c r="F3341" i="34"/>
  <c r="F3342" i="34"/>
  <c r="F3343" i="34"/>
  <c r="F3344" i="34"/>
  <c r="F3345" i="34"/>
  <c r="F3346" i="34"/>
  <c r="F3347" i="34"/>
  <c r="F3348" i="34"/>
  <c r="F3349" i="34"/>
  <c r="F3350" i="34"/>
  <c r="F3351" i="34"/>
  <c r="F3352" i="34"/>
  <c r="F3353" i="34"/>
  <c r="F3354" i="34"/>
  <c r="F3355" i="34"/>
  <c r="F3356" i="34"/>
  <c r="F3357" i="34"/>
  <c r="F3358" i="34"/>
  <c r="F3359" i="34"/>
  <c r="F3360" i="34"/>
  <c r="F3361" i="34"/>
  <c r="F3362" i="34"/>
  <c r="F3363" i="34"/>
  <c r="F3364" i="34"/>
  <c r="F3365" i="34"/>
  <c r="F3366" i="34"/>
  <c r="F3367" i="34"/>
  <c r="F3368" i="34"/>
  <c r="F3369" i="34"/>
  <c r="F3370" i="34"/>
  <c r="F3371" i="34"/>
  <c r="F3372" i="34"/>
  <c r="F3373" i="34"/>
  <c r="F3374" i="34"/>
  <c r="F3375" i="34"/>
  <c r="F3376" i="34"/>
  <c r="F3377" i="34"/>
  <c r="F3378" i="34"/>
  <c r="F3379" i="34"/>
  <c r="F3380" i="34"/>
  <c r="F3381" i="34"/>
  <c r="F3382" i="34"/>
  <c r="F3383" i="34"/>
  <c r="F3384" i="34"/>
  <c r="F3385" i="34"/>
  <c r="F3386" i="34"/>
  <c r="F3387" i="34"/>
  <c r="F3388" i="34"/>
  <c r="F3389" i="34"/>
  <c r="F3390" i="34"/>
  <c r="F3391" i="34"/>
  <c r="F3392" i="34"/>
  <c r="F3393" i="34"/>
  <c r="F3394" i="34"/>
  <c r="F3395" i="34"/>
  <c r="F3396" i="34"/>
  <c r="F3397" i="34"/>
  <c r="F3398" i="34"/>
  <c r="F3399" i="34"/>
  <c r="F3400" i="34"/>
  <c r="F3401" i="34"/>
  <c r="F3402" i="34"/>
  <c r="F3403" i="34"/>
  <c r="F3404" i="34"/>
  <c r="F3405" i="34"/>
  <c r="F3406" i="34"/>
  <c r="F3407" i="34"/>
  <c r="F3408" i="34"/>
  <c r="F3409" i="34"/>
  <c r="F3410" i="34"/>
  <c r="F3411" i="34"/>
  <c r="F3412" i="34"/>
  <c r="F3413" i="34"/>
  <c r="F3414" i="34"/>
  <c r="F3415" i="34"/>
  <c r="F3416" i="34"/>
  <c r="F3417" i="34"/>
  <c r="F3418" i="34"/>
  <c r="F3419" i="34"/>
  <c r="F3420" i="34"/>
  <c r="F3421" i="34"/>
  <c r="F3422" i="34"/>
  <c r="F3423" i="34"/>
  <c r="F3424" i="34"/>
  <c r="F3425" i="34"/>
  <c r="F3426" i="34"/>
  <c r="F3427" i="34"/>
  <c r="F3428" i="34"/>
  <c r="F3429" i="34"/>
  <c r="F3430" i="34"/>
  <c r="F3431" i="34"/>
  <c r="F3432" i="34"/>
  <c r="F3433" i="34"/>
  <c r="F3434" i="34"/>
  <c r="F3435" i="34"/>
  <c r="F3436" i="34"/>
  <c r="F3437" i="34"/>
  <c r="F3438" i="34"/>
  <c r="F3439" i="34"/>
  <c r="F3440" i="34"/>
  <c r="F3441" i="34"/>
  <c r="F3442" i="34"/>
  <c r="F3443" i="34"/>
  <c r="F3444" i="34"/>
  <c r="F3445" i="34"/>
  <c r="F3446" i="34"/>
  <c r="F3447" i="34"/>
  <c r="F3448" i="34"/>
  <c r="F3449" i="34"/>
  <c r="F3450" i="34"/>
  <c r="F3451" i="34"/>
  <c r="F3452" i="34"/>
  <c r="F3453" i="34"/>
  <c r="F3454" i="34"/>
  <c r="F3455" i="34"/>
  <c r="F3456" i="34"/>
  <c r="F3457" i="34"/>
  <c r="F3458" i="34"/>
  <c r="F3459" i="34"/>
  <c r="F3460" i="34"/>
  <c r="F3461" i="34"/>
  <c r="F3462" i="34"/>
  <c r="F3463" i="34"/>
  <c r="F3464" i="34"/>
  <c r="F3465" i="34"/>
  <c r="F3466" i="34"/>
  <c r="F3467" i="34"/>
  <c r="F3468" i="34"/>
  <c r="F3469" i="34"/>
  <c r="F3470" i="34"/>
  <c r="F3471" i="34"/>
  <c r="F3472" i="34"/>
  <c r="F3473" i="34"/>
  <c r="F3474" i="34"/>
  <c r="F3475" i="34"/>
  <c r="F3476" i="34"/>
  <c r="F3477" i="34"/>
  <c r="F3478" i="34"/>
  <c r="F3479" i="34"/>
  <c r="F3480" i="34"/>
  <c r="F3481" i="34"/>
  <c r="F3482" i="34"/>
  <c r="F3483" i="34"/>
  <c r="F3484" i="34"/>
  <c r="F3485" i="34"/>
  <c r="F3486" i="34"/>
  <c r="F3487" i="34"/>
  <c r="F3488" i="34"/>
  <c r="F3489" i="34"/>
  <c r="F3490" i="34"/>
  <c r="F3491" i="34"/>
  <c r="F3492" i="34"/>
  <c r="F3493" i="34"/>
  <c r="F3494" i="34"/>
  <c r="F3495" i="34"/>
  <c r="F3496" i="34"/>
  <c r="F3497" i="34"/>
  <c r="F3498" i="34"/>
  <c r="F3499" i="34"/>
  <c r="F3500" i="34"/>
  <c r="F3501" i="34"/>
  <c r="F3502" i="34"/>
  <c r="F3503" i="34"/>
  <c r="F3504" i="34"/>
  <c r="F3505" i="34"/>
  <c r="F3506" i="34"/>
  <c r="F3507" i="34"/>
  <c r="F3508" i="34"/>
  <c r="F3509" i="34"/>
  <c r="F3510" i="34"/>
  <c r="F3511" i="34"/>
  <c r="F3512" i="34"/>
  <c r="F3513" i="34"/>
  <c r="F3514" i="34"/>
  <c r="F3515" i="34"/>
  <c r="F3516" i="34"/>
  <c r="F3517" i="34"/>
  <c r="F3518" i="34"/>
  <c r="F3519" i="34"/>
  <c r="F3520" i="34"/>
  <c r="F3521" i="34"/>
  <c r="F3522" i="34"/>
  <c r="F3523" i="34"/>
  <c r="F3524" i="34"/>
  <c r="F3525" i="34"/>
  <c r="F3526" i="34"/>
  <c r="F3527" i="34"/>
  <c r="F3528" i="34"/>
  <c r="F3529" i="34"/>
  <c r="F3530" i="34"/>
  <c r="F3531" i="34"/>
  <c r="F3532" i="34"/>
  <c r="F3533" i="34"/>
  <c r="F3534" i="34"/>
  <c r="F3535" i="34"/>
  <c r="F3536" i="34"/>
  <c r="F3537" i="34"/>
  <c r="F3538" i="34"/>
  <c r="F3539" i="34"/>
  <c r="F3540" i="34"/>
  <c r="F3541" i="34"/>
  <c r="F3542" i="34"/>
  <c r="F3543" i="34"/>
  <c r="F3544" i="34"/>
  <c r="F3545" i="34"/>
  <c r="F3546" i="34"/>
  <c r="F3547" i="34"/>
  <c r="F3548" i="34"/>
  <c r="F3549" i="34"/>
  <c r="F3550" i="34"/>
  <c r="F3551" i="34"/>
  <c r="F3552" i="34"/>
  <c r="F3553" i="34"/>
  <c r="F3554" i="34"/>
  <c r="F3555" i="34"/>
  <c r="F3556" i="34"/>
  <c r="F3557" i="34"/>
  <c r="F3558" i="34"/>
  <c r="F3559" i="34"/>
  <c r="F3560" i="34"/>
  <c r="F3561" i="34"/>
  <c r="F3562" i="34"/>
  <c r="F3563" i="34"/>
  <c r="F3564" i="34"/>
  <c r="F3565" i="34"/>
  <c r="F3566" i="34"/>
  <c r="F3567" i="34"/>
  <c r="F3568" i="34"/>
  <c r="F3569" i="34"/>
  <c r="F3570" i="34"/>
  <c r="F3571" i="34"/>
  <c r="F3572" i="34"/>
  <c r="F3573" i="34"/>
  <c r="F3574" i="34"/>
  <c r="F3575" i="34"/>
  <c r="F3576" i="34"/>
  <c r="F3577" i="34"/>
  <c r="F3578" i="34"/>
  <c r="F3579" i="34"/>
  <c r="F3580" i="34"/>
  <c r="F3581" i="34"/>
  <c r="F3582" i="34"/>
  <c r="F3583" i="34"/>
  <c r="F3584" i="34"/>
  <c r="F3585" i="34"/>
  <c r="F3586" i="34"/>
  <c r="F3587" i="34"/>
  <c r="F3588" i="34"/>
  <c r="F3589" i="34"/>
  <c r="F3590" i="34"/>
  <c r="F3591" i="34"/>
  <c r="F3592" i="34"/>
  <c r="F3593" i="34"/>
  <c r="F3594" i="34"/>
  <c r="F3595" i="34"/>
  <c r="F3596" i="34"/>
  <c r="F3597" i="34"/>
  <c r="F3598" i="34"/>
  <c r="F3599" i="34"/>
  <c r="F3600" i="34"/>
  <c r="F3601" i="34"/>
  <c r="F3602" i="34"/>
  <c r="F3603" i="34"/>
  <c r="F3604" i="34"/>
  <c r="F3605" i="34"/>
  <c r="F3606" i="34"/>
  <c r="F3607" i="34"/>
  <c r="F3608" i="34"/>
  <c r="F3609" i="34"/>
  <c r="F3610" i="34"/>
  <c r="F3611" i="34"/>
  <c r="F3612" i="34"/>
  <c r="F3613" i="34"/>
  <c r="F3614" i="34"/>
  <c r="F3615" i="34"/>
  <c r="F3616" i="34"/>
  <c r="F3617" i="34"/>
  <c r="F3618" i="34"/>
  <c r="F3619" i="34"/>
  <c r="F3620" i="34"/>
  <c r="F3621" i="34"/>
  <c r="F3622" i="34"/>
  <c r="F3623" i="34"/>
  <c r="F3624" i="34"/>
  <c r="F3625" i="34"/>
  <c r="F3626" i="34"/>
  <c r="F3627" i="34"/>
  <c r="F3628" i="34"/>
  <c r="F3629" i="34"/>
  <c r="F3630" i="34"/>
  <c r="F3631" i="34"/>
  <c r="F3632" i="34"/>
  <c r="F3633" i="34"/>
  <c r="F3634" i="34"/>
  <c r="F3635" i="34"/>
  <c r="F3636" i="34"/>
  <c r="F3637" i="34"/>
  <c r="F3638" i="34"/>
  <c r="F3639" i="34"/>
  <c r="F3640" i="34"/>
  <c r="F3641" i="34"/>
  <c r="F3642" i="34"/>
  <c r="F3643" i="34"/>
  <c r="F3644" i="34"/>
  <c r="F3645" i="34"/>
  <c r="F3646" i="34"/>
  <c r="F3647" i="34"/>
  <c r="F3648" i="34"/>
  <c r="F3649" i="34"/>
  <c r="F3650" i="34"/>
  <c r="F3651" i="34"/>
  <c r="F3652" i="34"/>
  <c r="F3653" i="34"/>
  <c r="F3654" i="34"/>
  <c r="F3655" i="34"/>
  <c r="F3656" i="34"/>
  <c r="F3657" i="34"/>
  <c r="F3658" i="34"/>
  <c r="F3659" i="34"/>
  <c r="F3660" i="34"/>
  <c r="F3661" i="34"/>
  <c r="F3662" i="34"/>
  <c r="F3663" i="34"/>
  <c r="F3664" i="34"/>
  <c r="F3665" i="34"/>
  <c r="F3666" i="34"/>
  <c r="F3667" i="34"/>
  <c r="F3668" i="34"/>
  <c r="F3669" i="34"/>
  <c r="F3670" i="34"/>
  <c r="F3671" i="34"/>
  <c r="F3672" i="34"/>
  <c r="F3673" i="34"/>
  <c r="F3674" i="34"/>
  <c r="F3675" i="34"/>
  <c r="F3676" i="34"/>
  <c r="F3677" i="34"/>
  <c r="F3678" i="34"/>
  <c r="F3679" i="34"/>
  <c r="F3680" i="34"/>
  <c r="F3681" i="34"/>
  <c r="F3682" i="34"/>
  <c r="F3683" i="34"/>
  <c r="F3684" i="34"/>
  <c r="F3685" i="34"/>
  <c r="F3686" i="34"/>
  <c r="F3687" i="34"/>
  <c r="F3688" i="34"/>
  <c r="F3689" i="34"/>
  <c r="F3690" i="34"/>
  <c r="F3691" i="34"/>
  <c r="F3692" i="34"/>
  <c r="F3693" i="34"/>
  <c r="F3694" i="34"/>
  <c r="F3695" i="34"/>
  <c r="F3696" i="34"/>
  <c r="F3697" i="34"/>
  <c r="F3698" i="34"/>
  <c r="F3699" i="34"/>
  <c r="F3700" i="34"/>
  <c r="F3701" i="34"/>
  <c r="F3702" i="34"/>
  <c r="F3703" i="34"/>
  <c r="F3704" i="34"/>
  <c r="F3705" i="34"/>
  <c r="F3706" i="34"/>
  <c r="F3707" i="34"/>
  <c r="F3708" i="34"/>
  <c r="F3709" i="34"/>
  <c r="F3710" i="34"/>
  <c r="F3711" i="34"/>
  <c r="F3712" i="34"/>
  <c r="F3713" i="34"/>
  <c r="F3714" i="34"/>
  <c r="F3715" i="34"/>
  <c r="F3716" i="34"/>
  <c r="F3717" i="34"/>
  <c r="F3718" i="34"/>
  <c r="F3719" i="34"/>
  <c r="F3720" i="34"/>
  <c r="F3721" i="34"/>
  <c r="F3722" i="34"/>
  <c r="F3723" i="34"/>
  <c r="F3724" i="34"/>
  <c r="F3725" i="34"/>
  <c r="F3726" i="34"/>
  <c r="F3727" i="34"/>
  <c r="F3728" i="34"/>
  <c r="F3729" i="34"/>
  <c r="F3730" i="34"/>
  <c r="F3731" i="34"/>
  <c r="F3732" i="34"/>
  <c r="F3733" i="34"/>
  <c r="F3734" i="34"/>
  <c r="F3735" i="34"/>
  <c r="F3736" i="34"/>
  <c r="F3737" i="34"/>
  <c r="F3738" i="34"/>
  <c r="F3739" i="34"/>
  <c r="F3740" i="34"/>
  <c r="F3741" i="34"/>
  <c r="F3742" i="34"/>
  <c r="F3743" i="34"/>
  <c r="F3744" i="34"/>
  <c r="F3745" i="34"/>
  <c r="F3746" i="34"/>
  <c r="F3747" i="34"/>
  <c r="F3748" i="34"/>
  <c r="F3749" i="34"/>
  <c r="F3750" i="34"/>
  <c r="F3751" i="34"/>
  <c r="F3752" i="34"/>
  <c r="F3753" i="34"/>
  <c r="F3754" i="34"/>
  <c r="F3755" i="34"/>
  <c r="F3756" i="34"/>
  <c r="F3757" i="34"/>
  <c r="F3758" i="34"/>
  <c r="F3759" i="34"/>
  <c r="F3760" i="34"/>
  <c r="F3761" i="34"/>
  <c r="F3762" i="34"/>
  <c r="F3763" i="34"/>
  <c r="F3764" i="34"/>
  <c r="F3765" i="34"/>
  <c r="F3766" i="34"/>
  <c r="F3767" i="34"/>
  <c r="F3768" i="34"/>
  <c r="F3769" i="34"/>
  <c r="F3770" i="34"/>
  <c r="F3771" i="34"/>
  <c r="F3772" i="34"/>
  <c r="F3773" i="34"/>
  <c r="F3774" i="34"/>
  <c r="F3775" i="34"/>
  <c r="F3776" i="34"/>
  <c r="F3777" i="34"/>
  <c r="F3778" i="34"/>
  <c r="F3779" i="34"/>
  <c r="F3780" i="34"/>
  <c r="F3781" i="34"/>
  <c r="F3782" i="34"/>
  <c r="F3783" i="34"/>
  <c r="F3784" i="34"/>
  <c r="F3785" i="34"/>
  <c r="F3786" i="34"/>
  <c r="F3787" i="34"/>
  <c r="F3788" i="34"/>
  <c r="F3789" i="34"/>
  <c r="F3790" i="34"/>
  <c r="F3791" i="34"/>
  <c r="F3792" i="34"/>
  <c r="F3793" i="34"/>
  <c r="F3794" i="34"/>
  <c r="F3795" i="34"/>
  <c r="F3796" i="34"/>
  <c r="F3797" i="34"/>
  <c r="F3798" i="34"/>
  <c r="F3799" i="34"/>
  <c r="F3800" i="34"/>
  <c r="F3801" i="34"/>
  <c r="F3802" i="34"/>
  <c r="F3803" i="34"/>
  <c r="F3804" i="34"/>
  <c r="F3805" i="34"/>
  <c r="F3806" i="34"/>
  <c r="F3807" i="34"/>
  <c r="F3808" i="34"/>
  <c r="F3809" i="34"/>
  <c r="F3810" i="34"/>
  <c r="F3811" i="34"/>
  <c r="F3812" i="34"/>
  <c r="F3813" i="34"/>
  <c r="F3814" i="34"/>
  <c r="F3815" i="34"/>
  <c r="F3816" i="34"/>
  <c r="F3817" i="34"/>
  <c r="F3818" i="34"/>
  <c r="F3819" i="34"/>
  <c r="F3820" i="34"/>
  <c r="F3821" i="34"/>
  <c r="F3822" i="34"/>
  <c r="F3823" i="34"/>
  <c r="F3824" i="34"/>
  <c r="F3825" i="34"/>
  <c r="F3826" i="34"/>
  <c r="F3827" i="34"/>
  <c r="F3828" i="34"/>
  <c r="F3829" i="34"/>
  <c r="F3830" i="34"/>
  <c r="F3831" i="34"/>
  <c r="F3832" i="34"/>
  <c r="F3833" i="34"/>
  <c r="F3834" i="34"/>
  <c r="F3835" i="34"/>
  <c r="F3836" i="34"/>
  <c r="F3837" i="34"/>
  <c r="F3838" i="34"/>
  <c r="F3839" i="34"/>
  <c r="F3840" i="34"/>
  <c r="F3841" i="34"/>
  <c r="F3842" i="34"/>
  <c r="F3843" i="34"/>
  <c r="F3844" i="34"/>
  <c r="F3845" i="34"/>
  <c r="F3846" i="34"/>
  <c r="F3847" i="34"/>
  <c r="F3848" i="34"/>
  <c r="F3849" i="34"/>
  <c r="F3850" i="34"/>
  <c r="F3851" i="34"/>
  <c r="F3852" i="34"/>
  <c r="F3853" i="34"/>
  <c r="F3854" i="34"/>
  <c r="F3855" i="34"/>
  <c r="F3856" i="34"/>
  <c r="F3857" i="34"/>
  <c r="F3858" i="34"/>
  <c r="F3859" i="34"/>
  <c r="F3860" i="34"/>
  <c r="F3861" i="34"/>
  <c r="F3862" i="34"/>
  <c r="F3863" i="34"/>
  <c r="F3864" i="34"/>
  <c r="F3865" i="34"/>
  <c r="F3866" i="34"/>
  <c r="F3867" i="34"/>
  <c r="F3868" i="34"/>
  <c r="F3869" i="34"/>
  <c r="F3870" i="34"/>
  <c r="F3871" i="34"/>
  <c r="F3872" i="34"/>
  <c r="F3873" i="34"/>
  <c r="F3874" i="34"/>
  <c r="F3875" i="34"/>
  <c r="F3876" i="34"/>
  <c r="F3877" i="34"/>
  <c r="F3878" i="34"/>
  <c r="F3879" i="34"/>
  <c r="F3880" i="34"/>
  <c r="F3881" i="34"/>
  <c r="F3882" i="34"/>
  <c r="F3883" i="34"/>
  <c r="F3884" i="34"/>
  <c r="F3885" i="34"/>
  <c r="F3886" i="34"/>
  <c r="F3887" i="34"/>
  <c r="F3888" i="34"/>
  <c r="F3889" i="34"/>
  <c r="F3890" i="34"/>
  <c r="F3891" i="34"/>
  <c r="F3892" i="34"/>
  <c r="F3893" i="34"/>
  <c r="F3894" i="34"/>
  <c r="F3895" i="34"/>
  <c r="F3896" i="34"/>
  <c r="F3897" i="34"/>
  <c r="F3898" i="34"/>
  <c r="F3899" i="34"/>
  <c r="F3900" i="34"/>
  <c r="F3901" i="34"/>
  <c r="F3902" i="34"/>
  <c r="F3903" i="34"/>
  <c r="F3904" i="34"/>
  <c r="F3905" i="34"/>
  <c r="F3906" i="34"/>
  <c r="F3907" i="34"/>
  <c r="F3908" i="34"/>
  <c r="F3909" i="34"/>
  <c r="F3910" i="34"/>
  <c r="F3911" i="34"/>
  <c r="F3912" i="34"/>
  <c r="F3913" i="34"/>
  <c r="F3914" i="34"/>
  <c r="F3915" i="34"/>
  <c r="F3916" i="34"/>
  <c r="F3917" i="34"/>
  <c r="F3918" i="34"/>
  <c r="F3919" i="34"/>
  <c r="F3920" i="34"/>
  <c r="F3921" i="34"/>
  <c r="F3922" i="34"/>
  <c r="F3923" i="34"/>
  <c r="F3924" i="34"/>
  <c r="F3925" i="34"/>
  <c r="F3926" i="34"/>
  <c r="F3927" i="34"/>
  <c r="F3928" i="34"/>
  <c r="F3929" i="34"/>
  <c r="F3930" i="34"/>
  <c r="F3931" i="34"/>
  <c r="F3932" i="34"/>
  <c r="F3933" i="34"/>
  <c r="F3934" i="34"/>
  <c r="F3935" i="34"/>
  <c r="F3936" i="34"/>
  <c r="F3937" i="34"/>
  <c r="F3938" i="34"/>
  <c r="F3939" i="34"/>
  <c r="F3940" i="34"/>
  <c r="F3941" i="34"/>
  <c r="F3942" i="34"/>
  <c r="F3943" i="34"/>
  <c r="F3944" i="34"/>
  <c r="F3945" i="34"/>
  <c r="F3946" i="34"/>
  <c r="F3947" i="34"/>
  <c r="F3948" i="34"/>
  <c r="F3949" i="34"/>
  <c r="F3950" i="34"/>
  <c r="F3951" i="34"/>
  <c r="F3952" i="34"/>
  <c r="F3953" i="34"/>
  <c r="F3954" i="34"/>
  <c r="F3955" i="34"/>
  <c r="F3956" i="34"/>
  <c r="F3957" i="34"/>
  <c r="F3958" i="34"/>
  <c r="F3959" i="34"/>
  <c r="F3960" i="34"/>
  <c r="F3961" i="34"/>
  <c r="F3962" i="34"/>
  <c r="F3963" i="34"/>
  <c r="F3964" i="34"/>
  <c r="F3965" i="34"/>
  <c r="F3966" i="34"/>
  <c r="F3967" i="34"/>
  <c r="F3968" i="34"/>
  <c r="F3969" i="34"/>
  <c r="F3970" i="34"/>
  <c r="F3971" i="34"/>
  <c r="F3972" i="34"/>
  <c r="F3973" i="34"/>
  <c r="F3974" i="34"/>
  <c r="F3975" i="34"/>
  <c r="F3976" i="34"/>
  <c r="F3977" i="34"/>
  <c r="F3978" i="34"/>
  <c r="F3979" i="34"/>
  <c r="F3980" i="34"/>
  <c r="F3981" i="34"/>
  <c r="F3982" i="34"/>
  <c r="F3983" i="34"/>
  <c r="F3984" i="34"/>
  <c r="F3985" i="34"/>
  <c r="F3986" i="34"/>
  <c r="F3987" i="34"/>
  <c r="F3988" i="34"/>
  <c r="F3989" i="34"/>
  <c r="F3990" i="34"/>
  <c r="F3991" i="34"/>
  <c r="F3992" i="34"/>
  <c r="F3993" i="34"/>
  <c r="F3994" i="34"/>
  <c r="F3995" i="34"/>
  <c r="F3996" i="34"/>
  <c r="F3997" i="34"/>
  <c r="F3998" i="34"/>
  <c r="F3999" i="34"/>
  <c r="F4000" i="34"/>
  <c r="F4001" i="34"/>
  <c r="F4002" i="34"/>
  <c r="F4003" i="34"/>
  <c r="F4004" i="34"/>
  <c r="F4005" i="34"/>
  <c r="F4006" i="34"/>
  <c r="F4007" i="34"/>
  <c r="F4008" i="34"/>
  <c r="F4009" i="34"/>
  <c r="F4010" i="34"/>
  <c r="F4011" i="34"/>
  <c r="F4012" i="34"/>
  <c r="F4013" i="34"/>
  <c r="F4014" i="34"/>
  <c r="F4015" i="34"/>
  <c r="F4016" i="34"/>
  <c r="F4017" i="34"/>
  <c r="F4018" i="34"/>
  <c r="F4019" i="34"/>
  <c r="F4020" i="34"/>
  <c r="F4021" i="34"/>
  <c r="F4022" i="34"/>
  <c r="F4023" i="34"/>
  <c r="F4024" i="34"/>
  <c r="F4025" i="34"/>
  <c r="F4026" i="34"/>
  <c r="F4027" i="34"/>
  <c r="F4028" i="34"/>
  <c r="F4029" i="34"/>
  <c r="F4030" i="34"/>
  <c r="F4031" i="34"/>
  <c r="F4032" i="34"/>
  <c r="F4033" i="34"/>
  <c r="F4034" i="34"/>
  <c r="F4035" i="34"/>
  <c r="F4036" i="34"/>
  <c r="F4037" i="34"/>
  <c r="F4038" i="34"/>
  <c r="F4039" i="34"/>
  <c r="F4040" i="34"/>
  <c r="F4041" i="34"/>
  <c r="F4042" i="34"/>
  <c r="F4043" i="34"/>
  <c r="F4044" i="34"/>
  <c r="F4045" i="34"/>
  <c r="F4046" i="34"/>
  <c r="F4047" i="34"/>
  <c r="F4048" i="34"/>
  <c r="F4049" i="34"/>
  <c r="F4050" i="34"/>
  <c r="F4051" i="34"/>
  <c r="F4052" i="34"/>
  <c r="F4053" i="34"/>
  <c r="F4054" i="34"/>
  <c r="F4055" i="34"/>
  <c r="F4056" i="34"/>
  <c r="F4057" i="34"/>
  <c r="F4058" i="34"/>
  <c r="F4059" i="34"/>
  <c r="F4060" i="34"/>
  <c r="F4061" i="34"/>
  <c r="F4062" i="34"/>
  <c r="F4063" i="34"/>
  <c r="F4064" i="34"/>
  <c r="F4065" i="34"/>
  <c r="F4066" i="34"/>
  <c r="F4067" i="34"/>
  <c r="F4068" i="34"/>
  <c r="F4069" i="34"/>
  <c r="F4070" i="34"/>
  <c r="F4071" i="34"/>
  <c r="F4072" i="34"/>
  <c r="F4073" i="34"/>
  <c r="F4074" i="34"/>
  <c r="F4075" i="34"/>
  <c r="F4076" i="34"/>
  <c r="F4077" i="34"/>
  <c r="F4078" i="34"/>
  <c r="F4079" i="34"/>
  <c r="F4080" i="34"/>
  <c r="F4081" i="34"/>
  <c r="F4082" i="34"/>
  <c r="F4083" i="34"/>
  <c r="F4084" i="34"/>
  <c r="F4085" i="34"/>
  <c r="F4086" i="34"/>
  <c r="F4087" i="34"/>
  <c r="F4088" i="34"/>
  <c r="F4089" i="34"/>
  <c r="F4090" i="34"/>
  <c r="F4091" i="34"/>
  <c r="F4092" i="34"/>
  <c r="F4093" i="34"/>
  <c r="F4094" i="34"/>
  <c r="F4095" i="34"/>
  <c r="F4096" i="34"/>
  <c r="F4097" i="34"/>
  <c r="F4098" i="34"/>
  <c r="F4099" i="34"/>
  <c r="F4100" i="34"/>
  <c r="F4101" i="34"/>
  <c r="F4102" i="34"/>
  <c r="F4103" i="34"/>
  <c r="F4104" i="34"/>
  <c r="F4105" i="34"/>
  <c r="F4106" i="34"/>
  <c r="F4107" i="34"/>
  <c r="F4108" i="34"/>
  <c r="F4109" i="34"/>
  <c r="F4110" i="34"/>
  <c r="F4111" i="34"/>
  <c r="F4112" i="34"/>
  <c r="F4113" i="34"/>
  <c r="F4114" i="34"/>
  <c r="F4115" i="34"/>
  <c r="F4116" i="34"/>
  <c r="F4117" i="34"/>
  <c r="F4118" i="34"/>
  <c r="F4119" i="34"/>
  <c r="F4120" i="34"/>
  <c r="F4121" i="34"/>
  <c r="F4122" i="34"/>
  <c r="F4123" i="34"/>
  <c r="F4124" i="34"/>
  <c r="F4125" i="34"/>
  <c r="F4126" i="34"/>
  <c r="F4127" i="34"/>
  <c r="F4128" i="34"/>
  <c r="F4129" i="34"/>
  <c r="F4130" i="34"/>
  <c r="F4131" i="34"/>
  <c r="F4132" i="34"/>
  <c r="F4133" i="34"/>
  <c r="F4134" i="34"/>
  <c r="F4135" i="34"/>
  <c r="F4136" i="34"/>
  <c r="F4137" i="34"/>
  <c r="F4138" i="34"/>
  <c r="F4139" i="34"/>
  <c r="F4140" i="34"/>
  <c r="F4141" i="34"/>
  <c r="F4142" i="34"/>
  <c r="F4143" i="34"/>
  <c r="F4144" i="34"/>
  <c r="F4145" i="34"/>
  <c r="F4146" i="34"/>
  <c r="F4147" i="34"/>
  <c r="F4148" i="34"/>
  <c r="F4149" i="34"/>
  <c r="F4150" i="34"/>
  <c r="F4151" i="34"/>
  <c r="F4152" i="34"/>
  <c r="F4153" i="34"/>
  <c r="F4154" i="34"/>
  <c r="F4155" i="34"/>
  <c r="F4156" i="34"/>
  <c r="F4157" i="34"/>
  <c r="F4158" i="34"/>
  <c r="F4159" i="34"/>
  <c r="F4160" i="34"/>
  <c r="F4161" i="34"/>
  <c r="F4162" i="34"/>
  <c r="F4163" i="34"/>
  <c r="F4164" i="34"/>
  <c r="F4165" i="34"/>
  <c r="F4166" i="34"/>
  <c r="F4167" i="34"/>
  <c r="F4168" i="34"/>
  <c r="F4169" i="34"/>
  <c r="F4170" i="34"/>
  <c r="F4171" i="34"/>
  <c r="F4172" i="34"/>
  <c r="F4173" i="34"/>
  <c r="F4174" i="34"/>
  <c r="F4175" i="34"/>
  <c r="F4176" i="34"/>
  <c r="F4177" i="34"/>
  <c r="F4178" i="34"/>
  <c r="F4179" i="34"/>
  <c r="F4180" i="34"/>
  <c r="F4181" i="34"/>
  <c r="F4182" i="34"/>
  <c r="F4183" i="34"/>
  <c r="F4184" i="34"/>
  <c r="F4185" i="34"/>
  <c r="F4186" i="34"/>
  <c r="F4187" i="34"/>
  <c r="F4188" i="34"/>
  <c r="F4189" i="34"/>
  <c r="F4190" i="34"/>
  <c r="F4191" i="34"/>
  <c r="F4192" i="34"/>
  <c r="F4193" i="34"/>
  <c r="F4194" i="34"/>
  <c r="F4195" i="34"/>
  <c r="F4196" i="34"/>
  <c r="F4197" i="34"/>
  <c r="F4198" i="34"/>
  <c r="F4199" i="34"/>
  <c r="F4200" i="34"/>
  <c r="F4201" i="34"/>
  <c r="F4202" i="34"/>
  <c r="F4203" i="34"/>
  <c r="F4204" i="34"/>
  <c r="F4205" i="34"/>
  <c r="F4206" i="34"/>
  <c r="F4207" i="34"/>
  <c r="F4208" i="34"/>
  <c r="F4209" i="34"/>
  <c r="F4210" i="34"/>
  <c r="F4211" i="34"/>
  <c r="F4212" i="34"/>
  <c r="F4213" i="34"/>
  <c r="F4214" i="34"/>
  <c r="F4215" i="34"/>
  <c r="F4216" i="34"/>
  <c r="F4217" i="34"/>
  <c r="F4218" i="34"/>
  <c r="F4219" i="34"/>
  <c r="F4220" i="34"/>
  <c r="F4221" i="34"/>
  <c r="F4222" i="34"/>
  <c r="F4223" i="34"/>
  <c r="F4224" i="34"/>
  <c r="F4225" i="34"/>
  <c r="F4226" i="34"/>
  <c r="F4227" i="34"/>
  <c r="F4228" i="34"/>
  <c r="F4229" i="34"/>
  <c r="F4230" i="34"/>
  <c r="F4231" i="34"/>
  <c r="F4232" i="34"/>
  <c r="F4233" i="34"/>
  <c r="F4234" i="34"/>
  <c r="F4235" i="34"/>
  <c r="F4236" i="34"/>
  <c r="F4237" i="34"/>
  <c r="F4238" i="34"/>
  <c r="F4239" i="34"/>
  <c r="F4240" i="34"/>
  <c r="F4241" i="34"/>
  <c r="F4242" i="34"/>
  <c r="F4243" i="34"/>
  <c r="F4244" i="34"/>
  <c r="F4245" i="34"/>
  <c r="F4246" i="34"/>
  <c r="F4247" i="34"/>
  <c r="F4248" i="34"/>
  <c r="F4249" i="34"/>
  <c r="F4250" i="34"/>
  <c r="F4251" i="34"/>
  <c r="F4252" i="34"/>
  <c r="F4253" i="34"/>
  <c r="F4254" i="34"/>
  <c r="F4255" i="34"/>
  <c r="F4256" i="34"/>
  <c r="F4257" i="34"/>
  <c r="F4258" i="34"/>
  <c r="F4259" i="34"/>
  <c r="F4260" i="34"/>
  <c r="F4261" i="34"/>
  <c r="F4262" i="34"/>
  <c r="F4263" i="34"/>
  <c r="F4264" i="34"/>
  <c r="F4265" i="34"/>
  <c r="F4266" i="34"/>
  <c r="F4267" i="34"/>
  <c r="F4268" i="34"/>
  <c r="F4269" i="34"/>
  <c r="F4270" i="34"/>
  <c r="F4271" i="34"/>
  <c r="F4272" i="34"/>
  <c r="F4273" i="34"/>
  <c r="F4274" i="34"/>
  <c r="F4275" i="34"/>
  <c r="F4276" i="34"/>
  <c r="F4277" i="34"/>
  <c r="F4278" i="34"/>
  <c r="F4279" i="34"/>
  <c r="F4280" i="34"/>
  <c r="F4281" i="34"/>
  <c r="F4282" i="34"/>
  <c r="F4283" i="34"/>
  <c r="F4284" i="34"/>
  <c r="F4285" i="34"/>
  <c r="F4286" i="34"/>
  <c r="F4287" i="34"/>
  <c r="F4288" i="34"/>
  <c r="F4289" i="34"/>
  <c r="F4290" i="34"/>
  <c r="F4291" i="34"/>
  <c r="F4292" i="34"/>
  <c r="F4293" i="34"/>
  <c r="F4294" i="34"/>
  <c r="F4295" i="34"/>
  <c r="F4296" i="34"/>
  <c r="F4297" i="34"/>
  <c r="F4298" i="34"/>
  <c r="F4299" i="34"/>
  <c r="F4300" i="34"/>
  <c r="F4301" i="34"/>
  <c r="F4302" i="34"/>
  <c r="F4303" i="34"/>
  <c r="F4304" i="34"/>
  <c r="F4305" i="34"/>
  <c r="F4306" i="34"/>
  <c r="F4307" i="34"/>
  <c r="F4308" i="34"/>
  <c r="F4309" i="34"/>
  <c r="F4310" i="34"/>
  <c r="F4311" i="34"/>
  <c r="F4312" i="34"/>
  <c r="F4313" i="34"/>
  <c r="F4314" i="34"/>
  <c r="F4315" i="34"/>
  <c r="F4316" i="34"/>
  <c r="F4317" i="34"/>
  <c r="F4318" i="34"/>
  <c r="F4319" i="34"/>
  <c r="F4320" i="34"/>
  <c r="F4321" i="34"/>
  <c r="F4322" i="34"/>
  <c r="F4323" i="34"/>
  <c r="F4324" i="34"/>
  <c r="F4325" i="34"/>
  <c r="F4326" i="34"/>
  <c r="F4327" i="34"/>
  <c r="F4328" i="34"/>
  <c r="F4329" i="34"/>
  <c r="F4330" i="34"/>
  <c r="F4331" i="34"/>
  <c r="F4332" i="34"/>
  <c r="F4333" i="34"/>
  <c r="F4334" i="34"/>
  <c r="F4335" i="34"/>
  <c r="F4336" i="34"/>
  <c r="F4337" i="34"/>
  <c r="F4338" i="34"/>
  <c r="F4339" i="34"/>
  <c r="F4340" i="34"/>
  <c r="F4341" i="34"/>
  <c r="F4342" i="34"/>
  <c r="F4343" i="34"/>
  <c r="F4344" i="34"/>
  <c r="F4345" i="34"/>
  <c r="F4346" i="34"/>
  <c r="F4347" i="34"/>
  <c r="F4348" i="34"/>
  <c r="F4349" i="34"/>
  <c r="F4350" i="34"/>
  <c r="F4351" i="34"/>
  <c r="F4352" i="34"/>
  <c r="F4353" i="34"/>
  <c r="F4354" i="34"/>
  <c r="F4355" i="34"/>
  <c r="F4356" i="34"/>
  <c r="F4357" i="34"/>
  <c r="F4358" i="34"/>
  <c r="F4359" i="34"/>
  <c r="F4360" i="34"/>
  <c r="F4361" i="34"/>
  <c r="F4362" i="34"/>
  <c r="F4363" i="34"/>
  <c r="F4364" i="34"/>
  <c r="F4365" i="34"/>
  <c r="F4366" i="34"/>
  <c r="F4367" i="34"/>
  <c r="F4368" i="34"/>
  <c r="F4369" i="34"/>
  <c r="F4370" i="34"/>
  <c r="F4371" i="34"/>
  <c r="F4372" i="34"/>
  <c r="F4373" i="34"/>
  <c r="F4374" i="34"/>
  <c r="F4375" i="34"/>
  <c r="F4376" i="34"/>
  <c r="F4377" i="34"/>
  <c r="F4378" i="34"/>
  <c r="F4379" i="34"/>
  <c r="F4380" i="34"/>
  <c r="F4381" i="34"/>
  <c r="F4382" i="34"/>
  <c r="F4383" i="34"/>
  <c r="F4384" i="34"/>
  <c r="F4385" i="34"/>
  <c r="F4386" i="34"/>
  <c r="F4387" i="34"/>
  <c r="F4388" i="34"/>
  <c r="F4389" i="34"/>
  <c r="F4390" i="34"/>
  <c r="F4391" i="34"/>
  <c r="F4392" i="34"/>
  <c r="F4393" i="34"/>
  <c r="F4394" i="34"/>
  <c r="F4395" i="34"/>
  <c r="F4396" i="34"/>
  <c r="F4397" i="34"/>
  <c r="F4398" i="34"/>
  <c r="F4399" i="34"/>
  <c r="F4400" i="34"/>
  <c r="F4401" i="34"/>
  <c r="F4402" i="34"/>
  <c r="F4403" i="34"/>
  <c r="F4404" i="34"/>
  <c r="F4405" i="34"/>
  <c r="F4406" i="34"/>
  <c r="F4407" i="34"/>
  <c r="F4408" i="34"/>
  <c r="F4409" i="34"/>
  <c r="F4410" i="34"/>
  <c r="F4411" i="34"/>
  <c r="F4412" i="34"/>
  <c r="F4413" i="34"/>
  <c r="F4414" i="34"/>
  <c r="F4415" i="34"/>
  <c r="F4416" i="34"/>
  <c r="F4417" i="34"/>
  <c r="F4418" i="34"/>
  <c r="F4419" i="34"/>
  <c r="F4420" i="34"/>
  <c r="F4421" i="34"/>
  <c r="F4422" i="34"/>
  <c r="F4423" i="34"/>
  <c r="F4424" i="34"/>
  <c r="F4425" i="34"/>
  <c r="F4426" i="34"/>
  <c r="F4427" i="34"/>
  <c r="F4428" i="34"/>
  <c r="F4429" i="34"/>
  <c r="F4430" i="34"/>
  <c r="F4431" i="34"/>
  <c r="F4432" i="34"/>
  <c r="F4433" i="34"/>
  <c r="F4434" i="34"/>
  <c r="F4435" i="34"/>
  <c r="F4436" i="34"/>
  <c r="F4437" i="34"/>
  <c r="F4438" i="34"/>
  <c r="F4439" i="34"/>
  <c r="F4440" i="34"/>
  <c r="F4441" i="34"/>
  <c r="F4442" i="34"/>
  <c r="F4443" i="34"/>
  <c r="F4444" i="34"/>
  <c r="F4445" i="34"/>
  <c r="F4446" i="34"/>
  <c r="F4447" i="34"/>
  <c r="F4448" i="34"/>
  <c r="F4449" i="34"/>
  <c r="F4450" i="34"/>
  <c r="F4451" i="34"/>
  <c r="F4452" i="34"/>
  <c r="F4453" i="34"/>
  <c r="F4454" i="34"/>
  <c r="F4455" i="34"/>
  <c r="F4456" i="34"/>
  <c r="F4457" i="34"/>
  <c r="F4458" i="34"/>
  <c r="F4459" i="34"/>
  <c r="F4460" i="34"/>
  <c r="F4461" i="34"/>
  <c r="F4462" i="34"/>
  <c r="F4463" i="34"/>
  <c r="F4464" i="34"/>
  <c r="F4465" i="34"/>
  <c r="F4466" i="34"/>
  <c r="F4467" i="34"/>
  <c r="F4468" i="34"/>
  <c r="F4469" i="34"/>
  <c r="F4470" i="34"/>
  <c r="F4471" i="34"/>
  <c r="F4472" i="34"/>
  <c r="F4473" i="34"/>
  <c r="F4474" i="34"/>
  <c r="F4475" i="34"/>
  <c r="F4476" i="34"/>
  <c r="F4477" i="34"/>
  <c r="F4478" i="34"/>
  <c r="F4479" i="34"/>
  <c r="F4480" i="34"/>
  <c r="F4481" i="34"/>
  <c r="F4482" i="34"/>
  <c r="F4483" i="34"/>
  <c r="F4484" i="34"/>
  <c r="F4485" i="34"/>
  <c r="F4486" i="34"/>
  <c r="F4487" i="34"/>
  <c r="F4488" i="34"/>
  <c r="F4489" i="34"/>
  <c r="F4490" i="34"/>
  <c r="F4491" i="34"/>
  <c r="F4492" i="34"/>
  <c r="F4493" i="34"/>
  <c r="F4494" i="34"/>
  <c r="F4495" i="34"/>
  <c r="F4496" i="34"/>
  <c r="F4497" i="34"/>
  <c r="F4498" i="34"/>
  <c r="F4499" i="34"/>
  <c r="F4500" i="34"/>
  <c r="F4501" i="34"/>
  <c r="F4502" i="34"/>
  <c r="F4503" i="34"/>
  <c r="F4504" i="34"/>
  <c r="F4505" i="34"/>
  <c r="F4506" i="34"/>
  <c r="F4507" i="34"/>
  <c r="F4508" i="34"/>
  <c r="F4509" i="34"/>
  <c r="F4510" i="34"/>
  <c r="F4511" i="34"/>
  <c r="F4512" i="34"/>
  <c r="F4513" i="34"/>
  <c r="F4514" i="34"/>
  <c r="F4515" i="34"/>
  <c r="F4516" i="34"/>
  <c r="F4517" i="34"/>
  <c r="F4518" i="34"/>
  <c r="F4519" i="34"/>
  <c r="F4520" i="34"/>
  <c r="F4521" i="34"/>
  <c r="F4522" i="34"/>
  <c r="F4523" i="34"/>
  <c r="F4524" i="34"/>
  <c r="F4525" i="34"/>
  <c r="F4526" i="34"/>
  <c r="F4527" i="34"/>
  <c r="F4528" i="34"/>
  <c r="F4529" i="34"/>
  <c r="F4530" i="34"/>
  <c r="F4531" i="34"/>
  <c r="F4532" i="34"/>
  <c r="F4533" i="34"/>
  <c r="F4534" i="34"/>
  <c r="F4535" i="34"/>
  <c r="F4536" i="34"/>
  <c r="F4537" i="34"/>
  <c r="F4538" i="34"/>
  <c r="F4539" i="34"/>
  <c r="F4540" i="34"/>
  <c r="F4541" i="34"/>
  <c r="F4542" i="34"/>
  <c r="F4543" i="34"/>
  <c r="F4544" i="34"/>
  <c r="F4545" i="34"/>
  <c r="F4546" i="34"/>
  <c r="F4547" i="34"/>
  <c r="F4548" i="34"/>
  <c r="F4549" i="34"/>
  <c r="F4550" i="34"/>
  <c r="F4551" i="34"/>
  <c r="F4552" i="34"/>
  <c r="F4553" i="34"/>
  <c r="F4554" i="34"/>
  <c r="F4555" i="34"/>
  <c r="F4556" i="34"/>
  <c r="F4557" i="34"/>
  <c r="F4558" i="34"/>
  <c r="F4559" i="34"/>
  <c r="F4560" i="34"/>
  <c r="F4561" i="34"/>
  <c r="F4562" i="34"/>
  <c r="F4563" i="34"/>
  <c r="F4564" i="34"/>
  <c r="F4565" i="34"/>
  <c r="F4566" i="34"/>
  <c r="F4567" i="34"/>
  <c r="F4568" i="34"/>
  <c r="F4569" i="34"/>
  <c r="F4570" i="34"/>
  <c r="F4571" i="34"/>
  <c r="F4572" i="34"/>
  <c r="F4573" i="34"/>
  <c r="F4574" i="34"/>
  <c r="F4575" i="34"/>
  <c r="F4576" i="34"/>
  <c r="F4577" i="34"/>
  <c r="F4578" i="34"/>
  <c r="F4579" i="34"/>
  <c r="F4580" i="34"/>
  <c r="F4581" i="34"/>
  <c r="F4582" i="34"/>
  <c r="F4583" i="34"/>
  <c r="F4584" i="34"/>
  <c r="F4585" i="34"/>
  <c r="F4586" i="34"/>
  <c r="F4587" i="34"/>
  <c r="F4588" i="34"/>
  <c r="F4589" i="34"/>
  <c r="F4590" i="34"/>
  <c r="F4591" i="34"/>
  <c r="F4592" i="34"/>
  <c r="F4593" i="34"/>
  <c r="F4594" i="34"/>
  <c r="F4595" i="34"/>
  <c r="F4596" i="34"/>
  <c r="F4597" i="34"/>
  <c r="F4598" i="34"/>
  <c r="F4599" i="34"/>
  <c r="F4600" i="34"/>
  <c r="F4601" i="34"/>
  <c r="F4602" i="34"/>
  <c r="F4603" i="34"/>
  <c r="F4604" i="34"/>
  <c r="F4605" i="34"/>
  <c r="F4606" i="34"/>
  <c r="F4607" i="34"/>
  <c r="F4608" i="34"/>
  <c r="F4609" i="34"/>
  <c r="F4610" i="34"/>
  <c r="F4611" i="34"/>
  <c r="F4612" i="34"/>
  <c r="F4613" i="34"/>
  <c r="F4614" i="34"/>
  <c r="F4615" i="34"/>
  <c r="F4616" i="34"/>
  <c r="F4617" i="34"/>
  <c r="F4618" i="34"/>
  <c r="F4619" i="34"/>
  <c r="F4620" i="34"/>
  <c r="F4621" i="34"/>
  <c r="F4622" i="34"/>
  <c r="F4623" i="34"/>
  <c r="F4624" i="34"/>
  <c r="F4625" i="34"/>
  <c r="F4626" i="34"/>
  <c r="F4627" i="34"/>
  <c r="F4628" i="34"/>
  <c r="F4629" i="34"/>
  <c r="F4630" i="34"/>
  <c r="F4631" i="34"/>
  <c r="F4632" i="34"/>
  <c r="F4633" i="34"/>
  <c r="F4634" i="34"/>
  <c r="F4635" i="34"/>
  <c r="F4636" i="34"/>
  <c r="F4637" i="34"/>
  <c r="F4638" i="34"/>
  <c r="F4639" i="34"/>
  <c r="F4640" i="34"/>
  <c r="F4641" i="34"/>
  <c r="F4642" i="34"/>
  <c r="F4643" i="34"/>
  <c r="F4644" i="34"/>
  <c r="F4645" i="34"/>
  <c r="F4646" i="34"/>
  <c r="F4647" i="34"/>
  <c r="F4648" i="34"/>
  <c r="F4649" i="34"/>
  <c r="F4650" i="34"/>
  <c r="F4651" i="34"/>
  <c r="F4652" i="34"/>
  <c r="F4653" i="34"/>
  <c r="F4654" i="34"/>
  <c r="F4655" i="34"/>
  <c r="F4656" i="34"/>
  <c r="F4657" i="34"/>
  <c r="F4658" i="34"/>
  <c r="F4659" i="34"/>
  <c r="F4660" i="34"/>
  <c r="F4661" i="34"/>
  <c r="F4662" i="34"/>
  <c r="F4663" i="34"/>
  <c r="F4664" i="34"/>
  <c r="F4665" i="34"/>
  <c r="F4666" i="34"/>
  <c r="F4667" i="34"/>
  <c r="F4668" i="34"/>
  <c r="F4669" i="34"/>
  <c r="F4670" i="34"/>
  <c r="F4671" i="34"/>
  <c r="F4672" i="34"/>
  <c r="F4673" i="34"/>
  <c r="F4674" i="34"/>
  <c r="F4675" i="34"/>
  <c r="F4676" i="34"/>
  <c r="F4677" i="34"/>
  <c r="F4678" i="34"/>
  <c r="F4679" i="34"/>
  <c r="F4680" i="34"/>
  <c r="F4681" i="34"/>
  <c r="F4682" i="34"/>
  <c r="F4683" i="34"/>
  <c r="F4684" i="34"/>
  <c r="F4685" i="34"/>
  <c r="F4686" i="34"/>
  <c r="F4687" i="34"/>
  <c r="F4688" i="34"/>
  <c r="F4689" i="34"/>
  <c r="F4690" i="34"/>
  <c r="F4691" i="34"/>
  <c r="F4692" i="34"/>
  <c r="F4693" i="34"/>
  <c r="F4694" i="34"/>
  <c r="F4695" i="34"/>
  <c r="F4696" i="34"/>
  <c r="F4697" i="34"/>
  <c r="F4698" i="34"/>
  <c r="F4699" i="34"/>
  <c r="F4700" i="34"/>
  <c r="F4701" i="34"/>
  <c r="F4702" i="34"/>
  <c r="F4703" i="34"/>
  <c r="F4704" i="34"/>
  <c r="F4705" i="34"/>
  <c r="F4706" i="34"/>
  <c r="F4707" i="34"/>
  <c r="F4708" i="34"/>
  <c r="F4709" i="34"/>
  <c r="F4710" i="34"/>
  <c r="F4711" i="34"/>
  <c r="F4712" i="34"/>
  <c r="F4713" i="34"/>
  <c r="F4714" i="34"/>
  <c r="F4715" i="34"/>
  <c r="F4716" i="34"/>
  <c r="F4717" i="34"/>
  <c r="F4718" i="34"/>
  <c r="F4719" i="34"/>
  <c r="F4720" i="34"/>
  <c r="F4721" i="34"/>
  <c r="F4722" i="34"/>
  <c r="F4723" i="34"/>
  <c r="F4724" i="34"/>
  <c r="F4725" i="34"/>
  <c r="F4726" i="34"/>
  <c r="F4727" i="34"/>
  <c r="F4728" i="34"/>
  <c r="F4729" i="34"/>
  <c r="F4730" i="34"/>
  <c r="F4731" i="34"/>
  <c r="F4732" i="34"/>
  <c r="F4733" i="34"/>
  <c r="F4734" i="34"/>
  <c r="F4735" i="34"/>
  <c r="F4736" i="34"/>
  <c r="F4737" i="34"/>
  <c r="F4738" i="34"/>
  <c r="F4739" i="34"/>
  <c r="F4740" i="34"/>
  <c r="F4741" i="34"/>
  <c r="F4742" i="34"/>
  <c r="F4743" i="34"/>
  <c r="F4744" i="34"/>
  <c r="F4745" i="34"/>
  <c r="F4746" i="34"/>
  <c r="F4747" i="34"/>
  <c r="F4748" i="34"/>
  <c r="F4749" i="34"/>
  <c r="F4750" i="34"/>
  <c r="F4751" i="34"/>
  <c r="F4752" i="34"/>
  <c r="F4753" i="34"/>
  <c r="F4754" i="34"/>
  <c r="F4755" i="34"/>
  <c r="F4756" i="34"/>
  <c r="F4757" i="34"/>
  <c r="F4758" i="34"/>
  <c r="F4759" i="34"/>
  <c r="F4760" i="34"/>
  <c r="F4761" i="34"/>
  <c r="F4762" i="34"/>
  <c r="F4763" i="34"/>
  <c r="F4764" i="34"/>
  <c r="F4765" i="34"/>
  <c r="F4766" i="34"/>
  <c r="F4767" i="34"/>
  <c r="F4768" i="34"/>
  <c r="F4769" i="34"/>
  <c r="F4770" i="34"/>
  <c r="F4771" i="34"/>
  <c r="F4772" i="34"/>
  <c r="F4773" i="34"/>
  <c r="F4774" i="34"/>
  <c r="F4775" i="34"/>
  <c r="F4776" i="34"/>
  <c r="F4777" i="34"/>
  <c r="F4778" i="34"/>
  <c r="F4779" i="34"/>
  <c r="F4780" i="34"/>
  <c r="F4781" i="34"/>
  <c r="F4782" i="34"/>
  <c r="F4783" i="34"/>
  <c r="F4784" i="34"/>
  <c r="F4785" i="34"/>
  <c r="F4786" i="34"/>
  <c r="F4787" i="34"/>
  <c r="F4788" i="34"/>
  <c r="F4789" i="34"/>
  <c r="F4790" i="34"/>
  <c r="F4791" i="34"/>
  <c r="F4792" i="34"/>
  <c r="F4793" i="34"/>
  <c r="F4794" i="34"/>
  <c r="F4795" i="34"/>
  <c r="F4796" i="34"/>
  <c r="F4797" i="34"/>
  <c r="F4798" i="34"/>
  <c r="F4799" i="34"/>
  <c r="F4800" i="34"/>
  <c r="F4801" i="34"/>
  <c r="F4802" i="34"/>
  <c r="F4803" i="34"/>
  <c r="F4804" i="34"/>
  <c r="F4805" i="34"/>
  <c r="F4806" i="34"/>
  <c r="F4807" i="34"/>
  <c r="F4808" i="34"/>
  <c r="F4809" i="34"/>
  <c r="F4810" i="34"/>
  <c r="F4811" i="34"/>
  <c r="F4812" i="34"/>
  <c r="F4813" i="34"/>
  <c r="F4814" i="34"/>
  <c r="F4815" i="34"/>
  <c r="F4816" i="34"/>
  <c r="F4817" i="34"/>
  <c r="F4818" i="34"/>
  <c r="F4819" i="34"/>
  <c r="F4820" i="34"/>
  <c r="F4821" i="34"/>
  <c r="F4822" i="34"/>
  <c r="F4823" i="34"/>
  <c r="F4824" i="34"/>
  <c r="F4825" i="34"/>
  <c r="F4826" i="34"/>
  <c r="F4827" i="34"/>
  <c r="F4828" i="34"/>
  <c r="F4829" i="34"/>
  <c r="F4830" i="34"/>
  <c r="F4831" i="34"/>
  <c r="F4832" i="34"/>
  <c r="F4833" i="34"/>
  <c r="F4834" i="34"/>
  <c r="F4835" i="34"/>
  <c r="F4836" i="34"/>
  <c r="F4837" i="34"/>
  <c r="F4838" i="34"/>
  <c r="F4839" i="34"/>
  <c r="F4840" i="34"/>
  <c r="F4841" i="34"/>
  <c r="F4842" i="34"/>
  <c r="F4843" i="34"/>
  <c r="F4844" i="34"/>
  <c r="F4845" i="34"/>
  <c r="F4846" i="34"/>
  <c r="F4847" i="34"/>
  <c r="F4848" i="34"/>
  <c r="F4849" i="34"/>
  <c r="F4850" i="34"/>
  <c r="F4851" i="34"/>
  <c r="F4852" i="34"/>
  <c r="F4853" i="34"/>
  <c r="F4854" i="34"/>
  <c r="F4855" i="34"/>
  <c r="F4856" i="34"/>
  <c r="F4857" i="34"/>
  <c r="F4858" i="34"/>
  <c r="F4859" i="34"/>
  <c r="F4860" i="34"/>
  <c r="F4861" i="34"/>
  <c r="F4862" i="34"/>
  <c r="F4863" i="34"/>
  <c r="F4864" i="34"/>
  <c r="F4865" i="34"/>
  <c r="F4866" i="34"/>
  <c r="F4867" i="34"/>
  <c r="F4868" i="34"/>
  <c r="F4869" i="34"/>
  <c r="F4870" i="34"/>
  <c r="F4871" i="34"/>
  <c r="F4872" i="34"/>
  <c r="F4873" i="34"/>
  <c r="F4874" i="34"/>
  <c r="F4875" i="34"/>
  <c r="F4876" i="34"/>
  <c r="F4877" i="34"/>
  <c r="F4878" i="34"/>
  <c r="F4879" i="34"/>
  <c r="F4880" i="34"/>
  <c r="F4881" i="34"/>
  <c r="F4882" i="34"/>
  <c r="F4883" i="34"/>
  <c r="F4884" i="34"/>
  <c r="F4885" i="34"/>
  <c r="F4886" i="34"/>
  <c r="F4887" i="34"/>
  <c r="F4888" i="34"/>
  <c r="F4889" i="34"/>
  <c r="F4890" i="34"/>
  <c r="F4891" i="34"/>
  <c r="F4892" i="34"/>
  <c r="F4893" i="34"/>
  <c r="F4894" i="34"/>
  <c r="F4895" i="34"/>
  <c r="F4896" i="34"/>
  <c r="F4897" i="34"/>
  <c r="F4898" i="34"/>
  <c r="F4899" i="34"/>
  <c r="F4900" i="34"/>
  <c r="F4901" i="34"/>
  <c r="F4902" i="34"/>
  <c r="F4903" i="34"/>
  <c r="F4904" i="34"/>
  <c r="F4905" i="34"/>
  <c r="F4906" i="34"/>
  <c r="F4907" i="34"/>
  <c r="F4908" i="34"/>
  <c r="F4909" i="34"/>
  <c r="F4910" i="34"/>
  <c r="F4911" i="34"/>
  <c r="F4912" i="34"/>
  <c r="F4913" i="34"/>
  <c r="F4914" i="34"/>
  <c r="F4915" i="34"/>
  <c r="F4916" i="34"/>
  <c r="F4917" i="34"/>
  <c r="F4918" i="34"/>
  <c r="F4919" i="34"/>
  <c r="F4920" i="34"/>
  <c r="F4921" i="34"/>
  <c r="F4922" i="34"/>
  <c r="F4923" i="34"/>
  <c r="F4924" i="34"/>
  <c r="F4925" i="34"/>
  <c r="F4926" i="34"/>
  <c r="F4927" i="34"/>
  <c r="F4928" i="34"/>
  <c r="F4929" i="34"/>
  <c r="F4930" i="34"/>
  <c r="F4931" i="34"/>
  <c r="F4932" i="34"/>
  <c r="F4933" i="34"/>
  <c r="F4934" i="34"/>
  <c r="F4935" i="34"/>
  <c r="F4936" i="34"/>
  <c r="F4937" i="34"/>
  <c r="F4938" i="34"/>
  <c r="F4939" i="34"/>
  <c r="F4940" i="34"/>
  <c r="F4941" i="34"/>
  <c r="F4942" i="34"/>
  <c r="F4943" i="34"/>
  <c r="F4944" i="34"/>
  <c r="F4945" i="34"/>
  <c r="F4946" i="34"/>
  <c r="F4947" i="34"/>
  <c r="F4948" i="34"/>
  <c r="F4949" i="34"/>
  <c r="F4950" i="34"/>
  <c r="F4951" i="34"/>
  <c r="F4952" i="34"/>
  <c r="F4953" i="34"/>
  <c r="F4954" i="34"/>
  <c r="F4955" i="34"/>
  <c r="F4956" i="34"/>
  <c r="F4957" i="34"/>
  <c r="F4958" i="34"/>
  <c r="F4959" i="34"/>
  <c r="F4960" i="34"/>
  <c r="F4961" i="34"/>
  <c r="F4962" i="34"/>
  <c r="F4963" i="34"/>
  <c r="F4964" i="34"/>
  <c r="F4965" i="34"/>
  <c r="F4966" i="34"/>
  <c r="F4967" i="34"/>
  <c r="F4968" i="34"/>
  <c r="F4969" i="34"/>
  <c r="F4970" i="34"/>
  <c r="F4971" i="34"/>
  <c r="F4972" i="34"/>
  <c r="F4973" i="34"/>
  <c r="F4974" i="34"/>
  <c r="F4975" i="34"/>
  <c r="F4976" i="34"/>
  <c r="F4977" i="34"/>
  <c r="F4978" i="34"/>
  <c r="F4979" i="34"/>
  <c r="F4980" i="34"/>
  <c r="F4981" i="34"/>
  <c r="F4982" i="34"/>
  <c r="F4983" i="34"/>
  <c r="F4984" i="34"/>
  <c r="F4985" i="34"/>
  <c r="F4986" i="34"/>
  <c r="F4987" i="34"/>
  <c r="F4988" i="34"/>
  <c r="F4989" i="34"/>
  <c r="F4990" i="34"/>
  <c r="F4991" i="34"/>
  <c r="F4992" i="34"/>
  <c r="F4993" i="34"/>
  <c r="F4994" i="34"/>
  <c r="F4995" i="34"/>
  <c r="F4996" i="34"/>
  <c r="F4997" i="34"/>
  <c r="F4998" i="34"/>
  <c r="F4999" i="34"/>
  <c r="F5000" i="34"/>
  <c r="F5001" i="34"/>
  <c r="F5002" i="34"/>
  <c r="F5003" i="34"/>
  <c r="F5004" i="34"/>
  <c r="F5005" i="34"/>
  <c r="F5006" i="34"/>
  <c r="F5007" i="34"/>
  <c r="F5008" i="34"/>
  <c r="F5009" i="34"/>
  <c r="F5010" i="34"/>
  <c r="F5011" i="34"/>
  <c r="F5012" i="34"/>
  <c r="F5013" i="34"/>
  <c r="F5014" i="34"/>
  <c r="F5015" i="34"/>
  <c r="F5016" i="34"/>
  <c r="F5017" i="34"/>
  <c r="F5018" i="34"/>
  <c r="F5019" i="34"/>
  <c r="F5020" i="34"/>
  <c r="F5021" i="34"/>
  <c r="F5022" i="34"/>
  <c r="F5023" i="34"/>
  <c r="F5024" i="34"/>
  <c r="F5025" i="34"/>
  <c r="F5026" i="34"/>
  <c r="F5027" i="34"/>
  <c r="F5028" i="34"/>
  <c r="F5029" i="34"/>
  <c r="F5030" i="34"/>
  <c r="F5031" i="34"/>
  <c r="F5032" i="34"/>
  <c r="F5033" i="34"/>
  <c r="F5034" i="34"/>
  <c r="F5035" i="34"/>
  <c r="F5036" i="34"/>
  <c r="F5037" i="34"/>
  <c r="F5038" i="34"/>
  <c r="F5039" i="34"/>
  <c r="F5040" i="34"/>
  <c r="F5041" i="34"/>
  <c r="F5042" i="34"/>
  <c r="F5043" i="34"/>
  <c r="F5044" i="34"/>
  <c r="F5045" i="34"/>
  <c r="F5046" i="34"/>
  <c r="F5047" i="34"/>
  <c r="F5048" i="34"/>
  <c r="F5049" i="34"/>
  <c r="F5050" i="34"/>
  <c r="F5051" i="34"/>
  <c r="F5052" i="34"/>
  <c r="F5053" i="34"/>
  <c r="F5054" i="34"/>
  <c r="F5055" i="34"/>
  <c r="F5056" i="34"/>
  <c r="F5057" i="34"/>
  <c r="F5058" i="34"/>
  <c r="F5059" i="34"/>
  <c r="F5060" i="34"/>
  <c r="F5061" i="34"/>
  <c r="F5062" i="34"/>
  <c r="F5063" i="34"/>
  <c r="F5064" i="34"/>
  <c r="F5065" i="34"/>
  <c r="F5066" i="34"/>
  <c r="F5067" i="34"/>
  <c r="F5068" i="34"/>
  <c r="F5069" i="34"/>
  <c r="F5070" i="34"/>
  <c r="F5071" i="34"/>
  <c r="F5072" i="34"/>
  <c r="F5073" i="34"/>
  <c r="F5074" i="34"/>
  <c r="F5075" i="34"/>
  <c r="F5076" i="34"/>
  <c r="F5077" i="34"/>
  <c r="F5078" i="34"/>
  <c r="F5079" i="34"/>
  <c r="F5080" i="34"/>
  <c r="F5081" i="34"/>
  <c r="F5082" i="34"/>
  <c r="F5083" i="34"/>
  <c r="F5084" i="34"/>
  <c r="F5085" i="34"/>
  <c r="F5086" i="34"/>
  <c r="F5087" i="34"/>
  <c r="F5088" i="34"/>
  <c r="F5089" i="34"/>
  <c r="F5090" i="34"/>
  <c r="F5091" i="34"/>
  <c r="F5092" i="34"/>
  <c r="F5093" i="34"/>
  <c r="F5094" i="34"/>
  <c r="F5095" i="34"/>
  <c r="F5096" i="34"/>
  <c r="F5097" i="34"/>
  <c r="F5098" i="34"/>
  <c r="F5099" i="34"/>
  <c r="F5100" i="34"/>
  <c r="F5101" i="34"/>
  <c r="F5102" i="34"/>
  <c r="F5103" i="34"/>
  <c r="F5104" i="34"/>
  <c r="F5105" i="34"/>
  <c r="F5106" i="34"/>
  <c r="F5107" i="34"/>
  <c r="F5108" i="34"/>
  <c r="F5109" i="34"/>
  <c r="F5110" i="34"/>
  <c r="F5111" i="34"/>
  <c r="F5112" i="34"/>
  <c r="F5113" i="34"/>
  <c r="F5114" i="34"/>
  <c r="F5115" i="34"/>
  <c r="F5116" i="34"/>
  <c r="F5117" i="34"/>
  <c r="F5118" i="34"/>
  <c r="F5119" i="34"/>
  <c r="F5120" i="34"/>
  <c r="F5121" i="34"/>
  <c r="F5122" i="34"/>
  <c r="F5123" i="34"/>
  <c r="F5124" i="34"/>
  <c r="F5125" i="34"/>
  <c r="F5126" i="34"/>
  <c r="F5127" i="34"/>
  <c r="F5128" i="34"/>
  <c r="F5129" i="34"/>
  <c r="F5130" i="34"/>
  <c r="F5131" i="34"/>
  <c r="F5132" i="34"/>
  <c r="F5133" i="34"/>
  <c r="F5134" i="34"/>
  <c r="F5135" i="34"/>
  <c r="F5136" i="34"/>
  <c r="F5137" i="34"/>
  <c r="F5138" i="34"/>
  <c r="F5139" i="34"/>
  <c r="F5140" i="34"/>
  <c r="F5141" i="34"/>
  <c r="F5142" i="34"/>
  <c r="F5143" i="34"/>
  <c r="F5144" i="34"/>
  <c r="F5145" i="34"/>
  <c r="F5146" i="34"/>
  <c r="F5147" i="34"/>
  <c r="F5148" i="34"/>
  <c r="F5149" i="34"/>
  <c r="F5150" i="34"/>
  <c r="F5151" i="34"/>
  <c r="F5152" i="34"/>
  <c r="F5153" i="34"/>
  <c r="F5154" i="34"/>
  <c r="F5155" i="34"/>
  <c r="F5156" i="34"/>
  <c r="F5157" i="34"/>
  <c r="F5158" i="34"/>
  <c r="F5159" i="34"/>
  <c r="F5160" i="34"/>
  <c r="F5161" i="34"/>
  <c r="F5162" i="34"/>
  <c r="F5163" i="34"/>
  <c r="F5164" i="34"/>
  <c r="F5165" i="34"/>
  <c r="F5166" i="34"/>
  <c r="F5167" i="34"/>
  <c r="F5168" i="34"/>
  <c r="F5169" i="34"/>
  <c r="F5170" i="34"/>
  <c r="F5171" i="34"/>
  <c r="F5172" i="34"/>
  <c r="F5173" i="34"/>
  <c r="F5174" i="34"/>
  <c r="F5175" i="34"/>
  <c r="F5176" i="34"/>
  <c r="F5177" i="34"/>
  <c r="F5178" i="34"/>
  <c r="F5179" i="34"/>
  <c r="F5180" i="34"/>
  <c r="F5181" i="34"/>
  <c r="F5182" i="34"/>
  <c r="F5183" i="34"/>
  <c r="F5184" i="34"/>
  <c r="F5185" i="34"/>
  <c r="F5186" i="34"/>
  <c r="F5187" i="34"/>
  <c r="F5188" i="34"/>
  <c r="F5189" i="34"/>
  <c r="F5190" i="34"/>
  <c r="F5191" i="34"/>
  <c r="F5192" i="34"/>
  <c r="F5193" i="34"/>
  <c r="F5194" i="34"/>
  <c r="F5195" i="34"/>
  <c r="F5196" i="34"/>
  <c r="F5197" i="34"/>
  <c r="F5198" i="34"/>
  <c r="F5199" i="34"/>
  <c r="F5200" i="34"/>
  <c r="F5201" i="34"/>
  <c r="F5202" i="34"/>
  <c r="F5203" i="34"/>
  <c r="F5204" i="34"/>
  <c r="F5205" i="34"/>
  <c r="F5206" i="34"/>
  <c r="F5207" i="34"/>
  <c r="F5208" i="34"/>
  <c r="F5209" i="34"/>
  <c r="F5210" i="34"/>
  <c r="F5211" i="34"/>
  <c r="F5212" i="34"/>
  <c r="F5213" i="34"/>
  <c r="F5214" i="34"/>
  <c r="F5215" i="34"/>
  <c r="F5216" i="34"/>
  <c r="F5217" i="34"/>
  <c r="F5218" i="34"/>
  <c r="F5219" i="34"/>
  <c r="F5220" i="34"/>
  <c r="F5221" i="34"/>
  <c r="F5222" i="34"/>
  <c r="F5223" i="34"/>
  <c r="F5224" i="34"/>
  <c r="F5225" i="34"/>
  <c r="F5226" i="34"/>
  <c r="F5227" i="34"/>
  <c r="F5228" i="34"/>
  <c r="F5229" i="34"/>
  <c r="F5230" i="34"/>
  <c r="F5231" i="34"/>
  <c r="F5232" i="34"/>
  <c r="F5233" i="34"/>
  <c r="F5234" i="34"/>
  <c r="F5235" i="34"/>
  <c r="F5236" i="34"/>
  <c r="F5237" i="34"/>
  <c r="F5238" i="34"/>
  <c r="F5239" i="34"/>
  <c r="F5240" i="34"/>
  <c r="F5241" i="34"/>
  <c r="F5242" i="34"/>
  <c r="F5243" i="34"/>
  <c r="F5244" i="34"/>
  <c r="F5245" i="34"/>
  <c r="F5246" i="34"/>
  <c r="F5247" i="34"/>
  <c r="F5248" i="34"/>
  <c r="F5249" i="34"/>
  <c r="F5250" i="34"/>
  <c r="F5251" i="34"/>
  <c r="F5252" i="34"/>
  <c r="F5253" i="34"/>
  <c r="F5254" i="34"/>
  <c r="F5255" i="34"/>
  <c r="F5256" i="34"/>
  <c r="F5257" i="34"/>
  <c r="F5258" i="34"/>
  <c r="F5259" i="34"/>
  <c r="F5260" i="34"/>
  <c r="F5261" i="34"/>
  <c r="F5262" i="34"/>
  <c r="F5263" i="34"/>
  <c r="F5264" i="34"/>
  <c r="F5265" i="34"/>
  <c r="F5266" i="34"/>
  <c r="F5267" i="34"/>
  <c r="F5268" i="34"/>
  <c r="F5269" i="34"/>
  <c r="F5270" i="34"/>
  <c r="F5271" i="34"/>
  <c r="F5272" i="34"/>
  <c r="F5273" i="34"/>
  <c r="F5274" i="34"/>
  <c r="F5275" i="34"/>
  <c r="F5276" i="34"/>
  <c r="F5277" i="34"/>
  <c r="F5278" i="34"/>
  <c r="F5279" i="34"/>
  <c r="F5280" i="34"/>
  <c r="F5281" i="34"/>
  <c r="F5282" i="34"/>
  <c r="F5283" i="34"/>
  <c r="F5284" i="34"/>
  <c r="F5285" i="34"/>
  <c r="F5286" i="34"/>
  <c r="F5287" i="34"/>
  <c r="F5288" i="34"/>
  <c r="F5289" i="34"/>
  <c r="F5290" i="34"/>
  <c r="F5291" i="34"/>
  <c r="F5292" i="34"/>
  <c r="F5293" i="34"/>
  <c r="F5294" i="34"/>
  <c r="F5295" i="34"/>
  <c r="F5296" i="34"/>
  <c r="F5297" i="34"/>
  <c r="F5298" i="34"/>
  <c r="F5299" i="34"/>
  <c r="F5300" i="34"/>
  <c r="F5301" i="34"/>
  <c r="F5302" i="34"/>
  <c r="F5303" i="34"/>
  <c r="F5304" i="34"/>
  <c r="F5305" i="34"/>
  <c r="F5306" i="34"/>
  <c r="F5307" i="34"/>
  <c r="F5308" i="34"/>
  <c r="F5309" i="34"/>
  <c r="F5310" i="34"/>
  <c r="F5311" i="34"/>
  <c r="F5312" i="34"/>
  <c r="F5313" i="34"/>
  <c r="F5314" i="34"/>
  <c r="F5315" i="34"/>
  <c r="F5316" i="34"/>
  <c r="F5317" i="34"/>
  <c r="F5318" i="34"/>
  <c r="F5319" i="34"/>
  <c r="F5320" i="34"/>
  <c r="F5321" i="34"/>
  <c r="F5322" i="34"/>
  <c r="F5323" i="34"/>
  <c r="F5324" i="34"/>
  <c r="F5325" i="34"/>
  <c r="F5326" i="34"/>
  <c r="F5327" i="34"/>
  <c r="F5328" i="34"/>
  <c r="F5329" i="34"/>
  <c r="F5330" i="34"/>
  <c r="F5331" i="34"/>
  <c r="F5332" i="34"/>
  <c r="F5333" i="34"/>
  <c r="F5334" i="34"/>
  <c r="F5335" i="34"/>
  <c r="F5336" i="34"/>
  <c r="F5337" i="34"/>
  <c r="F5338" i="34"/>
  <c r="F5339" i="34"/>
  <c r="F5340" i="34"/>
  <c r="F5341" i="34"/>
  <c r="F5342" i="34"/>
  <c r="F5343" i="34"/>
  <c r="F5344" i="34"/>
  <c r="F5345" i="34"/>
  <c r="F5346" i="34"/>
  <c r="F5347" i="34"/>
  <c r="F5348" i="34"/>
  <c r="F5349" i="34"/>
  <c r="F5350" i="34"/>
  <c r="F5351" i="34"/>
  <c r="F5352" i="34"/>
  <c r="F5353" i="34"/>
  <c r="F5354" i="34"/>
  <c r="F5355" i="34"/>
  <c r="F5356" i="34"/>
  <c r="F5357" i="34"/>
  <c r="F5358" i="34"/>
  <c r="F5359" i="34"/>
  <c r="F5360" i="34"/>
  <c r="F5361" i="34"/>
  <c r="F5362" i="34"/>
  <c r="F5363" i="34"/>
  <c r="F5364" i="34"/>
  <c r="F5365" i="34"/>
  <c r="F5366" i="34"/>
  <c r="F5367" i="34"/>
  <c r="F5368" i="34"/>
  <c r="F5369" i="34"/>
  <c r="F5370" i="34"/>
  <c r="F5371" i="34"/>
  <c r="F5372" i="34"/>
  <c r="F5373" i="34"/>
  <c r="E2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E125" i="34"/>
  <c r="E126" i="34"/>
  <c r="E127" i="34"/>
  <c r="E128" i="34"/>
  <c r="E129" i="34"/>
  <c r="E130" i="34"/>
  <c r="E131" i="34"/>
  <c r="E132" i="34"/>
  <c r="E133" i="34"/>
  <c r="E134" i="34"/>
  <c r="E135" i="34"/>
  <c r="E136" i="34"/>
  <c r="E137" i="34"/>
  <c r="E138" i="34"/>
  <c r="E139" i="34"/>
  <c r="E140" i="34"/>
  <c r="E141" i="34"/>
  <c r="E142" i="34"/>
  <c r="E143" i="34"/>
  <c r="E144" i="34"/>
  <c r="E145" i="34"/>
  <c r="E146" i="34"/>
  <c r="E147" i="34"/>
  <c r="E148" i="34"/>
  <c r="E149" i="34"/>
  <c r="E150" i="34"/>
  <c r="E151" i="34"/>
  <c r="E152" i="34"/>
  <c r="E153" i="34"/>
  <c r="E154" i="34"/>
  <c r="E155" i="34"/>
  <c r="E156" i="34"/>
  <c r="E157" i="34"/>
  <c r="E158" i="34"/>
  <c r="E159" i="34"/>
  <c r="E160" i="34"/>
  <c r="E161" i="34"/>
  <c r="E162" i="34"/>
  <c r="E163" i="34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6" i="34"/>
  <c r="E177" i="34"/>
  <c r="E178" i="34"/>
  <c r="E179" i="34"/>
  <c r="E180" i="34"/>
  <c r="E181" i="34"/>
  <c r="E182" i="34"/>
  <c r="E183" i="34"/>
  <c r="E184" i="34"/>
  <c r="E185" i="34"/>
  <c r="E186" i="34"/>
  <c r="E187" i="34"/>
  <c r="E188" i="34"/>
  <c r="E189" i="34"/>
  <c r="E190" i="34"/>
  <c r="E191" i="34"/>
  <c r="E192" i="34"/>
  <c r="E193" i="34"/>
  <c r="E194" i="34"/>
  <c r="E195" i="34"/>
  <c r="E196" i="34"/>
  <c r="E197" i="34"/>
  <c r="E198" i="34"/>
  <c r="E199" i="34"/>
  <c r="E200" i="34"/>
  <c r="E201" i="34"/>
  <c r="E202" i="34"/>
  <c r="E203" i="34"/>
  <c r="E204" i="34"/>
  <c r="E205" i="34"/>
  <c r="E206" i="34"/>
  <c r="E207" i="34"/>
  <c r="E208" i="34"/>
  <c r="E209" i="34"/>
  <c r="E210" i="34"/>
  <c r="E211" i="34"/>
  <c r="E212" i="34"/>
  <c r="E213" i="34"/>
  <c r="E214" i="34"/>
  <c r="E215" i="34"/>
  <c r="E216" i="34"/>
  <c r="E217" i="34"/>
  <c r="E218" i="34"/>
  <c r="E219" i="34"/>
  <c r="E220" i="34"/>
  <c r="E221" i="34"/>
  <c r="E222" i="34"/>
  <c r="E223" i="34"/>
  <c r="E224" i="34"/>
  <c r="E225" i="34"/>
  <c r="E226" i="34"/>
  <c r="E227" i="34"/>
  <c r="E228" i="34"/>
  <c r="E229" i="34"/>
  <c r="E230" i="34"/>
  <c r="E231" i="34"/>
  <c r="E232" i="34"/>
  <c r="E233" i="34"/>
  <c r="E234" i="34"/>
  <c r="E235" i="34"/>
  <c r="E236" i="34"/>
  <c r="E237" i="34"/>
  <c r="E238" i="34"/>
  <c r="E239" i="34"/>
  <c r="E240" i="34"/>
  <c r="E241" i="34"/>
  <c r="E242" i="34"/>
  <c r="E243" i="34"/>
  <c r="E244" i="34"/>
  <c r="E245" i="34"/>
  <c r="E246" i="34"/>
  <c r="E247" i="34"/>
  <c r="E248" i="34"/>
  <c r="E249" i="34"/>
  <c r="E250" i="34"/>
  <c r="E251" i="34"/>
  <c r="E252" i="34"/>
  <c r="E253" i="34"/>
  <c r="E254" i="34"/>
  <c r="E255" i="34"/>
  <c r="E256" i="34"/>
  <c r="E257" i="34"/>
  <c r="E258" i="34"/>
  <c r="E259" i="34"/>
  <c r="E260" i="34"/>
  <c r="E261" i="34"/>
  <c r="E262" i="34"/>
  <c r="E263" i="34"/>
  <c r="E264" i="34"/>
  <c r="E265" i="34"/>
  <c r="E266" i="34"/>
  <c r="E267" i="34"/>
  <c r="E268" i="34"/>
  <c r="E269" i="34"/>
  <c r="E270" i="34"/>
  <c r="E271" i="34"/>
  <c r="E272" i="34"/>
  <c r="E273" i="34"/>
  <c r="E274" i="34"/>
  <c r="E275" i="34"/>
  <c r="E276" i="34"/>
  <c r="E277" i="34"/>
  <c r="E278" i="34"/>
  <c r="E279" i="34"/>
  <c r="E280" i="34"/>
  <c r="E281" i="34"/>
  <c r="E282" i="34"/>
  <c r="E283" i="34"/>
  <c r="E284" i="34"/>
  <c r="E285" i="34"/>
  <c r="E286" i="34"/>
  <c r="E287" i="34"/>
  <c r="E288" i="34"/>
  <c r="E289" i="34"/>
  <c r="E290" i="34"/>
  <c r="E291" i="34"/>
  <c r="E292" i="34"/>
  <c r="E293" i="34"/>
  <c r="E294" i="34"/>
  <c r="E295" i="34"/>
  <c r="E296" i="34"/>
  <c r="E297" i="34"/>
  <c r="E298" i="34"/>
  <c r="E299" i="34"/>
  <c r="E300" i="34"/>
  <c r="E301" i="34"/>
  <c r="E302" i="34"/>
  <c r="E303" i="34"/>
  <c r="E304" i="34"/>
  <c r="E305" i="34"/>
  <c r="E306" i="34"/>
  <c r="E307" i="34"/>
  <c r="E308" i="34"/>
  <c r="E309" i="34"/>
  <c r="E310" i="34"/>
  <c r="E311" i="34"/>
  <c r="E312" i="34"/>
  <c r="E313" i="34"/>
  <c r="E314" i="34"/>
  <c r="E315" i="34"/>
  <c r="E316" i="34"/>
  <c r="E317" i="34"/>
  <c r="E318" i="34"/>
  <c r="E319" i="34"/>
  <c r="E320" i="34"/>
  <c r="E321" i="34"/>
  <c r="E322" i="34"/>
  <c r="E323" i="34"/>
  <c r="E324" i="34"/>
  <c r="E325" i="34"/>
  <c r="E326" i="34"/>
  <c r="E327" i="34"/>
  <c r="E328" i="34"/>
  <c r="E329" i="34"/>
  <c r="E330" i="34"/>
  <c r="E331" i="34"/>
  <c r="E332" i="34"/>
  <c r="E333" i="34"/>
  <c r="E334" i="34"/>
  <c r="E335" i="34"/>
  <c r="E336" i="34"/>
  <c r="E337" i="34"/>
  <c r="E338" i="34"/>
  <c r="E339" i="34"/>
  <c r="E340" i="34"/>
  <c r="E341" i="34"/>
  <c r="E342" i="34"/>
  <c r="E343" i="34"/>
  <c r="E344" i="34"/>
  <c r="E345" i="34"/>
  <c r="E346" i="34"/>
  <c r="E347" i="34"/>
  <c r="E348" i="34"/>
  <c r="E349" i="34"/>
  <c r="E350" i="34"/>
  <c r="E351" i="34"/>
  <c r="E352" i="34"/>
  <c r="E353" i="34"/>
  <c r="E354" i="34"/>
  <c r="E355" i="34"/>
  <c r="E356" i="34"/>
  <c r="E357" i="34"/>
  <c r="E358" i="34"/>
  <c r="E359" i="34"/>
  <c r="E360" i="34"/>
  <c r="E361" i="34"/>
  <c r="E362" i="34"/>
  <c r="E363" i="34"/>
  <c r="E364" i="34"/>
  <c r="E365" i="34"/>
  <c r="E366" i="34"/>
  <c r="E367" i="34"/>
  <c r="E368" i="34"/>
  <c r="E369" i="34"/>
  <c r="E370" i="34"/>
  <c r="E371" i="34"/>
  <c r="E372" i="34"/>
  <c r="E373" i="34"/>
  <c r="E374" i="34"/>
  <c r="E375" i="34"/>
  <c r="E376" i="34"/>
  <c r="E377" i="34"/>
  <c r="E378" i="34"/>
  <c r="E379" i="34"/>
  <c r="E380" i="34"/>
  <c r="E381" i="34"/>
  <c r="E382" i="34"/>
  <c r="E383" i="34"/>
  <c r="E384" i="34"/>
  <c r="E385" i="34"/>
  <c r="E386" i="34"/>
  <c r="E387" i="34"/>
  <c r="E388" i="34"/>
  <c r="E389" i="34"/>
  <c r="E390" i="34"/>
  <c r="E391" i="34"/>
  <c r="E392" i="34"/>
  <c r="E393" i="34"/>
  <c r="E394" i="34"/>
  <c r="E395" i="34"/>
  <c r="E396" i="34"/>
  <c r="E397" i="34"/>
  <c r="E398" i="34"/>
  <c r="E399" i="34"/>
  <c r="E400" i="34"/>
  <c r="E401" i="34"/>
  <c r="E402" i="34"/>
  <c r="E403" i="34"/>
  <c r="E404" i="34"/>
  <c r="E405" i="34"/>
  <c r="E406" i="34"/>
  <c r="E407" i="34"/>
  <c r="E408" i="34"/>
  <c r="E409" i="34"/>
  <c r="E410" i="34"/>
  <c r="E411" i="34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429" i="34"/>
  <c r="E430" i="34"/>
  <c r="E431" i="34"/>
  <c r="E432" i="34"/>
  <c r="E433" i="34"/>
  <c r="E434" i="34"/>
  <c r="E435" i="34"/>
  <c r="E436" i="34"/>
  <c r="E437" i="34"/>
  <c r="E438" i="34"/>
  <c r="E439" i="34"/>
  <c r="E440" i="34"/>
  <c r="E441" i="34"/>
  <c r="E442" i="34"/>
  <c r="E443" i="34"/>
  <c r="E444" i="34"/>
  <c r="E445" i="34"/>
  <c r="E446" i="34"/>
  <c r="E447" i="34"/>
  <c r="E448" i="34"/>
  <c r="E449" i="34"/>
  <c r="E450" i="34"/>
  <c r="E451" i="34"/>
  <c r="E452" i="34"/>
  <c r="E453" i="34"/>
  <c r="E454" i="34"/>
  <c r="E455" i="34"/>
  <c r="E456" i="34"/>
  <c r="E457" i="34"/>
  <c r="E458" i="34"/>
  <c r="E459" i="34"/>
  <c r="E460" i="34"/>
  <c r="E461" i="34"/>
  <c r="E462" i="34"/>
  <c r="E463" i="34"/>
  <c r="E464" i="34"/>
  <c r="E465" i="34"/>
  <c r="E466" i="34"/>
  <c r="E467" i="34"/>
  <c r="E468" i="34"/>
  <c r="E469" i="34"/>
  <c r="E470" i="34"/>
  <c r="E471" i="34"/>
  <c r="E472" i="34"/>
  <c r="E473" i="34"/>
  <c r="E474" i="34"/>
  <c r="E475" i="34"/>
  <c r="E476" i="34"/>
  <c r="E477" i="34"/>
  <c r="E478" i="34"/>
  <c r="E479" i="34"/>
  <c r="E480" i="34"/>
  <c r="E481" i="34"/>
  <c r="E482" i="34"/>
  <c r="E483" i="34"/>
  <c r="E484" i="34"/>
  <c r="E485" i="34"/>
  <c r="E486" i="34"/>
  <c r="E487" i="34"/>
  <c r="E488" i="34"/>
  <c r="E489" i="34"/>
  <c r="E490" i="34"/>
  <c r="E491" i="34"/>
  <c r="E492" i="34"/>
  <c r="E493" i="34"/>
  <c r="E494" i="34"/>
  <c r="E495" i="34"/>
  <c r="E496" i="34"/>
  <c r="E497" i="34"/>
  <c r="E498" i="34"/>
  <c r="E499" i="34"/>
  <c r="E500" i="34"/>
  <c r="E501" i="34"/>
  <c r="E502" i="34"/>
  <c r="E503" i="34"/>
  <c r="E504" i="34"/>
  <c r="E505" i="34"/>
  <c r="E506" i="34"/>
  <c r="E507" i="34"/>
  <c r="E508" i="34"/>
  <c r="E509" i="34"/>
  <c r="E510" i="34"/>
  <c r="E511" i="34"/>
  <c r="E512" i="34"/>
  <c r="E513" i="34"/>
  <c r="E514" i="34"/>
  <c r="E515" i="34"/>
  <c r="E516" i="34"/>
  <c r="E517" i="34"/>
  <c r="E518" i="34"/>
  <c r="E519" i="34"/>
  <c r="E520" i="34"/>
  <c r="E521" i="34"/>
  <c r="E522" i="34"/>
  <c r="E523" i="34"/>
  <c r="E524" i="34"/>
  <c r="E525" i="34"/>
  <c r="E526" i="34"/>
  <c r="E527" i="34"/>
  <c r="E528" i="34"/>
  <c r="E529" i="34"/>
  <c r="E530" i="34"/>
  <c r="E531" i="34"/>
  <c r="E532" i="34"/>
  <c r="E533" i="34"/>
  <c r="E534" i="34"/>
  <c r="E535" i="34"/>
  <c r="E536" i="34"/>
  <c r="E537" i="34"/>
  <c r="E538" i="34"/>
  <c r="E539" i="34"/>
  <c r="E540" i="34"/>
  <c r="E541" i="34"/>
  <c r="E542" i="34"/>
  <c r="E543" i="34"/>
  <c r="E544" i="34"/>
  <c r="E545" i="34"/>
  <c r="E546" i="34"/>
  <c r="E547" i="34"/>
  <c r="E548" i="34"/>
  <c r="E549" i="34"/>
  <c r="E550" i="34"/>
  <c r="E551" i="34"/>
  <c r="E552" i="34"/>
  <c r="E553" i="34"/>
  <c r="E554" i="34"/>
  <c r="E555" i="34"/>
  <c r="E556" i="34"/>
  <c r="E557" i="34"/>
  <c r="E558" i="34"/>
  <c r="E559" i="34"/>
  <c r="E560" i="34"/>
  <c r="E561" i="34"/>
  <c r="E562" i="34"/>
  <c r="E563" i="34"/>
  <c r="E564" i="34"/>
  <c r="E565" i="34"/>
  <c r="E566" i="34"/>
  <c r="E567" i="34"/>
  <c r="E568" i="34"/>
  <c r="E569" i="34"/>
  <c r="E570" i="34"/>
  <c r="E571" i="34"/>
  <c r="E572" i="34"/>
  <c r="E573" i="34"/>
  <c r="E574" i="34"/>
  <c r="E575" i="34"/>
  <c r="E576" i="34"/>
  <c r="E577" i="34"/>
  <c r="E578" i="34"/>
  <c r="E579" i="34"/>
  <c r="E580" i="34"/>
  <c r="E581" i="34"/>
  <c r="E582" i="34"/>
  <c r="E583" i="34"/>
  <c r="E584" i="34"/>
  <c r="E585" i="34"/>
  <c r="E586" i="34"/>
  <c r="E587" i="34"/>
  <c r="E588" i="34"/>
  <c r="E589" i="34"/>
  <c r="E590" i="34"/>
  <c r="E591" i="34"/>
  <c r="E592" i="34"/>
  <c r="E593" i="34"/>
  <c r="E594" i="34"/>
  <c r="E595" i="34"/>
  <c r="E596" i="34"/>
  <c r="E597" i="34"/>
  <c r="E598" i="34"/>
  <c r="E599" i="34"/>
  <c r="E600" i="34"/>
  <c r="E601" i="34"/>
  <c r="E602" i="34"/>
  <c r="E603" i="34"/>
  <c r="E604" i="34"/>
  <c r="E605" i="34"/>
  <c r="E606" i="34"/>
  <c r="E607" i="34"/>
  <c r="E608" i="34"/>
  <c r="E609" i="34"/>
  <c r="E610" i="34"/>
  <c r="E611" i="34"/>
  <c r="E612" i="34"/>
  <c r="E613" i="34"/>
  <c r="E614" i="34"/>
  <c r="E615" i="34"/>
  <c r="E616" i="34"/>
  <c r="E617" i="34"/>
  <c r="E618" i="34"/>
  <c r="E619" i="34"/>
  <c r="E620" i="34"/>
  <c r="E621" i="34"/>
  <c r="E622" i="34"/>
  <c r="E623" i="34"/>
  <c r="E624" i="34"/>
  <c r="E625" i="34"/>
  <c r="E626" i="34"/>
  <c r="E627" i="34"/>
  <c r="E628" i="34"/>
  <c r="E629" i="34"/>
  <c r="E630" i="34"/>
  <c r="E631" i="34"/>
  <c r="E632" i="34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45" i="34"/>
  <c r="E646" i="34"/>
  <c r="E647" i="34"/>
  <c r="E648" i="34"/>
  <c r="E649" i="34"/>
  <c r="E650" i="34"/>
  <c r="E651" i="34"/>
  <c r="E652" i="34"/>
  <c r="E653" i="34"/>
  <c r="E654" i="34"/>
  <c r="E655" i="34"/>
  <c r="E656" i="34"/>
  <c r="E657" i="34"/>
  <c r="E658" i="34"/>
  <c r="E659" i="34"/>
  <c r="E660" i="34"/>
  <c r="E661" i="34"/>
  <c r="E662" i="34"/>
  <c r="E663" i="34"/>
  <c r="E664" i="34"/>
  <c r="E665" i="34"/>
  <c r="E666" i="34"/>
  <c r="E667" i="34"/>
  <c r="E668" i="34"/>
  <c r="E669" i="34"/>
  <c r="E670" i="34"/>
  <c r="E671" i="34"/>
  <c r="E672" i="34"/>
  <c r="E673" i="34"/>
  <c r="E674" i="34"/>
  <c r="E675" i="34"/>
  <c r="E676" i="34"/>
  <c r="E677" i="34"/>
  <c r="E678" i="34"/>
  <c r="E679" i="34"/>
  <c r="E680" i="34"/>
  <c r="E681" i="34"/>
  <c r="E682" i="34"/>
  <c r="E683" i="34"/>
  <c r="E684" i="34"/>
  <c r="E685" i="34"/>
  <c r="E686" i="34"/>
  <c r="E687" i="34"/>
  <c r="E688" i="34"/>
  <c r="E689" i="34"/>
  <c r="E690" i="34"/>
  <c r="E691" i="34"/>
  <c r="E692" i="34"/>
  <c r="E693" i="34"/>
  <c r="E694" i="34"/>
  <c r="E695" i="34"/>
  <c r="E696" i="34"/>
  <c r="E697" i="34"/>
  <c r="E698" i="34"/>
  <c r="E699" i="34"/>
  <c r="E700" i="34"/>
  <c r="E701" i="34"/>
  <c r="E702" i="34"/>
  <c r="E703" i="34"/>
  <c r="E704" i="34"/>
  <c r="E705" i="34"/>
  <c r="E706" i="34"/>
  <c r="E707" i="34"/>
  <c r="E708" i="34"/>
  <c r="E709" i="34"/>
  <c r="E710" i="34"/>
  <c r="E711" i="34"/>
  <c r="E712" i="34"/>
  <c r="E713" i="34"/>
  <c r="E714" i="34"/>
  <c r="E715" i="34"/>
  <c r="E716" i="34"/>
  <c r="E717" i="34"/>
  <c r="E718" i="34"/>
  <c r="E719" i="34"/>
  <c r="E720" i="34"/>
  <c r="E721" i="34"/>
  <c r="E722" i="34"/>
  <c r="E723" i="34"/>
  <c r="E724" i="34"/>
  <c r="E725" i="34"/>
  <c r="E726" i="34"/>
  <c r="E727" i="34"/>
  <c r="E728" i="34"/>
  <c r="E729" i="34"/>
  <c r="E730" i="34"/>
  <c r="E731" i="34"/>
  <c r="E732" i="34"/>
  <c r="E733" i="34"/>
  <c r="E734" i="34"/>
  <c r="E735" i="34"/>
  <c r="E736" i="34"/>
  <c r="E737" i="34"/>
  <c r="E738" i="34"/>
  <c r="E739" i="34"/>
  <c r="E740" i="34"/>
  <c r="E741" i="34"/>
  <c r="E742" i="34"/>
  <c r="E743" i="34"/>
  <c r="E744" i="34"/>
  <c r="E745" i="34"/>
  <c r="E746" i="34"/>
  <c r="E747" i="34"/>
  <c r="E748" i="34"/>
  <c r="E749" i="34"/>
  <c r="E750" i="34"/>
  <c r="E751" i="34"/>
  <c r="E752" i="34"/>
  <c r="E753" i="34"/>
  <c r="E754" i="34"/>
  <c r="E755" i="34"/>
  <c r="E756" i="34"/>
  <c r="E757" i="34"/>
  <c r="E758" i="34"/>
  <c r="E759" i="34"/>
  <c r="E760" i="34"/>
  <c r="E761" i="34"/>
  <c r="E762" i="34"/>
  <c r="E763" i="34"/>
  <c r="E764" i="34"/>
  <c r="E765" i="34"/>
  <c r="E766" i="34"/>
  <c r="E767" i="34"/>
  <c r="E768" i="34"/>
  <c r="E769" i="34"/>
  <c r="E770" i="34"/>
  <c r="E771" i="34"/>
  <c r="E772" i="34"/>
  <c r="E773" i="34"/>
  <c r="E774" i="34"/>
  <c r="E775" i="34"/>
  <c r="E776" i="34"/>
  <c r="E777" i="34"/>
  <c r="E778" i="34"/>
  <c r="E779" i="34"/>
  <c r="E780" i="34"/>
  <c r="E781" i="34"/>
  <c r="E782" i="34"/>
  <c r="E783" i="34"/>
  <c r="E784" i="34"/>
  <c r="E785" i="34"/>
  <c r="E786" i="34"/>
  <c r="E787" i="34"/>
  <c r="E788" i="34"/>
  <c r="E789" i="34"/>
  <c r="E790" i="34"/>
  <c r="E791" i="34"/>
  <c r="E792" i="34"/>
  <c r="E793" i="34"/>
  <c r="E794" i="34"/>
  <c r="E795" i="34"/>
  <c r="E796" i="34"/>
  <c r="E797" i="34"/>
  <c r="E798" i="34"/>
  <c r="E799" i="34"/>
  <c r="E800" i="34"/>
  <c r="E801" i="34"/>
  <c r="E802" i="34"/>
  <c r="E803" i="34"/>
  <c r="E804" i="34"/>
  <c r="E805" i="34"/>
  <c r="E806" i="34"/>
  <c r="E807" i="34"/>
  <c r="E808" i="34"/>
  <c r="E809" i="34"/>
  <c r="E810" i="34"/>
  <c r="E811" i="34"/>
  <c r="E812" i="34"/>
  <c r="E813" i="34"/>
  <c r="E814" i="34"/>
  <c r="E815" i="34"/>
  <c r="E816" i="34"/>
  <c r="E817" i="34"/>
  <c r="E818" i="34"/>
  <c r="E819" i="34"/>
  <c r="E820" i="34"/>
  <c r="E821" i="34"/>
  <c r="E822" i="34"/>
  <c r="E823" i="34"/>
  <c r="E824" i="34"/>
  <c r="E825" i="34"/>
  <c r="E826" i="34"/>
  <c r="E827" i="34"/>
  <c r="E828" i="34"/>
  <c r="E829" i="34"/>
  <c r="E830" i="34"/>
  <c r="E831" i="34"/>
  <c r="E832" i="34"/>
  <c r="E833" i="34"/>
  <c r="E834" i="34"/>
  <c r="E835" i="34"/>
  <c r="E836" i="34"/>
  <c r="E837" i="34"/>
  <c r="E838" i="34"/>
  <c r="E839" i="34"/>
  <c r="E840" i="34"/>
  <c r="E841" i="34"/>
  <c r="E842" i="34"/>
  <c r="E843" i="34"/>
  <c r="E844" i="34"/>
  <c r="E845" i="34"/>
  <c r="E846" i="34"/>
  <c r="E847" i="34"/>
  <c r="E848" i="34"/>
  <c r="E849" i="34"/>
  <c r="E850" i="34"/>
  <c r="E851" i="34"/>
  <c r="E852" i="34"/>
  <c r="E853" i="34"/>
  <c r="E854" i="34"/>
  <c r="E855" i="34"/>
  <c r="E856" i="34"/>
  <c r="E857" i="34"/>
  <c r="E858" i="34"/>
  <c r="E859" i="34"/>
  <c r="E860" i="34"/>
  <c r="E861" i="34"/>
  <c r="E862" i="34"/>
  <c r="E863" i="34"/>
  <c r="E864" i="34"/>
  <c r="E865" i="34"/>
  <c r="E866" i="34"/>
  <c r="E867" i="34"/>
  <c r="E868" i="34"/>
  <c r="E869" i="34"/>
  <c r="E870" i="34"/>
  <c r="E871" i="34"/>
  <c r="E872" i="34"/>
  <c r="E873" i="34"/>
  <c r="E874" i="34"/>
  <c r="E875" i="34"/>
  <c r="E876" i="34"/>
  <c r="E877" i="34"/>
  <c r="E878" i="34"/>
  <c r="E879" i="34"/>
  <c r="E880" i="34"/>
  <c r="E881" i="34"/>
  <c r="E882" i="34"/>
  <c r="E883" i="34"/>
  <c r="E884" i="34"/>
  <c r="E885" i="34"/>
  <c r="E886" i="34"/>
  <c r="E887" i="34"/>
  <c r="E888" i="34"/>
  <c r="E889" i="34"/>
  <c r="E890" i="34"/>
  <c r="E891" i="34"/>
  <c r="E892" i="34"/>
  <c r="E893" i="34"/>
  <c r="E894" i="34"/>
  <c r="E895" i="34"/>
  <c r="E896" i="34"/>
  <c r="E897" i="34"/>
  <c r="E898" i="34"/>
  <c r="E899" i="34"/>
  <c r="E900" i="34"/>
  <c r="E901" i="34"/>
  <c r="E902" i="34"/>
  <c r="E903" i="34"/>
  <c r="E904" i="34"/>
  <c r="E905" i="34"/>
  <c r="E906" i="34"/>
  <c r="E907" i="34"/>
  <c r="E908" i="34"/>
  <c r="E909" i="34"/>
  <c r="E910" i="34"/>
  <c r="E911" i="34"/>
  <c r="E912" i="34"/>
  <c r="E913" i="34"/>
  <c r="E914" i="34"/>
  <c r="E915" i="34"/>
  <c r="E916" i="34"/>
  <c r="E917" i="34"/>
  <c r="E918" i="34"/>
  <c r="E919" i="34"/>
  <c r="E920" i="34"/>
  <c r="E921" i="34"/>
  <c r="E922" i="34"/>
  <c r="E923" i="34"/>
  <c r="E924" i="34"/>
  <c r="E925" i="34"/>
  <c r="E926" i="34"/>
  <c r="E927" i="34"/>
  <c r="E928" i="34"/>
  <c r="E929" i="34"/>
  <c r="E930" i="34"/>
  <c r="E931" i="34"/>
  <c r="E932" i="34"/>
  <c r="E933" i="34"/>
  <c r="E934" i="34"/>
  <c r="E935" i="34"/>
  <c r="E936" i="34"/>
  <c r="E937" i="34"/>
  <c r="E938" i="34"/>
  <c r="E939" i="34"/>
  <c r="E940" i="34"/>
  <c r="E941" i="34"/>
  <c r="E942" i="34"/>
  <c r="E943" i="34"/>
  <c r="E944" i="34"/>
  <c r="E945" i="34"/>
  <c r="E946" i="34"/>
  <c r="E947" i="34"/>
  <c r="E948" i="34"/>
  <c r="E949" i="34"/>
  <c r="E950" i="34"/>
  <c r="E951" i="34"/>
  <c r="E952" i="34"/>
  <c r="E953" i="34"/>
  <c r="E954" i="34"/>
  <c r="E955" i="34"/>
  <c r="E956" i="34"/>
  <c r="E957" i="34"/>
  <c r="E958" i="34"/>
  <c r="E959" i="34"/>
  <c r="E960" i="34"/>
  <c r="E961" i="34"/>
  <c r="E962" i="34"/>
  <c r="E963" i="34"/>
  <c r="E964" i="34"/>
  <c r="E965" i="34"/>
  <c r="E966" i="34"/>
  <c r="E967" i="34"/>
  <c r="E968" i="34"/>
  <c r="E969" i="34"/>
  <c r="E970" i="34"/>
  <c r="E971" i="34"/>
  <c r="E972" i="34"/>
  <c r="E973" i="34"/>
  <c r="E974" i="34"/>
  <c r="E975" i="34"/>
  <c r="E976" i="34"/>
  <c r="E977" i="34"/>
  <c r="E978" i="34"/>
  <c r="E979" i="34"/>
  <c r="E980" i="34"/>
  <c r="E981" i="34"/>
  <c r="E982" i="34"/>
  <c r="E983" i="34"/>
  <c r="E984" i="34"/>
  <c r="E985" i="34"/>
  <c r="E986" i="34"/>
  <c r="E987" i="34"/>
  <c r="E988" i="34"/>
  <c r="E989" i="34"/>
  <c r="E990" i="34"/>
  <c r="E991" i="34"/>
  <c r="E992" i="34"/>
  <c r="E993" i="34"/>
  <c r="E994" i="34"/>
  <c r="E995" i="34"/>
  <c r="E996" i="34"/>
  <c r="E997" i="34"/>
  <c r="E998" i="34"/>
  <c r="E999" i="34"/>
  <c r="E1000" i="34"/>
  <c r="E1001" i="34"/>
  <c r="E1002" i="34"/>
  <c r="E1003" i="34"/>
  <c r="E1004" i="34"/>
  <c r="E1005" i="34"/>
  <c r="E1006" i="34"/>
  <c r="E1007" i="34"/>
  <c r="E1008" i="34"/>
  <c r="E1009" i="34"/>
  <c r="E1010" i="34"/>
  <c r="E1011" i="34"/>
  <c r="E1012" i="34"/>
  <c r="E1013" i="34"/>
  <c r="E1014" i="34"/>
  <c r="E1015" i="34"/>
  <c r="E1016" i="34"/>
  <c r="E1017" i="34"/>
  <c r="E1018" i="34"/>
  <c r="E1019" i="34"/>
  <c r="E1020" i="34"/>
  <c r="E1021" i="34"/>
  <c r="E1022" i="34"/>
  <c r="E1023" i="34"/>
  <c r="E1024" i="34"/>
  <c r="E1025" i="34"/>
  <c r="E1026" i="34"/>
  <c r="E1027" i="34"/>
  <c r="E1028" i="34"/>
  <c r="E1029" i="34"/>
  <c r="E1030" i="34"/>
  <c r="E1031" i="34"/>
  <c r="E1032" i="34"/>
  <c r="E1033" i="34"/>
  <c r="E1034" i="34"/>
  <c r="E1035" i="34"/>
  <c r="E1036" i="34"/>
  <c r="E1037" i="34"/>
  <c r="E1038" i="34"/>
  <c r="E1039" i="34"/>
  <c r="E1040" i="34"/>
  <c r="E1041" i="34"/>
  <c r="E1042" i="34"/>
  <c r="E1043" i="34"/>
  <c r="E1044" i="34"/>
  <c r="E1045" i="34"/>
  <c r="E1046" i="34"/>
  <c r="E1047" i="34"/>
  <c r="E1048" i="34"/>
  <c r="E1049" i="34"/>
  <c r="E1050" i="34"/>
  <c r="E1051" i="34"/>
  <c r="E1052" i="34"/>
  <c r="E1053" i="34"/>
  <c r="E1054" i="34"/>
  <c r="E1055" i="34"/>
  <c r="E1056" i="34"/>
  <c r="E1057" i="34"/>
  <c r="E1058" i="34"/>
  <c r="E1059" i="34"/>
  <c r="E1060" i="34"/>
  <c r="E1061" i="34"/>
  <c r="E1062" i="34"/>
  <c r="E1063" i="34"/>
  <c r="E1064" i="34"/>
  <c r="E1065" i="34"/>
  <c r="E1066" i="34"/>
  <c r="E1067" i="34"/>
  <c r="E1068" i="34"/>
  <c r="E1069" i="34"/>
  <c r="E1070" i="34"/>
  <c r="E1071" i="34"/>
  <c r="E1072" i="34"/>
  <c r="E1073" i="34"/>
  <c r="E1074" i="34"/>
  <c r="E1075" i="34"/>
  <c r="E1076" i="34"/>
  <c r="E1077" i="34"/>
  <c r="E1078" i="34"/>
  <c r="E1079" i="34"/>
  <c r="E1080" i="34"/>
  <c r="E1081" i="34"/>
  <c r="E1082" i="34"/>
  <c r="E1083" i="34"/>
  <c r="E1084" i="34"/>
  <c r="E1085" i="34"/>
  <c r="E1086" i="34"/>
  <c r="E1087" i="34"/>
  <c r="E1088" i="34"/>
  <c r="E1089" i="34"/>
  <c r="E1090" i="34"/>
  <c r="E1091" i="34"/>
  <c r="E1092" i="34"/>
  <c r="E1093" i="34"/>
  <c r="E1094" i="34"/>
  <c r="E1095" i="34"/>
  <c r="E1096" i="34"/>
  <c r="E1097" i="34"/>
  <c r="E1098" i="34"/>
  <c r="E1099" i="34"/>
  <c r="E1100" i="34"/>
  <c r="E1101" i="34"/>
  <c r="E1102" i="34"/>
  <c r="E1103" i="34"/>
  <c r="E1104" i="34"/>
  <c r="E1105" i="34"/>
  <c r="E1106" i="34"/>
  <c r="E1107" i="34"/>
  <c r="E1108" i="34"/>
  <c r="E1109" i="34"/>
  <c r="E1110" i="34"/>
  <c r="E1111" i="34"/>
  <c r="E1112" i="34"/>
  <c r="E1113" i="34"/>
  <c r="E1114" i="34"/>
  <c r="E1115" i="34"/>
  <c r="E1116" i="34"/>
  <c r="E1117" i="34"/>
  <c r="E1118" i="34"/>
  <c r="E1119" i="34"/>
  <c r="E1120" i="34"/>
  <c r="E1121" i="34"/>
  <c r="E1122" i="34"/>
  <c r="E1123" i="34"/>
  <c r="E1124" i="34"/>
  <c r="E1125" i="34"/>
  <c r="E1126" i="34"/>
  <c r="E1127" i="34"/>
  <c r="E1128" i="34"/>
  <c r="E1129" i="34"/>
  <c r="E1130" i="34"/>
  <c r="E1131" i="34"/>
  <c r="E1132" i="34"/>
  <c r="E1133" i="34"/>
  <c r="E1134" i="34"/>
  <c r="E1135" i="34"/>
  <c r="E1136" i="34"/>
  <c r="E1137" i="34"/>
  <c r="E1138" i="34"/>
  <c r="E1139" i="34"/>
  <c r="E1140" i="34"/>
  <c r="E1141" i="34"/>
  <c r="E1142" i="34"/>
  <c r="E1143" i="34"/>
  <c r="E1144" i="34"/>
  <c r="E1145" i="34"/>
  <c r="E1146" i="34"/>
  <c r="E1147" i="34"/>
  <c r="E1148" i="34"/>
  <c r="E1149" i="34"/>
  <c r="E1150" i="34"/>
  <c r="E1151" i="34"/>
  <c r="E1152" i="34"/>
  <c r="E1153" i="34"/>
  <c r="E1154" i="34"/>
  <c r="E1155" i="34"/>
  <c r="E1156" i="34"/>
  <c r="E1157" i="34"/>
  <c r="E1158" i="34"/>
  <c r="E1159" i="34"/>
  <c r="E1160" i="34"/>
  <c r="E1161" i="34"/>
  <c r="E1162" i="34"/>
  <c r="E1163" i="34"/>
  <c r="E1164" i="34"/>
  <c r="E1165" i="34"/>
  <c r="E1166" i="34"/>
  <c r="E1167" i="34"/>
  <c r="E1168" i="34"/>
  <c r="E1169" i="34"/>
  <c r="E1170" i="34"/>
  <c r="E1171" i="34"/>
  <c r="E1172" i="34"/>
  <c r="E1173" i="34"/>
  <c r="E1174" i="34"/>
  <c r="E1175" i="34"/>
  <c r="E1176" i="34"/>
  <c r="E1177" i="34"/>
  <c r="E1178" i="34"/>
  <c r="E1179" i="34"/>
  <c r="E1180" i="34"/>
  <c r="E1181" i="34"/>
  <c r="E1182" i="34"/>
  <c r="E1183" i="34"/>
  <c r="E1184" i="34"/>
  <c r="E1185" i="34"/>
  <c r="E1186" i="34"/>
  <c r="E1187" i="34"/>
  <c r="E1188" i="34"/>
  <c r="E1189" i="34"/>
  <c r="E1190" i="34"/>
  <c r="E1191" i="34"/>
  <c r="E1192" i="34"/>
  <c r="E1193" i="34"/>
  <c r="E1194" i="34"/>
  <c r="E1195" i="34"/>
  <c r="E1196" i="34"/>
  <c r="E1197" i="34"/>
  <c r="E1198" i="34"/>
  <c r="E1199" i="34"/>
  <c r="E1200" i="34"/>
  <c r="E1201" i="34"/>
  <c r="E1202" i="34"/>
  <c r="E1203" i="34"/>
  <c r="E1204" i="34"/>
  <c r="E1205" i="34"/>
  <c r="E1206" i="34"/>
  <c r="E1207" i="34"/>
  <c r="E1208" i="34"/>
  <c r="E1209" i="34"/>
  <c r="E1210" i="34"/>
  <c r="E1211" i="34"/>
  <c r="E1212" i="34"/>
  <c r="E1213" i="34"/>
  <c r="E1214" i="34"/>
  <c r="E1215" i="34"/>
  <c r="E1216" i="34"/>
  <c r="E1217" i="34"/>
  <c r="E1218" i="34"/>
  <c r="E1219" i="34"/>
  <c r="E1220" i="34"/>
  <c r="E1221" i="34"/>
  <c r="E1222" i="34"/>
  <c r="E1223" i="34"/>
  <c r="E1224" i="34"/>
  <c r="E1225" i="34"/>
  <c r="E1226" i="34"/>
  <c r="E1227" i="34"/>
  <c r="E1228" i="34"/>
  <c r="E1229" i="34"/>
  <c r="E1230" i="34"/>
  <c r="E1231" i="34"/>
  <c r="E1232" i="34"/>
  <c r="E1233" i="34"/>
  <c r="E1234" i="34"/>
  <c r="E1235" i="34"/>
  <c r="E1236" i="34"/>
  <c r="E1237" i="34"/>
  <c r="E1238" i="34"/>
  <c r="E1239" i="34"/>
  <c r="E1240" i="34"/>
  <c r="E1241" i="34"/>
  <c r="E1242" i="34"/>
  <c r="E1243" i="34"/>
  <c r="E1244" i="34"/>
  <c r="E1245" i="34"/>
  <c r="E1246" i="34"/>
  <c r="E1247" i="34"/>
  <c r="E1248" i="34"/>
  <c r="E1249" i="34"/>
  <c r="E1250" i="34"/>
  <c r="E1251" i="34"/>
  <c r="E1252" i="34"/>
  <c r="E1253" i="34"/>
  <c r="E1254" i="34"/>
  <c r="E1255" i="34"/>
  <c r="E1256" i="34"/>
  <c r="E1257" i="34"/>
  <c r="E1258" i="34"/>
  <c r="E1259" i="34"/>
  <c r="E1260" i="34"/>
  <c r="E1261" i="34"/>
  <c r="E1262" i="34"/>
  <c r="E1263" i="34"/>
  <c r="E1264" i="34"/>
  <c r="E1265" i="34"/>
  <c r="E1266" i="34"/>
  <c r="E1267" i="34"/>
  <c r="E1268" i="34"/>
  <c r="E1269" i="34"/>
  <c r="E1270" i="34"/>
  <c r="E1271" i="34"/>
  <c r="E1272" i="34"/>
  <c r="E1273" i="34"/>
  <c r="E1274" i="34"/>
  <c r="E1275" i="34"/>
  <c r="E1276" i="34"/>
  <c r="E1277" i="34"/>
  <c r="E1278" i="34"/>
  <c r="E1279" i="34"/>
  <c r="E1280" i="34"/>
  <c r="E1281" i="34"/>
  <c r="E1282" i="34"/>
  <c r="E1283" i="34"/>
  <c r="E1284" i="34"/>
  <c r="E1285" i="34"/>
  <c r="E1286" i="34"/>
  <c r="E1287" i="34"/>
  <c r="E1288" i="34"/>
  <c r="E1289" i="34"/>
  <c r="E1290" i="34"/>
  <c r="E1291" i="34"/>
  <c r="E1292" i="34"/>
  <c r="E1293" i="34"/>
  <c r="E1294" i="34"/>
  <c r="E1295" i="34"/>
  <c r="E1296" i="34"/>
  <c r="E1297" i="34"/>
  <c r="E1298" i="34"/>
  <c r="E1299" i="34"/>
  <c r="E1300" i="34"/>
  <c r="E1301" i="34"/>
  <c r="E1302" i="34"/>
  <c r="E1303" i="34"/>
  <c r="E1304" i="34"/>
  <c r="E1305" i="34"/>
  <c r="E1306" i="34"/>
  <c r="E1307" i="34"/>
  <c r="E1308" i="34"/>
  <c r="E1309" i="34"/>
  <c r="E1310" i="34"/>
  <c r="E1311" i="34"/>
  <c r="E1312" i="34"/>
  <c r="E1313" i="34"/>
  <c r="E1314" i="34"/>
  <c r="E1315" i="34"/>
  <c r="E1316" i="34"/>
  <c r="E1317" i="34"/>
  <c r="E1318" i="34"/>
  <c r="E1319" i="34"/>
  <c r="E1320" i="34"/>
  <c r="E1321" i="34"/>
  <c r="E1322" i="34"/>
  <c r="E1323" i="34"/>
  <c r="E1324" i="34"/>
  <c r="E1325" i="34"/>
  <c r="E1326" i="34"/>
  <c r="E1327" i="34"/>
  <c r="E1328" i="34"/>
  <c r="E1329" i="34"/>
  <c r="E1330" i="34"/>
  <c r="E1331" i="34"/>
  <c r="E1332" i="34"/>
  <c r="E1333" i="34"/>
  <c r="E1334" i="34"/>
  <c r="E1335" i="34"/>
  <c r="E1336" i="34"/>
  <c r="E1337" i="34"/>
  <c r="E1338" i="34"/>
  <c r="E1339" i="34"/>
  <c r="E1340" i="34"/>
  <c r="E1341" i="34"/>
  <c r="E1342" i="34"/>
  <c r="E1343" i="34"/>
  <c r="E1344" i="34"/>
  <c r="E1345" i="34"/>
  <c r="E1346" i="34"/>
  <c r="E1347" i="34"/>
  <c r="E1348" i="34"/>
  <c r="E1349" i="34"/>
  <c r="E1350" i="34"/>
  <c r="E1351" i="34"/>
  <c r="E1352" i="34"/>
  <c r="E1353" i="34"/>
  <c r="E1354" i="34"/>
  <c r="E1355" i="34"/>
  <c r="E1356" i="34"/>
  <c r="E1357" i="34"/>
  <c r="E1358" i="34"/>
  <c r="E1359" i="34"/>
  <c r="E1360" i="34"/>
  <c r="E1361" i="34"/>
  <c r="E1362" i="34"/>
  <c r="E1363" i="34"/>
  <c r="E1364" i="34"/>
  <c r="E1365" i="34"/>
  <c r="E1366" i="34"/>
  <c r="E1367" i="34"/>
  <c r="E1368" i="34"/>
  <c r="E1369" i="34"/>
  <c r="E1370" i="34"/>
  <c r="E1371" i="34"/>
  <c r="E1372" i="34"/>
  <c r="E1373" i="34"/>
  <c r="E1374" i="34"/>
  <c r="E1375" i="34"/>
  <c r="E1376" i="34"/>
  <c r="E1377" i="34"/>
  <c r="E1378" i="34"/>
  <c r="E1379" i="34"/>
  <c r="E1380" i="34"/>
  <c r="E1381" i="34"/>
  <c r="E1382" i="34"/>
  <c r="E1383" i="34"/>
  <c r="E1384" i="34"/>
  <c r="E1385" i="34"/>
  <c r="E1386" i="34"/>
  <c r="E1387" i="34"/>
  <c r="E1388" i="34"/>
  <c r="E1389" i="34"/>
  <c r="E1390" i="34"/>
  <c r="E1391" i="34"/>
  <c r="E1392" i="34"/>
  <c r="E1393" i="34"/>
  <c r="E1394" i="34"/>
  <c r="E1395" i="34"/>
  <c r="E1396" i="34"/>
  <c r="E1397" i="34"/>
  <c r="E1398" i="34"/>
  <c r="E1399" i="34"/>
  <c r="E1400" i="34"/>
  <c r="E1401" i="34"/>
  <c r="E1402" i="34"/>
  <c r="E1403" i="34"/>
  <c r="E1404" i="34"/>
  <c r="E1405" i="34"/>
  <c r="E1406" i="34"/>
  <c r="E1407" i="34"/>
  <c r="E1408" i="34"/>
  <c r="E1409" i="34"/>
  <c r="E1410" i="34"/>
  <c r="E1411" i="34"/>
  <c r="E1412" i="34"/>
  <c r="E1413" i="34"/>
  <c r="E1414" i="34"/>
  <c r="E1415" i="34"/>
  <c r="E1416" i="34"/>
  <c r="E1417" i="34"/>
  <c r="E1418" i="34"/>
  <c r="E1419" i="34"/>
  <c r="E1420" i="34"/>
  <c r="E1421" i="34"/>
  <c r="E1422" i="34"/>
  <c r="E1423" i="34"/>
  <c r="E1424" i="34"/>
  <c r="E1425" i="34"/>
  <c r="E1426" i="34"/>
  <c r="E1427" i="34"/>
  <c r="E1428" i="34"/>
  <c r="E1429" i="34"/>
  <c r="E1430" i="34"/>
  <c r="E1431" i="34"/>
  <c r="E1432" i="34"/>
  <c r="E1433" i="34"/>
  <c r="E1434" i="34"/>
  <c r="E1435" i="34"/>
  <c r="E1436" i="34"/>
  <c r="E1437" i="34"/>
  <c r="E1438" i="34"/>
  <c r="E1439" i="34"/>
  <c r="E1440" i="34"/>
  <c r="E1441" i="34"/>
  <c r="E1442" i="34"/>
  <c r="E1443" i="34"/>
  <c r="E1444" i="34"/>
  <c r="E1445" i="34"/>
  <c r="E1446" i="34"/>
  <c r="E1447" i="34"/>
  <c r="E1448" i="34"/>
  <c r="E1449" i="34"/>
  <c r="E1450" i="34"/>
  <c r="E1451" i="34"/>
  <c r="E1452" i="34"/>
  <c r="E1453" i="34"/>
  <c r="E1454" i="34"/>
  <c r="E1455" i="34"/>
  <c r="E1456" i="34"/>
  <c r="E1457" i="34"/>
  <c r="E1458" i="34"/>
  <c r="E1459" i="34"/>
  <c r="E1460" i="34"/>
  <c r="E1461" i="34"/>
  <c r="E1462" i="34"/>
  <c r="E1463" i="34"/>
  <c r="E1464" i="34"/>
  <c r="E1465" i="34"/>
  <c r="E1466" i="34"/>
  <c r="E1467" i="34"/>
  <c r="E1468" i="34"/>
  <c r="E1469" i="34"/>
  <c r="E1470" i="34"/>
  <c r="E1471" i="34"/>
  <c r="E1472" i="34"/>
  <c r="E1473" i="34"/>
  <c r="E1474" i="34"/>
  <c r="E1475" i="34"/>
  <c r="E1476" i="34"/>
  <c r="E1477" i="34"/>
  <c r="E1478" i="34"/>
  <c r="E1479" i="34"/>
  <c r="E1480" i="34"/>
  <c r="E1481" i="34"/>
  <c r="E1482" i="34"/>
  <c r="E1483" i="34"/>
  <c r="E1484" i="34"/>
  <c r="E1485" i="34"/>
  <c r="E1486" i="34"/>
  <c r="E1487" i="34"/>
  <c r="E1488" i="34"/>
  <c r="E1489" i="34"/>
  <c r="E1490" i="34"/>
  <c r="E1491" i="34"/>
  <c r="E1492" i="34"/>
  <c r="E1493" i="34"/>
  <c r="E1494" i="34"/>
  <c r="E1495" i="34"/>
  <c r="E1496" i="34"/>
  <c r="E1497" i="34"/>
  <c r="E1498" i="34"/>
  <c r="E1499" i="34"/>
  <c r="E1500" i="34"/>
  <c r="E1501" i="34"/>
  <c r="E1502" i="34"/>
  <c r="E1503" i="34"/>
  <c r="E1504" i="34"/>
  <c r="E1505" i="34"/>
  <c r="E1506" i="34"/>
  <c r="E1507" i="34"/>
  <c r="E1508" i="34"/>
  <c r="E1509" i="34"/>
  <c r="E1510" i="34"/>
  <c r="E1511" i="34"/>
  <c r="E1512" i="34"/>
  <c r="E1513" i="34"/>
  <c r="E1514" i="34"/>
  <c r="E1515" i="34"/>
  <c r="E1516" i="34"/>
  <c r="E1517" i="34"/>
  <c r="E1518" i="34"/>
  <c r="E1519" i="34"/>
  <c r="E1520" i="34"/>
  <c r="E1521" i="34"/>
  <c r="E1522" i="34"/>
  <c r="E1523" i="34"/>
  <c r="E1524" i="34"/>
  <c r="E1525" i="34"/>
  <c r="E1526" i="34"/>
  <c r="E1527" i="34"/>
  <c r="E1528" i="34"/>
  <c r="E1529" i="34"/>
  <c r="E1530" i="34"/>
  <c r="E1531" i="34"/>
  <c r="E1532" i="34"/>
  <c r="E1533" i="34"/>
  <c r="E1534" i="34"/>
  <c r="E1535" i="34"/>
  <c r="E1536" i="34"/>
  <c r="E1537" i="34"/>
  <c r="E1538" i="34"/>
  <c r="E1539" i="34"/>
  <c r="E1540" i="34"/>
  <c r="E1541" i="34"/>
  <c r="E1542" i="34"/>
  <c r="E1543" i="34"/>
  <c r="E1544" i="34"/>
  <c r="E1545" i="34"/>
  <c r="E1546" i="34"/>
  <c r="E1547" i="34"/>
  <c r="E1548" i="34"/>
  <c r="E1549" i="34"/>
  <c r="E1550" i="34"/>
  <c r="E1551" i="34"/>
  <c r="E1552" i="34"/>
  <c r="E1553" i="34"/>
  <c r="E1554" i="34"/>
  <c r="E1555" i="34"/>
  <c r="E1556" i="34"/>
  <c r="E1557" i="34"/>
  <c r="E1558" i="34"/>
  <c r="E1559" i="34"/>
  <c r="E1560" i="34"/>
  <c r="E1561" i="34"/>
  <c r="E1562" i="34"/>
  <c r="E1563" i="34"/>
  <c r="E1564" i="34"/>
  <c r="E1565" i="34"/>
  <c r="E1566" i="34"/>
  <c r="E1567" i="34"/>
  <c r="E1568" i="34"/>
  <c r="E1569" i="34"/>
  <c r="E1570" i="34"/>
  <c r="E1571" i="34"/>
  <c r="E1572" i="34"/>
  <c r="E1573" i="34"/>
  <c r="E1574" i="34"/>
  <c r="E1575" i="34"/>
  <c r="E1576" i="34"/>
  <c r="E1577" i="34"/>
  <c r="E1578" i="34"/>
  <c r="E1579" i="34"/>
  <c r="E1580" i="34"/>
  <c r="E1581" i="34"/>
  <c r="E1582" i="34"/>
  <c r="E1583" i="34"/>
  <c r="E1584" i="34"/>
  <c r="E1585" i="34"/>
  <c r="E1586" i="34"/>
  <c r="E1587" i="34"/>
  <c r="E1588" i="34"/>
  <c r="E1589" i="34"/>
  <c r="E1590" i="34"/>
  <c r="E1591" i="34"/>
  <c r="E1592" i="34"/>
  <c r="E1593" i="34"/>
  <c r="E1594" i="34"/>
  <c r="E1595" i="34"/>
  <c r="E1596" i="34"/>
  <c r="E1597" i="34"/>
  <c r="E1598" i="34"/>
  <c r="E1599" i="34"/>
  <c r="E1600" i="34"/>
  <c r="E1601" i="34"/>
  <c r="E1602" i="34"/>
  <c r="E1603" i="34"/>
  <c r="E1604" i="34"/>
  <c r="E1605" i="34"/>
  <c r="E1606" i="34"/>
  <c r="E1607" i="34"/>
  <c r="E1608" i="34"/>
  <c r="E1609" i="34"/>
  <c r="E1610" i="34"/>
  <c r="E1611" i="34"/>
  <c r="E1612" i="34"/>
  <c r="E1613" i="34"/>
  <c r="E1614" i="34"/>
  <c r="E1615" i="34"/>
  <c r="E1616" i="34"/>
  <c r="E1617" i="34"/>
  <c r="E1618" i="34"/>
  <c r="E1619" i="34"/>
  <c r="E1620" i="34"/>
  <c r="E1621" i="34"/>
  <c r="E1622" i="34"/>
  <c r="E1623" i="34"/>
  <c r="E1624" i="34"/>
  <c r="E1625" i="34"/>
  <c r="E1626" i="34"/>
  <c r="E1627" i="34"/>
  <c r="E1628" i="34"/>
  <c r="E1629" i="34"/>
  <c r="E1630" i="34"/>
  <c r="E1631" i="34"/>
  <c r="E1632" i="34"/>
  <c r="E1633" i="34"/>
  <c r="E1634" i="34"/>
  <c r="E1635" i="34"/>
  <c r="E1636" i="34"/>
  <c r="E1637" i="34"/>
  <c r="E1638" i="34"/>
  <c r="E1639" i="34"/>
  <c r="E1640" i="34"/>
  <c r="E1641" i="34"/>
  <c r="E1642" i="34"/>
  <c r="E1643" i="34"/>
  <c r="E1644" i="34"/>
  <c r="E1645" i="34"/>
  <c r="E1646" i="34"/>
  <c r="E1647" i="34"/>
  <c r="E1648" i="34"/>
  <c r="E1649" i="34"/>
  <c r="E1650" i="34"/>
  <c r="E1651" i="34"/>
  <c r="E1652" i="34"/>
  <c r="E1653" i="34"/>
  <c r="E1654" i="34"/>
  <c r="E1655" i="34"/>
  <c r="E1656" i="34"/>
  <c r="E1657" i="34"/>
  <c r="E1658" i="34"/>
  <c r="E1659" i="34"/>
  <c r="E1660" i="34"/>
  <c r="E1661" i="34"/>
  <c r="E1662" i="34"/>
  <c r="E1663" i="34"/>
  <c r="E1664" i="34"/>
  <c r="E1665" i="34"/>
  <c r="E1666" i="34"/>
  <c r="E1667" i="34"/>
  <c r="E1668" i="34"/>
  <c r="E1669" i="34"/>
  <c r="E1670" i="34"/>
  <c r="E1671" i="34"/>
  <c r="E1672" i="34"/>
  <c r="E1673" i="34"/>
  <c r="E1674" i="34"/>
  <c r="E1675" i="34"/>
  <c r="E1676" i="34"/>
  <c r="E1677" i="34"/>
  <c r="E1678" i="34"/>
  <c r="E1679" i="34"/>
  <c r="E1680" i="34"/>
  <c r="E1681" i="34"/>
  <c r="E1682" i="34"/>
  <c r="E1683" i="34"/>
  <c r="E1684" i="34"/>
  <c r="E1685" i="34"/>
  <c r="E1686" i="34"/>
  <c r="E1687" i="34"/>
  <c r="E1688" i="34"/>
  <c r="E1689" i="34"/>
  <c r="E1690" i="34"/>
  <c r="E1691" i="34"/>
  <c r="E1692" i="34"/>
  <c r="E1693" i="34"/>
  <c r="E1694" i="34"/>
  <c r="E1695" i="34"/>
  <c r="E1696" i="34"/>
  <c r="E1697" i="34"/>
  <c r="E1698" i="34"/>
  <c r="E1699" i="34"/>
  <c r="E1700" i="34"/>
  <c r="E1701" i="34"/>
  <c r="E1702" i="34"/>
  <c r="E1703" i="34"/>
  <c r="E1704" i="34"/>
  <c r="E1705" i="34"/>
  <c r="E1706" i="34"/>
  <c r="E1707" i="34"/>
  <c r="E1708" i="34"/>
  <c r="E1709" i="34"/>
  <c r="E1710" i="34"/>
  <c r="E1711" i="34"/>
  <c r="E1712" i="34"/>
  <c r="E1713" i="34"/>
  <c r="E1714" i="34"/>
  <c r="E1715" i="34"/>
  <c r="E1716" i="34"/>
  <c r="E1717" i="34"/>
  <c r="E1718" i="34"/>
  <c r="E1719" i="34"/>
  <c r="E1720" i="34"/>
  <c r="E1721" i="34"/>
  <c r="E1722" i="34"/>
  <c r="E1723" i="34"/>
  <c r="E1724" i="34"/>
  <c r="E1725" i="34"/>
  <c r="E1726" i="34"/>
  <c r="E1727" i="34"/>
  <c r="E1728" i="34"/>
  <c r="E1729" i="34"/>
  <c r="E1730" i="34"/>
  <c r="E1731" i="34"/>
  <c r="E1732" i="34"/>
  <c r="E1733" i="34"/>
  <c r="E1734" i="34"/>
  <c r="E1735" i="34"/>
  <c r="E1736" i="34"/>
  <c r="E1737" i="34"/>
  <c r="E1738" i="34"/>
  <c r="E1739" i="34"/>
  <c r="E1740" i="34"/>
  <c r="E1741" i="34"/>
  <c r="E1742" i="34"/>
  <c r="E1743" i="34"/>
  <c r="E1744" i="34"/>
  <c r="E1745" i="34"/>
  <c r="E1746" i="34"/>
  <c r="E1747" i="34"/>
  <c r="E1748" i="34"/>
  <c r="E1749" i="34"/>
  <c r="E1750" i="34"/>
  <c r="E1751" i="34"/>
  <c r="E1752" i="34"/>
  <c r="E1753" i="34"/>
  <c r="E1754" i="34"/>
  <c r="E1755" i="34"/>
  <c r="E1756" i="34"/>
  <c r="E1757" i="34"/>
  <c r="E1758" i="34"/>
  <c r="E1759" i="34"/>
  <c r="E1760" i="34"/>
  <c r="E1761" i="34"/>
  <c r="E1762" i="34"/>
  <c r="E1763" i="34"/>
  <c r="E1764" i="34"/>
  <c r="E1765" i="34"/>
  <c r="E1766" i="34"/>
  <c r="E1767" i="34"/>
  <c r="E1768" i="34"/>
  <c r="E1769" i="34"/>
  <c r="E1770" i="34"/>
  <c r="E1771" i="34"/>
  <c r="E1772" i="34"/>
  <c r="E1773" i="34"/>
  <c r="E1774" i="34"/>
  <c r="E1775" i="34"/>
  <c r="E1776" i="34"/>
  <c r="E1777" i="34"/>
  <c r="E1778" i="34"/>
  <c r="E1779" i="34"/>
  <c r="E1780" i="34"/>
  <c r="E1781" i="34"/>
  <c r="E1782" i="34"/>
  <c r="E1783" i="34"/>
  <c r="E1784" i="34"/>
  <c r="E1785" i="34"/>
  <c r="E1786" i="34"/>
  <c r="E1787" i="34"/>
  <c r="E1788" i="34"/>
  <c r="E1789" i="34"/>
  <c r="E1790" i="34"/>
  <c r="E1791" i="34"/>
  <c r="E1792" i="34"/>
  <c r="E1793" i="34"/>
  <c r="E1794" i="34"/>
  <c r="E1795" i="34"/>
  <c r="E1796" i="34"/>
  <c r="E1797" i="34"/>
  <c r="E1798" i="34"/>
  <c r="E1799" i="34"/>
  <c r="E1800" i="34"/>
  <c r="E1801" i="34"/>
  <c r="E1802" i="34"/>
  <c r="E1803" i="34"/>
  <c r="E1804" i="34"/>
  <c r="E1805" i="34"/>
  <c r="E1806" i="34"/>
  <c r="E1807" i="34"/>
  <c r="E1808" i="34"/>
  <c r="E1809" i="34"/>
  <c r="E1810" i="34"/>
  <c r="E1811" i="34"/>
  <c r="E1812" i="34"/>
  <c r="E1813" i="34"/>
  <c r="E1814" i="34"/>
  <c r="E1815" i="34"/>
  <c r="E1816" i="34"/>
  <c r="E1817" i="34"/>
  <c r="E1818" i="34"/>
  <c r="E1819" i="34"/>
  <c r="E1820" i="34"/>
  <c r="E1821" i="34"/>
  <c r="E1822" i="34"/>
  <c r="E1823" i="34"/>
  <c r="E1824" i="34"/>
  <c r="E1825" i="34"/>
  <c r="E1826" i="34"/>
  <c r="E1827" i="34"/>
  <c r="E1828" i="34"/>
  <c r="E1829" i="34"/>
  <c r="E1830" i="34"/>
  <c r="E1831" i="34"/>
  <c r="E1832" i="34"/>
  <c r="E1833" i="34"/>
  <c r="E1834" i="34"/>
  <c r="E1835" i="34"/>
  <c r="E1836" i="34"/>
  <c r="E1837" i="34"/>
  <c r="E1838" i="34"/>
  <c r="E1839" i="34"/>
  <c r="E1840" i="34"/>
  <c r="E1841" i="34"/>
  <c r="E1842" i="34"/>
  <c r="E1843" i="34"/>
  <c r="E1844" i="34"/>
  <c r="E1845" i="34"/>
  <c r="E1846" i="34"/>
  <c r="E1847" i="34"/>
  <c r="E1848" i="34"/>
  <c r="E1849" i="34"/>
  <c r="E1850" i="34"/>
  <c r="E1851" i="34"/>
  <c r="E1852" i="34"/>
  <c r="E1853" i="34"/>
  <c r="E1854" i="34"/>
  <c r="E1855" i="34"/>
  <c r="E1856" i="34"/>
  <c r="E1857" i="34"/>
  <c r="E1858" i="34"/>
  <c r="E1859" i="34"/>
  <c r="E1860" i="34"/>
  <c r="E1861" i="34"/>
  <c r="E1862" i="34"/>
  <c r="E1863" i="34"/>
  <c r="E1864" i="34"/>
  <c r="E1865" i="34"/>
  <c r="E1866" i="34"/>
  <c r="E1867" i="34"/>
  <c r="E1868" i="34"/>
  <c r="E1869" i="34"/>
  <c r="E1870" i="34"/>
  <c r="E1871" i="34"/>
  <c r="E1872" i="34"/>
  <c r="E1873" i="34"/>
  <c r="E1874" i="34"/>
  <c r="E1875" i="34"/>
  <c r="E1876" i="34"/>
  <c r="E1877" i="34"/>
  <c r="E1878" i="34"/>
  <c r="E1879" i="34"/>
  <c r="E1880" i="34"/>
  <c r="E1881" i="34"/>
  <c r="E1882" i="34"/>
  <c r="E1883" i="34"/>
  <c r="E1884" i="34"/>
  <c r="E1885" i="34"/>
  <c r="E1886" i="34"/>
  <c r="E1887" i="34"/>
  <c r="E1888" i="34"/>
  <c r="E1889" i="34"/>
  <c r="E1890" i="34"/>
  <c r="E1891" i="34"/>
  <c r="E1892" i="34"/>
  <c r="E1893" i="34"/>
  <c r="E1894" i="34"/>
  <c r="E1895" i="34"/>
  <c r="E1896" i="34"/>
  <c r="E1897" i="34"/>
  <c r="E1898" i="34"/>
  <c r="E1899" i="34"/>
  <c r="E1900" i="34"/>
  <c r="E1901" i="34"/>
  <c r="E1902" i="34"/>
  <c r="E1903" i="34"/>
  <c r="E1904" i="34"/>
  <c r="E1905" i="34"/>
  <c r="E1906" i="34"/>
  <c r="E1907" i="34"/>
  <c r="E1908" i="34"/>
  <c r="E1909" i="34"/>
  <c r="E1910" i="34"/>
  <c r="E1911" i="34"/>
  <c r="E1912" i="34"/>
  <c r="E1913" i="34"/>
  <c r="E1914" i="34"/>
  <c r="E1915" i="34"/>
  <c r="E1916" i="34"/>
  <c r="E1917" i="34"/>
  <c r="E1918" i="34"/>
  <c r="E1919" i="34"/>
  <c r="E1920" i="34"/>
  <c r="E1921" i="34"/>
  <c r="E1922" i="34"/>
  <c r="E1923" i="34"/>
  <c r="E1924" i="34"/>
  <c r="E1925" i="34"/>
  <c r="E1926" i="34"/>
  <c r="E1927" i="34"/>
  <c r="E1928" i="34"/>
  <c r="E1929" i="34"/>
  <c r="E1930" i="34"/>
  <c r="E1931" i="34"/>
  <c r="E1932" i="34"/>
  <c r="E1933" i="34"/>
  <c r="E1934" i="34"/>
  <c r="E1935" i="34"/>
  <c r="E1936" i="34"/>
  <c r="E1937" i="34"/>
  <c r="E1938" i="34"/>
  <c r="E1939" i="34"/>
  <c r="E1940" i="34"/>
  <c r="E1941" i="34"/>
  <c r="E1942" i="34"/>
  <c r="E1943" i="34"/>
  <c r="E1944" i="34"/>
  <c r="E1945" i="34"/>
  <c r="E1946" i="34"/>
  <c r="E1947" i="34"/>
  <c r="E1948" i="34"/>
  <c r="E1949" i="34"/>
  <c r="E1950" i="34"/>
  <c r="E1951" i="34"/>
  <c r="E1952" i="34"/>
  <c r="E1953" i="34"/>
  <c r="E1954" i="34"/>
  <c r="E1955" i="34"/>
  <c r="E1956" i="34"/>
  <c r="E1957" i="34"/>
  <c r="E1958" i="34"/>
  <c r="E1959" i="34"/>
  <c r="E1960" i="34"/>
  <c r="E1961" i="34"/>
  <c r="E1962" i="34"/>
  <c r="E1963" i="34"/>
  <c r="E1964" i="34"/>
  <c r="E1965" i="34"/>
  <c r="E1966" i="34"/>
  <c r="E1967" i="34"/>
  <c r="E1968" i="34"/>
  <c r="E1969" i="34"/>
  <c r="E1970" i="34"/>
  <c r="E1971" i="34"/>
  <c r="E1972" i="34"/>
  <c r="E1973" i="34"/>
  <c r="E1974" i="34"/>
  <c r="E1975" i="34"/>
  <c r="E1976" i="34"/>
  <c r="E1977" i="34"/>
  <c r="E1978" i="34"/>
  <c r="E1979" i="34"/>
  <c r="E1980" i="34"/>
  <c r="E1981" i="34"/>
  <c r="E1982" i="34"/>
  <c r="E1983" i="34"/>
  <c r="E1984" i="34"/>
  <c r="E1985" i="34"/>
  <c r="E1986" i="34"/>
  <c r="E1987" i="34"/>
  <c r="E1988" i="34"/>
  <c r="E1989" i="34"/>
  <c r="E1990" i="34"/>
  <c r="E1991" i="34"/>
  <c r="E1992" i="34"/>
  <c r="E1993" i="34"/>
  <c r="E1994" i="34"/>
  <c r="E1995" i="34"/>
  <c r="E1996" i="34"/>
  <c r="E1997" i="34"/>
  <c r="E1998" i="34"/>
  <c r="E1999" i="34"/>
  <c r="E2000" i="34"/>
  <c r="E2001" i="34"/>
  <c r="E2002" i="34"/>
  <c r="E2003" i="34"/>
  <c r="E2004" i="34"/>
  <c r="E2005" i="34"/>
  <c r="E2006" i="34"/>
  <c r="E2007" i="34"/>
  <c r="E2008" i="34"/>
  <c r="E2009" i="34"/>
  <c r="E2010" i="34"/>
  <c r="E2011" i="34"/>
  <c r="E2012" i="34"/>
  <c r="E2013" i="34"/>
  <c r="E2014" i="34"/>
  <c r="E2015" i="34"/>
  <c r="E2016" i="34"/>
  <c r="E2017" i="34"/>
  <c r="E2018" i="34"/>
  <c r="E2019" i="34"/>
  <c r="E2020" i="34"/>
  <c r="E2021" i="34"/>
  <c r="E2022" i="34"/>
  <c r="E2023" i="34"/>
  <c r="E2024" i="34"/>
  <c r="E2025" i="34"/>
  <c r="E2026" i="34"/>
  <c r="E2027" i="34"/>
  <c r="E2028" i="34"/>
  <c r="E2029" i="34"/>
  <c r="E2030" i="34"/>
  <c r="E2031" i="34"/>
  <c r="E2032" i="34"/>
  <c r="E2033" i="34"/>
  <c r="E2034" i="34"/>
  <c r="E2035" i="34"/>
  <c r="E2036" i="34"/>
  <c r="E2037" i="34"/>
  <c r="E2038" i="34"/>
  <c r="E2039" i="34"/>
  <c r="E2040" i="34"/>
  <c r="E2041" i="34"/>
  <c r="E2042" i="34"/>
  <c r="E2043" i="34"/>
  <c r="E2044" i="34"/>
  <c r="E2045" i="34"/>
  <c r="E2046" i="34"/>
  <c r="E2047" i="34"/>
  <c r="E2048" i="34"/>
  <c r="E2049" i="34"/>
  <c r="E2050" i="34"/>
  <c r="E2051" i="34"/>
  <c r="E2052" i="34"/>
  <c r="E2053" i="34"/>
  <c r="E2054" i="34"/>
  <c r="E2055" i="34"/>
  <c r="E2056" i="34"/>
  <c r="E2057" i="34"/>
  <c r="E2058" i="34"/>
  <c r="E2059" i="34"/>
  <c r="E2060" i="34"/>
  <c r="E2061" i="34"/>
  <c r="E2062" i="34"/>
  <c r="E2063" i="34"/>
  <c r="E2064" i="34"/>
  <c r="E2065" i="34"/>
  <c r="E2066" i="34"/>
  <c r="E2067" i="34"/>
  <c r="E2068" i="34"/>
  <c r="E2069" i="34"/>
  <c r="E2070" i="34"/>
  <c r="E2071" i="34"/>
  <c r="E2072" i="34"/>
  <c r="E2073" i="34"/>
  <c r="E2074" i="34"/>
  <c r="E2075" i="34"/>
  <c r="E2076" i="34"/>
  <c r="E2077" i="34"/>
  <c r="E2078" i="34"/>
  <c r="E2079" i="34"/>
  <c r="E2080" i="34"/>
  <c r="E2081" i="34"/>
  <c r="E2082" i="34"/>
  <c r="E2083" i="34"/>
  <c r="E2084" i="34"/>
  <c r="E2085" i="34"/>
  <c r="E2086" i="34"/>
  <c r="E2087" i="34"/>
  <c r="E2088" i="34"/>
  <c r="E2089" i="34"/>
  <c r="E2090" i="34"/>
  <c r="E2091" i="34"/>
  <c r="E2092" i="34"/>
  <c r="E2093" i="34"/>
  <c r="E2094" i="34"/>
  <c r="E2095" i="34"/>
  <c r="E2096" i="34"/>
  <c r="E2097" i="34"/>
  <c r="E2098" i="34"/>
  <c r="E2099" i="34"/>
  <c r="E2100" i="34"/>
  <c r="E2101" i="34"/>
  <c r="E2102" i="34"/>
  <c r="E2103" i="34"/>
  <c r="E2104" i="34"/>
  <c r="E2105" i="34"/>
  <c r="E2106" i="34"/>
  <c r="E2107" i="34"/>
  <c r="E2108" i="34"/>
  <c r="E2109" i="34"/>
  <c r="E2110" i="34"/>
  <c r="E2111" i="34"/>
  <c r="E2112" i="34"/>
  <c r="E2113" i="34"/>
  <c r="E2114" i="34"/>
  <c r="E2115" i="34"/>
  <c r="E2116" i="34"/>
  <c r="E2117" i="34"/>
  <c r="E2118" i="34"/>
  <c r="E2119" i="34"/>
  <c r="E2120" i="34"/>
  <c r="E2121" i="34"/>
  <c r="E2122" i="34"/>
  <c r="E2123" i="34"/>
  <c r="E2124" i="34"/>
  <c r="E2125" i="34"/>
  <c r="E2126" i="34"/>
  <c r="E2127" i="34"/>
  <c r="E2128" i="34"/>
  <c r="E2129" i="34"/>
  <c r="E2130" i="34"/>
  <c r="E2131" i="34"/>
  <c r="E2132" i="34"/>
  <c r="E2133" i="34"/>
  <c r="E2134" i="34"/>
  <c r="E2135" i="34"/>
  <c r="E2136" i="34"/>
  <c r="E2137" i="34"/>
  <c r="E2138" i="34"/>
  <c r="E2139" i="34"/>
  <c r="E2140" i="34"/>
  <c r="E2141" i="34"/>
  <c r="E2142" i="34"/>
  <c r="E2143" i="34"/>
  <c r="E2144" i="34"/>
  <c r="E2145" i="34"/>
  <c r="E2146" i="34"/>
  <c r="E2147" i="34"/>
  <c r="E2148" i="34"/>
  <c r="E2149" i="34"/>
  <c r="E2150" i="34"/>
  <c r="E2151" i="34"/>
  <c r="E2152" i="34"/>
  <c r="E2153" i="34"/>
  <c r="E2154" i="34"/>
  <c r="E2155" i="34"/>
  <c r="E2156" i="34"/>
  <c r="E2157" i="34"/>
  <c r="E2158" i="34"/>
  <c r="E2159" i="34"/>
  <c r="E2160" i="34"/>
  <c r="E2161" i="34"/>
  <c r="E2162" i="34"/>
  <c r="E2163" i="34"/>
  <c r="E2164" i="34"/>
  <c r="E2165" i="34"/>
  <c r="E2166" i="34"/>
  <c r="E2167" i="34"/>
  <c r="E2168" i="34"/>
  <c r="E2169" i="34"/>
  <c r="E2170" i="34"/>
  <c r="E2171" i="34"/>
  <c r="E2172" i="34"/>
  <c r="E2173" i="34"/>
  <c r="E2174" i="34"/>
  <c r="E2175" i="34"/>
  <c r="E2176" i="34"/>
  <c r="E2177" i="34"/>
  <c r="E2178" i="34"/>
  <c r="E2179" i="34"/>
  <c r="E2180" i="34"/>
  <c r="E2181" i="34"/>
  <c r="E2182" i="34"/>
  <c r="E2183" i="34"/>
  <c r="E2184" i="34"/>
  <c r="E2185" i="34"/>
  <c r="E2186" i="34"/>
  <c r="E2187" i="34"/>
  <c r="E2188" i="34"/>
  <c r="E2189" i="34"/>
  <c r="E2190" i="34"/>
  <c r="E2191" i="34"/>
  <c r="E2192" i="34"/>
  <c r="E2193" i="34"/>
  <c r="E2194" i="34"/>
  <c r="E2195" i="34"/>
  <c r="E2196" i="34"/>
  <c r="E2197" i="34"/>
  <c r="E2198" i="34"/>
  <c r="E2199" i="34"/>
  <c r="E2200" i="34"/>
  <c r="E2201" i="34"/>
  <c r="E2202" i="34"/>
  <c r="E2203" i="34"/>
  <c r="E2204" i="34"/>
  <c r="E2205" i="34"/>
  <c r="E2206" i="34"/>
  <c r="E2207" i="34"/>
  <c r="E2208" i="34"/>
  <c r="E2209" i="34"/>
  <c r="E2210" i="34"/>
  <c r="E2211" i="34"/>
  <c r="E2212" i="34"/>
  <c r="E2213" i="34"/>
  <c r="E2214" i="34"/>
  <c r="E2215" i="34"/>
  <c r="E2216" i="34"/>
  <c r="E2217" i="34"/>
  <c r="E2218" i="34"/>
  <c r="E2219" i="34"/>
  <c r="E2220" i="34"/>
  <c r="E2221" i="34"/>
  <c r="E2222" i="34"/>
  <c r="E2223" i="34"/>
  <c r="E2224" i="34"/>
  <c r="E2225" i="34"/>
  <c r="E2226" i="34"/>
  <c r="E2227" i="34"/>
  <c r="E2228" i="34"/>
  <c r="E2229" i="34"/>
  <c r="E2230" i="34"/>
  <c r="E2231" i="34"/>
  <c r="E2232" i="34"/>
  <c r="E2233" i="34"/>
  <c r="E2234" i="34"/>
  <c r="E2235" i="34"/>
  <c r="E2236" i="34"/>
  <c r="E2237" i="34"/>
  <c r="E2238" i="34"/>
  <c r="E2239" i="34"/>
  <c r="E2240" i="34"/>
  <c r="E2241" i="34"/>
  <c r="E2242" i="34"/>
  <c r="E2243" i="34"/>
  <c r="E2244" i="34"/>
  <c r="E2245" i="34"/>
  <c r="E2246" i="34"/>
  <c r="E2247" i="34"/>
  <c r="E2248" i="34"/>
  <c r="E2249" i="34"/>
  <c r="E2250" i="34"/>
  <c r="E2251" i="34"/>
  <c r="E2252" i="34"/>
  <c r="E2253" i="34"/>
  <c r="E2254" i="34"/>
  <c r="E2255" i="34"/>
  <c r="E2256" i="34"/>
  <c r="E2257" i="34"/>
  <c r="E2258" i="34"/>
  <c r="E2259" i="34"/>
  <c r="E2260" i="34"/>
  <c r="E2261" i="34"/>
  <c r="E2262" i="34"/>
  <c r="E2263" i="34"/>
  <c r="E2264" i="34"/>
  <c r="E2265" i="34"/>
  <c r="E2266" i="34"/>
  <c r="E2267" i="34"/>
  <c r="E2268" i="34"/>
  <c r="E2269" i="34"/>
  <c r="E2270" i="34"/>
  <c r="E2271" i="34"/>
  <c r="E2272" i="34"/>
  <c r="E2273" i="34"/>
  <c r="E2274" i="34"/>
  <c r="E2275" i="34"/>
  <c r="E2276" i="34"/>
  <c r="E2277" i="34"/>
  <c r="E2278" i="34"/>
  <c r="E2279" i="34"/>
  <c r="E2280" i="34"/>
  <c r="E2281" i="34"/>
  <c r="E2282" i="34"/>
  <c r="E2283" i="34"/>
  <c r="E2284" i="34"/>
  <c r="E2285" i="34"/>
  <c r="E2286" i="34"/>
  <c r="E2287" i="34"/>
  <c r="E2288" i="34"/>
  <c r="E2289" i="34"/>
  <c r="E2290" i="34"/>
  <c r="E2291" i="34"/>
  <c r="E2292" i="34"/>
  <c r="E2293" i="34"/>
  <c r="E2294" i="34"/>
  <c r="E2295" i="34"/>
  <c r="E2296" i="34"/>
  <c r="E2297" i="34"/>
  <c r="E2298" i="34"/>
  <c r="E2299" i="34"/>
  <c r="E2300" i="34"/>
  <c r="E2301" i="34"/>
  <c r="E2302" i="34"/>
  <c r="E2303" i="34"/>
  <c r="E2304" i="34"/>
  <c r="E2305" i="34"/>
  <c r="E2306" i="34"/>
  <c r="E2307" i="34"/>
  <c r="E2308" i="34"/>
  <c r="E2309" i="34"/>
  <c r="E2310" i="34"/>
  <c r="E2311" i="34"/>
  <c r="E2312" i="34"/>
  <c r="E2313" i="34"/>
  <c r="E2314" i="34"/>
  <c r="E2315" i="34"/>
  <c r="E2316" i="34"/>
  <c r="E2317" i="34"/>
  <c r="E2318" i="34"/>
  <c r="E2319" i="34"/>
  <c r="E2320" i="34"/>
  <c r="E2321" i="34"/>
  <c r="E2322" i="34"/>
  <c r="E2323" i="34"/>
  <c r="E2324" i="34"/>
  <c r="E2325" i="34"/>
  <c r="E2326" i="34"/>
  <c r="E2327" i="34"/>
  <c r="E2328" i="34"/>
  <c r="E2329" i="34"/>
  <c r="E2330" i="34"/>
  <c r="E2331" i="34"/>
  <c r="E2332" i="34"/>
  <c r="E2333" i="34"/>
  <c r="E2334" i="34"/>
  <c r="E2335" i="34"/>
  <c r="E2336" i="34"/>
  <c r="E2337" i="34"/>
  <c r="E2338" i="34"/>
  <c r="E2339" i="34"/>
  <c r="E2340" i="34"/>
  <c r="E2341" i="34"/>
  <c r="E2342" i="34"/>
  <c r="E2343" i="34"/>
  <c r="E2344" i="34"/>
  <c r="E2345" i="34"/>
  <c r="E2346" i="34"/>
  <c r="E2347" i="34"/>
  <c r="E2348" i="34"/>
  <c r="E2349" i="34"/>
  <c r="E2350" i="34"/>
  <c r="E2351" i="34"/>
  <c r="E2352" i="34"/>
  <c r="E2353" i="34"/>
  <c r="E2354" i="34"/>
  <c r="E2355" i="34"/>
  <c r="E2356" i="34"/>
  <c r="E2357" i="34"/>
  <c r="E2358" i="34"/>
  <c r="E2359" i="34"/>
  <c r="E2360" i="34"/>
  <c r="E2361" i="34"/>
  <c r="E2362" i="34"/>
  <c r="E2363" i="34"/>
  <c r="E2364" i="34"/>
  <c r="E2365" i="34"/>
  <c r="E2366" i="34"/>
  <c r="E2367" i="34"/>
  <c r="E2368" i="34"/>
  <c r="E2369" i="34"/>
  <c r="E2370" i="34"/>
  <c r="E2371" i="34"/>
  <c r="E2372" i="34"/>
  <c r="E2373" i="34"/>
  <c r="E2374" i="34"/>
  <c r="E2375" i="34"/>
  <c r="E2376" i="34"/>
  <c r="E2377" i="34"/>
  <c r="E2378" i="34"/>
  <c r="E2379" i="34"/>
  <c r="E2380" i="34"/>
  <c r="E2381" i="34"/>
  <c r="E2382" i="34"/>
  <c r="E2383" i="34"/>
  <c r="E2384" i="34"/>
  <c r="E2385" i="34"/>
  <c r="E2386" i="34"/>
  <c r="E2387" i="34"/>
  <c r="E2388" i="34"/>
  <c r="E2389" i="34"/>
  <c r="E2390" i="34"/>
  <c r="E2391" i="34"/>
  <c r="E2392" i="34"/>
  <c r="E2393" i="34"/>
  <c r="E2394" i="34"/>
  <c r="E2395" i="34"/>
  <c r="E2396" i="34"/>
  <c r="E2397" i="34"/>
  <c r="E2398" i="34"/>
  <c r="E2399" i="34"/>
  <c r="E2400" i="34"/>
  <c r="E2401" i="34"/>
  <c r="E2402" i="34"/>
  <c r="E2403" i="34"/>
  <c r="E2404" i="34"/>
  <c r="E2405" i="34"/>
  <c r="E2406" i="34"/>
  <c r="E2407" i="34"/>
  <c r="E2408" i="34"/>
  <c r="E2409" i="34"/>
  <c r="E2410" i="34"/>
  <c r="E2411" i="34"/>
  <c r="E2412" i="34"/>
  <c r="E2413" i="34"/>
  <c r="E2414" i="34"/>
  <c r="E2415" i="34"/>
  <c r="E2416" i="34"/>
  <c r="E2417" i="34"/>
  <c r="E2418" i="34"/>
  <c r="E2419" i="34"/>
  <c r="E2420" i="34"/>
  <c r="E2421" i="34"/>
  <c r="E2422" i="34"/>
  <c r="E2423" i="34"/>
  <c r="E2424" i="34"/>
  <c r="E2425" i="34"/>
  <c r="E2426" i="34"/>
  <c r="E2427" i="34"/>
  <c r="E2428" i="34"/>
  <c r="E2429" i="34"/>
  <c r="E2430" i="34"/>
  <c r="E2431" i="34"/>
  <c r="E2432" i="34"/>
  <c r="E2433" i="34"/>
  <c r="E2434" i="34"/>
  <c r="E2435" i="34"/>
  <c r="E2436" i="34"/>
  <c r="E2437" i="34"/>
  <c r="E2438" i="34"/>
  <c r="E2439" i="34"/>
  <c r="E2440" i="34"/>
  <c r="E2441" i="34"/>
  <c r="E2442" i="34"/>
  <c r="E2443" i="34"/>
  <c r="E2444" i="34"/>
  <c r="E2445" i="34"/>
  <c r="E2446" i="34"/>
  <c r="E2447" i="34"/>
  <c r="E2448" i="34"/>
  <c r="E2449" i="34"/>
  <c r="E2450" i="34"/>
  <c r="E2451" i="34"/>
  <c r="E2452" i="34"/>
  <c r="E2453" i="34"/>
  <c r="E2454" i="34"/>
  <c r="E2455" i="34"/>
  <c r="E2456" i="34"/>
  <c r="E2457" i="34"/>
  <c r="E2458" i="34"/>
  <c r="E2459" i="34"/>
  <c r="E2460" i="34"/>
  <c r="E2461" i="34"/>
  <c r="E2462" i="34"/>
  <c r="E2463" i="34"/>
  <c r="E2464" i="34"/>
  <c r="E2465" i="34"/>
  <c r="E2466" i="34"/>
  <c r="E2467" i="34"/>
  <c r="E2468" i="34"/>
  <c r="E2469" i="34"/>
  <c r="E2470" i="34"/>
  <c r="E2471" i="34"/>
  <c r="E2472" i="34"/>
  <c r="E2473" i="34"/>
  <c r="E2474" i="34"/>
  <c r="E2475" i="34"/>
  <c r="E2476" i="34"/>
  <c r="E2477" i="34"/>
  <c r="E2478" i="34"/>
  <c r="E2479" i="34"/>
  <c r="E2480" i="34"/>
  <c r="E2481" i="34"/>
  <c r="E2482" i="34"/>
  <c r="E2483" i="34"/>
  <c r="E2484" i="34"/>
  <c r="E2485" i="34"/>
  <c r="E2486" i="34"/>
  <c r="E2487" i="34"/>
  <c r="E2488" i="34"/>
  <c r="E2489" i="34"/>
  <c r="E2490" i="34"/>
  <c r="E2491" i="34"/>
  <c r="E2492" i="34"/>
  <c r="E2493" i="34"/>
  <c r="E2494" i="34"/>
  <c r="E2495" i="34"/>
  <c r="E2496" i="34"/>
  <c r="E2497" i="34"/>
  <c r="E2498" i="34"/>
  <c r="E2499" i="34"/>
  <c r="E2500" i="34"/>
  <c r="E2501" i="34"/>
  <c r="E2502" i="34"/>
  <c r="E2503" i="34"/>
  <c r="E2504" i="34"/>
  <c r="E2505" i="34"/>
  <c r="E2506" i="34"/>
  <c r="E2507" i="34"/>
  <c r="E2508" i="34"/>
  <c r="E2509" i="34"/>
  <c r="E2510" i="34"/>
  <c r="E2511" i="34"/>
  <c r="E2512" i="34"/>
  <c r="E2513" i="34"/>
  <c r="E2514" i="34"/>
  <c r="E2515" i="34"/>
  <c r="E2516" i="34"/>
  <c r="E2517" i="34"/>
  <c r="E2518" i="34"/>
  <c r="E2519" i="34"/>
  <c r="E2520" i="34"/>
  <c r="E2521" i="34"/>
  <c r="E2522" i="34"/>
  <c r="E2523" i="34"/>
  <c r="E2524" i="34"/>
  <c r="E2525" i="34"/>
  <c r="E2526" i="34"/>
  <c r="E2527" i="34"/>
  <c r="E2528" i="34"/>
  <c r="E2529" i="34"/>
  <c r="E2530" i="34"/>
  <c r="E2531" i="34"/>
  <c r="E2532" i="34"/>
  <c r="E2533" i="34"/>
  <c r="E2534" i="34"/>
  <c r="E2535" i="34"/>
  <c r="E2536" i="34"/>
  <c r="E2537" i="34"/>
  <c r="E2538" i="34"/>
  <c r="E2539" i="34"/>
  <c r="E2540" i="34"/>
  <c r="E2541" i="34"/>
  <c r="E2542" i="34"/>
  <c r="E2543" i="34"/>
  <c r="E2544" i="34"/>
  <c r="E2545" i="34"/>
  <c r="E2546" i="34"/>
  <c r="E2547" i="34"/>
  <c r="E2548" i="34"/>
  <c r="E2549" i="34"/>
  <c r="E2550" i="34"/>
  <c r="E2551" i="34"/>
  <c r="E2552" i="34"/>
  <c r="E2553" i="34"/>
  <c r="E2554" i="34"/>
  <c r="E2555" i="34"/>
  <c r="E2556" i="34"/>
  <c r="E2557" i="34"/>
  <c r="E2558" i="34"/>
  <c r="E2559" i="34"/>
  <c r="E2560" i="34"/>
  <c r="E2561" i="34"/>
  <c r="E2562" i="34"/>
  <c r="E2563" i="34"/>
  <c r="E2564" i="34"/>
  <c r="E2565" i="34"/>
  <c r="E2566" i="34"/>
  <c r="E2567" i="34"/>
  <c r="E2568" i="34"/>
  <c r="E2569" i="34"/>
  <c r="E2570" i="34"/>
  <c r="E2571" i="34"/>
  <c r="E2572" i="34"/>
  <c r="E2573" i="34"/>
  <c r="E2574" i="34"/>
  <c r="E2575" i="34"/>
  <c r="E2576" i="34"/>
  <c r="E2577" i="34"/>
  <c r="E2578" i="34"/>
  <c r="E2579" i="34"/>
  <c r="E2580" i="34"/>
  <c r="E2581" i="34"/>
  <c r="E2582" i="34"/>
  <c r="E2583" i="34"/>
  <c r="E2584" i="34"/>
  <c r="E2585" i="34"/>
  <c r="E2586" i="34"/>
  <c r="E2587" i="34"/>
  <c r="E2588" i="34"/>
  <c r="E2589" i="34"/>
  <c r="E2590" i="34"/>
  <c r="E2591" i="34"/>
  <c r="E2592" i="34"/>
  <c r="E2593" i="34"/>
  <c r="E2594" i="34"/>
  <c r="E2595" i="34"/>
  <c r="E2596" i="34"/>
  <c r="E2597" i="34"/>
  <c r="E2598" i="34"/>
  <c r="E2599" i="34"/>
  <c r="E2600" i="34"/>
  <c r="E2601" i="34"/>
  <c r="E2602" i="34"/>
  <c r="E2603" i="34"/>
  <c r="E2604" i="34"/>
  <c r="E2605" i="34"/>
  <c r="E2606" i="34"/>
  <c r="E2607" i="34"/>
  <c r="E2608" i="34"/>
  <c r="E2609" i="34"/>
  <c r="E2610" i="34"/>
  <c r="E2611" i="34"/>
  <c r="E2612" i="34"/>
  <c r="E2613" i="34"/>
  <c r="E2614" i="34"/>
  <c r="E2615" i="34"/>
  <c r="E2616" i="34"/>
  <c r="E2617" i="34"/>
  <c r="E2618" i="34"/>
  <c r="E2619" i="34"/>
  <c r="E2620" i="34"/>
  <c r="E2621" i="34"/>
  <c r="E2622" i="34"/>
  <c r="E2623" i="34"/>
  <c r="E2624" i="34"/>
  <c r="E2625" i="34"/>
  <c r="E2626" i="34"/>
  <c r="E2627" i="34"/>
  <c r="E2628" i="34"/>
  <c r="E2629" i="34"/>
  <c r="E2630" i="34"/>
  <c r="E2631" i="34"/>
  <c r="E2632" i="34"/>
  <c r="E2633" i="34"/>
  <c r="E2634" i="34"/>
  <c r="E2635" i="34"/>
  <c r="E2636" i="34"/>
  <c r="E2637" i="34"/>
  <c r="E2638" i="34"/>
  <c r="E2639" i="34"/>
  <c r="E2640" i="34"/>
  <c r="E2641" i="34"/>
  <c r="E2642" i="34"/>
  <c r="E2643" i="34"/>
  <c r="E2644" i="34"/>
  <c r="E2645" i="34"/>
  <c r="E2646" i="34"/>
  <c r="E2647" i="34"/>
  <c r="E2648" i="34"/>
  <c r="E2649" i="34"/>
  <c r="E2650" i="34"/>
  <c r="E2651" i="34"/>
  <c r="E2652" i="34"/>
  <c r="E2653" i="34"/>
  <c r="E2654" i="34"/>
  <c r="E2655" i="34"/>
  <c r="E2656" i="34"/>
  <c r="E2657" i="34"/>
  <c r="E2658" i="34"/>
  <c r="E2659" i="34"/>
  <c r="E2660" i="34"/>
  <c r="E2661" i="34"/>
  <c r="E2662" i="34"/>
  <c r="E2663" i="34"/>
  <c r="E2664" i="34"/>
  <c r="E2665" i="34"/>
  <c r="E2666" i="34"/>
  <c r="E2667" i="34"/>
  <c r="E2668" i="34"/>
  <c r="E2669" i="34"/>
  <c r="E2670" i="34"/>
  <c r="E2671" i="34"/>
  <c r="E2672" i="34"/>
  <c r="E2673" i="34"/>
  <c r="E2674" i="34"/>
  <c r="E2675" i="34"/>
  <c r="E2676" i="34"/>
  <c r="E2677" i="34"/>
  <c r="E2678" i="34"/>
  <c r="E2679" i="34"/>
  <c r="E2680" i="34"/>
  <c r="E2681" i="34"/>
  <c r="E2682" i="34"/>
  <c r="E2683" i="34"/>
  <c r="E2684" i="34"/>
  <c r="E2685" i="34"/>
  <c r="E2686" i="34"/>
  <c r="E2687" i="34"/>
  <c r="E2688" i="34"/>
  <c r="E2689" i="34"/>
  <c r="E2690" i="34"/>
  <c r="E2691" i="34"/>
  <c r="E2692" i="34"/>
  <c r="E2693" i="34"/>
  <c r="E2694" i="34"/>
  <c r="E2695" i="34"/>
  <c r="E2696" i="34"/>
  <c r="E2697" i="34"/>
  <c r="E2698" i="34"/>
  <c r="E2699" i="34"/>
  <c r="E2700" i="34"/>
  <c r="E2701" i="34"/>
  <c r="E2702" i="34"/>
  <c r="E2703" i="34"/>
  <c r="E2704" i="34"/>
  <c r="E2705" i="34"/>
  <c r="E2706" i="34"/>
  <c r="E2707" i="34"/>
  <c r="E2708" i="34"/>
  <c r="E2709" i="34"/>
  <c r="E2710" i="34"/>
  <c r="E2711" i="34"/>
  <c r="E2712" i="34"/>
  <c r="E2713" i="34"/>
  <c r="E2714" i="34"/>
  <c r="E2715" i="34"/>
  <c r="E2716" i="34"/>
  <c r="E2717" i="34"/>
  <c r="E2718" i="34"/>
  <c r="E2719" i="34"/>
  <c r="E2720" i="34"/>
  <c r="E2721" i="34"/>
  <c r="E2722" i="34"/>
  <c r="E2723" i="34"/>
  <c r="E2724" i="34"/>
  <c r="E2725" i="34"/>
  <c r="E2726" i="34"/>
  <c r="E2727" i="34"/>
  <c r="E2728" i="34"/>
  <c r="E2729" i="34"/>
  <c r="E2730" i="34"/>
  <c r="E2731" i="34"/>
  <c r="E2732" i="34"/>
  <c r="E2733" i="34"/>
  <c r="E2734" i="34"/>
  <c r="E2735" i="34"/>
  <c r="E2736" i="34"/>
  <c r="E2737" i="34"/>
  <c r="E2738" i="34"/>
  <c r="E2739" i="34"/>
  <c r="E2740" i="34"/>
  <c r="E2741" i="34"/>
  <c r="E2742" i="34"/>
  <c r="E2743" i="34"/>
  <c r="E2744" i="34"/>
  <c r="E2745" i="34"/>
  <c r="E2746" i="34"/>
  <c r="E2747" i="34"/>
  <c r="E2748" i="34"/>
  <c r="E2749" i="34"/>
  <c r="E2750" i="34"/>
  <c r="E2751" i="34"/>
  <c r="E2752" i="34"/>
  <c r="E2753" i="34"/>
  <c r="E2754" i="34"/>
  <c r="E2755" i="34"/>
  <c r="E2756" i="34"/>
  <c r="E2757" i="34"/>
  <c r="E2758" i="34"/>
  <c r="E2759" i="34"/>
  <c r="E2760" i="34"/>
  <c r="E2761" i="34"/>
  <c r="E2762" i="34"/>
  <c r="E2763" i="34"/>
  <c r="E2764" i="34"/>
  <c r="E2765" i="34"/>
  <c r="E2766" i="34"/>
  <c r="E2767" i="34"/>
  <c r="E2768" i="34"/>
  <c r="E2769" i="34"/>
  <c r="E2770" i="34"/>
  <c r="E2771" i="34"/>
  <c r="E2772" i="34"/>
  <c r="E2773" i="34"/>
  <c r="E2774" i="34"/>
  <c r="E2775" i="34"/>
  <c r="E2776" i="34"/>
  <c r="E2777" i="34"/>
  <c r="E2778" i="34"/>
  <c r="E2779" i="34"/>
  <c r="E2780" i="34"/>
  <c r="E2781" i="34"/>
  <c r="E2782" i="34"/>
  <c r="E2783" i="34"/>
  <c r="E2784" i="34"/>
  <c r="E2785" i="34"/>
  <c r="E2786" i="34"/>
  <c r="E2787" i="34"/>
  <c r="E2788" i="34"/>
  <c r="E2789" i="34"/>
  <c r="E2790" i="34"/>
  <c r="E2791" i="34"/>
  <c r="E2792" i="34"/>
  <c r="E2793" i="34"/>
  <c r="E2794" i="34"/>
  <c r="E2795" i="34"/>
  <c r="E2796" i="34"/>
  <c r="E2797" i="34"/>
  <c r="E2798" i="34"/>
  <c r="E2799" i="34"/>
  <c r="E2800" i="34"/>
  <c r="E2801" i="34"/>
  <c r="E2802" i="34"/>
  <c r="E2803" i="34"/>
  <c r="E2804" i="34"/>
  <c r="E2805" i="34"/>
  <c r="E2806" i="34"/>
  <c r="E2807" i="34"/>
  <c r="E2808" i="34"/>
  <c r="E2809" i="34"/>
  <c r="E2810" i="34"/>
  <c r="E2811" i="34"/>
  <c r="E2812" i="34"/>
  <c r="E2813" i="34"/>
  <c r="E2814" i="34"/>
  <c r="E2815" i="34"/>
  <c r="E2816" i="34"/>
  <c r="E2817" i="34"/>
  <c r="E2818" i="34"/>
  <c r="E2819" i="34"/>
  <c r="E2820" i="34"/>
  <c r="E2821" i="34"/>
  <c r="E2822" i="34"/>
  <c r="E2823" i="34"/>
  <c r="E2824" i="34"/>
  <c r="E2825" i="34"/>
  <c r="E2826" i="34"/>
  <c r="E2827" i="34"/>
  <c r="E2828" i="34"/>
  <c r="E2829" i="34"/>
  <c r="E2830" i="34"/>
  <c r="E2831" i="34"/>
  <c r="E2832" i="34"/>
  <c r="E2833" i="34"/>
  <c r="E2834" i="34"/>
  <c r="E2835" i="34"/>
  <c r="E2836" i="34"/>
  <c r="E2837" i="34"/>
  <c r="E2838" i="34"/>
  <c r="E2839" i="34"/>
  <c r="E2840" i="34"/>
  <c r="E2841" i="34"/>
  <c r="E2842" i="34"/>
  <c r="E2843" i="34"/>
  <c r="E2844" i="34"/>
  <c r="E2845" i="34"/>
  <c r="E2846" i="34"/>
  <c r="E2847" i="34"/>
  <c r="E2848" i="34"/>
  <c r="E2849" i="34"/>
  <c r="E2850" i="34"/>
  <c r="E2851" i="34"/>
  <c r="E2852" i="34"/>
  <c r="E2853" i="34"/>
  <c r="E2854" i="34"/>
  <c r="E2855" i="34"/>
  <c r="E2856" i="34"/>
  <c r="E2857" i="34"/>
  <c r="E2858" i="34"/>
  <c r="E2859" i="34"/>
  <c r="E2860" i="34"/>
  <c r="E2861" i="34"/>
  <c r="E2862" i="34"/>
  <c r="E2863" i="34"/>
  <c r="E2864" i="34"/>
  <c r="E2865" i="34"/>
  <c r="E2866" i="34"/>
  <c r="E2867" i="34"/>
  <c r="E2868" i="34"/>
  <c r="E2869" i="34"/>
  <c r="E2870" i="34"/>
  <c r="E2871" i="34"/>
  <c r="E2872" i="34"/>
  <c r="E2873" i="34"/>
  <c r="E2874" i="34"/>
  <c r="E2875" i="34"/>
  <c r="E2876" i="34"/>
  <c r="E2877" i="34"/>
  <c r="E2878" i="34"/>
  <c r="E2879" i="34"/>
  <c r="E2880" i="34"/>
  <c r="E2881" i="34"/>
  <c r="E2882" i="34"/>
  <c r="E2883" i="34"/>
  <c r="E2884" i="34"/>
  <c r="E2885" i="34"/>
  <c r="E2886" i="34"/>
  <c r="E2887" i="34"/>
  <c r="E2888" i="34"/>
  <c r="E2889" i="34"/>
  <c r="E2890" i="34"/>
  <c r="E2891" i="34"/>
  <c r="E2892" i="34"/>
  <c r="E2893" i="34"/>
  <c r="E2894" i="34"/>
  <c r="E2895" i="34"/>
  <c r="E2896" i="34"/>
  <c r="E2897" i="34"/>
  <c r="E2898" i="34"/>
  <c r="E2899" i="34"/>
  <c r="E2900" i="34"/>
  <c r="E2901" i="34"/>
  <c r="E2902" i="34"/>
  <c r="E2903" i="34"/>
  <c r="E2904" i="34"/>
  <c r="E2905" i="34"/>
  <c r="E2906" i="34"/>
  <c r="E2907" i="34"/>
  <c r="E2908" i="34"/>
  <c r="E2909" i="34"/>
  <c r="E2910" i="34"/>
  <c r="E2911" i="34"/>
  <c r="E2912" i="34"/>
  <c r="E2913" i="34"/>
  <c r="E2914" i="34"/>
  <c r="E2915" i="34"/>
  <c r="E2916" i="34"/>
  <c r="E2917" i="34"/>
  <c r="E2918" i="34"/>
  <c r="E2919" i="34"/>
  <c r="E2920" i="34"/>
  <c r="E2921" i="34"/>
  <c r="E2922" i="34"/>
  <c r="E2923" i="34"/>
  <c r="E2924" i="34"/>
  <c r="E2925" i="34"/>
  <c r="E2926" i="34"/>
  <c r="E2927" i="34"/>
  <c r="E2928" i="34"/>
  <c r="E2929" i="34"/>
  <c r="E2930" i="34"/>
  <c r="E2931" i="34"/>
  <c r="E2932" i="34"/>
  <c r="E2933" i="34"/>
  <c r="E2934" i="34"/>
  <c r="E2935" i="34"/>
  <c r="E2936" i="34"/>
  <c r="E2937" i="34"/>
  <c r="E2938" i="34"/>
  <c r="E2939" i="34"/>
  <c r="E2940" i="34"/>
  <c r="E2941" i="34"/>
  <c r="E2942" i="34"/>
  <c r="E2943" i="34"/>
  <c r="E2944" i="34"/>
  <c r="E2945" i="34"/>
  <c r="E2946" i="34"/>
  <c r="E2947" i="34"/>
  <c r="E2948" i="34"/>
  <c r="E2949" i="34"/>
  <c r="E2950" i="34"/>
  <c r="E2951" i="34"/>
  <c r="E2952" i="34"/>
  <c r="E2953" i="34"/>
  <c r="E2954" i="34"/>
  <c r="E2955" i="34"/>
  <c r="E2956" i="34"/>
  <c r="E2957" i="34"/>
  <c r="E2958" i="34"/>
  <c r="E2959" i="34"/>
  <c r="E2960" i="34"/>
  <c r="E2961" i="34"/>
  <c r="E2962" i="34"/>
  <c r="E2963" i="34"/>
  <c r="E2964" i="34"/>
  <c r="E2965" i="34"/>
  <c r="E2966" i="34"/>
  <c r="E2967" i="34"/>
  <c r="E2968" i="34"/>
  <c r="E2969" i="34"/>
  <c r="E2970" i="34"/>
  <c r="E2971" i="34"/>
  <c r="E2972" i="34"/>
  <c r="E2973" i="34"/>
  <c r="E2974" i="34"/>
  <c r="E2975" i="34"/>
  <c r="E2976" i="34"/>
  <c r="E2977" i="34"/>
  <c r="E2978" i="34"/>
  <c r="E2979" i="34"/>
  <c r="E2980" i="34"/>
  <c r="E2981" i="34"/>
  <c r="E2982" i="34"/>
  <c r="E2983" i="34"/>
  <c r="E2984" i="34"/>
  <c r="E2985" i="34"/>
  <c r="E2986" i="34"/>
  <c r="E2987" i="34"/>
  <c r="E2988" i="34"/>
  <c r="E2989" i="34"/>
  <c r="E2990" i="34"/>
  <c r="E2991" i="34"/>
  <c r="E2992" i="34"/>
  <c r="E2993" i="34"/>
  <c r="E2994" i="34"/>
  <c r="E2995" i="34"/>
  <c r="E2996" i="34"/>
  <c r="E2997" i="34"/>
  <c r="E2998" i="34"/>
  <c r="E2999" i="34"/>
  <c r="E3000" i="34"/>
  <c r="E3001" i="34"/>
  <c r="E3002" i="34"/>
  <c r="E3003" i="34"/>
  <c r="E3004" i="34"/>
  <c r="E3005" i="34"/>
  <c r="E3006" i="34"/>
  <c r="E3007" i="34"/>
  <c r="E3008" i="34"/>
  <c r="E3009" i="34"/>
  <c r="E3010" i="34"/>
  <c r="E3011" i="34"/>
  <c r="E3012" i="34"/>
  <c r="E3013" i="34"/>
  <c r="E3014" i="34"/>
  <c r="E3015" i="34"/>
  <c r="E3016" i="34"/>
  <c r="E3017" i="34"/>
  <c r="E3018" i="34"/>
  <c r="E3019" i="34"/>
  <c r="E3020" i="34"/>
  <c r="E3021" i="34"/>
  <c r="E3022" i="34"/>
  <c r="E3023" i="34"/>
  <c r="E3024" i="34"/>
  <c r="E3025" i="34"/>
  <c r="E3026" i="34"/>
  <c r="E3027" i="34"/>
  <c r="E3028" i="34"/>
  <c r="E3029" i="34"/>
  <c r="E3030" i="34"/>
  <c r="E3031" i="34"/>
  <c r="E3032" i="34"/>
  <c r="E3033" i="34"/>
  <c r="E3034" i="34"/>
  <c r="E3035" i="34"/>
  <c r="E3036" i="34"/>
  <c r="E3037" i="34"/>
  <c r="E3038" i="34"/>
  <c r="E3039" i="34"/>
  <c r="E3040" i="34"/>
  <c r="E3041" i="34"/>
  <c r="E3042" i="34"/>
  <c r="E3043" i="34"/>
  <c r="E3044" i="34"/>
  <c r="E3045" i="34"/>
  <c r="E3046" i="34"/>
  <c r="E3047" i="34"/>
  <c r="E3048" i="34"/>
  <c r="E3049" i="34"/>
  <c r="E3050" i="34"/>
  <c r="E3051" i="34"/>
  <c r="E3052" i="34"/>
  <c r="E3053" i="34"/>
  <c r="E3054" i="34"/>
  <c r="E3055" i="34"/>
  <c r="E3056" i="34"/>
  <c r="E3057" i="34"/>
  <c r="E3058" i="34"/>
  <c r="E3059" i="34"/>
  <c r="E3060" i="34"/>
  <c r="E3061" i="34"/>
  <c r="E3062" i="34"/>
  <c r="E3063" i="34"/>
  <c r="E3064" i="34"/>
  <c r="E3065" i="34"/>
  <c r="E3066" i="34"/>
  <c r="E3067" i="34"/>
  <c r="E3068" i="34"/>
  <c r="E3069" i="34"/>
  <c r="E3070" i="34"/>
  <c r="E3071" i="34"/>
  <c r="E3072" i="34"/>
  <c r="E3073" i="34"/>
  <c r="E3074" i="34"/>
  <c r="E3075" i="34"/>
  <c r="E3076" i="34"/>
  <c r="E3077" i="34"/>
  <c r="E3078" i="34"/>
  <c r="E3079" i="34"/>
  <c r="E3080" i="34"/>
  <c r="E3081" i="34"/>
  <c r="E3082" i="34"/>
  <c r="E3083" i="34"/>
  <c r="E3084" i="34"/>
  <c r="E3085" i="34"/>
  <c r="E3086" i="34"/>
  <c r="E3087" i="34"/>
  <c r="E3088" i="34"/>
  <c r="E3089" i="34"/>
  <c r="E3090" i="34"/>
  <c r="E3091" i="34"/>
  <c r="E3092" i="34"/>
  <c r="E3093" i="34"/>
  <c r="E3094" i="34"/>
  <c r="E3095" i="34"/>
  <c r="E3096" i="34"/>
  <c r="E3097" i="34"/>
  <c r="E3098" i="34"/>
  <c r="E3099" i="34"/>
  <c r="E3100" i="34"/>
  <c r="E3101" i="34"/>
  <c r="E3102" i="34"/>
  <c r="E3103" i="34"/>
  <c r="E3104" i="34"/>
  <c r="E3105" i="34"/>
  <c r="E3106" i="34"/>
  <c r="E3107" i="34"/>
  <c r="E3108" i="34"/>
  <c r="E3109" i="34"/>
  <c r="E3110" i="34"/>
  <c r="E3111" i="34"/>
  <c r="E3112" i="34"/>
  <c r="E3113" i="34"/>
  <c r="E3114" i="34"/>
  <c r="E3115" i="34"/>
  <c r="E3116" i="34"/>
  <c r="E3117" i="34"/>
  <c r="E3118" i="34"/>
  <c r="E3119" i="34"/>
  <c r="E3120" i="34"/>
  <c r="E3121" i="34"/>
  <c r="E3122" i="34"/>
  <c r="E3123" i="34"/>
  <c r="E3124" i="34"/>
  <c r="E3125" i="34"/>
  <c r="E3126" i="34"/>
  <c r="E3127" i="34"/>
  <c r="E3128" i="34"/>
  <c r="E3129" i="34"/>
  <c r="E3130" i="34"/>
  <c r="E3131" i="34"/>
  <c r="E3132" i="34"/>
  <c r="E3133" i="34"/>
  <c r="E3134" i="34"/>
  <c r="E3135" i="34"/>
  <c r="E3136" i="34"/>
  <c r="E3137" i="34"/>
  <c r="E3138" i="34"/>
  <c r="E3139" i="34"/>
  <c r="E3140" i="34"/>
  <c r="E3141" i="34"/>
  <c r="E3142" i="34"/>
  <c r="E3143" i="34"/>
  <c r="E3144" i="34"/>
  <c r="E3145" i="34"/>
  <c r="E3146" i="34"/>
  <c r="E3147" i="34"/>
  <c r="E3148" i="34"/>
  <c r="E3149" i="34"/>
  <c r="E3150" i="34"/>
  <c r="E3151" i="34"/>
  <c r="E3152" i="34"/>
  <c r="E3153" i="34"/>
  <c r="E3154" i="34"/>
  <c r="E3155" i="34"/>
  <c r="E3156" i="34"/>
  <c r="E3157" i="34"/>
  <c r="E3158" i="34"/>
  <c r="E3159" i="34"/>
  <c r="E3160" i="34"/>
  <c r="E3161" i="34"/>
  <c r="E3162" i="34"/>
  <c r="E3163" i="34"/>
  <c r="E3164" i="34"/>
  <c r="E3165" i="34"/>
  <c r="E3166" i="34"/>
  <c r="E3167" i="34"/>
  <c r="E3168" i="34"/>
  <c r="E3169" i="34"/>
  <c r="E3170" i="34"/>
  <c r="E3171" i="34"/>
  <c r="E3172" i="34"/>
  <c r="E3173" i="34"/>
  <c r="E3174" i="34"/>
  <c r="E3175" i="34"/>
  <c r="E3176" i="34"/>
  <c r="E3177" i="34"/>
  <c r="E3178" i="34"/>
  <c r="E3179" i="34"/>
  <c r="E3180" i="34"/>
  <c r="E3181" i="34"/>
  <c r="E3182" i="34"/>
  <c r="E3183" i="34"/>
  <c r="E3184" i="34"/>
  <c r="E3185" i="34"/>
  <c r="E3186" i="34"/>
  <c r="E3187" i="34"/>
  <c r="E3188" i="34"/>
  <c r="E3189" i="34"/>
  <c r="E3190" i="34"/>
  <c r="E3191" i="34"/>
  <c r="E3192" i="34"/>
  <c r="E3193" i="34"/>
  <c r="E3194" i="34"/>
  <c r="E3195" i="34"/>
  <c r="E3196" i="34"/>
  <c r="E3197" i="34"/>
  <c r="E3198" i="34"/>
  <c r="E3199" i="34"/>
  <c r="E3200" i="34"/>
  <c r="E3201" i="34"/>
  <c r="E3202" i="34"/>
  <c r="E3203" i="34"/>
  <c r="E3204" i="34"/>
  <c r="E3205" i="34"/>
  <c r="E3206" i="34"/>
  <c r="E3207" i="34"/>
  <c r="E3208" i="34"/>
  <c r="E3209" i="34"/>
  <c r="E3210" i="34"/>
  <c r="E3211" i="34"/>
  <c r="E3212" i="34"/>
  <c r="E3213" i="34"/>
  <c r="E3214" i="34"/>
  <c r="E3215" i="34"/>
  <c r="E3216" i="34"/>
  <c r="E3217" i="34"/>
  <c r="E3218" i="34"/>
  <c r="E3219" i="34"/>
  <c r="E3220" i="34"/>
  <c r="E3221" i="34"/>
  <c r="E3222" i="34"/>
  <c r="E3223" i="34"/>
  <c r="E3224" i="34"/>
  <c r="E3225" i="34"/>
  <c r="E3226" i="34"/>
  <c r="E3227" i="34"/>
  <c r="E3228" i="34"/>
  <c r="E3229" i="34"/>
  <c r="E3230" i="34"/>
  <c r="E3231" i="34"/>
  <c r="E3232" i="34"/>
  <c r="E3233" i="34"/>
  <c r="E3234" i="34"/>
  <c r="E3235" i="34"/>
  <c r="E3236" i="34"/>
  <c r="E3237" i="34"/>
  <c r="E3238" i="34"/>
  <c r="E3239" i="34"/>
  <c r="E3240" i="34"/>
  <c r="E3241" i="34"/>
  <c r="E3242" i="34"/>
  <c r="E3243" i="34"/>
  <c r="E3244" i="34"/>
  <c r="E3245" i="34"/>
  <c r="E3246" i="34"/>
  <c r="E3247" i="34"/>
  <c r="E3248" i="34"/>
  <c r="E3249" i="34"/>
  <c r="E3250" i="34"/>
  <c r="E3251" i="34"/>
  <c r="E3252" i="34"/>
  <c r="E3253" i="34"/>
  <c r="E3254" i="34"/>
  <c r="E3255" i="34"/>
  <c r="E3256" i="34"/>
  <c r="E3257" i="34"/>
  <c r="E3258" i="34"/>
  <c r="E3259" i="34"/>
  <c r="E3260" i="34"/>
  <c r="E3261" i="34"/>
  <c r="E3262" i="34"/>
  <c r="E3263" i="34"/>
  <c r="E3264" i="34"/>
  <c r="E3265" i="34"/>
  <c r="E3266" i="34"/>
  <c r="E3267" i="34"/>
  <c r="E3268" i="34"/>
  <c r="E3269" i="34"/>
  <c r="E3270" i="34"/>
  <c r="E3271" i="34"/>
  <c r="E3272" i="34"/>
  <c r="E3273" i="34"/>
  <c r="E3274" i="34"/>
  <c r="E3275" i="34"/>
  <c r="E3276" i="34"/>
  <c r="E3277" i="34"/>
  <c r="E3278" i="34"/>
  <c r="E3279" i="34"/>
  <c r="E3280" i="34"/>
  <c r="E3281" i="34"/>
  <c r="E3282" i="34"/>
  <c r="E3283" i="34"/>
  <c r="E3284" i="34"/>
  <c r="E3285" i="34"/>
  <c r="E3286" i="34"/>
  <c r="E3287" i="34"/>
  <c r="E3288" i="34"/>
  <c r="E3289" i="34"/>
  <c r="E3290" i="34"/>
  <c r="E3291" i="34"/>
  <c r="E3292" i="34"/>
  <c r="E3293" i="34"/>
  <c r="E3294" i="34"/>
  <c r="E3295" i="34"/>
  <c r="E3296" i="34"/>
  <c r="E3297" i="34"/>
  <c r="E3298" i="34"/>
  <c r="E3299" i="34"/>
  <c r="E3300" i="34"/>
  <c r="E3301" i="34"/>
  <c r="E3302" i="34"/>
  <c r="E3303" i="34"/>
  <c r="E3304" i="34"/>
  <c r="E3305" i="34"/>
  <c r="E3306" i="34"/>
  <c r="E3307" i="34"/>
  <c r="E3308" i="34"/>
  <c r="E3309" i="34"/>
  <c r="E3310" i="34"/>
  <c r="E3311" i="34"/>
  <c r="E3312" i="34"/>
  <c r="E3313" i="34"/>
  <c r="E3314" i="34"/>
  <c r="E3315" i="34"/>
  <c r="E3316" i="34"/>
  <c r="E3317" i="34"/>
  <c r="E3318" i="34"/>
  <c r="E3319" i="34"/>
  <c r="E3320" i="34"/>
  <c r="E3321" i="34"/>
  <c r="E3322" i="34"/>
  <c r="E3323" i="34"/>
  <c r="E3324" i="34"/>
  <c r="E3325" i="34"/>
  <c r="E3326" i="34"/>
  <c r="E3327" i="34"/>
  <c r="E3328" i="34"/>
  <c r="E3329" i="34"/>
  <c r="E3330" i="34"/>
  <c r="E3331" i="34"/>
  <c r="E3332" i="34"/>
  <c r="E3333" i="34"/>
  <c r="E3334" i="34"/>
  <c r="E3335" i="34"/>
  <c r="E3336" i="34"/>
  <c r="E3337" i="34"/>
  <c r="E3338" i="34"/>
  <c r="E3339" i="34"/>
  <c r="E3340" i="34"/>
  <c r="E3341" i="34"/>
  <c r="E3342" i="34"/>
  <c r="E3343" i="34"/>
  <c r="E3344" i="34"/>
  <c r="E3345" i="34"/>
  <c r="E3346" i="34"/>
  <c r="E3347" i="34"/>
  <c r="E3348" i="34"/>
  <c r="E3349" i="34"/>
  <c r="E3350" i="34"/>
  <c r="E3351" i="34"/>
  <c r="E3352" i="34"/>
  <c r="E3353" i="34"/>
  <c r="E3354" i="34"/>
  <c r="E3355" i="34"/>
  <c r="E3356" i="34"/>
  <c r="E3357" i="34"/>
  <c r="E3358" i="34"/>
  <c r="E3359" i="34"/>
  <c r="E3360" i="34"/>
  <c r="E3361" i="34"/>
  <c r="E3362" i="34"/>
  <c r="E3363" i="34"/>
  <c r="E3364" i="34"/>
  <c r="E3365" i="34"/>
  <c r="E3366" i="34"/>
  <c r="E3367" i="34"/>
  <c r="E3368" i="34"/>
  <c r="E3369" i="34"/>
  <c r="E3370" i="34"/>
  <c r="E3371" i="34"/>
  <c r="E3372" i="34"/>
  <c r="E3373" i="34"/>
  <c r="E3374" i="34"/>
  <c r="E3375" i="34"/>
  <c r="E3376" i="34"/>
  <c r="E3377" i="34"/>
  <c r="E3378" i="34"/>
  <c r="E3379" i="34"/>
  <c r="E3380" i="34"/>
  <c r="E3381" i="34"/>
  <c r="E3382" i="34"/>
  <c r="E3383" i="34"/>
  <c r="E3384" i="34"/>
  <c r="E3385" i="34"/>
  <c r="E3386" i="34"/>
  <c r="E3387" i="34"/>
  <c r="E3388" i="34"/>
  <c r="E3389" i="34"/>
  <c r="E3390" i="34"/>
  <c r="E3391" i="34"/>
  <c r="E3392" i="34"/>
  <c r="E3393" i="34"/>
  <c r="E3394" i="34"/>
  <c r="E3395" i="34"/>
  <c r="E3396" i="34"/>
  <c r="E3397" i="34"/>
  <c r="E3398" i="34"/>
  <c r="E3399" i="34"/>
  <c r="E3400" i="34"/>
  <c r="E3401" i="34"/>
  <c r="E3402" i="34"/>
  <c r="E3403" i="34"/>
  <c r="E3404" i="34"/>
  <c r="E3405" i="34"/>
  <c r="E3406" i="34"/>
  <c r="E3407" i="34"/>
  <c r="E3408" i="34"/>
  <c r="E3409" i="34"/>
  <c r="E3410" i="34"/>
  <c r="E3411" i="34"/>
  <c r="E3412" i="34"/>
  <c r="E3413" i="34"/>
  <c r="E3414" i="34"/>
  <c r="E3415" i="34"/>
  <c r="E3416" i="34"/>
  <c r="E3417" i="34"/>
  <c r="E3418" i="34"/>
  <c r="E3419" i="34"/>
  <c r="E3420" i="34"/>
  <c r="E3421" i="34"/>
  <c r="E3422" i="34"/>
  <c r="E3423" i="34"/>
  <c r="E3424" i="34"/>
  <c r="E3425" i="34"/>
  <c r="E3426" i="34"/>
  <c r="E3427" i="34"/>
  <c r="E3428" i="34"/>
  <c r="E3429" i="34"/>
  <c r="E3430" i="34"/>
  <c r="E3431" i="34"/>
  <c r="E3432" i="34"/>
  <c r="E3433" i="34"/>
  <c r="E3434" i="34"/>
  <c r="E3435" i="34"/>
  <c r="E3436" i="34"/>
  <c r="E3437" i="34"/>
  <c r="E3438" i="34"/>
  <c r="E3439" i="34"/>
  <c r="E3440" i="34"/>
  <c r="E3441" i="34"/>
  <c r="E3442" i="34"/>
  <c r="E3443" i="34"/>
  <c r="E3444" i="34"/>
  <c r="E3445" i="34"/>
  <c r="E3446" i="34"/>
  <c r="E3447" i="34"/>
  <c r="E3448" i="34"/>
  <c r="E3449" i="34"/>
  <c r="E3450" i="34"/>
  <c r="E3451" i="34"/>
  <c r="E3452" i="34"/>
  <c r="E3453" i="34"/>
  <c r="E3454" i="34"/>
  <c r="E3455" i="34"/>
  <c r="E3456" i="34"/>
  <c r="E3457" i="34"/>
  <c r="E3458" i="34"/>
  <c r="E3459" i="34"/>
  <c r="E3460" i="34"/>
  <c r="E3461" i="34"/>
  <c r="E3462" i="34"/>
  <c r="E3463" i="34"/>
  <c r="E3464" i="34"/>
  <c r="E3465" i="34"/>
  <c r="E3466" i="34"/>
  <c r="E3467" i="34"/>
  <c r="E3468" i="34"/>
  <c r="E3469" i="34"/>
  <c r="E3470" i="34"/>
  <c r="E3471" i="34"/>
  <c r="E3472" i="34"/>
  <c r="E3473" i="34"/>
  <c r="E3474" i="34"/>
  <c r="E3475" i="34"/>
  <c r="E3476" i="34"/>
  <c r="E3477" i="34"/>
  <c r="E3478" i="34"/>
  <c r="E3479" i="34"/>
  <c r="E3480" i="34"/>
  <c r="E3481" i="34"/>
  <c r="E3482" i="34"/>
  <c r="E3483" i="34"/>
  <c r="E3484" i="34"/>
  <c r="E3485" i="34"/>
  <c r="E3486" i="34"/>
  <c r="E3487" i="34"/>
  <c r="E3488" i="34"/>
  <c r="E3489" i="34"/>
  <c r="E3490" i="34"/>
  <c r="E3491" i="34"/>
  <c r="E3492" i="34"/>
  <c r="E3493" i="34"/>
  <c r="E3494" i="34"/>
  <c r="E3495" i="34"/>
  <c r="E3496" i="34"/>
  <c r="E3497" i="34"/>
  <c r="E3498" i="34"/>
  <c r="E3499" i="34"/>
  <c r="E3500" i="34"/>
  <c r="E3501" i="34"/>
  <c r="E3502" i="34"/>
  <c r="E3503" i="34"/>
  <c r="E3504" i="34"/>
  <c r="E3505" i="34"/>
  <c r="E3506" i="34"/>
  <c r="E3507" i="34"/>
  <c r="E3508" i="34"/>
  <c r="E3509" i="34"/>
  <c r="E3510" i="34"/>
  <c r="E3511" i="34"/>
  <c r="E3512" i="34"/>
  <c r="E3513" i="34"/>
  <c r="E3514" i="34"/>
  <c r="E3515" i="34"/>
  <c r="E3516" i="34"/>
  <c r="E3517" i="34"/>
  <c r="E3518" i="34"/>
  <c r="E3519" i="34"/>
  <c r="E3520" i="34"/>
  <c r="E3521" i="34"/>
  <c r="E3522" i="34"/>
  <c r="E3523" i="34"/>
  <c r="E3524" i="34"/>
  <c r="E3525" i="34"/>
  <c r="E3526" i="34"/>
  <c r="E3527" i="34"/>
  <c r="E3528" i="34"/>
  <c r="E3529" i="34"/>
  <c r="E3530" i="34"/>
  <c r="E3531" i="34"/>
  <c r="E3532" i="34"/>
  <c r="E3533" i="34"/>
  <c r="E3534" i="34"/>
  <c r="E3535" i="34"/>
  <c r="E3536" i="34"/>
  <c r="E3537" i="34"/>
  <c r="E3538" i="34"/>
  <c r="E3539" i="34"/>
  <c r="E3540" i="34"/>
  <c r="E3541" i="34"/>
  <c r="E3542" i="34"/>
  <c r="E3543" i="34"/>
  <c r="E3544" i="34"/>
  <c r="E3545" i="34"/>
  <c r="E3546" i="34"/>
  <c r="E3547" i="34"/>
  <c r="E3548" i="34"/>
  <c r="E3549" i="34"/>
  <c r="E3550" i="34"/>
  <c r="E3551" i="34"/>
  <c r="E3552" i="34"/>
  <c r="E3553" i="34"/>
  <c r="E3554" i="34"/>
  <c r="E3555" i="34"/>
  <c r="E3556" i="34"/>
  <c r="E3557" i="34"/>
  <c r="E3558" i="34"/>
  <c r="E3559" i="34"/>
  <c r="E3560" i="34"/>
  <c r="E3561" i="34"/>
  <c r="E3562" i="34"/>
  <c r="E3563" i="34"/>
  <c r="E3564" i="34"/>
  <c r="E3565" i="34"/>
  <c r="E3566" i="34"/>
  <c r="E3567" i="34"/>
  <c r="E3568" i="34"/>
  <c r="E3569" i="34"/>
  <c r="E3570" i="34"/>
  <c r="E3571" i="34"/>
  <c r="E3572" i="34"/>
  <c r="E3573" i="34"/>
  <c r="E3574" i="34"/>
  <c r="E3575" i="34"/>
  <c r="E3576" i="34"/>
  <c r="E3577" i="34"/>
  <c r="E3578" i="34"/>
  <c r="E3579" i="34"/>
  <c r="E3580" i="34"/>
  <c r="E3581" i="34"/>
  <c r="E3582" i="34"/>
  <c r="E3583" i="34"/>
  <c r="E3584" i="34"/>
  <c r="E3585" i="34"/>
  <c r="E3586" i="34"/>
  <c r="E3587" i="34"/>
  <c r="E3588" i="34"/>
  <c r="E3589" i="34"/>
  <c r="E3590" i="34"/>
  <c r="E3591" i="34"/>
  <c r="E3592" i="34"/>
  <c r="E3593" i="34"/>
  <c r="E3594" i="34"/>
  <c r="E3595" i="34"/>
  <c r="E3596" i="34"/>
  <c r="E3597" i="34"/>
  <c r="E3598" i="34"/>
  <c r="E3599" i="34"/>
  <c r="E3600" i="34"/>
  <c r="E3601" i="34"/>
  <c r="E3602" i="34"/>
  <c r="E3603" i="34"/>
  <c r="E3604" i="34"/>
  <c r="E3605" i="34"/>
  <c r="E3606" i="34"/>
  <c r="E3607" i="34"/>
  <c r="E3608" i="34"/>
  <c r="E3609" i="34"/>
  <c r="E3610" i="34"/>
  <c r="E3611" i="34"/>
  <c r="E3612" i="34"/>
  <c r="E3613" i="34"/>
  <c r="E3614" i="34"/>
  <c r="E3615" i="34"/>
  <c r="E3616" i="34"/>
  <c r="E3617" i="34"/>
  <c r="E3618" i="34"/>
  <c r="E3619" i="34"/>
  <c r="E3620" i="34"/>
  <c r="E3621" i="34"/>
  <c r="E3622" i="34"/>
  <c r="E3623" i="34"/>
  <c r="E3624" i="34"/>
  <c r="E3625" i="34"/>
  <c r="E3626" i="34"/>
  <c r="E3627" i="34"/>
  <c r="E3628" i="34"/>
  <c r="E3629" i="34"/>
  <c r="E3630" i="34"/>
  <c r="E3631" i="34"/>
  <c r="E3632" i="34"/>
  <c r="E3633" i="34"/>
  <c r="E3634" i="34"/>
  <c r="E3635" i="34"/>
  <c r="E3636" i="34"/>
  <c r="E3637" i="34"/>
  <c r="E3638" i="34"/>
  <c r="E3639" i="34"/>
  <c r="E3640" i="34"/>
  <c r="E3641" i="34"/>
  <c r="E3642" i="34"/>
  <c r="E3643" i="34"/>
  <c r="E3644" i="34"/>
  <c r="E3645" i="34"/>
  <c r="E3646" i="34"/>
  <c r="E3647" i="34"/>
  <c r="E3648" i="34"/>
  <c r="E3649" i="34"/>
  <c r="E3650" i="34"/>
  <c r="E3651" i="34"/>
  <c r="E3652" i="34"/>
  <c r="E3653" i="34"/>
  <c r="E3654" i="34"/>
  <c r="E3655" i="34"/>
  <c r="E3656" i="34"/>
  <c r="E3657" i="34"/>
  <c r="E3658" i="34"/>
  <c r="E3659" i="34"/>
  <c r="E3660" i="34"/>
  <c r="E3661" i="34"/>
  <c r="E3662" i="34"/>
  <c r="E3663" i="34"/>
  <c r="E3664" i="34"/>
  <c r="E3665" i="34"/>
  <c r="E3666" i="34"/>
  <c r="E3667" i="34"/>
  <c r="E3668" i="34"/>
  <c r="E3669" i="34"/>
  <c r="E3670" i="34"/>
  <c r="E3671" i="34"/>
  <c r="E3672" i="34"/>
  <c r="E3673" i="34"/>
  <c r="E3674" i="34"/>
  <c r="E3675" i="34"/>
  <c r="E3676" i="34"/>
  <c r="E3677" i="34"/>
  <c r="E3678" i="34"/>
  <c r="E3679" i="34"/>
  <c r="E3680" i="34"/>
  <c r="E3681" i="34"/>
  <c r="E3682" i="34"/>
  <c r="E3683" i="34"/>
  <c r="E3684" i="34"/>
  <c r="E3685" i="34"/>
  <c r="E3686" i="34"/>
  <c r="E3687" i="34"/>
  <c r="E3688" i="34"/>
  <c r="E3689" i="34"/>
  <c r="E3690" i="34"/>
  <c r="E3691" i="34"/>
  <c r="E3692" i="34"/>
  <c r="E3693" i="34"/>
  <c r="E3694" i="34"/>
  <c r="E3695" i="34"/>
  <c r="E3696" i="34"/>
  <c r="E3697" i="34"/>
  <c r="E3698" i="34"/>
  <c r="E3699" i="34"/>
  <c r="E3700" i="34"/>
  <c r="E3701" i="34"/>
  <c r="E3702" i="34"/>
  <c r="E3703" i="34"/>
  <c r="E3704" i="34"/>
  <c r="E3705" i="34"/>
  <c r="E3706" i="34"/>
  <c r="E3707" i="34"/>
  <c r="E3708" i="34"/>
  <c r="E3709" i="34"/>
  <c r="E3710" i="34"/>
  <c r="E3711" i="34"/>
  <c r="E3712" i="34"/>
  <c r="E3713" i="34"/>
  <c r="E3714" i="34"/>
  <c r="E3715" i="34"/>
  <c r="E3716" i="34"/>
  <c r="E3717" i="34"/>
  <c r="E3718" i="34"/>
  <c r="E3719" i="34"/>
  <c r="E3720" i="34"/>
  <c r="E3721" i="34"/>
  <c r="E3722" i="34"/>
  <c r="E3723" i="34"/>
  <c r="E3724" i="34"/>
  <c r="E3725" i="34"/>
  <c r="E3726" i="34"/>
  <c r="E3727" i="34"/>
  <c r="E3728" i="34"/>
  <c r="E3729" i="34"/>
  <c r="E3730" i="34"/>
  <c r="E3731" i="34"/>
  <c r="E3732" i="34"/>
  <c r="E3733" i="34"/>
  <c r="E3734" i="34"/>
  <c r="E3735" i="34"/>
  <c r="E3736" i="34"/>
  <c r="E3737" i="34"/>
  <c r="E3738" i="34"/>
  <c r="E3739" i="34"/>
  <c r="E3740" i="34"/>
  <c r="E3741" i="34"/>
  <c r="E3742" i="34"/>
  <c r="E3743" i="34"/>
  <c r="E3744" i="34"/>
  <c r="E3745" i="34"/>
  <c r="E3746" i="34"/>
  <c r="E3747" i="34"/>
  <c r="E3748" i="34"/>
  <c r="E3749" i="34"/>
  <c r="E3750" i="34"/>
  <c r="E3751" i="34"/>
  <c r="E3752" i="34"/>
  <c r="E3753" i="34"/>
  <c r="E3754" i="34"/>
  <c r="E3755" i="34"/>
  <c r="E3756" i="34"/>
  <c r="E3757" i="34"/>
  <c r="E3758" i="34"/>
  <c r="E3759" i="34"/>
  <c r="E3760" i="34"/>
  <c r="E3761" i="34"/>
  <c r="E3762" i="34"/>
  <c r="E3763" i="34"/>
  <c r="E3764" i="34"/>
  <c r="E3765" i="34"/>
  <c r="E3766" i="34"/>
  <c r="E3767" i="34"/>
  <c r="E3768" i="34"/>
  <c r="E3769" i="34"/>
  <c r="E3770" i="34"/>
  <c r="E3771" i="34"/>
  <c r="E3772" i="34"/>
  <c r="E3773" i="34"/>
  <c r="E3774" i="34"/>
  <c r="E3775" i="34"/>
  <c r="E3776" i="34"/>
  <c r="E3777" i="34"/>
  <c r="E3778" i="34"/>
  <c r="E3779" i="34"/>
  <c r="E3780" i="34"/>
  <c r="E3781" i="34"/>
  <c r="E3782" i="34"/>
  <c r="E3783" i="34"/>
  <c r="E3784" i="34"/>
  <c r="E3785" i="34"/>
  <c r="E3786" i="34"/>
  <c r="E3787" i="34"/>
  <c r="E3788" i="34"/>
  <c r="E3789" i="34"/>
  <c r="E3790" i="34"/>
  <c r="E3791" i="34"/>
  <c r="E3792" i="34"/>
  <c r="E3793" i="34"/>
  <c r="E3794" i="34"/>
  <c r="E3795" i="34"/>
  <c r="E3796" i="34"/>
  <c r="E3797" i="34"/>
  <c r="E3798" i="34"/>
  <c r="E3799" i="34"/>
  <c r="E3800" i="34"/>
  <c r="E3801" i="34"/>
  <c r="E3802" i="34"/>
  <c r="E3803" i="34"/>
  <c r="E3804" i="34"/>
  <c r="E3805" i="34"/>
  <c r="E3806" i="34"/>
  <c r="E3807" i="34"/>
  <c r="E3808" i="34"/>
  <c r="E3809" i="34"/>
  <c r="E3810" i="34"/>
  <c r="E3811" i="34"/>
  <c r="E3812" i="34"/>
  <c r="E3813" i="34"/>
  <c r="E3814" i="34"/>
  <c r="E3815" i="34"/>
  <c r="E3816" i="34"/>
  <c r="E3817" i="34"/>
  <c r="E3818" i="34"/>
  <c r="E3819" i="34"/>
  <c r="E3820" i="34"/>
  <c r="E3821" i="34"/>
  <c r="E3822" i="34"/>
  <c r="E3823" i="34"/>
  <c r="E3824" i="34"/>
  <c r="E3825" i="34"/>
  <c r="E3826" i="34"/>
  <c r="E3827" i="34"/>
  <c r="E3828" i="34"/>
  <c r="E3829" i="34"/>
  <c r="E3830" i="34"/>
  <c r="E3831" i="34"/>
  <c r="E3832" i="34"/>
  <c r="E3833" i="34"/>
  <c r="E3834" i="34"/>
  <c r="E3835" i="34"/>
  <c r="E3836" i="34"/>
  <c r="E3837" i="34"/>
  <c r="E3838" i="34"/>
  <c r="E3839" i="34"/>
  <c r="E3840" i="34"/>
  <c r="E3841" i="34"/>
  <c r="E3842" i="34"/>
  <c r="E3843" i="34"/>
  <c r="E3844" i="34"/>
  <c r="E3845" i="34"/>
  <c r="E3846" i="34"/>
  <c r="E3847" i="34"/>
  <c r="E3848" i="34"/>
  <c r="E3849" i="34"/>
  <c r="E3850" i="34"/>
  <c r="E3851" i="34"/>
  <c r="E3852" i="34"/>
  <c r="E3853" i="34"/>
  <c r="E3854" i="34"/>
  <c r="E3855" i="34"/>
  <c r="E3856" i="34"/>
  <c r="E3857" i="34"/>
  <c r="E3858" i="34"/>
  <c r="E3859" i="34"/>
  <c r="E3860" i="34"/>
  <c r="E3861" i="34"/>
  <c r="E3862" i="34"/>
  <c r="E3863" i="34"/>
  <c r="E3864" i="34"/>
  <c r="E3865" i="34"/>
  <c r="E3866" i="34"/>
  <c r="E3867" i="34"/>
  <c r="E3868" i="34"/>
  <c r="E3869" i="34"/>
  <c r="E3870" i="34"/>
  <c r="E3871" i="34"/>
  <c r="E3872" i="34"/>
  <c r="E3873" i="34"/>
  <c r="E3874" i="34"/>
  <c r="E3875" i="34"/>
  <c r="E3876" i="34"/>
  <c r="E3877" i="34"/>
  <c r="E3878" i="34"/>
  <c r="E3879" i="34"/>
  <c r="E3880" i="34"/>
  <c r="E3881" i="34"/>
  <c r="E3882" i="34"/>
  <c r="E3883" i="34"/>
  <c r="E3884" i="34"/>
  <c r="E3885" i="34"/>
  <c r="E3886" i="34"/>
  <c r="E3887" i="34"/>
  <c r="E3888" i="34"/>
  <c r="E3889" i="34"/>
  <c r="E3890" i="34"/>
  <c r="E3891" i="34"/>
  <c r="E3892" i="34"/>
  <c r="E3893" i="34"/>
  <c r="E3894" i="34"/>
  <c r="E3895" i="34"/>
  <c r="E3896" i="34"/>
  <c r="E3897" i="34"/>
  <c r="E3898" i="34"/>
  <c r="E3899" i="34"/>
  <c r="E3900" i="34"/>
  <c r="E3901" i="34"/>
  <c r="E3902" i="34"/>
  <c r="E3903" i="34"/>
  <c r="E3904" i="34"/>
  <c r="E3905" i="34"/>
  <c r="E3906" i="34"/>
  <c r="E3907" i="34"/>
  <c r="E3908" i="34"/>
  <c r="E3909" i="34"/>
  <c r="E3910" i="34"/>
  <c r="E3911" i="34"/>
  <c r="E3912" i="34"/>
  <c r="E3913" i="34"/>
  <c r="E3914" i="34"/>
  <c r="E3915" i="34"/>
  <c r="E3916" i="34"/>
  <c r="E3917" i="34"/>
  <c r="E3918" i="34"/>
  <c r="E3919" i="34"/>
  <c r="E3920" i="34"/>
  <c r="E3921" i="34"/>
  <c r="E3922" i="34"/>
  <c r="E3923" i="34"/>
  <c r="E3924" i="34"/>
  <c r="E3925" i="34"/>
  <c r="E3926" i="34"/>
  <c r="E3927" i="34"/>
  <c r="E3928" i="34"/>
  <c r="E3929" i="34"/>
  <c r="E3930" i="34"/>
  <c r="E3931" i="34"/>
  <c r="E3932" i="34"/>
  <c r="E3933" i="34"/>
  <c r="E3934" i="34"/>
  <c r="E3935" i="34"/>
  <c r="E3936" i="34"/>
  <c r="E3937" i="34"/>
  <c r="E3938" i="34"/>
  <c r="E3939" i="34"/>
  <c r="E3940" i="34"/>
  <c r="E3941" i="34"/>
  <c r="E3942" i="34"/>
  <c r="E3943" i="34"/>
  <c r="E3944" i="34"/>
  <c r="E3945" i="34"/>
  <c r="E3946" i="34"/>
  <c r="E3947" i="34"/>
  <c r="E3948" i="34"/>
  <c r="E3949" i="34"/>
  <c r="E3950" i="34"/>
  <c r="E3951" i="34"/>
  <c r="E3952" i="34"/>
  <c r="E3953" i="34"/>
  <c r="E3954" i="34"/>
  <c r="E3955" i="34"/>
  <c r="E3956" i="34"/>
  <c r="E3957" i="34"/>
  <c r="E3958" i="34"/>
  <c r="E3959" i="34"/>
  <c r="E3960" i="34"/>
  <c r="E3961" i="34"/>
  <c r="E3962" i="34"/>
  <c r="E3963" i="34"/>
  <c r="E3964" i="34"/>
  <c r="E3965" i="34"/>
  <c r="E3966" i="34"/>
  <c r="E3967" i="34"/>
  <c r="E3968" i="34"/>
  <c r="E3969" i="34"/>
  <c r="E3970" i="34"/>
  <c r="E3971" i="34"/>
  <c r="E3972" i="34"/>
  <c r="E3973" i="34"/>
  <c r="E3974" i="34"/>
  <c r="E3975" i="34"/>
  <c r="E3976" i="34"/>
  <c r="E3977" i="34"/>
  <c r="E3978" i="34"/>
  <c r="E3979" i="34"/>
  <c r="E3980" i="34"/>
  <c r="E3981" i="34"/>
  <c r="E3982" i="34"/>
  <c r="E3983" i="34"/>
  <c r="E3984" i="34"/>
  <c r="E3985" i="34"/>
  <c r="E3986" i="34"/>
  <c r="E3987" i="34"/>
  <c r="E3988" i="34"/>
  <c r="E3989" i="34"/>
  <c r="E3990" i="34"/>
  <c r="E3991" i="34"/>
  <c r="E3992" i="34"/>
  <c r="E3993" i="34"/>
  <c r="E3994" i="34"/>
  <c r="E3995" i="34"/>
  <c r="E3996" i="34"/>
  <c r="E3997" i="34"/>
  <c r="E3998" i="34"/>
  <c r="E3999" i="34"/>
  <c r="E4000" i="34"/>
  <c r="E4001" i="34"/>
  <c r="E4002" i="34"/>
  <c r="E4003" i="34"/>
  <c r="E4004" i="34"/>
  <c r="E4005" i="34"/>
  <c r="E4006" i="34"/>
  <c r="E4007" i="34"/>
  <c r="E4008" i="34"/>
  <c r="E4009" i="34"/>
  <c r="E4010" i="34"/>
  <c r="E4011" i="34"/>
  <c r="E4012" i="34"/>
  <c r="E4013" i="34"/>
  <c r="E4014" i="34"/>
  <c r="E4015" i="34"/>
  <c r="E4016" i="34"/>
  <c r="E4017" i="34"/>
  <c r="E4018" i="34"/>
  <c r="E4019" i="34"/>
  <c r="E4020" i="34"/>
  <c r="E4021" i="34"/>
  <c r="E4022" i="34"/>
  <c r="E4023" i="34"/>
  <c r="E4024" i="34"/>
  <c r="E4025" i="34"/>
  <c r="E4026" i="34"/>
  <c r="E4027" i="34"/>
  <c r="E4028" i="34"/>
  <c r="E4029" i="34"/>
  <c r="E4030" i="34"/>
  <c r="E4031" i="34"/>
  <c r="E4032" i="34"/>
  <c r="E4033" i="34"/>
  <c r="E4034" i="34"/>
  <c r="E4035" i="34"/>
  <c r="E4036" i="34"/>
  <c r="E4037" i="34"/>
  <c r="E4038" i="34"/>
  <c r="E4039" i="34"/>
  <c r="E4040" i="34"/>
  <c r="E4041" i="34"/>
  <c r="E4042" i="34"/>
  <c r="E4043" i="34"/>
  <c r="E4044" i="34"/>
  <c r="E4045" i="34"/>
  <c r="E4046" i="34"/>
  <c r="E4047" i="34"/>
  <c r="E4048" i="34"/>
  <c r="E4049" i="34"/>
  <c r="E4050" i="34"/>
  <c r="E4051" i="34"/>
  <c r="E4052" i="34"/>
  <c r="E4053" i="34"/>
  <c r="E4054" i="34"/>
  <c r="E4055" i="34"/>
  <c r="E4056" i="34"/>
  <c r="E4057" i="34"/>
  <c r="E4058" i="34"/>
  <c r="E4059" i="34"/>
  <c r="E4060" i="34"/>
  <c r="E4061" i="34"/>
  <c r="E4062" i="34"/>
  <c r="E4063" i="34"/>
  <c r="E4064" i="34"/>
  <c r="E4065" i="34"/>
  <c r="E4066" i="34"/>
  <c r="E4067" i="34"/>
  <c r="E4068" i="34"/>
  <c r="E4069" i="34"/>
  <c r="E4070" i="34"/>
  <c r="E4071" i="34"/>
  <c r="E4072" i="34"/>
  <c r="E4073" i="34"/>
  <c r="E4074" i="34"/>
  <c r="E4075" i="34"/>
  <c r="E4076" i="34"/>
  <c r="E4077" i="34"/>
  <c r="E4078" i="34"/>
  <c r="E4079" i="34"/>
  <c r="E4080" i="34"/>
  <c r="E4081" i="34"/>
  <c r="E4082" i="34"/>
  <c r="E4083" i="34"/>
  <c r="E4084" i="34"/>
  <c r="E4085" i="34"/>
  <c r="E4086" i="34"/>
  <c r="E4087" i="34"/>
  <c r="E4088" i="34"/>
  <c r="E4089" i="34"/>
  <c r="E4090" i="34"/>
  <c r="E4091" i="34"/>
  <c r="E4092" i="34"/>
  <c r="E4093" i="34"/>
  <c r="E4094" i="34"/>
  <c r="E4095" i="34"/>
  <c r="E4096" i="34"/>
  <c r="E4097" i="34"/>
  <c r="E4098" i="34"/>
  <c r="E4099" i="34"/>
  <c r="E4100" i="34"/>
  <c r="E4101" i="34"/>
  <c r="E4102" i="34"/>
  <c r="E4103" i="34"/>
  <c r="E4104" i="34"/>
  <c r="E4105" i="34"/>
  <c r="E4106" i="34"/>
  <c r="E4107" i="34"/>
  <c r="E4108" i="34"/>
  <c r="E4109" i="34"/>
  <c r="E4110" i="34"/>
  <c r="E4111" i="34"/>
  <c r="E4112" i="34"/>
  <c r="E4113" i="34"/>
  <c r="E4114" i="34"/>
  <c r="E4115" i="34"/>
  <c r="E4116" i="34"/>
  <c r="E4117" i="34"/>
  <c r="E4118" i="34"/>
  <c r="E4119" i="34"/>
  <c r="E4120" i="34"/>
  <c r="E4121" i="34"/>
  <c r="E4122" i="34"/>
  <c r="E4123" i="34"/>
  <c r="E4124" i="34"/>
  <c r="E4125" i="34"/>
  <c r="E4126" i="34"/>
  <c r="E4127" i="34"/>
  <c r="E4128" i="34"/>
  <c r="E4129" i="34"/>
  <c r="E4130" i="34"/>
  <c r="E4131" i="34"/>
  <c r="E4132" i="34"/>
  <c r="E4133" i="34"/>
  <c r="E4134" i="34"/>
  <c r="E4135" i="34"/>
  <c r="E4136" i="34"/>
  <c r="E4137" i="34"/>
  <c r="E4138" i="34"/>
  <c r="E4139" i="34"/>
  <c r="E4140" i="34"/>
  <c r="E4141" i="34"/>
  <c r="E4142" i="34"/>
  <c r="E4143" i="34"/>
  <c r="E4144" i="34"/>
  <c r="E4145" i="34"/>
  <c r="E4146" i="34"/>
  <c r="E4147" i="34"/>
  <c r="E4148" i="34"/>
  <c r="E4149" i="34"/>
  <c r="E4150" i="34"/>
  <c r="E4151" i="34"/>
  <c r="E4152" i="34"/>
  <c r="E4153" i="34"/>
  <c r="E4154" i="34"/>
  <c r="E4155" i="34"/>
  <c r="E4156" i="34"/>
  <c r="E4157" i="34"/>
  <c r="E4158" i="34"/>
  <c r="E4159" i="34"/>
  <c r="E4160" i="34"/>
  <c r="E4161" i="34"/>
  <c r="E4162" i="34"/>
  <c r="E4163" i="34"/>
  <c r="E4164" i="34"/>
  <c r="E4165" i="34"/>
  <c r="E4166" i="34"/>
  <c r="E4167" i="34"/>
  <c r="E4168" i="34"/>
  <c r="E4169" i="34"/>
  <c r="E4170" i="34"/>
  <c r="E4171" i="34"/>
  <c r="E4172" i="34"/>
  <c r="E4173" i="34"/>
  <c r="E4174" i="34"/>
  <c r="E4175" i="34"/>
  <c r="E4176" i="34"/>
  <c r="E4177" i="34"/>
  <c r="E4178" i="34"/>
  <c r="E4179" i="34"/>
  <c r="E4180" i="34"/>
  <c r="E4181" i="34"/>
  <c r="E4182" i="34"/>
  <c r="E4183" i="34"/>
  <c r="E4184" i="34"/>
  <c r="E4185" i="34"/>
  <c r="E4186" i="34"/>
  <c r="E4187" i="34"/>
  <c r="E4188" i="34"/>
  <c r="E4189" i="34"/>
  <c r="E4190" i="34"/>
  <c r="E4191" i="34"/>
  <c r="E4192" i="34"/>
  <c r="E4193" i="34"/>
  <c r="E4194" i="34"/>
  <c r="E4195" i="34"/>
  <c r="E4196" i="34"/>
  <c r="E4197" i="34"/>
  <c r="E4198" i="34"/>
  <c r="E4199" i="34"/>
  <c r="E4200" i="34"/>
  <c r="E4201" i="34"/>
  <c r="E4202" i="34"/>
  <c r="E4203" i="34"/>
  <c r="E4204" i="34"/>
  <c r="E4205" i="34"/>
  <c r="E4206" i="34"/>
  <c r="E4207" i="34"/>
  <c r="E4208" i="34"/>
  <c r="E4209" i="34"/>
  <c r="E4210" i="34"/>
  <c r="E4211" i="34"/>
  <c r="E4212" i="34"/>
  <c r="E4213" i="34"/>
  <c r="E4214" i="34"/>
  <c r="E4215" i="34"/>
  <c r="E4216" i="34"/>
  <c r="E4217" i="34"/>
  <c r="E4218" i="34"/>
  <c r="E4219" i="34"/>
  <c r="E4220" i="34"/>
  <c r="E4221" i="34"/>
  <c r="E4222" i="34"/>
  <c r="E4223" i="34"/>
  <c r="E4224" i="34"/>
  <c r="E4225" i="34"/>
  <c r="E4226" i="34"/>
  <c r="E4227" i="34"/>
  <c r="E4228" i="34"/>
  <c r="E4229" i="34"/>
  <c r="E4230" i="34"/>
  <c r="E4231" i="34"/>
  <c r="E4232" i="34"/>
  <c r="E4233" i="34"/>
  <c r="E4234" i="34"/>
  <c r="E4235" i="34"/>
  <c r="E4236" i="34"/>
  <c r="E4237" i="34"/>
  <c r="E4238" i="34"/>
  <c r="E4239" i="34"/>
  <c r="E4240" i="34"/>
  <c r="E4241" i="34"/>
  <c r="E4242" i="34"/>
  <c r="E4243" i="34"/>
  <c r="E4244" i="34"/>
  <c r="E4245" i="34"/>
  <c r="E4246" i="34"/>
  <c r="E4247" i="34"/>
  <c r="E4248" i="34"/>
  <c r="E4249" i="34"/>
  <c r="E4250" i="34"/>
  <c r="E4251" i="34"/>
  <c r="E4252" i="34"/>
  <c r="E4253" i="34"/>
  <c r="E4254" i="34"/>
  <c r="E4255" i="34"/>
  <c r="E4256" i="34"/>
  <c r="E4257" i="34"/>
  <c r="E4258" i="34"/>
  <c r="E4259" i="34"/>
  <c r="E4260" i="34"/>
  <c r="E4261" i="34"/>
  <c r="E4262" i="34"/>
  <c r="E4263" i="34"/>
  <c r="E4264" i="34"/>
  <c r="E4265" i="34"/>
  <c r="E4266" i="34"/>
  <c r="E4267" i="34"/>
  <c r="E4268" i="34"/>
  <c r="E4269" i="34"/>
  <c r="E4270" i="34"/>
  <c r="E4271" i="34"/>
  <c r="E4272" i="34"/>
  <c r="E4273" i="34"/>
  <c r="E4274" i="34"/>
  <c r="E4275" i="34"/>
  <c r="E4276" i="34"/>
  <c r="E4277" i="34"/>
  <c r="E4278" i="34"/>
  <c r="E4279" i="34"/>
  <c r="E4280" i="34"/>
  <c r="E4281" i="34"/>
  <c r="E4282" i="34"/>
  <c r="E4283" i="34"/>
  <c r="E4284" i="34"/>
  <c r="E4285" i="34"/>
  <c r="E4286" i="34"/>
  <c r="E4287" i="34"/>
  <c r="E4288" i="34"/>
  <c r="E4289" i="34"/>
  <c r="E4290" i="34"/>
  <c r="E4291" i="34"/>
  <c r="E4292" i="34"/>
  <c r="E4293" i="34"/>
  <c r="E4294" i="34"/>
  <c r="E4295" i="34"/>
  <c r="E4296" i="34"/>
  <c r="E4297" i="34"/>
  <c r="E4298" i="34"/>
  <c r="E4299" i="34"/>
  <c r="E4300" i="34"/>
  <c r="E4301" i="34"/>
  <c r="E4302" i="34"/>
  <c r="E4303" i="34"/>
  <c r="E4304" i="34"/>
  <c r="E4305" i="34"/>
  <c r="E4306" i="34"/>
  <c r="E4307" i="34"/>
  <c r="E4308" i="34"/>
  <c r="E4309" i="34"/>
  <c r="E4310" i="34"/>
  <c r="E4311" i="34"/>
  <c r="E4312" i="34"/>
  <c r="E4313" i="34"/>
  <c r="E4314" i="34"/>
  <c r="E4315" i="34"/>
  <c r="E4316" i="34"/>
  <c r="E4317" i="34"/>
  <c r="E4318" i="34"/>
  <c r="E4319" i="34"/>
  <c r="E4320" i="34"/>
  <c r="E4321" i="34"/>
  <c r="E4322" i="34"/>
  <c r="E4323" i="34"/>
  <c r="E4324" i="34"/>
  <c r="E4325" i="34"/>
  <c r="E4326" i="34"/>
  <c r="E4327" i="34"/>
  <c r="E4328" i="34"/>
  <c r="E4329" i="34"/>
  <c r="E4330" i="34"/>
  <c r="E4331" i="34"/>
  <c r="E4332" i="34"/>
  <c r="E4333" i="34"/>
  <c r="E4334" i="34"/>
  <c r="E4335" i="34"/>
  <c r="E4336" i="34"/>
  <c r="E4337" i="34"/>
  <c r="E4338" i="34"/>
  <c r="E4339" i="34"/>
  <c r="E4340" i="34"/>
  <c r="E4341" i="34"/>
  <c r="E4342" i="34"/>
  <c r="E4343" i="34"/>
  <c r="E4344" i="34"/>
  <c r="E4345" i="34"/>
  <c r="E4346" i="34"/>
  <c r="E4347" i="34"/>
  <c r="E4348" i="34"/>
  <c r="E4349" i="34"/>
  <c r="E4350" i="34"/>
  <c r="E4351" i="34"/>
  <c r="E4352" i="34"/>
  <c r="E4353" i="34"/>
  <c r="E4354" i="34"/>
  <c r="E4355" i="34"/>
  <c r="E4356" i="34"/>
  <c r="E4357" i="34"/>
  <c r="E4358" i="34"/>
  <c r="E4359" i="34"/>
  <c r="E4360" i="34"/>
  <c r="E4361" i="34"/>
  <c r="E4362" i="34"/>
  <c r="E4363" i="34"/>
  <c r="E4364" i="34"/>
  <c r="E4365" i="34"/>
  <c r="E4366" i="34"/>
  <c r="E4367" i="34"/>
  <c r="E4368" i="34"/>
  <c r="E4369" i="34"/>
  <c r="E4370" i="34"/>
  <c r="E4371" i="34"/>
  <c r="E4372" i="34"/>
  <c r="E4373" i="34"/>
  <c r="E4374" i="34"/>
  <c r="E4375" i="34"/>
  <c r="E4376" i="34"/>
  <c r="E4377" i="34"/>
  <c r="E4378" i="34"/>
  <c r="E4379" i="34"/>
  <c r="E4380" i="34"/>
  <c r="E4381" i="34"/>
  <c r="E4382" i="34"/>
  <c r="E4383" i="34"/>
  <c r="E4384" i="34"/>
  <c r="E4385" i="34"/>
  <c r="E4386" i="34"/>
  <c r="E4387" i="34"/>
  <c r="E4388" i="34"/>
  <c r="E4389" i="34"/>
  <c r="E4390" i="34"/>
  <c r="E4391" i="34"/>
  <c r="E4392" i="34"/>
  <c r="E4393" i="34"/>
  <c r="E4394" i="34"/>
  <c r="E4395" i="34"/>
  <c r="E4396" i="34"/>
  <c r="E4397" i="34"/>
  <c r="E4398" i="34"/>
  <c r="E4399" i="34"/>
  <c r="E4400" i="34"/>
  <c r="E4401" i="34"/>
  <c r="E4402" i="34"/>
  <c r="E4403" i="34"/>
  <c r="E4404" i="34"/>
  <c r="E4405" i="34"/>
  <c r="E4406" i="34"/>
  <c r="E4407" i="34"/>
  <c r="E4408" i="34"/>
  <c r="E4409" i="34"/>
  <c r="E4410" i="34"/>
  <c r="E4411" i="34"/>
  <c r="E4412" i="34"/>
  <c r="E4413" i="34"/>
  <c r="E4414" i="34"/>
  <c r="E4415" i="34"/>
  <c r="E4416" i="34"/>
  <c r="E4417" i="34"/>
  <c r="E4418" i="34"/>
  <c r="E4419" i="34"/>
  <c r="E4420" i="34"/>
  <c r="E4421" i="34"/>
  <c r="E4422" i="34"/>
  <c r="E4423" i="34"/>
  <c r="E4424" i="34"/>
  <c r="E4425" i="34"/>
  <c r="E4426" i="34"/>
  <c r="E4427" i="34"/>
  <c r="E4428" i="34"/>
  <c r="E4429" i="34"/>
  <c r="E4430" i="34"/>
  <c r="E4431" i="34"/>
  <c r="E4432" i="34"/>
  <c r="E4433" i="34"/>
  <c r="E4434" i="34"/>
  <c r="E4435" i="34"/>
  <c r="E4436" i="34"/>
  <c r="E4437" i="34"/>
  <c r="E4438" i="34"/>
  <c r="E4439" i="34"/>
  <c r="E4440" i="34"/>
  <c r="E4441" i="34"/>
  <c r="E4442" i="34"/>
  <c r="E4443" i="34"/>
  <c r="E4444" i="34"/>
  <c r="E4445" i="34"/>
  <c r="E4446" i="34"/>
  <c r="E4447" i="34"/>
  <c r="E4448" i="34"/>
  <c r="E4449" i="34"/>
  <c r="E4450" i="34"/>
  <c r="E4451" i="34"/>
  <c r="E4452" i="34"/>
  <c r="E4453" i="34"/>
  <c r="E4454" i="34"/>
  <c r="E4455" i="34"/>
  <c r="E4456" i="34"/>
  <c r="E4457" i="34"/>
  <c r="E4458" i="34"/>
  <c r="E4459" i="34"/>
  <c r="E4460" i="34"/>
  <c r="E4461" i="34"/>
  <c r="E4462" i="34"/>
  <c r="E4463" i="34"/>
  <c r="E4464" i="34"/>
  <c r="E4465" i="34"/>
  <c r="E4466" i="34"/>
  <c r="E4467" i="34"/>
  <c r="E4468" i="34"/>
  <c r="E4469" i="34"/>
  <c r="E4470" i="34"/>
  <c r="E4471" i="34"/>
  <c r="E4472" i="34"/>
  <c r="E4473" i="34"/>
  <c r="E4474" i="34"/>
  <c r="E4475" i="34"/>
  <c r="E4476" i="34"/>
  <c r="E4477" i="34"/>
  <c r="E4478" i="34"/>
  <c r="E4479" i="34"/>
  <c r="E4480" i="34"/>
  <c r="E4481" i="34"/>
  <c r="E4482" i="34"/>
  <c r="E4483" i="34"/>
  <c r="E4484" i="34"/>
  <c r="E4485" i="34"/>
  <c r="E4486" i="34"/>
  <c r="E4487" i="34"/>
  <c r="E4488" i="34"/>
  <c r="E4489" i="34"/>
  <c r="E4490" i="34"/>
  <c r="E4491" i="34"/>
  <c r="E4492" i="34"/>
  <c r="E4493" i="34"/>
  <c r="E4494" i="34"/>
  <c r="E4495" i="34"/>
  <c r="E4496" i="34"/>
  <c r="E4497" i="34"/>
  <c r="E4498" i="34"/>
  <c r="E4499" i="34"/>
  <c r="E4500" i="34"/>
  <c r="E4501" i="34"/>
  <c r="E4502" i="34"/>
  <c r="E4503" i="34"/>
  <c r="E4504" i="34"/>
  <c r="E4505" i="34"/>
  <c r="E4506" i="34"/>
  <c r="E4507" i="34"/>
  <c r="E4508" i="34"/>
  <c r="E4509" i="34"/>
  <c r="E4510" i="34"/>
  <c r="E4511" i="34"/>
  <c r="E4512" i="34"/>
  <c r="E4513" i="34"/>
  <c r="E4514" i="34"/>
  <c r="E4515" i="34"/>
  <c r="E4516" i="34"/>
  <c r="E4517" i="34"/>
  <c r="E4518" i="34"/>
  <c r="E4519" i="34"/>
  <c r="E4520" i="34"/>
  <c r="E4521" i="34"/>
  <c r="E4522" i="34"/>
  <c r="E4523" i="34"/>
  <c r="E4524" i="34"/>
  <c r="E4525" i="34"/>
  <c r="E4526" i="34"/>
  <c r="E4527" i="34"/>
  <c r="E4528" i="34"/>
  <c r="E4529" i="34"/>
  <c r="E4530" i="34"/>
  <c r="E4531" i="34"/>
  <c r="E4532" i="34"/>
  <c r="E4533" i="34"/>
  <c r="E4534" i="34"/>
  <c r="E4535" i="34"/>
  <c r="E4536" i="34"/>
  <c r="E4537" i="34"/>
  <c r="E4538" i="34"/>
  <c r="E4539" i="34"/>
  <c r="E4540" i="34"/>
  <c r="E4541" i="34"/>
  <c r="E4542" i="34"/>
  <c r="E4543" i="34"/>
  <c r="E4544" i="34"/>
  <c r="E4545" i="34"/>
  <c r="E4546" i="34"/>
  <c r="E4547" i="34"/>
  <c r="E4548" i="34"/>
  <c r="E4549" i="34"/>
  <c r="E4550" i="34"/>
  <c r="E4551" i="34"/>
  <c r="E4552" i="34"/>
  <c r="E4553" i="34"/>
  <c r="E4554" i="34"/>
  <c r="E4555" i="34"/>
  <c r="E4556" i="34"/>
  <c r="E4557" i="34"/>
  <c r="E4558" i="34"/>
  <c r="E4559" i="34"/>
  <c r="E4560" i="34"/>
  <c r="E4561" i="34"/>
  <c r="E4562" i="34"/>
  <c r="E4563" i="34"/>
  <c r="E4564" i="34"/>
  <c r="E4565" i="34"/>
  <c r="E4566" i="34"/>
  <c r="E4567" i="34"/>
  <c r="E4568" i="34"/>
  <c r="E4569" i="34"/>
  <c r="E4570" i="34"/>
  <c r="E4571" i="34"/>
  <c r="E4572" i="34"/>
  <c r="E4573" i="34"/>
  <c r="E4574" i="34"/>
  <c r="E4575" i="34"/>
  <c r="E4576" i="34"/>
  <c r="E4577" i="34"/>
  <c r="E4578" i="34"/>
  <c r="E4579" i="34"/>
  <c r="E4580" i="34"/>
  <c r="E4581" i="34"/>
  <c r="E4582" i="34"/>
  <c r="E4583" i="34"/>
  <c r="E4584" i="34"/>
  <c r="E4585" i="34"/>
  <c r="E4586" i="34"/>
  <c r="E4587" i="34"/>
  <c r="E4588" i="34"/>
  <c r="E4589" i="34"/>
  <c r="E4590" i="34"/>
  <c r="E4591" i="34"/>
  <c r="E4592" i="34"/>
  <c r="E4593" i="34"/>
  <c r="E4594" i="34"/>
  <c r="E4595" i="34"/>
  <c r="E4596" i="34"/>
  <c r="E4597" i="34"/>
  <c r="E4598" i="34"/>
  <c r="E4599" i="34"/>
  <c r="E4600" i="34"/>
  <c r="E4601" i="34"/>
  <c r="E4602" i="34"/>
  <c r="E4603" i="34"/>
  <c r="E4604" i="34"/>
  <c r="E4605" i="34"/>
  <c r="E4606" i="34"/>
  <c r="E4607" i="34"/>
  <c r="E4608" i="34"/>
  <c r="E4609" i="34"/>
  <c r="E4610" i="34"/>
  <c r="E4611" i="34"/>
  <c r="E4612" i="34"/>
  <c r="E4613" i="34"/>
  <c r="E4614" i="34"/>
  <c r="E4615" i="34"/>
  <c r="E4616" i="34"/>
  <c r="E4617" i="34"/>
  <c r="E4618" i="34"/>
  <c r="E4619" i="34"/>
  <c r="E4620" i="34"/>
  <c r="E4621" i="34"/>
  <c r="E4622" i="34"/>
  <c r="E4623" i="34"/>
  <c r="E4624" i="34"/>
  <c r="E4625" i="34"/>
  <c r="E4626" i="34"/>
  <c r="E4627" i="34"/>
  <c r="E4628" i="34"/>
  <c r="E4629" i="34"/>
  <c r="E4630" i="34"/>
  <c r="E4631" i="34"/>
  <c r="E4632" i="34"/>
  <c r="E4633" i="34"/>
  <c r="E4634" i="34"/>
  <c r="E4635" i="34"/>
  <c r="E4636" i="34"/>
  <c r="E4637" i="34"/>
  <c r="E4638" i="34"/>
  <c r="E4639" i="34"/>
  <c r="E4640" i="34"/>
  <c r="E4641" i="34"/>
  <c r="E4642" i="34"/>
  <c r="E4643" i="34"/>
  <c r="E4644" i="34"/>
  <c r="E4645" i="34"/>
  <c r="E4646" i="34"/>
  <c r="E4647" i="34"/>
  <c r="E4648" i="34"/>
  <c r="E4649" i="34"/>
  <c r="E4650" i="34"/>
  <c r="E4651" i="34"/>
  <c r="E4652" i="34"/>
  <c r="E4653" i="34"/>
  <c r="E4654" i="34"/>
  <c r="E4655" i="34"/>
  <c r="E4656" i="34"/>
  <c r="E4657" i="34"/>
  <c r="E4658" i="34"/>
  <c r="E4659" i="34"/>
  <c r="E4660" i="34"/>
  <c r="E4661" i="34"/>
  <c r="E4662" i="34"/>
  <c r="E4663" i="34"/>
  <c r="E4664" i="34"/>
  <c r="E4665" i="34"/>
  <c r="E4666" i="34"/>
  <c r="E4667" i="34"/>
  <c r="E4668" i="34"/>
  <c r="E4669" i="34"/>
  <c r="E4670" i="34"/>
  <c r="E4671" i="34"/>
  <c r="E4672" i="34"/>
  <c r="E4673" i="34"/>
  <c r="E4674" i="34"/>
  <c r="E4675" i="34"/>
  <c r="E4676" i="34"/>
  <c r="E4677" i="34"/>
  <c r="E4678" i="34"/>
  <c r="E4679" i="34"/>
  <c r="E4680" i="34"/>
  <c r="E4681" i="34"/>
  <c r="E4682" i="34"/>
  <c r="E4683" i="34"/>
  <c r="E4684" i="34"/>
  <c r="E4685" i="34"/>
  <c r="E4686" i="34"/>
  <c r="E4687" i="34"/>
  <c r="E4688" i="34"/>
  <c r="E4689" i="34"/>
  <c r="E4690" i="34"/>
  <c r="E4691" i="34"/>
  <c r="E4692" i="34"/>
  <c r="E4693" i="34"/>
  <c r="E4694" i="34"/>
  <c r="E4695" i="34"/>
  <c r="E4696" i="34"/>
  <c r="E4697" i="34"/>
  <c r="E4698" i="34"/>
  <c r="E4699" i="34"/>
  <c r="E4700" i="34"/>
  <c r="E4701" i="34"/>
  <c r="E4702" i="34"/>
  <c r="E4703" i="34"/>
  <c r="E4704" i="34"/>
  <c r="E4705" i="34"/>
  <c r="E4706" i="34"/>
  <c r="E4707" i="34"/>
  <c r="E4708" i="34"/>
  <c r="E4709" i="34"/>
  <c r="E4710" i="34"/>
  <c r="E4711" i="34"/>
  <c r="E4712" i="34"/>
  <c r="E4713" i="34"/>
  <c r="E4714" i="34"/>
  <c r="E4715" i="34"/>
  <c r="E4716" i="34"/>
  <c r="E4717" i="34"/>
  <c r="E4718" i="34"/>
  <c r="E4719" i="34"/>
  <c r="E4720" i="34"/>
  <c r="E4721" i="34"/>
  <c r="E4722" i="34"/>
  <c r="E4723" i="34"/>
  <c r="E4724" i="34"/>
  <c r="E4725" i="34"/>
  <c r="E4726" i="34"/>
  <c r="E4727" i="34"/>
  <c r="E4728" i="34"/>
  <c r="E4729" i="34"/>
  <c r="E4730" i="34"/>
  <c r="E4731" i="34"/>
  <c r="E4732" i="34"/>
  <c r="E4733" i="34"/>
  <c r="E4734" i="34"/>
  <c r="E4735" i="34"/>
  <c r="E4736" i="34"/>
  <c r="E4737" i="34"/>
  <c r="E4738" i="34"/>
  <c r="E4739" i="34"/>
  <c r="E4740" i="34"/>
  <c r="E4741" i="34"/>
  <c r="E4742" i="34"/>
  <c r="E4743" i="34"/>
  <c r="E4744" i="34"/>
  <c r="E4745" i="34"/>
  <c r="E4746" i="34"/>
  <c r="E4747" i="34"/>
  <c r="E4748" i="34"/>
  <c r="E4749" i="34"/>
  <c r="E4750" i="34"/>
  <c r="E4751" i="34"/>
  <c r="E4752" i="34"/>
  <c r="E4753" i="34"/>
  <c r="E4754" i="34"/>
  <c r="E4755" i="34"/>
  <c r="E4756" i="34"/>
  <c r="E4757" i="34"/>
  <c r="E4758" i="34"/>
  <c r="E4759" i="34"/>
  <c r="E4760" i="34"/>
  <c r="E4761" i="34"/>
  <c r="E4762" i="34"/>
  <c r="E4763" i="34"/>
  <c r="E4764" i="34"/>
  <c r="E4765" i="34"/>
  <c r="E4766" i="34"/>
  <c r="E4767" i="34"/>
  <c r="E4768" i="34"/>
  <c r="E4769" i="34"/>
  <c r="E4770" i="34"/>
  <c r="E4771" i="34"/>
  <c r="E4772" i="34"/>
  <c r="E4773" i="34"/>
  <c r="E4774" i="34"/>
  <c r="E4775" i="34"/>
  <c r="E4776" i="34"/>
  <c r="E4777" i="34"/>
  <c r="E4778" i="34"/>
  <c r="E4779" i="34"/>
  <c r="E4780" i="34"/>
  <c r="E4781" i="34"/>
  <c r="E4782" i="34"/>
  <c r="E4783" i="34"/>
  <c r="E4784" i="34"/>
  <c r="E4785" i="34"/>
  <c r="E4786" i="34"/>
  <c r="E4787" i="34"/>
  <c r="E4788" i="34"/>
  <c r="E4789" i="34"/>
  <c r="E4790" i="34"/>
  <c r="E4791" i="34"/>
  <c r="E4792" i="34"/>
  <c r="E4793" i="34"/>
  <c r="E4794" i="34"/>
  <c r="E4795" i="34"/>
  <c r="E4796" i="34"/>
  <c r="E4797" i="34"/>
  <c r="E4798" i="34"/>
  <c r="E4799" i="34"/>
  <c r="E4800" i="34"/>
  <c r="E4801" i="34"/>
  <c r="E4802" i="34"/>
  <c r="E4803" i="34"/>
  <c r="E4804" i="34"/>
  <c r="E4805" i="34"/>
  <c r="E4806" i="34"/>
  <c r="E4807" i="34"/>
  <c r="E4808" i="34"/>
  <c r="E4809" i="34"/>
  <c r="E4810" i="34"/>
  <c r="E4811" i="34"/>
  <c r="E4812" i="34"/>
  <c r="E4813" i="34"/>
  <c r="E4814" i="34"/>
  <c r="E4815" i="34"/>
  <c r="E4816" i="34"/>
  <c r="E4817" i="34"/>
  <c r="E4818" i="34"/>
  <c r="E4819" i="34"/>
  <c r="E4820" i="34"/>
  <c r="E4821" i="34"/>
  <c r="E4822" i="34"/>
  <c r="E4823" i="34"/>
  <c r="E4824" i="34"/>
  <c r="E4825" i="34"/>
  <c r="E4826" i="34"/>
  <c r="E4827" i="34"/>
  <c r="E4828" i="34"/>
  <c r="E4829" i="34"/>
  <c r="E4830" i="34"/>
  <c r="E4831" i="34"/>
  <c r="E4832" i="34"/>
  <c r="E4833" i="34"/>
  <c r="E4834" i="34"/>
  <c r="E4835" i="34"/>
  <c r="E4836" i="34"/>
  <c r="E4837" i="34"/>
  <c r="E4838" i="34"/>
  <c r="E4839" i="34"/>
  <c r="E4840" i="34"/>
  <c r="E4841" i="34"/>
  <c r="E4842" i="34"/>
  <c r="E4843" i="34"/>
  <c r="E4844" i="34"/>
  <c r="E4845" i="34"/>
  <c r="E4846" i="34"/>
  <c r="E4847" i="34"/>
  <c r="E4848" i="34"/>
  <c r="E4849" i="34"/>
  <c r="E4850" i="34"/>
  <c r="E4851" i="34"/>
  <c r="E4852" i="34"/>
  <c r="E4853" i="34"/>
  <c r="E4854" i="34"/>
  <c r="E4855" i="34"/>
  <c r="E4856" i="34"/>
  <c r="E4857" i="34"/>
  <c r="E4858" i="34"/>
  <c r="E4859" i="34"/>
  <c r="E4860" i="34"/>
  <c r="E4861" i="34"/>
  <c r="E4862" i="34"/>
  <c r="E4863" i="34"/>
  <c r="E4864" i="34"/>
  <c r="E4865" i="34"/>
  <c r="E4866" i="34"/>
  <c r="E4867" i="34"/>
  <c r="E4868" i="34"/>
  <c r="E4869" i="34"/>
  <c r="E4870" i="34"/>
  <c r="E4871" i="34"/>
  <c r="E4872" i="34"/>
  <c r="E4873" i="34"/>
  <c r="E4874" i="34"/>
  <c r="E4875" i="34"/>
  <c r="E4876" i="34"/>
  <c r="E4877" i="34"/>
  <c r="E4878" i="34"/>
  <c r="E4879" i="34"/>
  <c r="E4880" i="34"/>
  <c r="E4881" i="34"/>
  <c r="E4882" i="34"/>
  <c r="E4883" i="34"/>
  <c r="E4884" i="34"/>
  <c r="E4885" i="34"/>
  <c r="E4886" i="34"/>
  <c r="E4887" i="34"/>
  <c r="E4888" i="34"/>
  <c r="E4889" i="34"/>
  <c r="E4890" i="34"/>
  <c r="E4891" i="34"/>
  <c r="E4892" i="34"/>
  <c r="E4893" i="34"/>
  <c r="E4894" i="34"/>
  <c r="E4895" i="34"/>
  <c r="E4896" i="34"/>
  <c r="E4897" i="34"/>
  <c r="E4898" i="34"/>
  <c r="E4899" i="34"/>
  <c r="E4900" i="34"/>
  <c r="E4901" i="34"/>
  <c r="E4902" i="34"/>
  <c r="E4903" i="34"/>
  <c r="E4904" i="34"/>
  <c r="E4905" i="34"/>
  <c r="E4906" i="34"/>
  <c r="E4907" i="34"/>
  <c r="E4908" i="34"/>
  <c r="E4909" i="34"/>
  <c r="E4910" i="34"/>
  <c r="E4911" i="34"/>
  <c r="E4912" i="34"/>
  <c r="E4913" i="34"/>
  <c r="E4914" i="34"/>
  <c r="E4915" i="34"/>
  <c r="E4916" i="34"/>
  <c r="E4917" i="34"/>
  <c r="E4918" i="34"/>
  <c r="E4919" i="34"/>
  <c r="E4920" i="34"/>
  <c r="E4921" i="34"/>
  <c r="E4922" i="34"/>
  <c r="E4923" i="34"/>
  <c r="E4924" i="34"/>
  <c r="E4925" i="34"/>
  <c r="E4926" i="34"/>
  <c r="E4927" i="34"/>
  <c r="E4928" i="34"/>
  <c r="E4929" i="34"/>
  <c r="E4930" i="34"/>
  <c r="E4931" i="34"/>
  <c r="E4932" i="34"/>
  <c r="E4933" i="34"/>
  <c r="E4934" i="34"/>
  <c r="E4935" i="34"/>
  <c r="E4936" i="34"/>
  <c r="E4937" i="34"/>
  <c r="E4938" i="34"/>
  <c r="E4939" i="34"/>
  <c r="E4940" i="34"/>
  <c r="E4941" i="34"/>
  <c r="E4942" i="34"/>
  <c r="E4943" i="34"/>
  <c r="E4944" i="34"/>
  <c r="E4945" i="34"/>
  <c r="E4946" i="34"/>
  <c r="E4947" i="34"/>
  <c r="E4948" i="34"/>
  <c r="E4949" i="34"/>
  <c r="E4950" i="34"/>
  <c r="E4951" i="34"/>
  <c r="E4952" i="34"/>
  <c r="E4953" i="34"/>
  <c r="E4954" i="34"/>
  <c r="E4955" i="34"/>
  <c r="E4956" i="34"/>
  <c r="E4957" i="34"/>
  <c r="E4958" i="34"/>
  <c r="E4959" i="34"/>
  <c r="E4960" i="34"/>
  <c r="E4961" i="34"/>
  <c r="E4962" i="34"/>
  <c r="E4963" i="34"/>
  <c r="E4964" i="34"/>
  <c r="E4965" i="34"/>
  <c r="E4966" i="34"/>
  <c r="E4967" i="34"/>
  <c r="E4968" i="34"/>
  <c r="E4969" i="34"/>
  <c r="E4970" i="34"/>
  <c r="E4971" i="34"/>
  <c r="E4972" i="34"/>
  <c r="E4973" i="34"/>
  <c r="E4974" i="34"/>
  <c r="E4975" i="34"/>
  <c r="E4976" i="34"/>
  <c r="E4977" i="34"/>
  <c r="E4978" i="34"/>
  <c r="E4979" i="34"/>
  <c r="E4980" i="34"/>
  <c r="E4981" i="34"/>
  <c r="E4982" i="34"/>
  <c r="E4983" i="34"/>
  <c r="E4984" i="34"/>
  <c r="E4985" i="34"/>
  <c r="E4986" i="34"/>
  <c r="E4987" i="34"/>
  <c r="E4988" i="34"/>
  <c r="E4989" i="34"/>
  <c r="E4990" i="34"/>
  <c r="E4991" i="34"/>
  <c r="E4992" i="34"/>
  <c r="E4993" i="34"/>
  <c r="E4994" i="34"/>
  <c r="E4995" i="34"/>
  <c r="E4996" i="34"/>
  <c r="E4997" i="34"/>
  <c r="E4998" i="34"/>
  <c r="E4999" i="34"/>
  <c r="E5000" i="34"/>
  <c r="E5001" i="34"/>
  <c r="E5002" i="34"/>
  <c r="E5003" i="34"/>
  <c r="E5004" i="34"/>
  <c r="E5005" i="34"/>
  <c r="E5006" i="34"/>
  <c r="E5007" i="34"/>
  <c r="E5008" i="34"/>
  <c r="E5009" i="34"/>
  <c r="E5010" i="34"/>
  <c r="E5011" i="34"/>
  <c r="E5012" i="34"/>
  <c r="E5013" i="34"/>
  <c r="E5014" i="34"/>
  <c r="E5015" i="34"/>
  <c r="E5016" i="34"/>
  <c r="E5017" i="34"/>
  <c r="E5018" i="34"/>
  <c r="E5019" i="34"/>
  <c r="E5020" i="34"/>
  <c r="E5021" i="34"/>
  <c r="E5022" i="34"/>
  <c r="E5023" i="34"/>
  <c r="E5024" i="34"/>
  <c r="E5025" i="34"/>
  <c r="E5026" i="34"/>
  <c r="E5027" i="34"/>
  <c r="E5028" i="34"/>
  <c r="E5029" i="34"/>
  <c r="E5030" i="34"/>
  <c r="E5031" i="34"/>
  <c r="E5032" i="34"/>
  <c r="E5033" i="34"/>
  <c r="E5034" i="34"/>
  <c r="E5035" i="34"/>
  <c r="E5036" i="34"/>
  <c r="E5037" i="34"/>
  <c r="E5038" i="34"/>
  <c r="E5039" i="34"/>
  <c r="E5040" i="34"/>
  <c r="E5041" i="34"/>
  <c r="E5042" i="34"/>
  <c r="E5043" i="34"/>
  <c r="E5044" i="34"/>
  <c r="E5045" i="34"/>
  <c r="E5046" i="34"/>
  <c r="E5047" i="34"/>
  <c r="E5048" i="34"/>
  <c r="E5049" i="34"/>
  <c r="E5050" i="34"/>
  <c r="E5051" i="34"/>
  <c r="E5052" i="34"/>
  <c r="E5053" i="34"/>
  <c r="E5054" i="34"/>
  <c r="E5055" i="34"/>
  <c r="E5056" i="34"/>
  <c r="E5057" i="34"/>
  <c r="E5058" i="34"/>
  <c r="E5059" i="34"/>
  <c r="E5060" i="34"/>
  <c r="E5061" i="34"/>
  <c r="E5062" i="34"/>
  <c r="E5063" i="34"/>
  <c r="E5064" i="34"/>
  <c r="E5065" i="34"/>
  <c r="E5066" i="34"/>
  <c r="E5067" i="34"/>
  <c r="E5068" i="34"/>
  <c r="E5069" i="34"/>
  <c r="E5070" i="34"/>
  <c r="E5071" i="34"/>
  <c r="E5072" i="34"/>
  <c r="E5073" i="34"/>
  <c r="E5074" i="34"/>
  <c r="E5075" i="34"/>
  <c r="E5076" i="34"/>
  <c r="E5077" i="34"/>
  <c r="E5078" i="34"/>
  <c r="E5079" i="34"/>
  <c r="E5080" i="34"/>
  <c r="E5081" i="34"/>
  <c r="E5082" i="34"/>
  <c r="E5083" i="34"/>
  <c r="E5084" i="34"/>
  <c r="E5085" i="34"/>
  <c r="E5086" i="34"/>
  <c r="E5087" i="34"/>
  <c r="E5088" i="34"/>
  <c r="E5089" i="34"/>
  <c r="E5090" i="34"/>
  <c r="E5091" i="34"/>
  <c r="E5092" i="34"/>
  <c r="E5093" i="34"/>
  <c r="E5094" i="34"/>
  <c r="E5095" i="34"/>
  <c r="E5096" i="34"/>
  <c r="E5097" i="34"/>
  <c r="E5098" i="34"/>
  <c r="E5099" i="34"/>
  <c r="E5100" i="34"/>
  <c r="E5101" i="34"/>
  <c r="E5102" i="34"/>
  <c r="E5103" i="34"/>
  <c r="E5104" i="34"/>
  <c r="E5105" i="34"/>
  <c r="E5106" i="34"/>
  <c r="E5107" i="34"/>
  <c r="E5108" i="34"/>
  <c r="E5109" i="34"/>
  <c r="E5110" i="34"/>
  <c r="E5111" i="34"/>
  <c r="E5112" i="34"/>
  <c r="E5113" i="34"/>
  <c r="E5114" i="34"/>
  <c r="E5115" i="34"/>
  <c r="E5116" i="34"/>
  <c r="E5117" i="34"/>
  <c r="E5118" i="34"/>
  <c r="E5119" i="34"/>
  <c r="E5120" i="34"/>
  <c r="E5121" i="34"/>
  <c r="E5122" i="34"/>
  <c r="E5123" i="34"/>
  <c r="E5124" i="34"/>
  <c r="E5125" i="34"/>
  <c r="E5126" i="34"/>
  <c r="E5127" i="34"/>
  <c r="E5128" i="34"/>
  <c r="E5129" i="34"/>
  <c r="E5130" i="34"/>
  <c r="E5131" i="34"/>
  <c r="E5132" i="34"/>
  <c r="E5133" i="34"/>
  <c r="E5134" i="34"/>
  <c r="E5135" i="34"/>
  <c r="E5136" i="34"/>
  <c r="E5137" i="34"/>
  <c r="E5138" i="34"/>
  <c r="E5139" i="34"/>
  <c r="E5140" i="34"/>
  <c r="E5141" i="34"/>
  <c r="E5142" i="34"/>
  <c r="E5143" i="34"/>
  <c r="E5144" i="34"/>
  <c r="E5145" i="34"/>
  <c r="E5146" i="34"/>
  <c r="E5147" i="34"/>
  <c r="E5148" i="34"/>
  <c r="E5149" i="34"/>
  <c r="E5150" i="34"/>
  <c r="E5151" i="34"/>
  <c r="E5152" i="34"/>
  <c r="E5153" i="34"/>
  <c r="E5154" i="34"/>
  <c r="E5155" i="34"/>
  <c r="E5156" i="34"/>
  <c r="E5157" i="34"/>
  <c r="E5158" i="34"/>
  <c r="E5159" i="34"/>
  <c r="E5160" i="34"/>
  <c r="E5161" i="34"/>
  <c r="E5162" i="34"/>
  <c r="E5163" i="34"/>
  <c r="E5164" i="34"/>
  <c r="E5165" i="34"/>
  <c r="E5166" i="34"/>
  <c r="E5167" i="34"/>
  <c r="E5168" i="34"/>
  <c r="E5169" i="34"/>
  <c r="E5170" i="34"/>
  <c r="E5171" i="34"/>
  <c r="E5172" i="34"/>
  <c r="E5173" i="34"/>
  <c r="E5174" i="34"/>
  <c r="E5175" i="34"/>
  <c r="E5176" i="34"/>
  <c r="E5177" i="34"/>
  <c r="E5178" i="34"/>
  <c r="E5179" i="34"/>
  <c r="E5180" i="34"/>
  <c r="E5181" i="34"/>
  <c r="E5182" i="34"/>
  <c r="E5183" i="34"/>
  <c r="E5184" i="34"/>
  <c r="E5185" i="34"/>
  <c r="E5186" i="34"/>
  <c r="E5187" i="34"/>
  <c r="E5188" i="34"/>
  <c r="E5189" i="34"/>
  <c r="E5190" i="34"/>
  <c r="E5191" i="34"/>
  <c r="E5192" i="34"/>
  <c r="E5193" i="34"/>
  <c r="E5194" i="34"/>
  <c r="E5195" i="34"/>
  <c r="E5196" i="34"/>
  <c r="E5197" i="34"/>
  <c r="E5198" i="34"/>
  <c r="E5199" i="34"/>
  <c r="E5200" i="34"/>
  <c r="E5201" i="34"/>
  <c r="E5202" i="34"/>
  <c r="E5203" i="34"/>
  <c r="E5204" i="34"/>
  <c r="E5205" i="34"/>
  <c r="E5206" i="34"/>
  <c r="E5207" i="34"/>
  <c r="E5208" i="34"/>
  <c r="E5209" i="34"/>
  <c r="E5210" i="34"/>
  <c r="E5211" i="34"/>
  <c r="E5212" i="34"/>
  <c r="E5213" i="34"/>
  <c r="E5214" i="34"/>
  <c r="E5215" i="34"/>
  <c r="E5216" i="34"/>
  <c r="E5217" i="34"/>
  <c r="E5218" i="34"/>
  <c r="E5219" i="34"/>
  <c r="E5220" i="34"/>
  <c r="E5221" i="34"/>
  <c r="E5222" i="34"/>
  <c r="E5223" i="34"/>
  <c r="E5224" i="34"/>
  <c r="E5225" i="34"/>
  <c r="E5226" i="34"/>
  <c r="E5227" i="34"/>
  <c r="E5228" i="34"/>
  <c r="E5229" i="34"/>
  <c r="E5230" i="34"/>
  <c r="E5231" i="34"/>
  <c r="E5232" i="34"/>
  <c r="E5233" i="34"/>
  <c r="E5234" i="34"/>
  <c r="E5235" i="34"/>
  <c r="E5236" i="34"/>
  <c r="E5237" i="34"/>
  <c r="E5238" i="34"/>
  <c r="E5239" i="34"/>
  <c r="E5240" i="34"/>
  <c r="E5241" i="34"/>
  <c r="E5242" i="34"/>
  <c r="E5243" i="34"/>
  <c r="E5244" i="34"/>
  <c r="E5245" i="34"/>
  <c r="E5246" i="34"/>
  <c r="E5247" i="34"/>
  <c r="E5248" i="34"/>
  <c r="E5249" i="34"/>
  <c r="E5250" i="34"/>
  <c r="E5251" i="34"/>
  <c r="E5252" i="34"/>
  <c r="E5253" i="34"/>
  <c r="E5254" i="34"/>
  <c r="E5255" i="34"/>
  <c r="E5256" i="34"/>
  <c r="E5257" i="34"/>
  <c r="E5258" i="34"/>
  <c r="E5259" i="34"/>
  <c r="E5260" i="34"/>
  <c r="E5261" i="34"/>
  <c r="E5262" i="34"/>
  <c r="E5263" i="34"/>
  <c r="E5264" i="34"/>
  <c r="E5265" i="34"/>
  <c r="E5266" i="34"/>
  <c r="E5267" i="34"/>
  <c r="E5268" i="34"/>
  <c r="E5269" i="34"/>
  <c r="E5270" i="34"/>
  <c r="E5271" i="34"/>
  <c r="E5272" i="34"/>
  <c r="E5273" i="34"/>
  <c r="E5274" i="34"/>
  <c r="E5275" i="34"/>
  <c r="E5276" i="34"/>
  <c r="E5277" i="34"/>
  <c r="E5278" i="34"/>
  <c r="E5279" i="34"/>
  <c r="E5280" i="34"/>
  <c r="E5281" i="34"/>
  <c r="E5282" i="34"/>
  <c r="E5283" i="34"/>
  <c r="E5284" i="34"/>
  <c r="E5285" i="34"/>
  <c r="E5286" i="34"/>
  <c r="E5287" i="34"/>
  <c r="E5288" i="34"/>
  <c r="E5289" i="34"/>
  <c r="E5290" i="34"/>
  <c r="E5291" i="34"/>
  <c r="E5292" i="34"/>
  <c r="E5293" i="34"/>
  <c r="E5294" i="34"/>
  <c r="E5295" i="34"/>
  <c r="E5296" i="34"/>
  <c r="E5297" i="34"/>
  <c r="E5298" i="34"/>
  <c r="E5299" i="34"/>
  <c r="E5300" i="34"/>
  <c r="E5301" i="34"/>
  <c r="E5302" i="34"/>
  <c r="E5303" i="34"/>
  <c r="E5304" i="34"/>
  <c r="E5305" i="34"/>
  <c r="E5306" i="34"/>
  <c r="E5307" i="34"/>
  <c r="E5308" i="34"/>
  <c r="E5309" i="34"/>
  <c r="E5310" i="34"/>
  <c r="E5311" i="34"/>
  <c r="E5312" i="34"/>
  <c r="E5313" i="34"/>
  <c r="E5314" i="34"/>
  <c r="E5315" i="34"/>
  <c r="E5316" i="34"/>
  <c r="E5317" i="34"/>
  <c r="E5318" i="34"/>
  <c r="E5319" i="34"/>
  <c r="E5320" i="34"/>
  <c r="E5321" i="34"/>
  <c r="E5322" i="34"/>
  <c r="E5323" i="34"/>
  <c r="E5324" i="34"/>
  <c r="E5325" i="34"/>
  <c r="E5326" i="34"/>
  <c r="E5327" i="34"/>
  <c r="E5328" i="34"/>
  <c r="E5329" i="34"/>
  <c r="E5330" i="34"/>
  <c r="E5331" i="34"/>
  <c r="E5332" i="34"/>
  <c r="E5333" i="34"/>
  <c r="E5334" i="34"/>
  <c r="E5335" i="34"/>
  <c r="E5336" i="34"/>
  <c r="E5337" i="34"/>
  <c r="E5338" i="34"/>
  <c r="E5339" i="34"/>
  <c r="E5340" i="34"/>
  <c r="E5341" i="34"/>
  <c r="E5342" i="34"/>
  <c r="E5343" i="34"/>
  <c r="E5344" i="34"/>
  <c r="E5345" i="34"/>
  <c r="E5346" i="34"/>
  <c r="E5347" i="34"/>
  <c r="E5348" i="34"/>
  <c r="E5349" i="34"/>
  <c r="E5350" i="34"/>
  <c r="E5351" i="34"/>
  <c r="E5352" i="34"/>
  <c r="E5353" i="34"/>
  <c r="E5354" i="34"/>
  <c r="E5355" i="34"/>
  <c r="E5356" i="34"/>
  <c r="E5357" i="34"/>
  <c r="E5358" i="34"/>
  <c r="E5359" i="34"/>
  <c r="E5360" i="34"/>
  <c r="E5361" i="34"/>
  <c r="E5362" i="34"/>
  <c r="E5363" i="34"/>
  <c r="E5364" i="34"/>
  <c r="E5365" i="34"/>
  <c r="E5366" i="34"/>
  <c r="E5367" i="34"/>
  <c r="E5368" i="34"/>
  <c r="E5369" i="34"/>
  <c r="E5370" i="34"/>
  <c r="E5371" i="34"/>
  <c r="E5372" i="34"/>
  <c r="E5373" i="34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281" i="34"/>
  <c r="G282" i="34"/>
  <c r="G283" i="34"/>
  <c r="G284" i="34"/>
  <c r="G285" i="34"/>
  <c r="G286" i="34"/>
  <c r="G287" i="34"/>
  <c r="G288" i="34"/>
  <c r="G289" i="34"/>
  <c r="G290" i="34"/>
  <c r="G291" i="34"/>
  <c r="G292" i="34"/>
  <c r="G293" i="34"/>
  <c r="G294" i="34"/>
  <c r="G295" i="34"/>
  <c r="G296" i="34"/>
  <c r="G297" i="34"/>
  <c r="G298" i="34"/>
  <c r="G299" i="34"/>
  <c r="G300" i="34"/>
  <c r="G301" i="34"/>
  <c r="G302" i="34"/>
  <c r="G303" i="34"/>
  <c r="G304" i="34"/>
  <c r="G305" i="34"/>
  <c r="G306" i="34"/>
  <c r="G307" i="34"/>
  <c r="G308" i="34"/>
  <c r="G309" i="34"/>
  <c r="G310" i="34"/>
  <c r="G311" i="34"/>
  <c r="G312" i="34"/>
  <c r="G313" i="34"/>
  <c r="G314" i="34"/>
  <c r="G315" i="34"/>
  <c r="G316" i="34"/>
  <c r="G317" i="34"/>
  <c r="G318" i="34"/>
  <c r="G319" i="34"/>
  <c r="G320" i="34"/>
  <c r="G321" i="34"/>
  <c r="G322" i="34"/>
  <c r="G323" i="34"/>
  <c r="G324" i="34"/>
  <c r="G325" i="34"/>
  <c r="G326" i="34"/>
  <c r="G327" i="34"/>
  <c r="G328" i="34"/>
  <c r="G329" i="34"/>
  <c r="G330" i="34"/>
  <c r="G331" i="34"/>
  <c r="G332" i="34"/>
  <c r="G333" i="34"/>
  <c r="G334" i="34"/>
  <c r="G335" i="34"/>
  <c r="G336" i="34"/>
  <c r="G337" i="34"/>
  <c r="G338" i="34"/>
  <c r="G339" i="34"/>
  <c r="G340" i="34"/>
  <c r="G341" i="34"/>
  <c r="G342" i="34"/>
  <c r="G343" i="34"/>
  <c r="G344" i="34"/>
  <c r="G345" i="34"/>
  <c r="G346" i="34"/>
  <c r="G347" i="34"/>
  <c r="G348" i="34"/>
  <c r="G349" i="34"/>
  <c r="G350" i="34"/>
  <c r="G351" i="34"/>
  <c r="G352" i="34"/>
  <c r="G353" i="34"/>
  <c r="G354" i="34"/>
  <c r="G355" i="34"/>
  <c r="G356" i="34"/>
  <c r="G357" i="34"/>
  <c r="G358" i="34"/>
  <c r="G359" i="34"/>
  <c r="G360" i="34"/>
  <c r="G361" i="34"/>
  <c r="G362" i="34"/>
  <c r="G363" i="34"/>
  <c r="G364" i="34"/>
  <c r="G365" i="34"/>
  <c r="G366" i="34"/>
  <c r="G367" i="34"/>
  <c r="G368" i="34"/>
  <c r="G369" i="34"/>
  <c r="G370" i="34"/>
  <c r="G371" i="34"/>
  <c r="G372" i="34"/>
  <c r="G373" i="34"/>
  <c r="G374" i="34"/>
  <c r="G375" i="34"/>
  <c r="G376" i="34"/>
  <c r="G377" i="34"/>
  <c r="G378" i="34"/>
  <c r="G379" i="34"/>
  <c r="G380" i="34"/>
  <c r="G381" i="34"/>
  <c r="G382" i="34"/>
  <c r="G383" i="34"/>
  <c r="G384" i="34"/>
  <c r="G385" i="34"/>
  <c r="G386" i="34"/>
  <c r="G387" i="34"/>
  <c r="G388" i="34"/>
  <c r="G389" i="34"/>
  <c r="G390" i="34"/>
  <c r="G391" i="34"/>
  <c r="G392" i="34"/>
  <c r="G393" i="34"/>
  <c r="G394" i="34"/>
  <c r="G395" i="34"/>
  <c r="G396" i="34"/>
  <c r="G397" i="34"/>
  <c r="G398" i="34"/>
  <c r="G399" i="34"/>
  <c r="G400" i="34"/>
  <c r="G401" i="34"/>
  <c r="G402" i="34"/>
  <c r="G403" i="34"/>
  <c r="G404" i="34"/>
  <c r="G405" i="34"/>
  <c r="G406" i="34"/>
  <c r="G407" i="34"/>
  <c r="G408" i="34"/>
  <c r="G409" i="34"/>
  <c r="G410" i="34"/>
  <c r="G411" i="34"/>
  <c r="G412" i="34"/>
  <c r="G413" i="34"/>
  <c r="G414" i="34"/>
  <c r="G415" i="34"/>
  <c r="G416" i="34"/>
  <c r="G417" i="34"/>
  <c r="G418" i="34"/>
  <c r="G419" i="34"/>
  <c r="G420" i="34"/>
  <c r="G421" i="34"/>
  <c r="G422" i="34"/>
  <c r="G423" i="34"/>
  <c r="G424" i="34"/>
  <c r="G425" i="34"/>
  <c r="G426" i="34"/>
  <c r="G427" i="34"/>
  <c r="G428" i="34"/>
  <c r="G429" i="34"/>
  <c r="G430" i="34"/>
  <c r="G431" i="34"/>
  <c r="G432" i="34"/>
  <c r="G433" i="34"/>
  <c r="G434" i="34"/>
  <c r="G435" i="34"/>
  <c r="G436" i="34"/>
  <c r="G437" i="34"/>
  <c r="G438" i="34"/>
  <c r="G439" i="34"/>
  <c r="G440" i="34"/>
  <c r="G441" i="34"/>
  <c r="G442" i="34"/>
  <c r="G443" i="34"/>
  <c r="G444" i="34"/>
  <c r="G445" i="34"/>
  <c r="G446" i="34"/>
  <c r="G447" i="34"/>
  <c r="G448" i="34"/>
  <c r="G449" i="34"/>
  <c r="G450" i="34"/>
  <c r="G451" i="34"/>
  <c r="G452" i="34"/>
  <c r="G453" i="34"/>
  <c r="G454" i="34"/>
  <c r="G455" i="34"/>
  <c r="G456" i="34"/>
  <c r="G457" i="34"/>
  <c r="G458" i="34"/>
  <c r="G459" i="34"/>
  <c r="G460" i="34"/>
  <c r="G461" i="34"/>
  <c r="G462" i="34"/>
  <c r="G463" i="34"/>
  <c r="G464" i="34"/>
  <c r="G465" i="34"/>
  <c r="G466" i="34"/>
  <c r="G467" i="34"/>
  <c r="G468" i="34"/>
  <c r="G469" i="34"/>
  <c r="G470" i="34"/>
  <c r="G471" i="34"/>
  <c r="G472" i="34"/>
  <c r="G473" i="34"/>
  <c r="G474" i="34"/>
  <c r="G475" i="34"/>
  <c r="G476" i="34"/>
  <c r="G477" i="34"/>
  <c r="G478" i="34"/>
  <c r="G479" i="34"/>
  <c r="G480" i="34"/>
  <c r="G481" i="34"/>
  <c r="G482" i="34"/>
  <c r="G483" i="34"/>
  <c r="G484" i="34"/>
  <c r="G485" i="34"/>
  <c r="G486" i="34"/>
  <c r="G487" i="34"/>
  <c r="G488" i="34"/>
  <c r="G489" i="34"/>
  <c r="G490" i="34"/>
  <c r="G491" i="34"/>
  <c r="G492" i="34"/>
  <c r="G493" i="34"/>
  <c r="G494" i="34"/>
  <c r="G495" i="34"/>
  <c r="G496" i="34"/>
  <c r="G497" i="34"/>
  <c r="G498" i="34"/>
  <c r="G499" i="34"/>
  <c r="G500" i="34"/>
  <c r="G501" i="34"/>
  <c r="G502" i="34"/>
  <c r="G503" i="34"/>
  <c r="G504" i="34"/>
  <c r="G505" i="34"/>
  <c r="G506" i="34"/>
  <c r="G507" i="34"/>
  <c r="G508" i="34"/>
  <c r="G509" i="34"/>
  <c r="G510" i="34"/>
  <c r="G511" i="34"/>
  <c r="G512" i="34"/>
  <c r="G513" i="34"/>
  <c r="G514" i="34"/>
  <c r="G515" i="34"/>
  <c r="G516" i="34"/>
  <c r="G517" i="34"/>
  <c r="G518" i="34"/>
  <c r="G519" i="34"/>
  <c r="G520" i="34"/>
  <c r="G521" i="34"/>
  <c r="G522" i="34"/>
  <c r="G523" i="34"/>
  <c r="G524" i="34"/>
  <c r="G525" i="34"/>
  <c r="G526" i="34"/>
  <c r="G527" i="34"/>
  <c r="G528" i="34"/>
  <c r="G529" i="34"/>
  <c r="G530" i="34"/>
  <c r="G531" i="34"/>
  <c r="G532" i="34"/>
  <c r="G533" i="34"/>
  <c r="G534" i="34"/>
  <c r="G535" i="34"/>
  <c r="G536" i="34"/>
  <c r="G537" i="34"/>
  <c r="G538" i="34"/>
  <c r="G539" i="34"/>
  <c r="G540" i="34"/>
  <c r="G541" i="34"/>
  <c r="G542" i="34"/>
  <c r="G543" i="34"/>
  <c r="G544" i="34"/>
  <c r="G545" i="34"/>
  <c r="G546" i="34"/>
  <c r="G547" i="34"/>
  <c r="G548" i="34"/>
  <c r="G549" i="34"/>
  <c r="G550" i="34"/>
  <c r="G551" i="34"/>
  <c r="G552" i="34"/>
  <c r="G553" i="34"/>
  <c r="G554" i="34"/>
  <c r="G555" i="34"/>
  <c r="G556" i="34"/>
  <c r="G557" i="34"/>
  <c r="G558" i="34"/>
  <c r="G559" i="34"/>
  <c r="G560" i="34"/>
  <c r="G561" i="34"/>
  <c r="G562" i="34"/>
  <c r="G563" i="34"/>
  <c r="G564" i="34"/>
  <c r="G565" i="34"/>
  <c r="G566" i="34"/>
  <c r="G567" i="34"/>
  <c r="G568" i="34"/>
  <c r="G569" i="34"/>
  <c r="G570" i="34"/>
  <c r="G571" i="34"/>
  <c r="G572" i="34"/>
  <c r="G573" i="34"/>
  <c r="G574" i="34"/>
  <c r="G575" i="34"/>
  <c r="G576" i="34"/>
  <c r="G577" i="34"/>
  <c r="G578" i="34"/>
  <c r="G579" i="34"/>
  <c r="G580" i="34"/>
  <c r="G581" i="34"/>
  <c r="G582" i="34"/>
  <c r="G583" i="34"/>
  <c r="G584" i="34"/>
  <c r="G585" i="34"/>
  <c r="G586" i="34"/>
  <c r="G587" i="34"/>
  <c r="G588" i="34"/>
  <c r="G589" i="34"/>
  <c r="G590" i="34"/>
  <c r="G591" i="34"/>
  <c r="G592" i="34"/>
  <c r="G593" i="34"/>
  <c r="G594" i="34"/>
  <c r="G595" i="34"/>
  <c r="G596" i="34"/>
  <c r="G597" i="34"/>
  <c r="G598" i="34"/>
  <c r="G599" i="34"/>
  <c r="G600" i="34"/>
  <c r="G601" i="34"/>
  <c r="G602" i="34"/>
  <c r="G603" i="34"/>
  <c r="G604" i="34"/>
  <c r="G605" i="34"/>
  <c r="G606" i="34"/>
  <c r="G607" i="34"/>
  <c r="G608" i="34"/>
  <c r="G609" i="34"/>
  <c r="G610" i="34"/>
  <c r="G611" i="34"/>
  <c r="G612" i="34"/>
  <c r="G613" i="34"/>
  <c r="G614" i="34"/>
  <c r="G615" i="34"/>
  <c r="G616" i="34"/>
  <c r="G617" i="34"/>
  <c r="G618" i="34"/>
  <c r="G619" i="34"/>
  <c r="G620" i="34"/>
  <c r="G621" i="34"/>
  <c r="G622" i="34"/>
  <c r="G623" i="34"/>
  <c r="G624" i="34"/>
  <c r="G625" i="34"/>
  <c r="G626" i="34"/>
  <c r="G627" i="34"/>
  <c r="G628" i="34"/>
  <c r="G629" i="34"/>
  <c r="G630" i="34"/>
  <c r="G631" i="34"/>
  <c r="G632" i="34"/>
  <c r="G633" i="34"/>
  <c r="G634" i="34"/>
  <c r="G635" i="34"/>
  <c r="G636" i="34"/>
  <c r="G637" i="34"/>
  <c r="G638" i="34"/>
  <c r="G639" i="34"/>
  <c r="G640" i="34"/>
  <c r="G641" i="34"/>
  <c r="G642" i="34"/>
  <c r="G643" i="34"/>
  <c r="G644" i="34"/>
  <c r="G645" i="34"/>
  <c r="G646" i="34"/>
  <c r="G647" i="34"/>
  <c r="G648" i="34"/>
  <c r="G649" i="34"/>
  <c r="G650" i="34"/>
  <c r="G651" i="34"/>
  <c r="G652" i="34"/>
  <c r="G653" i="34"/>
  <c r="G654" i="34"/>
  <c r="G655" i="34"/>
  <c r="G656" i="34"/>
  <c r="G657" i="34"/>
  <c r="G658" i="34"/>
  <c r="G659" i="34"/>
  <c r="G660" i="34"/>
  <c r="G661" i="34"/>
  <c r="G662" i="34"/>
  <c r="G663" i="34"/>
  <c r="G664" i="34"/>
  <c r="G665" i="34"/>
  <c r="G666" i="34"/>
  <c r="G667" i="34"/>
  <c r="G668" i="34"/>
  <c r="G669" i="34"/>
  <c r="G670" i="34"/>
  <c r="G671" i="34"/>
  <c r="G672" i="34"/>
  <c r="G673" i="34"/>
  <c r="G674" i="34"/>
  <c r="G675" i="34"/>
  <c r="G676" i="34"/>
  <c r="G677" i="34"/>
  <c r="G678" i="34"/>
  <c r="G679" i="34"/>
  <c r="G680" i="34"/>
  <c r="G681" i="34"/>
  <c r="G682" i="34"/>
  <c r="G683" i="34"/>
  <c r="G684" i="34"/>
  <c r="G685" i="34"/>
  <c r="G686" i="34"/>
  <c r="G687" i="34"/>
  <c r="G688" i="34"/>
  <c r="G689" i="34"/>
  <c r="G690" i="34"/>
  <c r="G691" i="34"/>
  <c r="G692" i="34"/>
  <c r="G693" i="34"/>
  <c r="G694" i="34"/>
  <c r="G695" i="34"/>
  <c r="G696" i="34"/>
  <c r="G697" i="34"/>
  <c r="G698" i="34"/>
  <c r="G699" i="34"/>
  <c r="G700" i="34"/>
  <c r="G701" i="34"/>
  <c r="G702" i="34"/>
  <c r="G703" i="34"/>
  <c r="G704" i="34"/>
  <c r="G705" i="34"/>
  <c r="G706" i="34"/>
  <c r="G707" i="34"/>
  <c r="G708" i="34"/>
  <c r="G709" i="34"/>
  <c r="G710" i="34"/>
  <c r="G711" i="34"/>
  <c r="G712" i="34"/>
  <c r="G713" i="34"/>
  <c r="G714" i="34"/>
  <c r="G715" i="34"/>
  <c r="G716" i="34"/>
  <c r="G717" i="34"/>
  <c r="G718" i="34"/>
  <c r="G719" i="34"/>
  <c r="G720" i="34"/>
  <c r="G721" i="34"/>
  <c r="G722" i="34"/>
  <c r="G723" i="34"/>
  <c r="G724" i="34"/>
  <c r="G725" i="34"/>
  <c r="G726" i="34"/>
  <c r="G727" i="34"/>
  <c r="G728" i="34"/>
  <c r="G729" i="34"/>
  <c r="G730" i="34"/>
  <c r="G731" i="34"/>
  <c r="G732" i="34"/>
  <c r="G733" i="34"/>
  <c r="G734" i="34"/>
  <c r="G735" i="34"/>
  <c r="G736" i="34"/>
  <c r="G737" i="34"/>
  <c r="G738" i="34"/>
  <c r="G739" i="34"/>
  <c r="G740" i="34"/>
  <c r="G741" i="34"/>
  <c r="G742" i="34"/>
  <c r="G743" i="34"/>
  <c r="G744" i="34"/>
  <c r="G745" i="34"/>
  <c r="G746" i="34"/>
  <c r="G747" i="34"/>
  <c r="G748" i="34"/>
  <c r="G749" i="34"/>
  <c r="G750" i="34"/>
  <c r="G751" i="34"/>
  <c r="G752" i="34"/>
  <c r="G753" i="34"/>
  <c r="G754" i="34"/>
  <c r="G755" i="34"/>
  <c r="G756" i="34"/>
  <c r="G757" i="34"/>
  <c r="G758" i="34"/>
  <c r="G759" i="34"/>
  <c r="G760" i="34"/>
  <c r="G761" i="34"/>
  <c r="G762" i="34"/>
  <c r="G763" i="34"/>
  <c r="G764" i="34"/>
  <c r="G765" i="34"/>
  <c r="G766" i="34"/>
  <c r="G767" i="34"/>
  <c r="G768" i="34"/>
  <c r="G769" i="34"/>
  <c r="G770" i="34"/>
  <c r="G771" i="34"/>
  <c r="G772" i="34"/>
  <c r="G773" i="34"/>
  <c r="G774" i="34"/>
  <c r="G775" i="34"/>
  <c r="G776" i="34"/>
  <c r="G777" i="34"/>
  <c r="G778" i="34"/>
  <c r="G779" i="34"/>
  <c r="G780" i="34"/>
  <c r="G781" i="34"/>
  <c r="G782" i="34"/>
  <c r="G783" i="34"/>
  <c r="G784" i="34"/>
  <c r="G785" i="34"/>
  <c r="G786" i="34"/>
  <c r="G787" i="34"/>
  <c r="G788" i="34"/>
  <c r="G789" i="34"/>
  <c r="G790" i="34"/>
  <c r="G791" i="34"/>
  <c r="G792" i="34"/>
  <c r="G793" i="34"/>
  <c r="G794" i="34"/>
  <c r="G795" i="34"/>
  <c r="G796" i="34"/>
  <c r="G797" i="34"/>
  <c r="G798" i="34"/>
  <c r="G799" i="34"/>
  <c r="G800" i="34"/>
  <c r="G801" i="34"/>
  <c r="G802" i="34"/>
  <c r="G803" i="34"/>
  <c r="G804" i="34"/>
  <c r="G805" i="34"/>
  <c r="G806" i="34"/>
  <c r="G807" i="34"/>
  <c r="G808" i="34"/>
  <c r="G809" i="34"/>
  <c r="G810" i="34"/>
  <c r="G811" i="34"/>
  <c r="G812" i="34"/>
  <c r="G813" i="34"/>
  <c r="G814" i="34"/>
  <c r="G815" i="34"/>
  <c r="G816" i="34"/>
  <c r="G817" i="34"/>
  <c r="G818" i="34"/>
  <c r="G819" i="34"/>
  <c r="G820" i="34"/>
  <c r="G821" i="34"/>
  <c r="G822" i="34"/>
  <c r="G823" i="34"/>
  <c r="G824" i="34"/>
  <c r="G825" i="34"/>
  <c r="G826" i="34"/>
  <c r="G827" i="34"/>
  <c r="G828" i="34"/>
  <c r="G829" i="34"/>
  <c r="G830" i="34"/>
  <c r="G831" i="34"/>
  <c r="G832" i="34"/>
  <c r="G833" i="34"/>
  <c r="G834" i="34"/>
  <c r="G835" i="34"/>
  <c r="G836" i="34"/>
  <c r="G837" i="34"/>
  <c r="G838" i="34"/>
  <c r="G839" i="34"/>
  <c r="G840" i="34"/>
  <c r="G841" i="34"/>
  <c r="G842" i="34"/>
  <c r="G843" i="34"/>
  <c r="G844" i="34"/>
  <c r="G845" i="34"/>
  <c r="G846" i="34"/>
  <c r="G847" i="34"/>
  <c r="G848" i="34"/>
  <c r="G849" i="34"/>
  <c r="G850" i="34"/>
  <c r="G851" i="34"/>
  <c r="G852" i="34"/>
  <c r="G853" i="34"/>
  <c r="G854" i="34"/>
  <c r="G855" i="34"/>
  <c r="G856" i="34"/>
  <c r="G857" i="34"/>
  <c r="G858" i="34"/>
  <c r="G859" i="34"/>
  <c r="G860" i="34"/>
  <c r="G861" i="34"/>
  <c r="G862" i="34"/>
  <c r="G863" i="34"/>
  <c r="G864" i="34"/>
  <c r="G865" i="34"/>
  <c r="G866" i="34"/>
  <c r="G867" i="34"/>
  <c r="G868" i="34"/>
  <c r="G869" i="34"/>
  <c r="G870" i="34"/>
  <c r="G871" i="34"/>
  <c r="G872" i="34"/>
  <c r="G873" i="34"/>
  <c r="G874" i="34"/>
  <c r="G875" i="34"/>
  <c r="G876" i="34"/>
  <c r="G877" i="34"/>
  <c r="G878" i="34"/>
  <c r="G879" i="34"/>
  <c r="G880" i="34"/>
  <c r="G881" i="34"/>
  <c r="G882" i="34"/>
  <c r="G883" i="34"/>
  <c r="G884" i="34"/>
  <c r="G885" i="34"/>
  <c r="G886" i="34"/>
  <c r="G887" i="34"/>
  <c r="G888" i="34"/>
  <c r="G889" i="34"/>
  <c r="G890" i="34"/>
  <c r="G891" i="34"/>
  <c r="G892" i="34"/>
  <c r="G893" i="34"/>
  <c r="G894" i="34"/>
  <c r="G895" i="34"/>
  <c r="G896" i="34"/>
  <c r="G897" i="34"/>
  <c r="G898" i="34"/>
  <c r="G899" i="34"/>
  <c r="G900" i="34"/>
  <c r="G901" i="34"/>
  <c r="G902" i="34"/>
  <c r="G903" i="34"/>
  <c r="G904" i="34"/>
  <c r="G905" i="34"/>
  <c r="G906" i="34"/>
  <c r="G907" i="34"/>
  <c r="G908" i="34"/>
  <c r="G909" i="34"/>
  <c r="G910" i="34"/>
  <c r="G911" i="34"/>
  <c r="G912" i="34"/>
  <c r="G913" i="34"/>
  <c r="G914" i="34"/>
  <c r="G915" i="34"/>
  <c r="G916" i="34"/>
  <c r="G917" i="34"/>
  <c r="G918" i="34"/>
  <c r="G919" i="34"/>
  <c r="G920" i="34"/>
  <c r="G921" i="34"/>
  <c r="G922" i="34"/>
  <c r="G923" i="34"/>
  <c r="G924" i="34"/>
  <c r="G925" i="34"/>
  <c r="G926" i="34"/>
  <c r="G927" i="34"/>
  <c r="G928" i="34"/>
  <c r="G929" i="34"/>
  <c r="G930" i="34"/>
  <c r="G931" i="34"/>
  <c r="G932" i="34"/>
  <c r="G933" i="34"/>
  <c r="G934" i="34"/>
  <c r="G935" i="34"/>
  <c r="G936" i="34"/>
  <c r="G937" i="34"/>
  <c r="G938" i="34"/>
  <c r="G939" i="34"/>
  <c r="G940" i="34"/>
  <c r="G941" i="34"/>
  <c r="G942" i="34"/>
  <c r="G943" i="34"/>
  <c r="G944" i="34"/>
  <c r="G945" i="34"/>
  <c r="G946" i="34"/>
  <c r="G947" i="34"/>
  <c r="G948" i="34"/>
  <c r="G949" i="34"/>
  <c r="G950" i="34"/>
  <c r="G951" i="34"/>
  <c r="G952" i="34"/>
  <c r="G953" i="34"/>
  <c r="G954" i="34"/>
  <c r="G955" i="34"/>
  <c r="G956" i="34"/>
  <c r="G957" i="34"/>
  <c r="G958" i="34"/>
  <c r="G959" i="34"/>
  <c r="G960" i="34"/>
  <c r="G961" i="34"/>
  <c r="G962" i="34"/>
  <c r="G963" i="34"/>
  <c r="G964" i="34"/>
  <c r="G965" i="34"/>
  <c r="G966" i="34"/>
  <c r="G967" i="34"/>
  <c r="G968" i="34"/>
  <c r="G969" i="34"/>
  <c r="G970" i="34"/>
  <c r="G971" i="34"/>
  <c r="G972" i="34"/>
  <c r="G973" i="34"/>
  <c r="G974" i="34"/>
  <c r="G975" i="34"/>
  <c r="G976" i="34"/>
  <c r="G977" i="34"/>
  <c r="G978" i="34"/>
  <c r="G979" i="34"/>
  <c r="G980" i="34"/>
  <c r="G981" i="34"/>
  <c r="G982" i="34"/>
  <c r="G983" i="34"/>
  <c r="G984" i="34"/>
  <c r="G985" i="34"/>
  <c r="G986" i="34"/>
  <c r="G987" i="34"/>
  <c r="G988" i="34"/>
  <c r="G989" i="34"/>
  <c r="G990" i="34"/>
  <c r="G991" i="34"/>
  <c r="G992" i="34"/>
  <c r="G993" i="34"/>
  <c r="G994" i="34"/>
  <c r="G995" i="34"/>
  <c r="G996" i="34"/>
  <c r="G997" i="34"/>
  <c r="G998" i="34"/>
  <c r="G999" i="34"/>
  <c r="G1000" i="34"/>
  <c r="G1001" i="34"/>
  <c r="G1002" i="34"/>
  <c r="G1003" i="34"/>
  <c r="G1004" i="34"/>
  <c r="G1005" i="34"/>
  <c r="G1006" i="34"/>
  <c r="G1007" i="34"/>
  <c r="G1008" i="34"/>
  <c r="G1009" i="34"/>
  <c r="G1010" i="34"/>
  <c r="G1011" i="34"/>
  <c r="G1012" i="34"/>
  <c r="G1013" i="34"/>
  <c r="G1014" i="34"/>
  <c r="G1015" i="34"/>
  <c r="G1016" i="34"/>
  <c r="G1017" i="34"/>
  <c r="G1018" i="34"/>
  <c r="G1019" i="34"/>
  <c r="G1020" i="34"/>
  <c r="G1021" i="34"/>
  <c r="G1022" i="34"/>
  <c r="G1023" i="34"/>
  <c r="G1024" i="34"/>
  <c r="G1025" i="34"/>
  <c r="G1026" i="34"/>
  <c r="G1027" i="34"/>
  <c r="G1028" i="34"/>
  <c r="G1029" i="34"/>
  <c r="G1030" i="34"/>
  <c r="G1031" i="34"/>
  <c r="G1032" i="34"/>
  <c r="G1033" i="34"/>
  <c r="G1034" i="34"/>
  <c r="G1035" i="34"/>
  <c r="G1036" i="34"/>
  <c r="G1037" i="34"/>
  <c r="G1038" i="34"/>
  <c r="G1039" i="34"/>
  <c r="G1040" i="34"/>
  <c r="G1041" i="34"/>
  <c r="G1042" i="34"/>
  <c r="G1043" i="34"/>
  <c r="G1044" i="34"/>
  <c r="G1045" i="34"/>
  <c r="G1046" i="34"/>
  <c r="G1047" i="34"/>
  <c r="G1048" i="34"/>
  <c r="G1049" i="34"/>
  <c r="G1050" i="34"/>
  <c r="G1051" i="34"/>
  <c r="G1052" i="34"/>
  <c r="G1053" i="34"/>
  <c r="G1054" i="34"/>
  <c r="G1055" i="34"/>
  <c r="G1056" i="34"/>
  <c r="G1057" i="34"/>
  <c r="G1058" i="34"/>
  <c r="G1059" i="34"/>
  <c r="G1060" i="34"/>
  <c r="G1061" i="34"/>
  <c r="G1062" i="34"/>
  <c r="G1063" i="34"/>
  <c r="G1064" i="34"/>
  <c r="G1065" i="34"/>
  <c r="G1066" i="34"/>
  <c r="G1067" i="34"/>
  <c r="G1068" i="34"/>
  <c r="G1069" i="34"/>
  <c r="G1070" i="34"/>
  <c r="G1071" i="34"/>
  <c r="G1072" i="34"/>
  <c r="G1073" i="34"/>
  <c r="G1074" i="34"/>
  <c r="G1075" i="34"/>
  <c r="G1076" i="34"/>
  <c r="G1077" i="34"/>
  <c r="G1078" i="34"/>
  <c r="G1079" i="34"/>
  <c r="G1080" i="34"/>
  <c r="G1081" i="34"/>
  <c r="G1082" i="34"/>
  <c r="G1083" i="34"/>
  <c r="G1084" i="34"/>
  <c r="G1085" i="34"/>
  <c r="G1086" i="34"/>
  <c r="G1087" i="34"/>
  <c r="G1088" i="34"/>
  <c r="G1089" i="34"/>
  <c r="G1090" i="34"/>
  <c r="G1091" i="34"/>
  <c r="G1092" i="34"/>
  <c r="G1093" i="34"/>
  <c r="G1094" i="34"/>
  <c r="G1095" i="34"/>
  <c r="G1096" i="34"/>
  <c r="G1097" i="34"/>
  <c r="G1098" i="34"/>
  <c r="G1099" i="34"/>
  <c r="G1100" i="34"/>
  <c r="G1101" i="34"/>
  <c r="G1102" i="34"/>
  <c r="G1103" i="34"/>
  <c r="G1104" i="34"/>
  <c r="G1105" i="34"/>
  <c r="G1106" i="34"/>
  <c r="G1107" i="34"/>
  <c r="G1108" i="34"/>
  <c r="G1109" i="34"/>
  <c r="G1110" i="34"/>
  <c r="G1111" i="34"/>
  <c r="G1112" i="34"/>
  <c r="G1113" i="34"/>
  <c r="G1114" i="34"/>
  <c r="G1115" i="34"/>
  <c r="G1116" i="34"/>
  <c r="G1117" i="34"/>
  <c r="G1118" i="34"/>
  <c r="G1119" i="34"/>
  <c r="G1120" i="34"/>
  <c r="G1121" i="34"/>
  <c r="G1122" i="34"/>
  <c r="G1123" i="34"/>
  <c r="G1124" i="34"/>
  <c r="G1125" i="34"/>
  <c r="G1126" i="34"/>
  <c r="G1127" i="34"/>
  <c r="G1128" i="34"/>
  <c r="G1129" i="34"/>
  <c r="G1130" i="34"/>
  <c r="G1131" i="34"/>
  <c r="G1132" i="34"/>
  <c r="G1133" i="34"/>
  <c r="G1134" i="34"/>
  <c r="G1135" i="34"/>
  <c r="G1136" i="34"/>
  <c r="G1137" i="34"/>
  <c r="G1138" i="34"/>
  <c r="G1139" i="34"/>
  <c r="G1140" i="34"/>
  <c r="G1141" i="34"/>
  <c r="G1142" i="34"/>
  <c r="G1143" i="34"/>
  <c r="G1144" i="34"/>
  <c r="G1145" i="34"/>
  <c r="G1146" i="34"/>
  <c r="G1147" i="34"/>
  <c r="G1148" i="34"/>
  <c r="G1149" i="34"/>
  <c r="G1150" i="34"/>
  <c r="G1151" i="34"/>
  <c r="G1152" i="34"/>
  <c r="G1153" i="34"/>
  <c r="G1154" i="34"/>
  <c r="G1155" i="34"/>
  <c r="G1156" i="34"/>
  <c r="G1157" i="34"/>
  <c r="G1158" i="34"/>
  <c r="G1159" i="34"/>
  <c r="G1160" i="34"/>
  <c r="G1161" i="34"/>
  <c r="G1162" i="34"/>
  <c r="G1163" i="34"/>
  <c r="G1164" i="34"/>
  <c r="G1165" i="34"/>
  <c r="G1166" i="34"/>
  <c r="G1167" i="34"/>
  <c r="G1168" i="34"/>
  <c r="G1169" i="34"/>
  <c r="G1170" i="34"/>
  <c r="G1171" i="34"/>
  <c r="G1172" i="34"/>
  <c r="G1173" i="34"/>
  <c r="G1174" i="34"/>
  <c r="G1175" i="34"/>
  <c r="G1176" i="34"/>
  <c r="G1177" i="34"/>
  <c r="G1178" i="34"/>
  <c r="G1179" i="34"/>
  <c r="G1180" i="34"/>
  <c r="G1181" i="34"/>
  <c r="G1182" i="34"/>
  <c r="G1183" i="34"/>
  <c r="G1184" i="34"/>
  <c r="G1185" i="34"/>
  <c r="G1186" i="34"/>
  <c r="G1187" i="34"/>
  <c r="G1188" i="34"/>
  <c r="G1189" i="34"/>
  <c r="G1190" i="34"/>
  <c r="G1191" i="34"/>
  <c r="G1192" i="34"/>
  <c r="G1193" i="34"/>
  <c r="G1194" i="34"/>
  <c r="G1195" i="34"/>
  <c r="G1196" i="34"/>
  <c r="G1197" i="34"/>
  <c r="G1198" i="34"/>
  <c r="G1199" i="34"/>
  <c r="G1200" i="34"/>
  <c r="G1201" i="34"/>
  <c r="G1202" i="34"/>
  <c r="G1203" i="34"/>
  <c r="G1204" i="34"/>
  <c r="G1205" i="34"/>
  <c r="G1206" i="34"/>
  <c r="G1207" i="34"/>
  <c r="G1208" i="34"/>
  <c r="G1209" i="34"/>
  <c r="G1210" i="34"/>
  <c r="G1211" i="34"/>
  <c r="G1212" i="34"/>
  <c r="G1213" i="34"/>
  <c r="G1214" i="34"/>
  <c r="G1215" i="34"/>
  <c r="G1216" i="34"/>
  <c r="G1217" i="34"/>
  <c r="G1218" i="34"/>
  <c r="G1219" i="34"/>
  <c r="G1220" i="34"/>
  <c r="G1221" i="34"/>
  <c r="G1222" i="34"/>
  <c r="G1223" i="34"/>
  <c r="G1224" i="34"/>
  <c r="G1225" i="34"/>
  <c r="G1226" i="34"/>
  <c r="G1227" i="34"/>
  <c r="G1228" i="34"/>
  <c r="G1229" i="34"/>
  <c r="G1230" i="34"/>
  <c r="G1231" i="34"/>
  <c r="G1232" i="34"/>
  <c r="G1233" i="34"/>
  <c r="G1234" i="34"/>
  <c r="G1235" i="34"/>
  <c r="G1236" i="34"/>
  <c r="G1237" i="34"/>
  <c r="G1238" i="34"/>
  <c r="G1239" i="34"/>
  <c r="G1240" i="34"/>
  <c r="G1241" i="34"/>
  <c r="G1242" i="34"/>
  <c r="G1243" i="34"/>
  <c r="G1244" i="34"/>
  <c r="G1245" i="34"/>
  <c r="G1246" i="34"/>
  <c r="G1247" i="34"/>
  <c r="G1248" i="34"/>
  <c r="G1249" i="34"/>
  <c r="G1250" i="34"/>
  <c r="G1251" i="34"/>
  <c r="G1252" i="34"/>
  <c r="G1253" i="34"/>
  <c r="G1254" i="34"/>
  <c r="G1255" i="34"/>
  <c r="G1256" i="34"/>
  <c r="G1257" i="34"/>
  <c r="G1258" i="34"/>
  <c r="G1259" i="34"/>
  <c r="G1260" i="34"/>
  <c r="G1261" i="34"/>
  <c r="G1262" i="34"/>
  <c r="G1263" i="34"/>
  <c r="G1264" i="34"/>
  <c r="G1265" i="34"/>
  <c r="G1266" i="34"/>
  <c r="G1267" i="34"/>
  <c r="G1268" i="34"/>
  <c r="G1269" i="34"/>
  <c r="G1270" i="34"/>
  <c r="G1271" i="34"/>
  <c r="G1272" i="34"/>
  <c r="G1273" i="34"/>
  <c r="G1274" i="34"/>
  <c r="G1275" i="34"/>
  <c r="G1276" i="34"/>
  <c r="G1277" i="34"/>
  <c r="G1278" i="34"/>
  <c r="G1279" i="34"/>
  <c r="G1280" i="34"/>
  <c r="G1281" i="34"/>
  <c r="G1282" i="34"/>
  <c r="G1283" i="34"/>
  <c r="G1284" i="34"/>
  <c r="G1285" i="34"/>
  <c r="G1286" i="34"/>
  <c r="G1287" i="34"/>
  <c r="G1288" i="34"/>
  <c r="G1289" i="34"/>
  <c r="G1290" i="34"/>
  <c r="G1291" i="34"/>
  <c r="G1292" i="34"/>
  <c r="G1293" i="34"/>
  <c r="G1294" i="34"/>
  <c r="G1295" i="34"/>
  <c r="G1296" i="34"/>
  <c r="G1297" i="34"/>
  <c r="G1298" i="34"/>
  <c r="G1299" i="34"/>
  <c r="G1300" i="34"/>
  <c r="G1301" i="34"/>
  <c r="G1302" i="34"/>
  <c r="G1303" i="34"/>
  <c r="G1304" i="34"/>
  <c r="G1305" i="34"/>
  <c r="G1306" i="34"/>
  <c r="G1307" i="34"/>
  <c r="G1308" i="34"/>
  <c r="G1309" i="34"/>
  <c r="G1310" i="34"/>
  <c r="G1311" i="34"/>
  <c r="G1312" i="34"/>
  <c r="G1313" i="34"/>
  <c r="G1314" i="34"/>
  <c r="G1315" i="34"/>
  <c r="G1316" i="34"/>
  <c r="G1317" i="34"/>
  <c r="G1318" i="34"/>
  <c r="G1319" i="34"/>
  <c r="G1320" i="34"/>
  <c r="G1321" i="34"/>
  <c r="G1322" i="34"/>
  <c r="G1323" i="34"/>
  <c r="G1324" i="34"/>
  <c r="G1325" i="34"/>
  <c r="G1326" i="34"/>
  <c r="G1327" i="34"/>
  <c r="G1328" i="34"/>
  <c r="G1329" i="34"/>
  <c r="G1330" i="34"/>
  <c r="G1331" i="34"/>
  <c r="G1332" i="34"/>
  <c r="G1333" i="34"/>
  <c r="G1334" i="34"/>
  <c r="G1335" i="34"/>
  <c r="G1336" i="34"/>
  <c r="G1337" i="34"/>
  <c r="G1338" i="34"/>
  <c r="G1339" i="34"/>
  <c r="G1340" i="34"/>
  <c r="G1341" i="34"/>
  <c r="G1342" i="34"/>
  <c r="G1343" i="34"/>
  <c r="G1344" i="34"/>
  <c r="G1345" i="34"/>
  <c r="G1346" i="34"/>
  <c r="G1347" i="34"/>
  <c r="G1348" i="34"/>
  <c r="G1349" i="34"/>
  <c r="G1350" i="34"/>
  <c r="G1351" i="34"/>
  <c r="G1352" i="34"/>
  <c r="G1353" i="34"/>
  <c r="G1354" i="34"/>
  <c r="G1355" i="34"/>
  <c r="G1356" i="34"/>
  <c r="G1357" i="34"/>
  <c r="G1358" i="34"/>
  <c r="G1359" i="34"/>
  <c r="G1360" i="34"/>
  <c r="G1361" i="34"/>
  <c r="G1362" i="34"/>
  <c r="G1363" i="34"/>
  <c r="G1364" i="34"/>
  <c r="G1365" i="34"/>
  <c r="G1366" i="34"/>
  <c r="G1367" i="34"/>
  <c r="G1368" i="34"/>
  <c r="G1369" i="34"/>
  <c r="G1370" i="34"/>
  <c r="G1371" i="34"/>
  <c r="G1372" i="34"/>
  <c r="G1373" i="34"/>
  <c r="G1374" i="34"/>
  <c r="G1375" i="34"/>
  <c r="G1376" i="34"/>
  <c r="G1377" i="34"/>
  <c r="G1378" i="34"/>
  <c r="G1379" i="34"/>
  <c r="G1380" i="34"/>
  <c r="G1381" i="34"/>
  <c r="G1382" i="34"/>
  <c r="G1383" i="34"/>
  <c r="G1384" i="34"/>
  <c r="G1385" i="34"/>
  <c r="G1386" i="34"/>
  <c r="G1387" i="34"/>
  <c r="G1388" i="34"/>
  <c r="G1389" i="34"/>
  <c r="G1390" i="34"/>
  <c r="G1391" i="34"/>
  <c r="G1392" i="34"/>
  <c r="G1393" i="34"/>
  <c r="G1394" i="34"/>
  <c r="G1395" i="34"/>
  <c r="G1396" i="34"/>
  <c r="G1397" i="34"/>
  <c r="G1398" i="34"/>
  <c r="G1399" i="34"/>
  <c r="G1400" i="34"/>
  <c r="G1401" i="34"/>
  <c r="G1402" i="34"/>
  <c r="G1403" i="34"/>
  <c r="G1404" i="34"/>
  <c r="G1405" i="34"/>
  <c r="G1406" i="34"/>
  <c r="G1407" i="34"/>
  <c r="G1408" i="34"/>
  <c r="G1409" i="34"/>
  <c r="G1410" i="34"/>
  <c r="G1411" i="34"/>
  <c r="G1412" i="34"/>
  <c r="G1413" i="34"/>
  <c r="G1414" i="34"/>
  <c r="G1415" i="34"/>
  <c r="G1416" i="34"/>
  <c r="G1417" i="34"/>
  <c r="G1418" i="34"/>
  <c r="G1419" i="34"/>
  <c r="G1420" i="34"/>
  <c r="G1421" i="34"/>
  <c r="G1422" i="34"/>
  <c r="G1423" i="34"/>
  <c r="G1424" i="34"/>
  <c r="G1425" i="34"/>
  <c r="G1426" i="34"/>
  <c r="G1427" i="34"/>
  <c r="G1428" i="34"/>
  <c r="G1429" i="34"/>
  <c r="G1430" i="34"/>
  <c r="G1431" i="34"/>
  <c r="G1432" i="34"/>
  <c r="G1433" i="34"/>
  <c r="G1434" i="34"/>
  <c r="G1435" i="34"/>
  <c r="G1436" i="34"/>
  <c r="G1437" i="34"/>
  <c r="G1438" i="34"/>
  <c r="G1439" i="34"/>
  <c r="G1440" i="34"/>
  <c r="G1441" i="34"/>
  <c r="G1442" i="34"/>
  <c r="G1443" i="34"/>
  <c r="G1444" i="34"/>
  <c r="G1445" i="34"/>
  <c r="G1446" i="34"/>
  <c r="G1447" i="34"/>
  <c r="G1448" i="34"/>
  <c r="G1449" i="34"/>
  <c r="G1450" i="34"/>
  <c r="G1451" i="34"/>
  <c r="G1452" i="34"/>
  <c r="G1453" i="34"/>
  <c r="G1454" i="34"/>
  <c r="G1455" i="34"/>
  <c r="G1456" i="34"/>
  <c r="G1457" i="34"/>
  <c r="G1458" i="34"/>
  <c r="G1459" i="34"/>
  <c r="G1460" i="34"/>
  <c r="G1461" i="34"/>
  <c r="G1462" i="34"/>
  <c r="G1463" i="34"/>
  <c r="G1464" i="34"/>
  <c r="G1465" i="34"/>
  <c r="G1466" i="34"/>
  <c r="G1467" i="34"/>
  <c r="G1468" i="34"/>
  <c r="G1469" i="34"/>
  <c r="G1470" i="34"/>
  <c r="G1471" i="34"/>
  <c r="G1472" i="34"/>
  <c r="G1473" i="34"/>
  <c r="G1474" i="34"/>
  <c r="G1475" i="34"/>
  <c r="G1476" i="34"/>
  <c r="G1477" i="34"/>
  <c r="G1478" i="34"/>
  <c r="G1479" i="34"/>
  <c r="G1480" i="34"/>
  <c r="G1481" i="34"/>
  <c r="G1482" i="34"/>
  <c r="G1483" i="34"/>
  <c r="G1484" i="34"/>
  <c r="G1485" i="34"/>
  <c r="G1486" i="34"/>
  <c r="G1487" i="34"/>
  <c r="G1488" i="34"/>
  <c r="G1489" i="34"/>
  <c r="G1490" i="34"/>
  <c r="G1491" i="34"/>
  <c r="G1492" i="34"/>
  <c r="G1493" i="34"/>
  <c r="G1494" i="34"/>
  <c r="G1495" i="34"/>
  <c r="G1496" i="34"/>
  <c r="G1497" i="34"/>
  <c r="G1498" i="34"/>
  <c r="G1499" i="34"/>
  <c r="G1500" i="34"/>
  <c r="G1501" i="34"/>
  <c r="G1502" i="34"/>
  <c r="G1503" i="34"/>
  <c r="G1504" i="34"/>
  <c r="G1505" i="34"/>
  <c r="G1506" i="34"/>
  <c r="G1507" i="34"/>
  <c r="G1508" i="34"/>
  <c r="G1509" i="34"/>
  <c r="G1510" i="34"/>
  <c r="G1511" i="34"/>
  <c r="G1512" i="34"/>
  <c r="G1513" i="34"/>
  <c r="G1514" i="34"/>
  <c r="G1515" i="34"/>
  <c r="G1516" i="34"/>
  <c r="G1517" i="34"/>
  <c r="G1518" i="34"/>
  <c r="G1519" i="34"/>
  <c r="G1520" i="34"/>
  <c r="G1521" i="34"/>
  <c r="G1522" i="34"/>
  <c r="G1523" i="34"/>
  <c r="G1524" i="34"/>
  <c r="G1525" i="34"/>
  <c r="G1526" i="34"/>
  <c r="G1527" i="34"/>
  <c r="G1528" i="34"/>
  <c r="G1529" i="34"/>
  <c r="G1530" i="34"/>
  <c r="G1531" i="34"/>
  <c r="G1532" i="34"/>
  <c r="G1533" i="34"/>
  <c r="G1534" i="34"/>
  <c r="G1535" i="34"/>
  <c r="G1536" i="34"/>
  <c r="G1537" i="34"/>
  <c r="G1538" i="34"/>
  <c r="G1539" i="34"/>
  <c r="G1540" i="34"/>
  <c r="G1541" i="34"/>
  <c r="G1542" i="34"/>
  <c r="G1543" i="34"/>
  <c r="G1544" i="34"/>
  <c r="G1545" i="34"/>
  <c r="G1546" i="34"/>
  <c r="G1547" i="34"/>
  <c r="G1548" i="34"/>
  <c r="G1549" i="34"/>
  <c r="G1550" i="34"/>
  <c r="G1551" i="34"/>
  <c r="G1552" i="34"/>
  <c r="G1553" i="34"/>
  <c r="G1554" i="34"/>
  <c r="G1555" i="34"/>
  <c r="G1556" i="34"/>
  <c r="G1557" i="34"/>
  <c r="G1558" i="34"/>
  <c r="G1559" i="34"/>
  <c r="G1560" i="34"/>
  <c r="G1561" i="34"/>
  <c r="G1562" i="34"/>
  <c r="G1563" i="34"/>
  <c r="G1564" i="34"/>
  <c r="G1565" i="34"/>
  <c r="G1566" i="34"/>
  <c r="G1567" i="34"/>
  <c r="G1568" i="34"/>
  <c r="G1569" i="34"/>
  <c r="G1570" i="34"/>
  <c r="G1571" i="34"/>
  <c r="G1572" i="34"/>
  <c r="G1573" i="34"/>
  <c r="G1574" i="34"/>
  <c r="G1575" i="34"/>
  <c r="G1576" i="34"/>
  <c r="G1577" i="34"/>
  <c r="G1578" i="34"/>
  <c r="G1579" i="34"/>
  <c r="G1580" i="34"/>
  <c r="G1581" i="34"/>
  <c r="G1582" i="34"/>
  <c r="G1583" i="34"/>
  <c r="G1584" i="34"/>
  <c r="G1585" i="34"/>
  <c r="G1586" i="34"/>
  <c r="G1587" i="34"/>
  <c r="G1588" i="34"/>
  <c r="G1589" i="34"/>
  <c r="G1590" i="34"/>
  <c r="G1591" i="34"/>
  <c r="G1592" i="34"/>
  <c r="G1593" i="34"/>
  <c r="G1594" i="34"/>
  <c r="G1595" i="34"/>
  <c r="G1596" i="34"/>
  <c r="G1597" i="34"/>
  <c r="G1598" i="34"/>
  <c r="G1599" i="34"/>
  <c r="G1600" i="34"/>
  <c r="G1601" i="34"/>
  <c r="G1602" i="34"/>
  <c r="G1603" i="34"/>
  <c r="G1604" i="34"/>
  <c r="G1605" i="34"/>
  <c r="G1606" i="34"/>
  <c r="G1607" i="34"/>
  <c r="G1608" i="34"/>
  <c r="G1609" i="34"/>
  <c r="G1610" i="34"/>
  <c r="G1611" i="34"/>
  <c r="G1612" i="34"/>
  <c r="G1613" i="34"/>
  <c r="G1614" i="34"/>
  <c r="G1615" i="34"/>
  <c r="G1616" i="34"/>
  <c r="G1617" i="34"/>
  <c r="G1618" i="34"/>
  <c r="G1619" i="34"/>
  <c r="G1620" i="34"/>
  <c r="G1621" i="34"/>
  <c r="G1622" i="34"/>
  <c r="G1623" i="34"/>
  <c r="G1624" i="34"/>
  <c r="G1625" i="34"/>
  <c r="G1626" i="34"/>
  <c r="G1627" i="34"/>
  <c r="G1628" i="34"/>
  <c r="G1629" i="34"/>
  <c r="G1630" i="34"/>
  <c r="G1631" i="34"/>
  <c r="G1632" i="34"/>
  <c r="G1633" i="34"/>
  <c r="G1634" i="34"/>
  <c r="G1635" i="34"/>
  <c r="G1636" i="34"/>
  <c r="G1637" i="34"/>
  <c r="G1638" i="34"/>
  <c r="G1639" i="34"/>
  <c r="G1640" i="34"/>
  <c r="G1641" i="34"/>
  <c r="G1642" i="34"/>
  <c r="G1643" i="34"/>
  <c r="G1644" i="34"/>
  <c r="G1645" i="34"/>
  <c r="G1646" i="34"/>
  <c r="G1647" i="34"/>
  <c r="G1648" i="34"/>
  <c r="G1649" i="34"/>
  <c r="G1650" i="34"/>
  <c r="G1651" i="34"/>
  <c r="G1652" i="34"/>
  <c r="G1653" i="34"/>
  <c r="G1654" i="34"/>
  <c r="G1655" i="34"/>
  <c r="G1656" i="34"/>
  <c r="G1657" i="34"/>
  <c r="G1658" i="34"/>
  <c r="G1659" i="34"/>
  <c r="G1660" i="34"/>
  <c r="G1661" i="34"/>
  <c r="G1662" i="34"/>
  <c r="G1663" i="34"/>
  <c r="G1664" i="34"/>
  <c r="G1665" i="34"/>
  <c r="G1666" i="34"/>
  <c r="G1667" i="34"/>
  <c r="G1668" i="34"/>
  <c r="G1669" i="34"/>
  <c r="G1670" i="34"/>
  <c r="G1671" i="34"/>
  <c r="G1672" i="34"/>
  <c r="G1673" i="34"/>
  <c r="G1674" i="34"/>
  <c r="G1675" i="34"/>
  <c r="G1676" i="34"/>
  <c r="G1677" i="34"/>
  <c r="G1678" i="34"/>
  <c r="G1679" i="34"/>
  <c r="G1680" i="34"/>
  <c r="G1681" i="34"/>
  <c r="G1682" i="34"/>
  <c r="G1683" i="34"/>
  <c r="G1684" i="34"/>
  <c r="G1685" i="34"/>
  <c r="G1686" i="34"/>
  <c r="G1687" i="34"/>
  <c r="G1688" i="34"/>
  <c r="G1689" i="34"/>
  <c r="G1690" i="34"/>
  <c r="G1691" i="34"/>
  <c r="G1692" i="34"/>
  <c r="G1693" i="34"/>
  <c r="G1694" i="34"/>
  <c r="G1695" i="34"/>
  <c r="G1696" i="34"/>
  <c r="G1697" i="34"/>
  <c r="G1698" i="34"/>
  <c r="G1699" i="34"/>
  <c r="G1700" i="34"/>
  <c r="G1701" i="34"/>
  <c r="G1702" i="34"/>
  <c r="G1703" i="34"/>
  <c r="G1704" i="34"/>
  <c r="G1705" i="34"/>
  <c r="G1706" i="34"/>
  <c r="G1707" i="34"/>
  <c r="G1708" i="34"/>
  <c r="G1709" i="34"/>
  <c r="G1710" i="34"/>
  <c r="G1711" i="34"/>
  <c r="G1712" i="34"/>
  <c r="G1713" i="34"/>
  <c r="G1714" i="34"/>
  <c r="G1715" i="34"/>
  <c r="G1716" i="34"/>
  <c r="G1717" i="34"/>
  <c r="G1718" i="34"/>
  <c r="G1719" i="34"/>
  <c r="G1720" i="34"/>
  <c r="G1721" i="34"/>
  <c r="G1722" i="34"/>
  <c r="G1723" i="34"/>
  <c r="G1724" i="34"/>
  <c r="G1725" i="34"/>
  <c r="G1726" i="34"/>
  <c r="G1727" i="34"/>
  <c r="G1728" i="34"/>
  <c r="G1729" i="34"/>
  <c r="G1730" i="34"/>
  <c r="G1731" i="34"/>
  <c r="G1732" i="34"/>
  <c r="G1733" i="34"/>
  <c r="G1734" i="34"/>
  <c r="G1735" i="34"/>
  <c r="G1736" i="34"/>
  <c r="G1737" i="34"/>
  <c r="G1738" i="34"/>
  <c r="G1739" i="34"/>
  <c r="G1740" i="34"/>
  <c r="G1741" i="34"/>
  <c r="G1742" i="34"/>
  <c r="G1743" i="34"/>
  <c r="G1744" i="34"/>
  <c r="G1745" i="34"/>
  <c r="G1746" i="34"/>
  <c r="G1747" i="34"/>
  <c r="G1748" i="34"/>
  <c r="G1749" i="34"/>
  <c r="G1750" i="34"/>
  <c r="G1751" i="34"/>
  <c r="G1752" i="34"/>
  <c r="G1753" i="34"/>
  <c r="G1754" i="34"/>
  <c r="G1755" i="34"/>
  <c r="G1756" i="34"/>
  <c r="G1757" i="34"/>
  <c r="G1758" i="34"/>
  <c r="G1759" i="34"/>
  <c r="G1760" i="34"/>
  <c r="G1761" i="34"/>
  <c r="G1762" i="34"/>
  <c r="G1763" i="34"/>
  <c r="G1764" i="34"/>
  <c r="G1765" i="34"/>
  <c r="G1766" i="34"/>
  <c r="G1767" i="34"/>
  <c r="G1768" i="34"/>
  <c r="G1769" i="34"/>
  <c r="G1770" i="34"/>
  <c r="G1771" i="34"/>
  <c r="G1772" i="34"/>
  <c r="G1773" i="34"/>
  <c r="G1774" i="34"/>
  <c r="G1775" i="34"/>
  <c r="G1776" i="34"/>
  <c r="G1777" i="34"/>
  <c r="G1778" i="34"/>
  <c r="G1779" i="34"/>
  <c r="G1780" i="34"/>
  <c r="G1781" i="34"/>
  <c r="G1782" i="34"/>
  <c r="G1783" i="34"/>
  <c r="G1784" i="34"/>
  <c r="G1785" i="34"/>
  <c r="G1786" i="34"/>
  <c r="G1787" i="34"/>
  <c r="G1788" i="34"/>
  <c r="G1789" i="34"/>
  <c r="G1790" i="34"/>
  <c r="G1791" i="34"/>
  <c r="G1792" i="34"/>
  <c r="G1793" i="34"/>
  <c r="G1794" i="34"/>
  <c r="G1795" i="34"/>
  <c r="G1796" i="34"/>
  <c r="G1797" i="34"/>
  <c r="G1798" i="34"/>
  <c r="G1799" i="34"/>
  <c r="G1800" i="34"/>
  <c r="G1801" i="34"/>
  <c r="G1802" i="34"/>
  <c r="G1803" i="34"/>
  <c r="G1804" i="34"/>
  <c r="G1805" i="34"/>
  <c r="G1806" i="34"/>
  <c r="G1807" i="34"/>
  <c r="G1808" i="34"/>
  <c r="G1809" i="34"/>
  <c r="G1810" i="34"/>
  <c r="G1811" i="34"/>
  <c r="G1812" i="34"/>
  <c r="G1813" i="34"/>
  <c r="G1814" i="34"/>
  <c r="G1815" i="34"/>
  <c r="G1816" i="34"/>
  <c r="G1817" i="34"/>
  <c r="G1818" i="34"/>
  <c r="G1819" i="34"/>
  <c r="G1820" i="34"/>
  <c r="G1821" i="34"/>
  <c r="G1822" i="34"/>
  <c r="G1823" i="34"/>
  <c r="G1824" i="34"/>
  <c r="G1825" i="34"/>
  <c r="G1826" i="34"/>
  <c r="G1827" i="34"/>
  <c r="G1828" i="34"/>
  <c r="G1829" i="34"/>
  <c r="G1830" i="34"/>
  <c r="G1831" i="34"/>
  <c r="G1832" i="34"/>
  <c r="G1833" i="34"/>
  <c r="G1834" i="34"/>
  <c r="G1835" i="34"/>
  <c r="G1836" i="34"/>
  <c r="G1837" i="34"/>
  <c r="G1838" i="34"/>
  <c r="G1839" i="34"/>
  <c r="G1840" i="34"/>
  <c r="G1841" i="34"/>
  <c r="G1842" i="34"/>
  <c r="G1843" i="34"/>
  <c r="G1844" i="34"/>
  <c r="G1845" i="34"/>
  <c r="G1846" i="34"/>
  <c r="G1847" i="34"/>
  <c r="G1848" i="34"/>
  <c r="G1849" i="34"/>
  <c r="G1850" i="34"/>
  <c r="G1851" i="34"/>
  <c r="G1852" i="34"/>
  <c r="G1853" i="34"/>
  <c r="G1854" i="34"/>
  <c r="G1855" i="34"/>
  <c r="G1856" i="34"/>
  <c r="G1857" i="34"/>
  <c r="G1858" i="34"/>
  <c r="G1859" i="34"/>
  <c r="G1860" i="34"/>
  <c r="G1861" i="34"/>
  <c r="G1862" i="34"/>
  <c r="G1863" i="34"/>
  <c r="G1864" i="34"/>
  <c r="G1865" i="34"/>
  <c r="G1866" i="34"/>
  <c r="G1867" i="34"/>
  <c r="G1868" i="34"/>
  <c r="G1869" i="34"/>
  <c r="G1870" i="34"/>
  <c r="G1871" i="34"/>
  <c r="G1872" i="34"/>
  <c r="G1873" i="34"/>
  <c r="G1874" i="34"/>
  <c r="G1875" i="34"/>
  <c r="G1876" i="34"/>
  <c r="G1877" i="34"/>
  <c r="G1878" i="34"/>
  <c r="G1879" i="34"/>
  <c r="G1880" i="34"/>
  <c r="G1881" i="34"/>
  <c r="G1882" i="34"/>
  <c r="G1883" i="34"/>
  <c r="G1884" i="34"/>
  <c r="G1885" i="34"/>
  <c r="G1886" i="34"/>
  <c r="G1887" i="34"/>
  <c r="G1888" i="34"/>
  <c r="G1889" i="34"/>
  <c r="G1890" i="34"/>
  <c r="G1891" i="34"/>
  <c r="G1892" i="34"/>
  <c r="G1893" i="34"/>
  <c r="G1894" i="34"/>
  <c r="G1895" i="34"/>
  <c r="G1896" i="34"/>
  <c r="G1897" i="34"/>
  <c r="G1898" i="34"/>
  <c r="G1899" i="34"/>
  <c r="G1900" i="34"/>
  <c r="G1901" i="34"/>
  <c r="G1902" i="34"/>
  <c r="G1903" i="34"/>
  <c r="G1904" i="34"/>
  <c r="G1905" i="34"/>
  <c r="G1906" i="34"/>
  <c r="G1907" i="34"/>
  <c r="G1908" i="34"/>
  <c r="G1909" i="34"/>
  <c r="G1910" i="34"/>
  <c r="G1911" i="34"/>
  <c r="G1912" i="34"/>
  <c r="G1913" i="34"/>
  <c r="G1914" i="34"/>
  <c r="G1915" i="34"/>
  <c r="G1916" i="34"/>
  <c r="G1917" i="34"/>
  <c r="G1918" i="34"/>
  <c r="G1919" i="34"/>
  <c r="G1920" i="34"/>
  <c r="G1921" i="34"/>
  <c r="G1922" i="34"/>
  <c r="G1923" i="34"/>
  <c r="G1924" i="34"/>
  <c r="G1925" i="34"/>
  <c r="G1926" i="34"/>
  <c r="G1927" i="34"/>
  <c r="G1928" i="34"/>
  <c r="G1929" i="34"/>
  <c r="G1930" i="34"/>
  <c r="G1931" i="34"/>
  <c r="G1932" i="34"/>
  <c r="G1933" i="34"/>
  <c r="G1934" i="34"/>
  <c r="G1935" i="34"/>
  <c r="G1936" i="34"/>
  <c r="G1937" i="34"/>
  <c r="G1938" i="34"/>
  <c r="G1939" i="34"/>
  <c r="G1940" i="34"/>
  <c r="G1941" i="34"/>
  <c r="G1942" i="34"/>
  <c r="G1943" i="34"/>
  <c r="G1944" i="34"/>
  <c r="G1945" i="34"/>
  <c r="G1946" i="34"/>
  <c r="G1947" i="34"/>
  <c r="G1948" i="34"/>
  <c r="G1949" i="34"/>
  <c r="G1950" i="34"/>
  <c r="G1951" i="34"/>
  <c r="G1952" i="34"/>
  <c r="G1953" i="34"/>
  <c r="G1954" i="34"/>
  <c r="G1955" i="34"/>
  <c r="G1956" i="34"/>
  <c r="G1957" i="34"/>
  <c r="G1958" i="34"/>
  <c r="G1959" i="34"/>
  <c r="G1960" i="34"/>
  <c r="G1961" i="34"/>
  <c r="G1962" i="34"/>
  <c r="G1963" i="34"/>
  <c r="G1964" i="34"/>
  <c r="G1965" i="34"/>
  <c r="G1966" i="34"/>
  <c r="G1967" i="34"/>
  <c r="G1968" i="34"/>
  <c r="G1969" i="34"/>
  <c r="G1970" i="34"/>
  <c r="G1971" i="34"/>
  <c r="G1972" i="34"/>
  <c r="G1973" i="34"/>
  <c r="G1974" i="34"/>
  <c r="G1975" i="34"/>
  <c r="G1976" i="34"/>
  <c r="G1977" i="34"/>
  <c r="G1978" i="34"/>
  <c r="G1979" i="34"/>
  <c r="G1980" i="34"/>
  <c r="G1981" i="34"/>
  <c r="G1982" i="34"/>
  <c r="G1983" i="34"/>
  <c r="G1984" i="34"/>
  <c r="G1985" i="34"/>
  <c r="G1986" i="34"/>
  <c r="G1987" i="34"/>
  <c r="G1988" i="34"/>
  <c r="G1989" i="34"/>
  <c r="G1990" i="34"/>
  <c r="G1991" i="34"/>
  <c r="G1992" i="34"/>
  <c r="G1993" i="34"/>
  <c r="G1994" i="34"/>
  <c r="G1995" i="34"/>
  <c r="G1996" i="34"/>
  <c r="G1997" i="34"/>
  <c r="G1998" i="34"/>
  <c r="G1999" i="34"/>
  <c r="G2000" i="34"/>
  <c r="G2001" i="34"/>
  <c r="G2002" i="34"/>
  <c r="G2003" i="34"/>
  <c r="G2004" i="34"/>
  <c r="G2005" i="34"/>
  <c r="G2006" i="34"/>
  <c r="G2007" i="34"/>
  <c r="G2008" i="34"/>
  <c r="G2009" i="34"/>
  <c r="G2010" i="34"/>
  <c r="G2011" i="34"/>
  <c r="G2012" i="34"/>
  <c r="G2013" i="34"/>
  <c r="G2014" i="34"/>
  <c r="G2015" i="34"/>
  <c r="G2016" i="34"/>
  <c r="G2017" i="34"/>
  <c r="G2018" i="34"/>
  <c r="G2019" i="34"/>
  <c r="G2020" i="34"/>
  <c r="G2021" i="34"/>
  <c r="G2022" i="34"/>
  <c r="G2023" i="34"/>
  <c r="G2024" i="34"/>
  <c r="G2025" i="34"/>
  <c r="G2026" i="34"/>
  <c r="G2027" i="34"/>
  <c r="G2028" i="34"/>
  <c r="G2029" i="34"/>
  <c r="G2030" i="34"/>
  <c r="G2031" i="34"/>
  <c r="G2032" i="34"/>
  <c r="G2033" i="34"/>
  <c r="G2034" i="34"/>
  <c r="G2035" i="34"/>
  <c r="G2036" i="34"/>
  <c r="G2037" i="34"/>
  <c r="G2038" i="34"/>
  <c r="G2039" i="34"/>
  <c r="G2040" i="34"/>
  <c r="G2041" i="34"/>
  <c r="G2042" i="34"/>
  <c r="G2043" i="34"/>
  <c r="G2044" i="34"/>
  <c r="G2045" i="34"/>
  <c r="G2046" i="34"/>
  <c r="G2047" i="34"/>
  <c r="G2048" i="34"/>
  <c r="G2049" i="34"/>
  <c r="G2050" i="34"/>
  <c r="G2051" i="34"/>
  <c r="G2052" i="34"/>
  <c r="G2053" i="34"/>
  <c r="G2054" i="34"/>
  <c r="G2055" i="34"/>
  <c r="G2056" i="34"/>
  <c r="G2057" i="34"/>
  <c r="G2058" i="34"/>
  <c r="G2059" i="34"/>
  <c r="G2060" i="34"/>
  <c r="G2061" i="34"/>
  <c r="G2062" i="34"/>
  <c r="G2063" i="34"/>
  <c r="G2064" i="34"/>
  <c r="G2065" i="34"/>
  <c r="G2066" i="34"/>
  <c r="G2067" i="34"/>
  <c r="G2068" i="34"/>
  <c r="G2069" i="34"/>
  <c r="G2070" i="34"/>
  <c r="G2071" i="34"/>
  <c r="G2072" i="34"/>
  <c r="G2073" i="34"/>
  <c r="G2074" i="34"/>
  <c r="G2075" i="34"/>
  <c r="G2076" i="34"/>
  <c r="G2077" i="34"/>
  <c r="G2078" i="34"/>
  <c r="G2079" i="34"/>
  <c r="G2080" i="34"/>
  <c r="G2081" i="34"/>
  <c r="G2082" i="34"/>
  <c r="G2083" i="34"/>
  <c r="G2084" i="34"/>
  <c r="G2085" i="34"/>
  <c r="G2086" i="34"/>
  <c r="G2087" i="34"/>
  <c r="G2088" i="34"/>
  <c r="G2089" i="34"/>
  <c r="G2090" i="34"/>
  <c r="G2091" i="34"/>
  <c r="G2092" i="34"/>
  <c r="G2093" i="34"/>
  <c r="G2094" i="34"/>
  <c r="G2095" i="34"/>
  <c r="G2096" i="34"/>
  <c r="G2097" i="34"/>
  <c r="G2098" i="34"/>
  <c r="G2099" i="34"/>
  <c r="G2100" i="34"/>
  <c r="G2101" i="34"/>
  <c r="G2102" i="34"/>
  <c r="G2103" i="34"/>
  <c r="G2104" i="34"/>
  <c r="G2105" i="34"/>
  <c r="G2106" i="34"/>
  <c r="G2107" i="34"/>
  <c r="G2108" i="34"/>
  <c r="G2109" i="34"/>
  <c r="G2110" i="34"/>
  <c r="G2111" i="34"/>
  <c r="G2112" i="34"/>
  <c r="G2113" i="34"/>
  <c r="G2114" i="34"/>
  <c r="G2115" i="34"/>
  <c r="G2116" i="34"/>
  <c r="G2117" i="34"/>
  <c r="G2118" i="34"/>
  <c r="G2119" i="34"/>
  <c r="G2120" i="34"/>
  <c r="G2121" i="34"/>
  <c r="G2122" i="34"/>
  <c r="G2123" i="34"/>
  <c r="G2124" i="34"/>
  <c r="G2125" i="34"/>
  <c r="G2126" i="34"/>
  <c r="G2127" i="34"/>
  <c r="G2128" i="34"/>
  <c r="G2129" i="34"/>
  <c r="G2130" i="34"/>
  <c r="G2131" i="34"/>
  <c r="G2132" i="34"/>
  <c r="G2133" i="34"/>
  <c r="G2134" i="34"/>
  <c r="G2135" i="34"/>
  <c r="G2136" i="34"/>
  <c r="G2137" i="34"/>
  <c r="G2138" i="34"/>
  <c r="G2139" i="34"/>
  <c r="G2140" i="34"/>
  <c r="G2141" i="34"/>
  <c r="G2142" i="34"/>
  <c r="G2143" i="34"/>
  <c r="G2144" i="34"/>
  <c r="G2145" i="34"/>
  <c r="G2146" i="34"/>
  <c r="G2147" i="34"/>
  <c r="G2148" i="34"/>
  <c r="G2149" i="34"/>
  <c r="G2150" i="34"/>
  <c r="G2151" i="34"/>
  <c r="G2152" i="34"/>
  <c r="G2153" i="34"/>
  <c r="G2154" i="34"/>
  <c r="G2155" i="34"/>
  <c r="G2156" i="34"/>
  <c r="G2157" i="34"/>
  <c r="G2158" i="34"/>
  <c r="G2159" i="34"/>
  <c r="G2160" i="34"/>
  <c r="G2161" i="34"/>
  <c r="G2162" i="34"/>
  <c r="G2163" i="34"/>
  <c r="G2164" i="34"/>
  <c r="G2165" i="34"/>
  <c r="G2166" i="34"/>
  <c r="G2167" i="34"/>
  <c r="G2168" i="34"/>
  <c r="G2169" i="34"/>
  <c r="G2170" i="34"/>
  <c r="G2171" i="34"/>
  <c r="G2172" i="34"/>
  <c r="G2173" i="34"/>
  <c r="G2174" i="34"/>
  <c r="G2175" i="34"/>
  <c r="G2176" i="34"/>
  <c r="G2177" i="34"/>
  <c r="G2178" i="34"/>
  <c r="G2179" i="34"/>
  <c r="G2180" i="34"/>
  <c r="G2181" i="34"/>
  <c r="G2182" i="34"/>
  <c r="G2183" i="34"/>
  <c r="G2184" i="34"/>
  <c r="G2185" i="34"/>
  <c r="G2186" i="34"/>
  <c r="G2187" i="34"/>
  <c r="G2188" i="34"/>
  <c r="G2189" i="34"/>
  <c r="G2190" i="34"/>
  <c r="G2191" i="34"/>
  <c r="G2192" i="34"/>
  <c r="G2193" i="34"/>
  <c r="G2194" i="34"/>
  <c r="G2195" i="34"/>
  <c r="G2196" i="34"/>
  <c r="G2197" i="34"/>
  <c r="G2198" i="34"/>
  <c r="G2199" i="34"/>
  <c r="G2200" i="34"/>
  <c r="G2201" i="34"/>
  <c r="G2202" i="34"/>
  <c r="G2203" i="34"/>
  <c r="G2204" i="34"/>
  <c r="G2205" i="34"/>
  <c r="G2206" i="34"/>
  <c r="G2207" i="34"/>
  <c r="G2208" i="34"/>
  <c r="G2209" i="34"/>
  <c r="G2210" i="34"/>
  <c r="G2211" i="34"/>
  <c r="G2212" i="34"/>
  <c r="G2213" i="34"/>
  <c r="G2214" i="34"/>
  <c r="G2215" i="34"/>
  <c r="G2216" i="34"/>
  <c r="G2217" i="34"/>
  <c r="G2218" i="34"/>
  <c r="G2219" i="34"/>
  <c r="G2220" i="34"/>
  <c r="G2221" i="34"/>
  <c r="G2222" i="34"/>
  <c r="G2223" i="34"/>
  <c r="G2224" i="34"/>
  <c r="G2225" i="34"/>
  <c r="G2226" i="34"/>
  <c r="G2227" i="34"/>
  <c r="G2228" i="34"/>
  <c r="G2229" i="34"/>
  <c r="G2230" i="34"/>
  <c r="G2231" i="34"/>
  <c r="G2232" i="34"/>
  <c r="G2233" i="34"/>
  <c r="G2234" i="34"/>
  <c r="G2235" i="34"/>
  <c r="G2236" i="34"/>
  <c r="G2237" i="34"/>
  <c r="G2238" i="34"/>
  <c r="G2239" i="34"/>
  <c r="G2240" i="34"/>
  <c r="G2241" i="34"/>
  <c r="G2242" i="34"/>
  <c r="G2243" i="34"/>
  <c r="G2244" i="34"/>
  <c r="G2245" i="34"/>
  <c r="G2246" i="34"/>
  <c r="G2247" i="34"/>
  <c r="G2248" i="34"/>
  <c r="G2249" i="34"/>
  <c r="G2250" i="34"/>
  <c r="G2251" i="34"/>
  <c r="G2252" i="34"/>
  <c r="G2253" i="34"/>
  <c r="G2254" i="34"/>
  <c r="G2255" i="34"/>
  <c r="G2256" i="34"/>
  <c r="G2257" i="34"/>
  <c r="G2258" i="34"/>
  <c r="G2259" i="34"/>
  <c r="G2260" i="34"/>
  <c r="G2261" i="34"/>
  <c r="G2262" i="34"/>
  <c r="G2263" i="34"/>
  <c r="G2264" i="34"/>
  <c r="G2265" i="34"/>
  <c r="G2266" i="34"/>
  <c r="G2267" i="34"/>
  <c r="G2268" i="34"/>
  <c r="G2269" i="34"/>
  <c r="G2270" i="34"/>
  <c r="G2271" i="34"/>
  <c r="G2272" i="34"/>
  <c r="G2273" i="34"/>
  <c r="G2274" i="34"/>
  <c r="G2275" i="34"/>
  <c r="G2276" i="34"/>
  <c r="G2277" i="34"/>
  <c r="G2278" i="34"/>
  <c r="G2279" i="34"/>
  <c r="G2280" i="34"/>
  <c r="G2281" i="34"/>
  <c r="G2282" i="34"/>
  <c r="G2283" i="34"/>
  <c r="G2284" i="34"/>
  <c r="G2285" i="34"/>
  <c r="G2286" i="34"/>
  <c r="G2287" i="34"/>
  <c r="G2288" i="34"/>
  <c r="G2289" i="34"/>
  <c r="G2290" i="34"/>
  <c r="G2291" i="34"/>
  <c r="G2292" i="34"/>
  <c r="G2293" i="34"/>
  <c r="G2294" i="34"/>
  <c r="G2295" i="34"/>
  <c r="G2296" i="34"/>
  <c r="G2297" i="34"/>
  <c r="G2298" i="34"/>
  <c r="G2299" i="34"/>
  <c r="G2300" i="34"/>
  <c r="G2301" i="34"/>
  <c r="G2302" i="34"/>
  <c r="G2303" i="34"/>
  <c r="G2304" i="34"/>
  <c r="G2305" i="34"/>
  <c r="G2306" i="34"/>
  <c r="G2307" i="34"/>
  <c r="G2308" i="34"/>
  <c r="G2309" i="34"/>
  <c r="G2310" i="34"/>
  <c r="G2311" i="34"/>
  <c r="G2312" i="34"/>
  <c r="G2313" i="34"/>
  <c r="G2314" i="34"/>
  <c r="G2315" i="34"/>
  <c r="G2316" i="34"/>
  <c r="G2317" i="34"/>
  <c r="G2318" i="34"/>
  <c r="G2319" i="34"/>
  <c r="G2320" i="34"/>
  <c r="G2321" i="34"/>
  <c r="G2322" i="34"/>
  <c r="G2323" i="34"/>
  <c r="G2324" i="34"/>
  <c r="G2325" i="34"/>
  <c r="G2326" i="34"/>
  <c r="G2327" i="34"/>
  <c r="G2328" i="34"/>
  <c r="G2329" i="34"/>
  <c r="G2330" i="34"/>
  <c r="G2331" i="34"/>
  <c r="G2332" i="34"/>
  <c r="G2333" i="34"/>
  <c r="G2334" i="34"/>
  <c r="G2335" i="34"/>
  <c r="G2336" i="34"/>
  <c r="G2337" i="34"/>
  <c r="G2338" i="34"/>
  <c r="G2339" i="34"/>
  <c r="G2340" i="34"/>
  <c r="G2341" i="34"/>
  <c r="G2342" i="34"/>
  <c r="G2343" i="34"/>
  <c r="G2344" i="34"/>
  <c r="G2345" i="34"/>
  <c r="G2346" i="34"/>
  <c r="G2347" i="34"/>
  <c r="G2348" i="34"/>
  <c r="G2349" i="34"/>
  <c r="G2350" i="34"/>
  <c r="G2351" i="34"/>
  <c r="G2352" i="34"/>
  <c r="G2353" i="34"/>
  <c r="G2354" i="34"/>
  <c r="G2355" i="34"/>
  <c r="G2356" i="34"/>
  <c r="G2357" i="34"/>
  <c r="G2358" i="34"/>
  <c r="G2359" i="34"/>
  <c r="G2360" i="34"/>
  <c r="G2361" i="34"/>
  <c r="G2362" i="34"/>
  <c r="G2363" i="34"/>
  <c r="G2364" i="34"/>
  <c r="G2365" i="34"/>
  <c r="G2366" i="34"/>
  <c r="G2367" i="34"/>
  <c r="G2368" i="34"/>
  <c r="G2369" i="34"/>
  <c r="G2370" i="34"/>
  <c r="G2371" i="34"/>
  <c r="G2372" i="34"/>
  <c r="G2373" i="34"/>
  <c r="G2374" i="34"/>
  <c r="G2375" i="34"/>
  <c r="G2376" i="34"/>
  <c r="G2377" i="34"/>
  <c r="G2378" i="34"/>
  <c r="G2379" i="34"/>
  <c r="G2380" i="34"/>
  <c r="G2381" i="34"/>
  <c r="G2382" i="34"/>
  <c r="G2383" i="34"/>
  <c r="G2384" i="34"/>
  <c r="G2385" i="34"/>
  <c r="G2386" i="34"/>
  <c r="G2387" i="34"/>
  <c r="G2388" i="34"/>
  <c r="G2389" i="34"/>
  <c r="G2390" i="34"/>
  <c r="G2391" i="34"/>
  <c r="G2392" i="34"/>
  <c r="G2393" i="34"/>
  <c r="G2394" i="34"/>
  <c r="G2395" i="34"/>
  <c r="G2396" i="34"/>
  <c r="G2397" i="34"/>
  <c r="G2398" i="34"/>
  <c r="G2399" i="34"/>
  <c r="G2400" i="34"/>
  <c r="G2401" i="34"/>
  <c r="G2402" i="34"/>
  <c r="G2403" i="34"/>
  <c r="G2404" i="34"/>
  <c r="G2405" i="34"/>
  <c r="G2406" i="34"/>
  <c r="G2407" i="34"/>
  <c r="G2408" i="34"/>
  <c r="G2409" i="34"/>
  <c r="G2410" i="34"/>
  <c r="G2411" i="34"/>
  <c r="G2412" i="34"/>
  <c r="G2413" i="34"/>
  <c r="G2414" i="34"/>
  <c r="G2415" i="34"/>
  <c r="G2416" i="34"/>
  <c r="G2417" i="34"/>
  <c r="G2418" i="34"/>
  <c r="G2419" i="34"/>
  <c r="G2420" i="34"/>
  <c r="G2421" i="34"/>
  <c r="G2422" i="34"/>
  <c r="G2423" i="34"/>
  <c r="G2424" i="34"/>
  <c r="G2425" i="34"/>
  <c r="G2426" i="34"/>
  <c r="G2427" i="34"/>
  <c r="G2428" i="34"/>
  <c r="G2429" i="34"/>
  <c r="G2430" i="34"/>
  <c r="G2431" i="34"/>
  <c r="G2432" i="34"/>
  <c r="G2433" i="34"/>
  <c r="G2434" i="34"/>
  <c r="G2435" i="34"/>
  <c r="G2436" i="34"/>
  <c r="G2437" i="34"/>
  <c r="G2438" i="34"/>
  <c r="G2439" i="34"/>
  <c r="G2440" i="34"/>
  <c r="G2441" i="34"/>
  <c r="G2442" i="34"/>
  <c r="G2443" i="34"/>
  <c r="G2444" i="34"/>
  <c r="G2445" i="34"/>
  <c r="G2446" i="34"/>
  <c r="G2447" i="34"/>
  <c r="G2448" i="34"/>
  <c r="G2449" i="34"/>
  <c r="G2450" i="34"/>
  <c r="G2451" i="34"/>
  <c r="G2452" i="34"/>
  <c r="G2453" i="34"/>
  <c r="G2454" i="34"/>
  <c r="G2455" i="34"/>
  <c r="G2456" i="34"/>
  <c r="G2457" i="34"/>
  <c r="G2458" i="34"/>
  <c r="G2459" i="34"/>
  <c r="G2460" i="34"/>
  <c r="G2461" i="34"/>
  <c r="G2462" i="34"/>
  <c r="G2463" i="34"/>
  <c r="G2464" i="34"/>
  <c r="G2465" i="34"/>
  <c r="G2466" i="34"/>
  <c r="G2467" i="34"/>
  <c r="G2468" i="34"/>
  <c r="G2469" i="34"/>
  <c r="G2470" i="34"/>
  <c r="G2471" i="34"/>
  <c r="G2472" i="34"/>
  <c r="G2473" i="34"/>
  <c r="G2474" i="34"/>
  <c r="G2475" i="34"/>
  <c r="G2476" i="34"/>
  <c r="G2477" i="34"/>
  <c r="G2478" i="34"/>
  <c r="G2479" i="34"/>
  <c r="G2480" i="34"/>
  <c r="G2481" i="34"/>
  <c r="G2482" i="34"/>
  <c r="G2483" i="34"/>
  <c r="G2484" i="34"/>
  <c r="G2485" i="34"/>
  <c r="G2486" i="34"/>
  <c r="G2487" i="34"/>
  <c r="G2488" i="34"/>
  <c r="G2489" i="34"/>
  <c r="G2490" i="34"/>
  <c r="G2491" i="34"/>
  <c r="G2492" i="34"/>
  <c r="G2493" i="34"/>
  <c r="G2494" i="34"/>
  <c r="G2495" i="34"/>
  <c r="G2496" i="34"/>
  <c r="G2497" i="34"/>
  <c r="G2498" i="34"/>
  <c r="G2499" i="34"/>
  <c r="G2500" i="34"/>
  <c r="G2501" i="34"/>
  <c r="G2502" i="34"/>
  <c r="G2503" i="34"/>
  <c r="G2504" i="34"/>
  <c r="G2505" i="34"/>
  <c r="G2506" i="34"/>
  <c r="G2507" i="34"/>
  <c r="G2508" i="34"/>
  <c r="G2509" i="34"/>
  <c r="G2510" i="34"/>
  <c r="G2511" i="34"/>
  <c r="G2512" i="34"/>
  <c r="G2513" i="34"/>
  <c r="G2514" i="34"/>
  <c r="G2515" i="34"/>
  <c r="G2516" i="34"/>
  <c r="G2517" i="34"/>
  <c r="G2518" i="34"/>
  <c r="G2519" i="34"/>
  <c r="G2520" i="34"/>
  <c r="G2521" i="34"/>
  <c r="G2522" i="34"/>
  <c r="G2523" i="34"/>
  <c r="G2524" i="34"/>
  <c r="G2525" i="34"/>
  <c r="G2526" i="34"/>
  <c r="G2527" i="34"/>
  <c r="G2528" i="34"/>
  <c r="G2529" i="34"/>
  <c r="G2530" i="34"/>
  <c r="G2531" i="34"/>
  <c r="G2532" i="34"/>
  <c r="G2533" i="34"/>
  <c r="G2534" i="34"/>
  <c r="G2535" i="34"/>
  <c r="G2536" i="34"/>
  <c r="G2537" i="34"/>
  <c r="G2538" i="34"/>
  <c r="G2539" i="34"/>
  <c r="G2540" i="34"/>
  <c r="G2541" i="34"/>
  <c r="G2542" i="34"/>
  <c r="G2543" i="34"/>
  <c r="G2544" i="34"/>
  <c r="G2545" i="34"/>
  <c r="G2546" i="34"/>
  <c r="G2547" i="34"/>
  <c r="G2548" i="34"/>
  <c r="G2549" i="34"/>
  <c r="G2550" i="34"/>
  <c r="G2551" i="34"/>
  <c r="G2552" i="34"/>
  <c r="G2553" i="34"/>
  <c r="G2554" i="34"/>
  <c r="G2555" i="34"/>
  <c r="G2556" i="34"/>
  <c r="G2557" i="34"/>
  <c r="G2558" i="34"/>
  <c r="G2559" i="34"/>
  <c r="G2560" i="34"/>
  <c r="G2561" i="34"/>
  <c r="G2562" i="34"/>
  <c r="G2563" i="34"/>
  <c r="G2564" i="34"/>
  <c r="G2565" i="34"/>
  <c r="G2566" i="34"/>
  <c r="G2567" i="34"/>
  <c r="G2568" i="34"/>
  <c r="G2569" i="34"/>
  <c r="G2570" i="34"/>
  <c r="G2571" i="34"/>
  <c r="G2572" i="34"/>
  <c r="G2573" i="34"/>
  <c r="G2574" i="34"/>
  <c r="G2575" i="34"/>
  <c r="G2576" i="34"/>
  <c r="G2577" i="34"/>
  <c r="G2578" i="34"/>
  <c r="G2579" i="34"/>
  <c r="G2580" i="34"/>
  <c r="G2581" i="34"/>
  <c r="G2582" i="34"/>
  <c r="G2583" i="34"/>
  <c r="G2584" i="34"/>
  <c r="G2585" i="34"/>
  <c r="G2586" i="34"/>
  <c r="G2587" i="34"/>
  <c r="G2588" i="34"/>
  <c r="G2589" i="34"/>
  <c r="G2590" i="34"/>
  <c r="G2591" i="34"/>
  <c r="G2592" i="34"/>
  <c r="G2593" i="34"/>
  <c r="G2594" i="34"/>
  <c r="G2595" i="34"/>
  <c r="G2596" i="34"/>
  <c r="G2597" i="34"/>
  <c r="G2598" i="34"/>
  <c r="G2599" i="34"/>
  <c r="G2600" i="34"/>
  <c r="G2601" i="34"/>
  <c r="G2602" i="34"/>
  <c r="G2603" i="34"/>
  <c r="G2604" i="34"/>
  <c r="G2605" i="34"/>
  <c r="G2606" i="34"/>
  <c r="G2607" i="34"/>
  <c r="G2608" i="34"/>
  <c r="G2609" i="34"/>
  <c r="G2610" i="34"/>
  <c r="G2611" i="34"/>
  <c r="G2612" i="34"/>
  <c r="G2613" i="34"/>
  <c r="G2614" i="34"/>
  <c r="G2615" i="34"/>
  <c r="G2616" i="34"/>
  <c r="G2617" i="34"/>
  <c r="G2618" i="34"/>
  <c r="G2619" i="34"/>
  <c r="G2620" i="34"/>
  <c r="G2621" i="34"/>
  <c r="G2622" i="34"/>
  <c r="G2623" i="34"/>
  <c r="G2624" i="34"/>
  <c r="G2625" i="34"/>
  <c r="G2626" i="34"/>
  <c r="G2627" i="34"/>
  <c r="G2628" i="34"/>
  <c r="G2629" i="34"/>
  <c r="G2630" i="34"/>
  <c r="G2631" i="34"/>
  <c r="G2632" i="34"/>
  <c r="G2633" i="34"/>
  <c r="G2634" i="34"/>
  <c r="G2635" i="34"/>
  <c r="G2636" i="34"/>
  <c r="G2637" i="34"/>
  <c r="G2638" i="34"/>
  <c r="G2639" i="34"/>
  <c r="G2640" i="34"/>
  <c r="G2641" i="34"/>
  <c r="G2642" i="34"/>
  <c r="G2643" i="34"/>
  <c r="G2644" i="34"/>
  <c r="G2645" i="34"/>
  <c r="G2646" i="34"/>
  <c r="G2647" i="34"/>
  <c r="G2648" i="34"/>
  <c r="G2649" i="34"/>
  <c r="G2650" i="34"/>
  <c r="G2651" i="34"/>
  <c r="G2652" i="34"/>
  <c r="G2653" i="34"/>
  <c r="G2654" i="34"/>
  <c r="G2655" i="34"/>
  <c r="G2656" i="34"/>
  <c r="G2657" i="34"/>
  <c r="G2658" i="34"/>
  <c r="G2659" i="34"/>
  <c r="G2660" i="34"/>
  <c r="G2661" i="34"/>
  <c r="G2662" i="34"/>
  <c r="G2663" i="34"/>
  <c r="G2664" i="34"/>
  <c r="G2665" i="34"/>
  <c r="G2666" i="34"/>
  <c r="G2667" i="34"/>
  <c r="G2668" i="34"/>
  <c r="G2669" i="34"/>
  <c r="G2670" i="34"/>
  <c r="G2671" i="34"/>
  <c r="G2672" i="34"/>
  <c r="G2673" i="34"/>
  <c r="G2674" i="34"/>
  <c r="G2675" i="34"/>
  <c r="G2676" i="34"/>
  <c r="G2677" i="34"/>
  <c r="G2678" i="34"/>
  <c r="G2679" i="34"/>
  <c r="G2680" i="34"/>
  <c r="G2681" i="34"/>
  <c r="G2682" i="34"/>
  <c r="G2683" i="34"/>
  <c r="G2684" i="34"/>
  <c r="G2685" i="34"/>
  <c r="G2686" i="34"/>
  <c r="G2687" i="34"/>
  <c r="G2688" i="34"/>
  <c r="G2689" i="34"/>
  <c r="G2690" i="34"/>
  <c r="G2691" i="34"/>
  <c r="G2692" i="34"/>
  <c r="G2693" i="34"/>
  <c r="G2694" i="34"/>
  <c r="G2695" i="34"/>
  <c r="G2696" i="34"/>
  <c r="G2697" i="34"/>
  <c r="G2698" i="34"/>
  <c r="G2699" i="34"/>
  <c r="G2700" i="34"/>
  <c r="G2701" i="34"/>
  <c r="G2702" i="34"/>
  <c r="G2703" i="34"/>
  <c r="G2704" i="34"/>
  <c r="G2705" i="34"/>
  <c r="G2706" i="34"/>
  <c r="G2707" i="34"/>
  <c r="G2708" i="34"/>
  <c r="G2709" i="34"/>
  <c r="G2710" i="34"/>
  <c r="G2711" i="34"/>
  <c r="G2712" i="34"/>
  <c r="G2713" i="34"/>
  <c r="G2714" i="34"/>
  <c r="G2715" i="34"/>
  <c r="G2716" i="34"/>
  <c r="G2717" i="34"/>
  <c r="G2718" i="34"/>
  <c r="G2719" i="34"/>
  <c r="G2720" i="34"/>
  <c r="G2721" i="34"/>
  <c r="G2722" i="34"/>
  <c r="G2723" i="34"/>
  <c r="G2724" i="34"/>
  <c r="G2725" i="34"/>
  <c r="G2726" i="34"/>
  <c r="G2727" i="34"/>
  <c r="G2728" i="34"/>
  <c r="G2729" i="34"/>
  <c r="G2730" i="34"/>
  <c r="G2731" i="34"/>
  <c r="G2732" i="34"/>
  <c r="G2733" i="34"/>
  <c r="G2734" i="34"/>
  <c r="G2735" i="34"/>
  <c r="G2736" i="34"/>
  <c r="G2737" i="34"/>
  <c r="G2738" i="34"/>
  <c r="G2739" i="34"/>
  <c r="G2740" i="34"/>
  <c r="G2741" i="34"/>
  <c r="G2742" i="34"/>
  <c r="G2743" i="34"/>
  <c r="G2744" i="34"/>
  <c r="G2745" i="34"/>
  <c r="G2746" i="34"/>
  <c r="G2747" i="34"/>
  <c r="G2748" i="34"/>
  <c r="G2749" i="34"/>
  <c r="G2750" i="34"/>
  <c r="G2751" i="34"/>
  <c r="G2752" i="34"/>
  <c r="G2753" i="34"/>
  <c r="G2754" i="34"/>
  <c r="G2755" i="34"/>
  <c r="G2756" i="34"/>
  <c r="G2757" i="34"/>
  <c r="G2758" i="34"/>
  <c r="G2759" i="34"/>
  <c r="G2760" i="34"/>
  <c r="G2761" i="34"/>
  <c r="G2762" i="34"/>
  <c r="G2763" i="34"/>
  <c r="G2764" i="34"/>
  <c r="G2765" i="34"/>
  <c r="G2766" i="34"/>
  <c r="G2767" i="34"/>
  <c r="G2768" i="34"/>
  <c r="G2769" i="34"/>
  <c r="G2770" i="34"/>
  <c r="G2771" i="34"/>
  <c r="G2772" i="34"/>
  <c r="G2773" i="34"/>
  <c r="G2774" i="34"/>
  <c r="G2775" i="34"/>
  <c r="G2776" i="34"/>
  <c r="G2777" i="34"/>
  <c r="G2778" i="34"/>
  <c r="G2779" i="34"/>
  <c r="G2780" i="34"/>
  <c r="G2781" i="34"/>
  <c r="G2782" i="34"/>
  <c r="G2783" i="34"/>
  <c r="G2784" i="34"/>
  <c r="G2785" i="34"/>
  <c r="G2786" i="34"/>
  <c r="G2787" i="34"/>
  <c r="G2788" i="34"/>
  <c r="G2789" i="34"/>
  <c r="G2790" i="34"/>
  <c r="G2791" i="34"/>
  <c r="G2792" i="34"/>
  <c r="G2793" i="34"/>
  <c r="G2794" i="34"/>
  <c r="G2795" i="34"/>
  <c r="G2796" i="34"/>
  <c r="G2797" i="34"/>
  <c r="G2798" i="34"/>
  <c r="G2799" i="34"/>
  <c r="G2800" i="34"/>
  <c r="G2801" i="34"/>
  <c r="G2802" i="34"/>
  <c r="G2803" i="34"/>
  <c r="G2804" i="34"/>
  <c r="G2805" i="34"/>
  <c r="G2806" i="34"/>
  <c r="G2807" i="34"/>
  <c r="G2808" i="34"/>
  <c r="G2809" i="34"/>
  <c r="G2810" i="34"/>
  <c r="G2811" i="34"/>
  <c r="G2812" i="34"/>
  <c r="G2813" i="34"/>
  <c r="G2814" i="34"/>
  <c r="G2815" i="34"/>
  <c r="G2816" i="34"/>
  <c r="G2817" i="34"/>
  <c r="G2818" i="34"/>
  <c r="G2819" i="34"/>
  <c r="G2820" i="34"/>
  <c r="G2821" i="34"/>
  <c r="G2822" i="34"/>
  <c r="G2823" i="34"/>
  <c r="G2824" i="34"/>
  <c r="G2825" i="34"/>
  <c r="G2826" i="34"/>
  <c r="G2827" i="34"/>
  <c r="G2828" i="34"/>
  <c r="G2829" i="34"/>
  <c r="G2830" i="34"/>
  <c r="G2831" i="34"/>
  <c r="G2832" i="34"/>
  <c r="G2833" i="34"/>
  <c r="G2834" i="34"/>
  <c r="G2835" i="34"/>
  <c r="G2836" i="34"/>
  <c r="G2837" i="34"/>
  <c r="G2838" i="34"/>
  <c r="G2839" i="34"/>
  <c r="G2840" i="34"/>
  <c r="G2841" i="34"/>
  <c r="G2842" i="34"/>
  <c r="G2843" i="34"/>
  <c r="G2844" i="34"/>
  <c r="G2845" i="34"/>
  <c r="G2846" i="34"/>
  <c r="G2847" i="34"/>
  <c r="G2848" i="34"/>
  <c r="G2849" i="34"/>
  <c r="G2850" i="34"/>
  <c r="G2851" i="34"/>
  <c r="G2852" i="34"/>
  <c r="G2853" i="34"/>
  <c r="G2854" i="34"/>
  <c r="G2855" i="34"/>
  <c r="G2856" i="34"/>
  <c r="G2857" i="34"/>
  <c r="G2858" i="34"/>
  <c r="G2859" i="34"/>
  <c r="G2860" i="34"/>
  <c r="G2861" i="34"/>
  <c r="G2862" i="34"/>
  <c r="G2863" i="34"/>
  <c r="G2864" i="34"/>
  <c r="G2865" i="34"/>
  <c r="G2866" i="34"/>
  <c r="G2867" i="34"/>
  <c r="G2868" i="34"/>
  <c r="G2869" i="34"/>
  <c r="G2870" i="34"/>
  <c r="G2871" i="34"/>
  <c r="G2872" i="34"/>
  <c r="G2873" i="34"/>
  <c r="G2874" i="34"/>
  <c r="G2875" i="34"/>
  <c r="G2876" i="34"/>
  <c r="G2877" i="34"/>
  <c r="G2878" i="34"/>
  <c r="G2879" i="34"/>
  <c r="G2880" i="34"/>
  <c r="G2881" i="34"/>
  <c r="G2882" i="34"/>
  <c r="G2883" i="34"/>
  <c r="G2884" i="34"/>
  <c r="G2885" i="34"/>
  <c r="G2886" i="34"/>
  <c r="G2887" i="34"/>
  <c r="G2888" i="34"/>
  <c r="G2889" i="34"/>
  <c r="G2890" i="34"/>
  <c r="G2891" i="34"/>
  <c r="G2892" i="34"/>
  <c r="G2893" i="34"/>
  <c r="G2894" i="34"/>
  <c r="G2895" i="34"/>
  <c r="G2896" i="34"/>
  <c r="G2897" i="34"/>
  <c r="G2898" i="34"/>
  <c r="G2899" i="34"/>
  <c r="G2900" i="34"/>
  <c r="G2901" i="34"/>
  <c r="G2902" i="34"/>
  <c r="G2903" i="34"/>
  <c r="G2904" i="34"/>
  <c r="G2905" i="34"/>
  <c r="G2906" i="34"/>
  <c r="G2907" i="34"/>
  <c r="G2908" i="34"/>
  <c r="G2909" i="34"/>
  <c r="G2910" i="34"/>
  <c r="G2911" i="34"/>
  <c r="G2912" i="34"/>
  <c r="G2913" i="34"/>
  <c r="G2914" i="34"/>
  <c r="G2915" i="34"/>
  <c r="G2916" i="34"/>
  <c r="G2917" i="34"/>
  <c r="G2918" i="34"/>
  <c r="G2919" i="34"/>
  <c r="G2920" i="34"/>
  <c r="G2921" i="34"/>
  <c r="G2922" i="34"/>
  <c r="G2923" i="34"/>
  <c r="G2924" i="34"/>
  <c r="G2925" i="34"/>
  <c r="G2926" i="34"/>
  <c r="G2927" i="34"/>
  <c r="G2928" i="34"/>
  <c r="G2929" i="34"/>
  <c r="G2930" i="34"/>
  <c r="G2931" i="34"/>
  <c r="G2932" i="34"/>
  <c r="G2933" i="34"/>
  <c r="G2934" i="34"/>
  <c r="G2935" i="34"/>
  <c r="G2936" i="34"/>
  <c r="G2937" i="34"/>
  <c r="G2938" i="34"/>
  <c r="G2939" i="34"/>
  <c r="G2940" i="34"/>
  <c r="G2941" i="34"/>
  <c r="G2942" i="34"/>
  <c r="G2943" i="34"/>
  <c r="G2944" i="34"/>
  <c r="G2945" i="34"/>
  <c r="G2946" i="34"/>
  <c r="G2947" i="34"/>
  <c r="G2948" i="34"/>
  <c r="G2949" i="34"/>
  <c r="G2950" i="34"/>
  <c r="G2951" i="34"/>
  <c r="G2952" i="34"/>
  <c r="G2953" i="34"/>
  <c r="G2954" i="34"/>
  <c r="G2955" i="34"/>
  <c r="G2956" i="34"/>
  <c r="G2957" i="34"/>
  <c r="G2958" i="34"/>
  <c r="G2959" i="34"/>
  <c r="G2960" i="34"/>
  <c r="G2961" i="34"/>
  <c r="G2962" i="34"/>
  <c r="G2963" i="34"/>
  <c r="G2964" i="34"/>
  <c r="G2965" i="34"/>
  <c r="G2966" i="34"/>
  <c r="G2967" i="34"/>
  <c r="G2968" i="34"/>
  <c r="G2969" i="34"/>
  <c r="G2970" i="34"/>
  <c r="G2971" i="34"/>
  <c r="G2972" i="34"/>
  <c r="G2973" i="34"/>
  <c r="G2974" i="34"/>
  <c r="G2975" i="34"/>
  <c r="G2976" i="34"/>
  <c r="G2977" i="34"/>
  <c r="G2978" i="34"/>
  <c r="G2979" i="34"/>
  <c r="G2980" i="34"/>
  <c r="G2981" i="34"/>
  <c r="G2982" i="34"/>
  <c r="G2983" i="34"/>
  <c r="G2984" i="34"/>
  <c r="G2985" i="34"/>
  <c r="G2986" i="34"/>
  <c r="G2987" i="34"/>
  <c r="G2988" i="34"/>
  <c r="G2989" i="34"/>
  <c r="G2990" i="34"/>
  <c r="G2991" i="34"/>
  <c r="G2992" i="34"/>
  <c r="G2993" i="34"/>
  <c r="G2994" i="34"/>
  <c r="G2995" i="34"/>
  <c r="G2996" i="34"/>
  <c r="G2997" i="34"/>
  <c r="G2998" i="34"/>
  <c r="G2999" i="34"/>
  <c r="G3000" i="34"/>
  <c r="G3001" i="34"/>
  <c r="G3002" i="34"/>
  <c r="G3003" i="34"/>
  <c r="G3004" i="34"/>
  <c r="G3005" i="34"/>
  <c r="G3006" i="34"/>
  <c r="G3007" i="34"/>
  <c r="G3008" i="34"/>
  <c r="G3009" i="34"/>
  <c r="G3010" i="34"/>
  <c r="G3011" i="34"/>
  <c r="G3012" i="34"/>
  <c r="G3013" i="34"/>
  <c r="G3014" i="34"/>
  <c r="G3015" i="34"/>
  <c r="G3016" i="34"/>
  <c r="G3017" i="34"/>
  <c r="G3018" i="34"/>
  <c r="G3019" i="34"/>
  <c r="G3020" i="34"/>
  <c r="G3021" i="34"/>
  <c r="G3022" i="34"/>
  <c r="G3023" i="34"/>
  <c r="G3024" i="34"/>
  <c r="G3025" i="34"/>
  <c r="G3026" i="34"/>
  <c r="G3027" i="34"/>
  <c r="G3028" i="34"/>
  <c r="G3029" i="34"/>
  <c r="G3030" i="34"/>
  <c r="G3031" i="34"/>
  <c r="G3032" i="34"/>
  <c r="G3033" i="34"/>
  <c r="G3034" i="34"/>
  <c r="G3035" i="34"/>
  <c r="G3036" i="34"/>
  <c r="G3037" i="34"/>
  <c r="G3038" i="34"/>
  <c r="G3039" i="34"/>
  <c r="G3040" i="34"/>
  <c r="G3041" i="34"/>
  <c r="G3042" i="34"/>
  <c r="G3043" i="34"/>
  <c r="G3044" i="34"/>
  <c r="G3045" i="34"/>
  <c r="G3046" i="34"/>
  <c r="G3047" i="34"/>
  <c r="G3048" i="34"/>
  <c r="G3049" i="34"/>
  <c r="G3050" i="34"/>
  <c r="G3051" i="34"/>
  <c r="G3052" i="34"/>
  <c r="G3053" i="34"/>
  <c r="G3054" i="34"/>
  <c r="G3055" i="34"/>
  <c r="G3056" i="34"/>
  <c r="G3057" i="34"/>
  <c r="G3058" i="34"/>
  <c r="G3059" i="34"/>
  <c r="G3060" i="34"/>
  <c r="G3061" i="34"/>
  <c r="G3062" i="34"/>
  <c r="G3063" i="34"/>
  <c r="G3064" i="34"/>
  <c r="G3065" i="34"/>
  <c r="G3066" i="34"/>
  <c r="G3067" i="34"/>
  <c r="G3068" i="34"/>
  <c r="G3069" i="34"/>
  <c r="G3070" i="34"/>
  <c r="G3071" i="34"/>
  <c r="G3072" i="34"/>
  <c r="G3073" i="34"/>
  <c r="G3074" i="34"/>
  <c r="G3075" i="34"/>
  <c r="G3076" i="34"/>
  <c r="G3077" i="34"/>
  <c r="G3078" i="34"/>
  <c r="G3079" i="34"/>
  <c r="G3080" i="34"/>
  <c r="G3081" i="34"/>
  <c r="G3082" i="34"/>
  <c r="G3083" i="34"/>
  <c r="G3084" i="34"/>
  <c r="G3085" i="34"/>
  <c r="G3086" i="34"/>
  <c r="G3087" i="34"/>
  <c r="G3088" i="34"/>
  <c r="G3089" i="34"/>
  <c r="G3090" i="34"/>
  <c r="G3091" i="34"/>
  <c r="G3092" i="34"/>
  <c r="G3093" i="34"/>
  <c r="G3094" i="34"/>
  <c r="G3095" i="34"/>
  <c r="G3096" i="34"/>
  <c r="G3097" i="34"/>
  <c r="G3098" i="34"/>
  <c r="G3099" i="34"/>
  <c r="G3100" i="34"/>
  <c r="G3101" i="34"/>
  <c r="G3102" i="34"/>
  <c r="G3103" i="34"/>
  <c r="G3104" i="34"/>
  <c r="G3105" i="34"/>
  <c r="G3106" i="34"/>
  <c r="G3107" i="34"/>
  <c r="G3108" i="34"/>
  <c r="G3109" i="34"/>
  <c r="G3110" i="34"/>
  <c r="G3111" i="34"/>
  <c r="G3112" i="34"/>
  <c r="G3113" i="34"/>
  <c r="G3114" i="34"/>
  <c r="G3115" i="34"/>
  <c r="G3116" i="34"/>
  <c r="G3117" i="34"/>
  <c r="G3118" i="34"/>
  <c r="G3119" i="34"/>
  <c r="G3120" i="34"/>
  <c r="G3121" i="34"/>
  <c r="G3122" i="34"/>
  <c r="G3123" i="34"/>
  <c r="G3124" i="34"/>
  <c r="G3125" i="34"/>
  <c r="G3126" i="34"/>
  <c r="G3127" i="34"/>
  <c r="G3128" i="34"/>
  <c r="G3129" i="34"/>
  <c r="G3130" i="34"/>
  <c r="G3131" i="34"/>
  <c r="G3132" i="34"/>
  <c r="G3133" i="34"/>
  <c r="G3134" i="34"/>
  <c r="G3135" i="34"/>
  <c r="G3136" i="34"/>
  <c r="G3137" i="34"/>
  <c r="G3138" i="34"/>
  <c r="G3139" i="34"/>
  <c r="G3140" i="34"/>
  <c r="G3141" i="34"/>
  <c r="G3142" i="34"/>
  <c r="G3143" i="34"/>
  <c r="G3144" i="34"/>
  <c r="G3145" i="34"/>
  <c r="G3146" i="34"/>
  <c r="G3147" i="34"/>
  <c r="G3148" i="34"/>
  <c r="G3149" i="34"/>
  <c r="G3150" i="34"/>
  <c r="G3151" i="34"/>
  <c r="G3152" i="34"/>
  <c r="G3153" i="34"/>
  <c r="G3154" i="34"/>
  <c r="G3155" i="34"/>
  <c r="G3156" i="34"/>
  <c r="G3157" i="34"/>
  <c r="G3158" i="34"/>
  <c r="G3159" i="34"/>
  <c r="G3160" i="34"/>
  <c r="G3161" i="34"/>
  <c r="G3162" i="34"/>
  <c r="G3163" i="34"/>
  <c r="G3164" i="34"/>
  <c r="G3165" i="34"/>
  <c r="G3166" i="34"/>
  <c r="G3167" i="34"/>
  <c r="G3168" i="34"/>
  <c r="G3169" i="34"/>
  <c r="G3170" i="34"/>
  <c r="G3171" i="34"/>
  <c r="G3172" i="34"/>
  <c r="G3173" i="34"/>
  <c r="G3174" i="34"/>
  <c r="G3175" i="34"/>
  <c r="G3176" i="34"/>
  <c r="G3177" i="34"/>
  <c r="G3178" i="34"/>
  <c r="G3179" i="34"/>
  <c r="G3180" i="34"/>
  <c r="G3181" i="34"/>
  <c r="G3182" i="34"/>
  <c r="G3183" i="34"/>
  <c r="G3184" i="34"/>
  <c r="G3185" i="34"/>
  <c r="G3186" i="34"/>
  <c r="G3187" i="34"/>
  <c r="G3188" i="34"/>
  <c r="G3189" i="34"/>
  <c r="G3190" i="34"/>
  <c r="G3191" i="34"/>
  <c r="G3192" i="34"/>
  <c r="G3193" i="34"/>
  <c r="G3194" i="34"/>
  <c r="G3195" i="34"/>
  <c r="G3196" i="34"/>
  <c r="G3197" i="34"/>
  <c r="G3198" i="34"/>
  <c r="G3199" i="34"/>
  <c r="G3200" i="34"/>
  <c r="G3201" i="34"/>
  <c r="G3202" i="34"/>
  <c r="G3203" i="34"/>
  <c r="G3204" i="34"/>
  <c r="G3205" i="34"/>
  <c r="G3206" i="34"/>
  <c r="G3207" i="34"/>
  <c r="G3208" i="34"/>
  <c r="G3209" i="34"/>
  <c r="G3210" i="34"/>
  <c r="G3211" i="34"/>
  <c r="G3212" i="34"/>
  <c r="G3213" i="34"/>
  <c r="G3214" i="34"/>
  <c r="G3215" i="34"/>
  <c r="G3216" i="34"/>
  <c r="G3217" i="34"/>
  <c r="G3218" i="34"/>
  <c r="G3219" i="34"/>
  <c r="G3220" i="34"/>
  <c r="G3221" i="34"/>
  <c r="G3222" i="34"/>
  <c r="G3223" i="34"/>
  <c r="G3224" i="34"/>
  <c r="G3225" i="34"/>
  <c r="G3226" i="34"/>
  <c r="G3227" i="34"/>
  <c r="G3228" i="34"/>
  <c r="G3229" i="34"/>
  <c r="G3230" i="34"/>
  <c r="G3231" i="34"/>
  <c r="G3232" i="34"/>
  <c r="G3233" i="34"/>
  <c r="G3234" i="34"/>
  <c r="G3235" i="34"/>
  <c r="G3236" i="34"/>
  <c r="G3237" i="34"/>
  <c r="G3238" i="34"/>
  <c r="G3239" i="34"/>
  <c r="G3240" i="34"/>
  <c r="G3241" i="34"/>
  <c r="G3242" i="34"/>
  <c r="G3243" i="34"/>
  <c r="G3244" i="34"/>
  <c r="G3245" i="34"/>
  <c r="G3246" i="34"/>
  <c r="G3247" i="34"/>
  <c r="G3248" i="34"/>
  <c r="G3249" i="34"/>
  <c r="G3250" i="34"/>
  <c r="G3251" i="34"/>
  <c r="G3252" i="34"/>
  <c r="G3253" i="34"/>
  <c r="G3254" i="34"/>
  <c r="G3255" i="34"/>
  <c r="G3256" i="34"/>
  <c r="G3257" i="34"/>
  <c r="G3258" i="34"/>
  <c r="G3259" i="34"/>
  <c r="G3260" i="34"/>
  <c r="G3261" i="34"/>
  <c r="G3262" i="34"/>
  <c r="G3263" i="34"/>
  <c r="G3264" i="34"/>
  <c r="G3265" i="34"/>
  <c r="G3266" i="34"/>
  <c r="G3267" i="34"/>
  <c r="G3268" i="34"/>
  <c r="G3269" i="34"/>
  <c r="G3270" i="34"/>
  <c r="G3271" i="34"/>
  <c r="G3272" i="34"/>
  <c r="G3273" i="34"/>
  <c r="G3274" i="34"/>
  <c r="G3275" i="34"/>
  <c r="G3276" i="34"/>
  <c r="G3277" i="34"/>
  <c r="G3278" i="34"/>
  <c r="G3279" i="34"/>
  <c r="G3280" i="34"/>
  <c r="G3281" i="34"/>
  <c r="G3282" i="34"/>
  <c r="G3283" i="34"/>
  <c r="G3284" i="34"/>
  <c r="G3285" i="34"/>
  <c r="G3286" i="34"/>
  <c r="G3287" i="34"/>
  <c r="G3288" i="34"/>
  <c r="G3289" i="34"/>
  <c r="G3290" i="34"/>
  <c r="G3291" i="34"/>
  <c r="G3292" i="34"/>
  <c r="G3293" i="34"/>
  <c r="G3294" i="34"/>
  <c r="G3295" i="34"/>
  <c r="G3296" i="34"/>
  <c r="G3297" i="34"/>
  <c r="G3298" i="34"/>
  <c r="G3299" i="34"/>
  <c r="G3300" i="34"/>
  <c r="G3301" i="34"/>
  <c r="G3302" i="34"/>
  <c r="G3303" i="34"/>
  <c r="G3304" i="34"/>
  <c r="G3305" i="34"/>
  <c r="G3306" i="34"/>
  <c r="G3307" i="34"/>
  <c r="G3308" i="34"/>
  <c r="G3309" i="34"/>
  <c r="G3310" i="34"/>
  <c r="G3311" i="34"/>
  <c r="G3312" i="34"/>
  <c r="G3313" i="34"/>
  <c r="G3314" i="34"/>
  <c r="G3315" i="34"/>
  <c r="G3316" i="34"/>
  <c r="G3317" i="34"/>
  <c r="G3318" i="34"/>
  <c r="G3319" i="34"/>
  <c r="G3320" i="34"/>
  <c r="G3321" i="34"/>
  <c r="G3322" i="34"/>
  <c r="G3323" i="34"/>
  <c r="G3324" i="34"/>
  <c r="G3325" i="34"/>
  <c r="G3326" i="34"/>
  <c r="G3327" i="34"/>
  <c r="G3328" i="34"/>
  <c r="G3329" i="34"/>
  <c r="G3330" i="34"/>
  <c r="G3331" i="34"/>
  <c r="G3332" i="34"/>
  <c r="G3333" i="34"/>
  <c r="G3334" i="34"/>
  <c r="G3335" i="34"/>
  <c r="G3336" i="34"/>
  <c r="G3337" i="34"/>
  <c r="G3338" i="34"/>
  <c r="G3339" i="34"/>
  <c r="G3340" i="34"/>
  <c r="G3341" i="34"/>
  <c r="G3342" i="34"/>
  <c r="G3343" i="34"/>
  <c r="G3344" i="34"/>
  <c r="G3345" i="34"/>
  <c r="G3346" i="34"/>
  <c r="G3347" i="34"/>
  <c r="G3348" i="34"/>
  <c r="G3349" i="34"/>
  <c r="G3350" i="34"/>
  <c r="G3351" i="34"/>
  <c r="G3352" i="34"/>
  <c r="G3353" i="34"/>
  <c r="G3354" i="34"/>
  <c r="G3355" i="34"/>
  <c r="G3356" i="34"/>
  <c r="G3357" i="34"/>
  <c r="G3358" i="34"/>
  <c r="G3359" i="34"/>
  <c r="G3360" i="34"/>
  <c r="G3361" i="34"/>
  <c r="G3362" i="34"/>
  <c r="G3363" i="34"/>
  <c r="G3364" i="34"/>
  <c r="G3365" i="34"/>
  <c r="G3366" i="34"/>
  <c r="G3367" i="34"/>
  <c r="G3368" i="34"/>
  <c r="G3369" i="34"/>
  <c r="G3370" i="34"/>
  <c r="G3371" i="34"/>
  <c r="G3372" i="34"/>
  <c r="G3373" i="34"/>
  <c r="G3374" i="34"/>
  <c r="G3375" i="34"/>
  <c r="G3376" i="34"/>
  <c r="G3377" i="34"/>
  <c r="G3378" i="34"/>
  <c r="G3379" i="34"/>
  <c r="G3380" i="34"/>
  <c r="G3381" i="34"/>
  <c r="G3382" i="34"/>
  <c r="G3383" i="34"/>
  <c r="G3384" i="34"/>
  <c r="G3385" i="34"/>
  <c r="G3386" i="34"/>
  <c r="G3387" i="34"/>
  <c r="G3388" i="34"/>
  <c r="G3389" i="34"/>
  <c r="G3390" i="34"/>
  <c r="G3391" i="34"/>
  <c r="G3392" i="34"/>
  <c r="G3393" i="34"/>
  <c r="G3394" i="34"/>
  <c r="G3395" i="34"/>
  <c r="G3396" i="34"/>
  <c r="G3397" i="34"/>
  <c r="G3398" i="34"/>
  <c r="G3399" i="34"/>
  <c r="G3400" i="34"/>
  <c r="G3401" i="34"/>
  <c r="G3402" i="34"/>
  <c r="G3403" i="34"/>
  <c r="G3404" i="34"/>
  <c r="G3405" i="34"/>
  <c r="G3406" i="34"/>
  <c r="G3407" i="34"/>
  <c r="G3408" i="34"/>
  <c r="G3409" i="34"/>
  <c r="G3410" i="34"/>
  <c r="G3411" i="34"/>
  <c r="G3412" i="34"/>
  <c r="G3413" i="34"/>
  <c r="G3414" i="34"/>
  <c r="G3415" i="34"/>
  <c r="G3416" i="34"/>
  <c r="G3417" i="34"/>
  <c r="G3418" i="34"/>
  <c r="G3419" i="34"/>
  <c r="G3420" i="34"/>
  <c r="G3421" i="34"/>
  <c r="G3422" i="34"/>
  <c r="G3423" i="34"/>
  <c r="G3424" i="34"/>
  <c r="G3425" i="34"/>
  <c r="G3426" i="34"/>
  <c r="G3427" i="34"/>
  <c r="G3428" i="34"/>
  <c r="G3429" i="34"/>
  <c r="G3430" i="34"/>
  <c r="G3431" i="34"/>
  <c r="G3432" i="34"/>
  <c r="G3433" i="34"/>
  <c r="G3434" i="34"/>
  <c r="G3435" i="34"/>
  <c r="G3436" i="34"/>
  <c r="G3437" i="34"/>
  <c r="G3438" i="34"/>
  <c r="G3439" i="34"/>
  <c r="G3440" i="34"/>
  <c r="G3441" i="34"/>
  <c r="G3442" i="34"/>
  <c r="G3443" i="34"/>
  <c r="G3444" i="34"/>
  <c r="G3445" i="34"/>
  <c r="G3446" i="34"/>
  <c r="G3447" i="34"/>
  <c r="G3448" i="34"/>
  <c r="G3449" i="34"/>
  <c r="G3450" i="34"/>
  <c r="G3451" i="34"/>
  <c r="G3452" i="34"/>
  <c r="G3453" i="34"/>
  <c r="G3454" i="34"/>
  <c r="G3455" i="34"/>
  <c r="G3456" i="34"/>
  <c r="G3457" i="34"/>
  <c r="G3458" i="34"/>
  <c r="G3459" i="34"/>
  <c r="G3460" i="34"/>
  <c r="G3461" i="34"/>
  <c r="G3462" i="34"/>
  <c r="G3463" i="34"/>
  <c r="G3464" i="34"/>
  <c r="G3465" i="34"/>
  <c r="G3466" i="34"/>
  <c r="G3467" i="34"/>
  <c r="G3468" i="34"/>
  <c r="G3469" i="34"/>
  <c r="G3470" i="34"/>
  <c r="G3471" i="34"/>
  <c r="G3472" i="34"/>
  <c r="G3473" i="34"/>
  <c r="G3474" i="34"/>
  <c r="G3475" i="34"/>
  <c r="G3476" i="34"/>
  <c r="G3477" i="34"/>
  <c r="G3478" i="34"/>
  <c r="G3479" i="34"/>
  <c r="G3480" i="34"/>
  <c r="G3481" i="34"/>
  <c r="G3482" i="34"/>
  <c r="G3483" i="34"/>
  <c r="G3484" i="34"/>
  <c r="G3485" i="34"/>
  <c r="G3486" i="34"/>
  <c r="G3487" i="34"/>
  <c r="G3488" i="34"/>
  <c r="G3489" i="34"/>
  <c r="G3490" i="34"/>
  <c r="G3491" i="34"/>
  <c r="G3492" i="34"/>
  <c r="G3493" i="34"/>
  <c r="G3494" i="34"/>
  <c r="G3495" i="34"/>
  <c r="G3496" i="34"/>
  <c r="G3497" i="34"/>
  <c r="G3498" i="34"/>
  <c r="G3499" i="34"/>
  <c r="G3500" i="34"/>
  <c r="G3501" i="34"/>
  <c r="G3502" i="34"/>
  <c r="G3503" i="34"/>
  <c r="G3504" i="34"/>
  <c r="G3505" i="34"/>
  <c r="G3506" i="34"/>
  <c r="G3507" i="34"/>
  <c r="G3508" i="34"/>
  <c r="G3509" i="34"/>
  <c r="G3510" i="34"/>
  <c r="G3511" i="34"/>
  <c r="G3512" i="34"/>
  <c r="G3513" i="34"/>
  <c r="G3514" i="34"/>
  <c r="G3515" i="34"/>
  <c r="G3516" i="34"/>
  <c r="G3517" i="34"/>
  <c r="G3518" i="34"/>
  <c r="G3519" i="34"/>
  <c r="G3520" i="34"/>
  <c r="G3521" i="34"/>
  <c r="G3522" i="34"/>
  <c r="G3523" i="34"/>
  <c r="G3524" i="34"/>
  <c r="G3525" i="34"/>
  <c r="G3526" i="34"/>
  <c r="G3527" i="34"/>
  <c r="G3528" i="34"/>
  <c r="G3529" i="34"/>
  <c r="G3530" i="34"/>
  <c r="G3531" i="34"/>
  <c r="G3532" i="34"/>
  <c r="G3533" i="34"/>
  <c r="G3534" i="34"/>
  <c r="G3535" i="34"/>
  <c r="G3536" i="34"/>
  <c r="G3537" i="34"/>
  <c r="G3538" i="34"/>
  <c r="G3539" i="34"/>
  <c r="G3540" i="34"/>
  <c r="G3541" i="34"/>
  <c r="G3542" i="34"/>
  <c r="G3543" i="34"/>
  <c r="G3544" i="34"/>
  <c r="G3545" i="34"/>
  <c r="G3546" i="34"/>
  <c r="G3547" i="34"/>
  <c r="G3548" i="34"/>
  <c r="G3549" i="34"/>
  <c r="G3550" i="34"/>
  <c r="G3551" i="34"/>
  <c r="G3552" i="34"/>
  <c r="G3553" i="34"/>
  <c r="G3554" i="34"/>
  <c r="G3555" i="34"/>
  <c r="G3556" i="34"/>
  <c r="G3557" i="34"/>
  <c r="G3558" i="34"/>
  <c r="G3559" i="34"/>
  <c r="G3560" i="34"/>
  <c r="G3561" i="34"/>
  <c r="G3562" i="34"/>
  <c r="G3563" i="34"/>
  <c r="G3564" i="34"/>
  <c r="G3565" i="34"/>
  <c r="G3566" i="34"/>
  <c r="G3567" i="34"/>
  <c r="G3568" i="34"/>
  <c r="G3569" i="34"/>
  <c r="G3570" i="34"/>
  <c r="G3571" i="34"/>
  <c r="G3572" i="34"/>
  <c r="G3573" i="34"/>
  <c r="G3574" i="34"/>
  <c r="G3575" i="34"/>
  <c r="G3576" i="34"/>
  <c r="G3577" i="34"/>
  <c r="G3578" i="34"/>
  <c r="G3579" i="34"/>
  <c r="G3580" i="34"/>
  <c r="G3581" i="34"/>
  <c r="G3582" i="34"/>
  <c r="G3583" i="34"/>
  <c r="G3584" i="34"/>
  <c r="G3585" i="34"/>
  <c r="G3586" i="34"/>
  <c r="G3587" i="34"/>
  <c r="G3588" i="34"/>
  <c r="G3589" i="34"/>
  <c r="G3590" i="34"/>
  <c r="G3591" i="34"/>
  <c r="G3592" i="34"/>
  <c r="G3593" i="34"/>
  <c r="G3594" i="34"/>
  <c r="G3595" i="34"/>
  <c r="G3596" i="34"/>
  <c r="G3597" i="34"/>
  <c r="G3598" i="34"/>
  <c r="G3599" i="34"/>
  <c r="G3600" i="34"/>
  <c r="G3601" i="34"/>
  <c r="G3602" i="34"/>
  <c r="G3603" i="34"/>
  <c r="G3604" i="34"/>
  <c r="G3605" i="34"/>
  <c r="G3606" i="34"/>
  <c r="G3607" i="34"/>
  <c r="G3608" i="34"/>
  <c r="G3609" i="34"/>
  <c r="G3610" i="34"/>
  <c r="G3611" i="34"/>
  <c r="G3612" i="34"/>
  <c r="G3613" i="34"/>
  <c r="G3614" i="34"/>
  <c r="G3615" i="34"/>
  <c r="G3616" i="34"/>
  <c r="G3617" i="34"/>
  <c r="G3618" i="34"/>
  <c r="G3619" i="34"/>
  <c r="G3620" i="34"/>
  <c r="G3621" i="34"/>
  <c r="G3622" i="34"/>
  <c r="G3623" i="34"/>
  <c r="G3624" i="34"/>
  <c r="G3625" i="34"/>
  <c r="G3626" i="34"/>
  <c r="G3627" i="34"/>
  <c r="G3628" i="34"/>
  <c r="G3629" i="34"/>
  <c r="G3630" i="34"/>
  <c r="G3631" i="34"/>
  <c r="G3632" i="34"/>
  <c r="G3633" i="34"/>
  <c r="G3634" i="34"/>
  <c r="G3635" i="34"/>
  <c r="G3636" i="34"/>
  <c r="G3637" i="34"/>
  <c r="G3638" i="34"/>
  <c r="G3639" i="34"/>
  <c r="G3640" i="34"/>
  <c r="G3641" i="34"/>
  <c r="G3642" i="34"/>
  <c r="G3643" i="34"/>
  <c r="G3644" i="34"/>
  <c r="G3645" i="34"/>
  <c r="G3646" i="34"/>
  <c r="G3647" i="34"/>
  <c r="G3648" i="34"/>
  <c r="G3649" i="34"/>
  <c r="G3650" i="34"/>
  <c r="G3651" i="34"/>
  <c r="G3652" i="34"/>
  <c r="G3653" i="34"/>
  <c r="G3654" i="34"/>
  <c r="G3655" i="34"/>
  <c r="G3656" i="34"/>
  <c r="G3657" i="34"/>
  <c r="G3658" i="34"/>
  <c r="G3659" i="34"/>
  <c r="G3660" i="34"/>
  <c r="G3661" i="34"/>
  <c r="G3662" i="34"/>
  <c r="G3663" i="34"/>
  <c r="G3664" i="34"/>
  <c r="G3665" i="34"/>
  <c r="G3666" i="34"/>
  <c r="G3667" i="34"/>
  <c r="G3668" i="34"/>
  <c r="G3669" i="34"/>
  <c r="G3670" i="34"/>
  <c r="G3671" i="34"/>
  <c r="G3672" i="34"/>
  <c r="G3673" i="34"/>
  <c r="G3674" i="34"/>
  <c r="G3675" i="34"/>
  <c r="G3676" i="34"/>
  <c r="G3677" i="34"/>
  <c r="G3678" i="34"/>
  <c r="G3679" i="34"/>
  <c r="G3680" i="34"/>
  <c r="G3681" i="34"/>
  <c r="G3682" i="34"/>
  <c r="G3683" i="34"/>
  <c r="G3684" i="34"/>
  <c r="G3685" i="34"/>
  <c r="G3686" i="34"/>
  <c r="G3687" i="34"/>
  <c r="G3688" i="34"/>
  <c r="G3689" i="34"/>
  <c r="G3690" i="34"/>
  <c r="G3691" i="34"/>
  <c r="G3692" i="34"/>
  <c r="G3693" i="34"/>
  <c r="G3694" i="34"/>
  <c r="G3695" i="34"/>
  <c r="G3696" i="34"/>
  <c r="G3697" i="34"/>
  <c r="G3698" i="34"/>
  <c r="G3699" i="34"/>
  <c r="G3700" i="34"/>
  <c r="G3701" i="34"/>
  <c r="G3702" i="34"/>
  <c r="G3703" i="34"/>
  <c r="G3704" i="34"/>
  <c r="G3705" i="34"/>
  <c r="G3706" i="34"/>
  <c r="G3707" i="34"/>
  <c r="G3708" i="34"/>
  <c r="G3709" i="34"/>
  <c r="G3710" i="34"/>
  <c r="G3711" i="34"/>
  <c r="G3712" i="34"/>
  <c r="G3713" i="34"/>
  <c r="G3714" i="34"/>
  <c r="G3715" i="34"/>
  <c r="G3716" i="34"/>
  <c r="G3717" i="34"/>
  <c r="G3718" i="34"/>
  <c r="G3719" i="34"/>
  <c r="G3720" i="34"/>
  <c r="G3721" i="34"/>
  <c r="G3722" i="34"/>
  <c r="G3723" i="34"/>
  <c r="G3724" i="34"/>
  <c r="G3725" i="34"/>
  <c r="G3726" i="34"/>
  <c r="G3727" i="34"/>
  <c r="G3728" i="34"/>
  <c r="G3729" i="34"/>
  <c r="G3730" i="34"/>
  <c r="G3731" i="34"/>
  <c r="G3732" i="34"/>
  <c r="G3733" i="34"/>
  <c r="G3734" i="34"/>
  <c r="G3735" i="34"/>
  <c r="G3736" i="34"/>
  <c r="G3737" i="34"/>
  <c r="G3738" i="34"/>
  <c r="G3739" i="34"/>
  <c r="G3740" i="34"/>
  <c r="G3741" i="34"/>
  <c r="G3742" i="34"/>
  <c r="G3743" i="34"/>
  <c r="G3744" i="34"/>
  <c r="G3745" i="34"/>
  <c r="G3746" i="34"/>
  <c r="G3747" i="34"/>
  <c r="G3748" i="34"/>
  <c r="G3749" i="34"/>
  <c r="G3750" i="34"/>
  <c r="G3751" i="34"/>
  <c r="G3752" i="34"/>
  <c r="G3753" i="34"/>
  <c r="G3754" i="34"/>
  <c r="G3755" i="34"/>
  <c r="G3756" i="34"/>
  <c r="G3757" i="34"/>
  <c r="G3758" i="34"/>
  <c r="G3759" i="34"/>
  <c r="G3760" i="34"/>
  <c r="G3761" i="34"/>
  <c r="G3762" i="34"/>
  <c r="G3763" i="34"/>
  <c r="G3764" i="34"/>
  <c r="G3765" i="34"/>
  <c r="G3766" i="34"/>
  <c r="G3767" i="34"/>
  <c r="G3768" i="34"/>
  <c r="G3769" i="34"/>
  <c r="G3770" i="34"/>
  <c r="G3771" i="34"/>
  <c r="G3772" i="34"/>
  <c r="G3773" i="34"/>
  <c r="G3774" i="34"/>
  <c r="G3775" i="34"/>
  <c r="G3776" i="34"/>
  <c r="G3777" i="34"/>
  <c r="G3778" i="34"/>
  <c r="G3779" i="34"/>
  <c r="G3780" i="34"/>
  <c r="G3781" i="34"/>
  <c r="G3782" i="34"/>
  <c r="G3783" i="34"/>
  <c r="G3784" i="34"/>
  <c r="G3785" i="34"/>
  <c r="G3786" i="34"/>
  <c r="G3787" i="34"/>
  <c r="G3788" i="34"/>
  <c r="G3789" i="34"/>
  <c r="G3790" i="34"/>
  <c r="G3791" i="34"/>
  <c r="G3792" i="34"/>
  <c r="G3793" i="34"/>
  <c r="G3794" i="34"/>
  <c r="G3795" i="34"/>
  <c r="G3796" i="34"/>
  <c r="G3797" i="34"/>
  <c r="G3798" i="34"/>
  <c r="G3799" i="34"/>
  <c r="G3800" i="34"/>
  <c r="G3801" i="34"/>
  <c r="G3802" i="34"/>
  <c r="G3803" i="34"/>
  <c r="G3804" i="34"/>
  <c r="G3805" i="34"/>
  <c r="G3806" i="34"/>
  <c r="G3807" i="34"/>
  <c r="G3808" i="34"/>
  <c r="G3809" i="34"/>
  <c r="G3810" i="34"/>
  <c r="G3811" i="34"/>
  <c r="G3812" i="34"/>
  <c r="G3813" i="34"/>
  <c r="G3814" i="34"/>
  <c r="G3815" i="34"/>
  <c r="G3816" i="34"/>
  <c r="G3817" i="34"/>
  <c r="G3818" i="34"/>
  <c r="G3819" i="34"/>
  <c r="G3820" i="34"/>
  <c r="G3821" i="34"/>
  <c r="G3822" i="34"/>
  <c r="G3823" i="34"/>
  <c r="G3824" i="34"/>
  <c r="G3825" i="34"/>
  <c r="G3826" i="34"/>
  <c r="G3827" i="34"/>
  <c r="G3828" i="34"/>
  <c r="G3829" i="34"/>
  <c r="G3830" i="34"/>
  <c r="G3831" i="34"/>
  <c r="G3832" i="34"/>
  <c r="G3833" i="34"/>
  <c r="G3834" i="34"/>
  <c r="G3835" i="34"/>
  <c r="G3836" i="34"/>
  <c r="G3837" i="34"/>
  <c r="G3838" i="34"/>
  <c r="G3839" i="34"/>
  <c r="G3840" i="34"/>
  <c r="G3841" i="34"/>
  <c r="G3842" i="34"/>
  <c r="G3843" i="34"/>
  <c r="G3844" i="34"/>
  <c r="G3845" i="34"/>
  <c r="G3846" i="34"/>
  <c r="G3847" i="34"/>
  <c r="G3848" i="34"/>
  <c r="G3849" i="34"/>
  <c r="G3850" i="34"/>
  <c r="G3851" i="34"/>
  <c r="G3852" i="34"/>
  <c r="G3853" i="34"/>
  <c r="G3854" i="34"/>
  <c r="G3855" i="34"/>
  <c r="G3856" i="34"/>
  <c r="G3857" i="34"/>
  <c r="G3858" i="34"/>
  <c r="G3859" i="34"/>
  <c r="G3860" i="34"/>
  <c r="G3861" i="34"/>
  <c r="G3862" i="34"/>
  <c r="G3863" i="34"/>
  <c r="G3864" i="34"/>
  <c r="G3865" i="34"/>
  <c r="G3866" i="34"/>
  <c r="G3867" i="34"/>
  <c r="G3868" i="34"/>
  <c r="G3869" i="34"/>
  <c r="G3870" i="34"/>
  <c r="G3871" i="34"/>
  <c r="G3872" i="34"/>
  <c r="G3873" i="34"/>
  <c r="G3874" i="34"/>
  <c r="G3875" i="34"/>
  <c r="G3876" i="34"/>
  <c r="G3877" i="34"/>
  <c r="G3878" i="34"/>
  <c r="G3879" i="34"/>
  <c r="G3880" i="34"/>
  <c r="G3881" i="34"/>
  <c r="G3882" i="34"/>
  <c r="G3883" i="34"/>
  <c r="G3884" i="34"/>
  <c r="G3885" i="34"/>
  <c r="G3886" i="34"/>
  <c r="G3887" i="34"/>
  <c r="G3888" i="34"/>
  <c r="G3889" i="34"/>
  <c r="G3890" i="34"/>
  <c r="G3891" i="34"/>
  <c r="G3892" i="34"/>
  <c r="G3893" i="34"/>
  <c r="G3894" i="34"/>
  <c r="G3895" i="34"/>
  <c r="G3896" i="34"/>
  <c r="G3897" i="34"/>
  <c r="G3898" i="34"/>
  <c r="G3899" i="34"/>
  <c r="G3900" i="34"/>
  <c r="G3901" i="34"/>
  <c r="G3902" i="34"/>
  <c r="G3903" i="34"/>
  <c r="G3904" i="34"/>
  <c r="G3905" i="34"/>
  <c r="G3906" i="34"/>
  <c r="G3907" i="34"/>
  <c r="G3908" i="34"/>
  <c r="G3909" i="34"/>
  <c r="G3910" i="34"/>
  <c r="G3911" i="34"/>
  <c r="G3912" i="34"/>
  <c r="G3913" i="34"/>
  <c r="G3914" i="34"/>
  <c r="G3915" i="34"/>
  <c r="G3916" i="34"/>
  <c r="G3917" i="34"/>
  <c r="G3918" i="34"/>
  <c r="G3919" i="34"/>
  <c r="G3920" i="34"/>
  <c r="G3921" i="34"/>
  <c r="G3922" i="34"/>
  <c r="G3923" i="34"/>
  <c r="G3924" i="34"/>
  <c r="G3925" i="34"/>
  <c r="G3926" i="34"/>
  <c r="G3927" i="34"/>
  <c r="G3928" i="34"/>
  <c r="G3929" i="34"/>
  <c r="G3930" i="34"/>
  <c r="G3931" i="34"/>
  <c r="G3932" i="34"/>
  <c r="G3933" i="34"/>
  <c r="G3934" i="34"/>
  <c r="G3935" i="34"/>
  <c r="G3936" i="34"/>
  <c r="G3937" i="34"/>
  <c r="G3938" i="34"/>
  <c r="G3939" i="34"/>
  <c r="G3940" i="34"/>
  <c r="G3941" i="34"/>
  <c r="G3942" i="34"/>
  <c r="G3943" i="34"/>
  <c r="G3944" i="34"/>
  <c r="G3945" i="34"/>
  <c r="G3946" i="34"/>
  <c r="G3947" i="34"/>
  <c r="G3948" i="34"/>
  <c r="G3949" i="34"/>
  <c r="G3950" i="34"/>
  <c r="G3951" i="34"/>
  <c r="G3952" i="34"/>
  <c r="G3953" i="34"/>
  <c r="G3954" i="34"/>
  <c r="G3955" i="34"/>
  <c r="G3956" i="34"/>
  <c r="G3957" i="34"/>
  <c r="G3958" i="34"/>
  <c r="G3959" i="34"/>
  <c r="G3960" i="34"/>
  <c r="G3961" i="34"/>
  <c r="G3962" i="34"/>
  <c r="G3963" i="34"/>
  <c r="G3964" i="34"/>
  <c r="G3965" i="34"/>
  <c r="G3966" i="34"/>
  <c r="G3967" i="34"/>
  <c r="G3968" i="34"/>
  <c r="G3969" i="34"/>
  <c r="G3970" i="34"/>
  <c r="G3971" i="34"/>
  <c r="G3972" i="34"/>
  <c r="G3973" i="34"/>
  <c r="G3974" i="34"/>
  <c r="G3975" i="34"/>
  <c r="G3976" i="34"/>
  <c r="G3977" i="34"/>
  <c r="G3978" i="34"/>
  <c r="G3979" i="34"/>
  <c r="G3980" i="34"/>
  <c r="G3981" i="34"/>
  <c r="G3982" i="34"/>
  <c r="G3983" i="34"/>
  <c r="G3984" i="34"/>
  <c r="G3985" i="34"/>
  <c r="G3986" i="34"/>
  <c r="G3987" i="34"/>
  <c r="G3988" i="34"/>
  <c r="G3989" i="34"/>
  <c r="G3990" i="34"/>
  <c r="G3991" i="34"/>
  <c r="G3992" i="34"/>
  <c r="G3993" i="34"/>
  <c r="G3994" i="34"/>
  <c r="G3995" i="34"/>
  <c r="G3996" i="34"/>
  <c r="G3997" i="34"/>
  <c r="G3998" i="34"/>
  <c r="G3999" i="34"/>
  <c r="G4000" i="34"/>
  <c r="G4001" i="34"/>
  <c r="G4002" i="34"/>
  <c r="G4003" i="34"/>
  <c r="G4004" i="34"/>
  <c r="G4005" i="34"/>
  <c r="G4006" i="34"/>
  <c r="G4007" i="34"/>
  <c r="G4008" i="34"/>
  <c r="G4009" i="34"/>
  <c r="G4010" i="34"/>
  <c r="G4011" i="34"/>
  <c r="G4012" i="34"/>
  <c r="G4013" i="34"/>
  <c r="G4014" i="34"/>
  <c r="G4015" i="34"/>
  <c r="G4016" i="34"/>
  <c r="G4017" i="34"/>
  <c r="G4018" i="34"/>
  <c r="G4019" i="34"/>
  <c r="G4020" i="34"/>
  <c r="G4021" i="34"/>
  <c r="G4022" i="34"/>
  <c r="G4023" i="34"/>
  <c r="G4024" i="34"/>
  <c r="G4025" i="34"/>
  <c r="G4026" i="34"/>
  <c r="G4027" i="34"/>
  <c r="G4028" i="34"/>
  <c r="G4029" i="34"/>
  <c r="G4030" i="34"/>
  <c r="G4031" i="34"/>
  <c r="G4032" i="34"/>
  <c r="G4033" i="34"/>
  <c r="G4034" i="34"/>
  <c r="G4035" i="34"/>
  <c r="G4036" i="34"/>
  <c r="G4037" i="34"/>
  <c r="G4038" i="34"/>
  <c r="G4039" i="34"/>
  <c r="G4040" i="34"/>
  <c r="G4041" i="34"/>
  <c r="G4042" i="34"/>
  <c r="G4043" i="34"/>
  <c r="G4044" i="34"/>
  <c r="G4045" i="34"/>
  <c r="G4046" i="34"/>
  <c r="G4047" i="34"/>
  <c r="G4048" i="34"/>
  <c r="G4049" i="34"/>
  <c r="G4050" i="34"/>
  <c r="G4051" i="34"/>
  <c r="G4052" i="34"/>
  <c r="G4053" i="34"/>
  <c r="G4054" i="34"/>
  <c r="G4055" i="34"/>
  <c r="G4056" i="34"/>
  <c r="G4057" i="34"/>
  <c r="G4058" i="34"/>
  <c r="G4059" i="34"/>
  <c r="G4060" i="34"/>
  <c r="G4061" i="34"/>
  <c r="G4062" i="34"/>
  <c r="G4063" i="34"/>
  <c r="G4064" i="34"/>
  <c r="G4065" i="34"/>
  <c r="G4066" i="34"/>
  <c r="G4067" i="34"/>
  <c r="G4068" i="34"/>
  <c r="G4069" i="34"/>
  <c r="G4070" i="34"/>
  <c r="G4071" i="34"/>
  <c r="G4072" i="34"/>
  <c r="G4073" i="34"/>
  <c r="G4074" i="34"/>
  <c r="G4075" i="34"/>
  <c r="G4076" i="34"/>
  <c r="G4077" i="34"/>
  <c r="G4078" i="34"/>
  <c r="G4079" i="34"/>
  <c r="G4080" i="34"/>
  <c r="G4081" i="34"/>
  <c r="G4082" i="34"/>
  <c r="G4083" i="34"/>
  <c r="G4084" i="34"/>
  <c r="G4085" i="34"/>
  <c r="G4086" i="34"/>
  <c r="G4087" i="34"/>
  <c r="G4088" i="34"/>
  <c r="G4089" i="34"/>
  <c r="G4090" i="34"/>
  <c r="G4091" i="34"/>
  <c r="G4092" i="34"/>
  <c r="G4093" i="34"/>
  <c r="G4094" i="34"/>
  <c r="G4095" i="34"/>
  <c r="G4096" i="34"/>
  <c r="G4097" i="34"/>
  <c r="G4098" i="34"/>
  <c r="G4099" i="34"/>
  <c r="G4100" i="34"/>
  <c r="G4101" i="34"/>
  <c r="G4102" i="34"/>
  <c r="G4103" i="34"/>
  <c r="G4104" i="34"/>
  <c r="G4105" i="34"/>
  <c r="G4106" i="34"/>
  <c r="G4107" i="34"/>
  <c r="G4108" i="34"/>
  <c r="G4109" i="34"/>
  <c r="G4110" i="34"/>
  <c r="G4111" i="34"/>
  <c r="G4112" i="34"/>
  <c r="G4113" i="34"/>
  <c r="G4114" i="34"/>
  <c r="G4115" i="34"/>
  <c r="G4116" i="34"/>
  <c r="G4117" i="34"/>
  <c r="G4118" i="34"/>
  <c r="G4119" i="34"/>
  <c r="G4120" i="34"/>
  <c r="G4121" i="34"/>
  <c r="G4122" i="34"/>
  <c r="G4123" i="34"/>
  <c r="G4124" i="34"/>
  <c r="G4125" i="34"/>
  <c r="G4126" i="34"/>
  <c r="G4127" i="34"/>
  <c r="G4128" i="34"/>
  <c r="G4129" i="34"/>
  <c r="G4130" i="34"/>
  <c r="G4131" i="34"/>
  <c r="G4132" i="34"/>
  <c r="G4133" i="34"/>
  <c r="G4134" i="34"/>
  <c r="G4135" i="34"/>
  <c r="G4136" i="34"/>
  <c r="G4137" i="34"/>
  <c r="G4138" i="34"/>
  <c r="G4139" i="34"/>
  <c r="G4140" i="34"/>
  <c r="G4141" i="34"/>
  <c r="G4142" i="34"/>
  <c r="G4143" i="34"/>
  <c r="G4144" i="34"/>
  <c r="G4145" i="34"/>
  <c r="G4146" i="34"/>
  <c r="G4147" i="34"/>
  <c r="G4148" i="34"/>
  <c r="G4149" i="34"/>
  <c r="G4150" i="34"/>
  <c r="G4151" i="34"/>
  <c r="G4152" i="34"/>
  <c r="G4153" i="34"/>
  <c r="G4154" i="34"/>
  <c r="G4155" i="34"/>
  <c r="G4156" i="34"/>
  <c r="G4157" i="34"/>
  <c r="G4158" i="34"/>
  <c r="G4159" i="34"/>
  <c r="G4160" i="34"/>
  <c r="G4161" i="34"/>
  <c r="G4162" i="34"/>
  <c r="G4163" i="34"/>
  <c r="G4164" i="34"/>
  <c r="G4165" i="34"/>
  <c r="G4166" i="34"/>
  <c r="G4167" i="34"/>
  <c r="G4168" i="34"/>
  <c r="G4169" i="34"/>
  <c r="G4170" i="34"/>
  <c r="G4171" i="34"/>
  <c r="G4172" i="34"/>
  <c r="G4173" i="34"/>
  <c r="G4174" i="34"/>
  <c r="G4175" i="34"/>
  <c r="G4176" i="34"/>
  <c r="G4177" i="34"/>
  <c r="G4178" i="34"/>
  <c r="G4179" i="34"/>
  <c r="G4180" i="34"/>
  <c r="G4181" i="34"/>
  <c r="G4182" i="34"/>
  <c r="G4183" i="34"/>
  <c r="G4184" i="34"/>
  <c r="G4185" i="34"/>
  <c r="G4186" i="34"/>
  <c r="G4187" i="34"/>
  <c r="G4188" i="34"/>
  <c r="G4189" i="34"/>
  <c r="G4190" i="34"/>
  <c r="G4191" i="34"/>
  <c r="G4192" i="34"/>
  <c r="G4193" i="34"/>
  <c r="G4194" i="34"/>
  <c r="G4195" i="34"/>
  <c r="G4196" i="34"/>
  <c r="G4197" i="34"/>
  <c r="G4198" i="34"/>
  <c r="G4199" i="34"/>
  <c r="G4200" i="34"/>
  <c r="G4201" i="34"/>
  <c r="G4202" i="34"/>
  <c r="G4203" i="34"/>
  <c r="G4204" i="34"/>
  <c r="G4205" i="34"/>
  <c r="G4206" i="34"/>
  <c r="G4207" i="34"/>
  <c r="G4208" i="34"/>
  <c r="G4209" i="34"/>
  <c r="G4210" i="34"/>
  <c r="G4211" i="34"/>
  <c r="G4212" i="34"/>
  <c r="G4213" i="34"/>
  <c r="G4214" i="34"/>
  <c r="G4215" i="34"/>
  <c r="G4216" i="34"/>
  <c r="G4217" i="34"/>
  <c r="G4218" i="34"/>
  <c r="G4219" i="34"/>
  <c r="G4220" i="34"/>
  <c r="G4221" i="34"/>
  <c r="G4222" i="34"/>
  <c r="G4223" i="34"/>
  <c r="G4224" i="34"/>
  <c r="G4225" i="34"/>
  <c r="G4226" i="34"/>
  <c r="G4227" i="34"/>
  <c r="G4228" i="34"/>
  <c r="G4229" i="34"/>
  <c r="G4230" i="34"/>
  <c r="G4231" i="34"/>
  <c r="G4232" i="34"/>
  <c r="G4233" i="34"/>
  <c r="G4234" i="34"/>
  <c r="G4235" i="34"/>
  <c r="G4236" i="34"/>
  <c r="G4237" i="34"/>
  <c r="G4238" i="34"/>
  <c r="G4239" i="34"/>
  <c r="G4240" i="34"/>
  <c r="G4241" i="34"/>
  <c r="G4242" i="34"/>
  <c r="G4243" i="34"/>
  <c r="G4244" i="34"/>
  <c r="G4245" i="34"/>
  <c r="G4246" i="34"/>
  <c r="G4247" i="34"/>
  <c r="G4248" i="34"/>
  <c r="G4249" i="34"/>
  <c r="G4250" i="34"/>
  <c r="G4251" i="34"/>
  <c r="G4252" i="34"/>
  <c r="G4253" i="34"/>
  <c r="G4254" i="34"/>
  <c r="G4255" i="34"/>
  <c r="G4256" i="34"/>
  <c r="G4257" i="34"/>
  <c r="G4258" i="34"/>
  <c r="G4259" i="34"/>
  <c r="G4260" i="34"/>
  <c r="G4261" i="34"/>
  <c r="G4262" i="34"/>
  <c r="G4263" i="34"/>
  <c r="G4264" i="34"/>
  <c r="G4265" i="34"/>
  <c r="G4266" i="34"/>
  <c r="G4267" i="34"/>
  <c r="G4268" i="34"/>
  <c r="G4269" i="34"/>
  <c r="G4270" i="34"/>
  <c r="G4271" i="34"/>
  <c r="G4272" i="34"/>
  <c r="G4273" i="34"/>
  <c r="G4274" i="34"/>
  <c r="G4275" i="34"/>
  <c r="G4276" i="34"/>
  <c r="G4277" i="34"/>
  <c r="G4278" i="34"/>
  <c r="G4279" i="34"/>
  <c r="G4280" i="34"/>
  <c r="G4281" i="34"/>
  <c r="G4282" i="34"/>
  <c r="G4283" i="34"/>
  <c r="G4284" i="34"/>
  <c r="G4285" i="34"/>
  <c r="G4286" i="34"/>
  <c r="G4287" i="34"/>
  <c r="G4288" i="34"/>
  <c r="G4289" i="34"/>
  <c r="G4290" i="34"/>
  <c r="G4291" i="34"/>
  <c r="G4292" i="34"/>
  <c r="G4293" i="34"/>
  <c r="G4294" i="34"/>
  <c r="G4295" i="34"/>
  <c r="G4296" i="34"/>
  <c r="G4297" i="34"/>
  <c r="G4298" i="34"/>
  <c r="G4299" i="34"/>
  <c r="G4300" i="34"/>
  <c r="G4301" i="34"/>
  <c r="G4302" i="34"/>
  <c r="G4303" i="34"/>
  <c r="G4304" i="34"/>
  <c r="G4305" i="34"/>
  <c r="G4306" i="34"/>
  <c r="G4307" i="34"/>
  <c r="G4308" i="34"/>
  <c r="G4309" i="34"/>
  <c r="G4310" i="34"/>
  <c r="G4311" i="34"/>
  <c r="G4312" i="34"/>
  <c r="G4313" i="34"/>
  <c r="G4314" i="34"/>
  <c r="G4315" i="34"/>
  <c r="G4316" i="34"/>
  <c r="G4317" i="34"/>
  <c r="G4318" i="34"/>
  <c r="G4319" i="34"/>
  <c r="G4320" i="34"/>
  <c r="G4321" i="34"/>
  <c r="G4322" i="34"/>
  <c r="G4323" i="34"/>
  <c r="G4324" i="34"/>
  <c r="G4325" i="34"/>
  <c r="G4326" i="34"/>
  <c r="G4327" i="34"/>
  <c r="G4328" i="34"/>
  <c r="G4329" i="34"/>
  <c r="G4330" i="34"/>
  <c r="G4331" i="34"/>
  <c r="G4332" i="34"/>
  <c r="G4333" i="34"/>
  <c r="G4334" i="34"/>
  <c r="G4335" i="34"/>
  <c r="G4336" i="34"/>
  <c r="G4337" i="34"/>
  <c r="G4338" i="34"/>
  <c r="G4339" i="34"/>
  <c r="G4340" i="34"/>
  <c r="G4341" i="34"/>
  <c r="G4342" i="34"/>
  <c r="G4343" i="34"/>
  <c r="G4344" i="34"/>
  <c r="G4345" i="34"/>
  <c r="G4346" i="34"/>
  <c r="G4347" i="34"/>
  <c r="G4348" i="34"/>
  <c r="G4349" i="34"/>
  <c r="G4350" i="34"/>
  <c r="G4351" i="34"/>
  <c r="G4352" i="34"/>
  <c r="G4353" i="34"/>
  <c r="G4354" i="34"/>
  <c r="G4355" i="34"/>
  <c r="G4356" i="34"/>
  <c r="G4357" i="34"/>
  <c r="G4358" i="34"/>
  <c r="G4359" i="34"/>
  <c r="G4360" i="34"/>
  <c r="G4361" i="34"/>
  <c r="G4362" i="34"/>
  <c r="G4363" i="34"/>
  <c r="G4364" i="34"/>
  <c r="G4365" i="34"/>
  <c r="G4366" i="34"/>
  <c r="G4367" i="34"/>
  <c r="G4368" i="34"/>
  <c r="G4369" i="34"/>
  <c r="G4370" i="34"/>
  <c r="G4371" i="34"/>
  <c r="G4372" i="34"/>
  <c r="G4373" i="34"/>
  <c r="G4374" i="34"/>
  <c r="G4375" i="34"/>
  <c r="G4376" i="34"/>
  <c r="G4377" i="34"/>
  <c r="G4378" i="34"/>
  <c r="G4379" i="34"/>
  <c r="G4380" i="34"/>
  <c r="G4381" i="34"/>
  <c r="G4382" i="34"/>
  <c r="G4383" i="34"/>
  <c r="G4384" i="34"/>
  <c r="G4385" i="34"/>
  <c r="G4386" i="34"/>
  <c r="G4387" i="34"/>
  <c r="G4388" i="34"/>
  <c r="G4389" i="34"/>
  <c r="G4390" i="34"/>
  <c r="G4391" i="34"/>
  <c r="G4392" i="34"/>
  <c r="G4393" i="34"/>
  <c r="G4394" i="34"/>
  <c r="G4395" i="34"/>
  <c r="G4396" i="34"/>
  <c r="G4397" i="34"/>
  <c r="G4398" i="34"/>
  <c r="G4399" i="34"/>
  <c r="G4400" i="34"/>
  <c r="G4401" i="34"/>
  <c r="G4402" i="34"/>
  <c r="G4403" i="34"/>
  <c r="G4404" i="34"/>
  <c r="G4405" i="34"/>
  <c r="G4406" i="34"/>
  <c r="G4407" i="34"/>
  <c r="G4408" i="34"/>
  <c r="G4409" i="34"/>
  <c r="G4410" i="34"/>
  <c r="G4411" i="34"/>
  <c r="G4412" i="34"/>
  <c r="G4413" i="34"/>
  <c r="G4414" i="34"/>
  <c r="G4415" i="34"/>
  <c r="G4416" i="34"/>
  <c r="G4417" i="34"/>
  <c r="G4418" i="34"/>
  <c r="G4419" i="34"/>
  <c r="G4420" i="34"/>
  <c r="G4421" i="34"/>
  <c r="G4422" i="34"/>
  <c r="G4423" i="34"/>
  <c r="G4424" i="34"/>
  <c r="G4425" i="34"/>
  <c r="G4426" i="34"/>
  <c r="G4427" i="34"/>
  <c r="G4428" i="34"/>
  <c r="G4429" i="34"/>
  <c r="G4430" i="34"/>
  <c r="G4431" i="34"/>
  <c r="G4432" i="34"/>
  <c r="G4433" i="34"/>
  <c r="G4434" i="34"/>
  <c r="G4435" i="34"/>
  <c r="G4436" i="34"/>
  <c r="G4437" i="34"/>
  <c r="G4438" i="34"/>
  <c r="G4439" i="34"/>
  <c r="G4440" i="34"/>
  <c r="G4441" i="34"/>
  <c r="G4442" i="34"/>
  <c r="G4443" i="34"/>
  <c r="G4444" i="34"/>
  <c r="G4445" i="34"/>
  <c r="G4446" i="34"/>
  <c r="G4447" i="34"/>
  <c r="G4448" i="34"/>
  <c r="G4449" i="34"/>
  <c r="G4450" i="34"/>
  <c r="G4451" i="34"/>
  <c r="G4452" i="34"/>
  <c r="G4453" i="34"/>
  <c r="G4454" i="34"/>
  <c r="G4455" i="34"/>
  <c r="G4456" i="34"/>
  <c r="G4457" i="34"/>
  <c r="G4458" i="34"/>
  <c r="G4459" i="34"/>
  <c r="G4460" i="34"/>
  <c r="G4461" i="34"/>
  <c r="G4462" i="34"/>
  <c r="G4463" i="34"/>
  <c r="G4464" i="34"/>
  <c r="G4465" i="34"/>
  <c r="G4466" i="34"/>
  <c r="G4467" i="34"/>
  <c r="G4468" i="34"/>
  <c r="G4469" i="34"/>
  <c r="G4470" i="34"/>
  <c r="G4471" i="34"/>
  <c r="G4472" i="34"/>
  <c r="G4473" i="34"/>
  <c r="G4474" i="34"/>
  <c r="G4475" i="34"/>
  <c r="G4476" i="34"/>
  <c r="G4477" i="34"/>
  <c r="G4478" i="34"/>
  <c r="G4479" i="34"/>
  <c r="G4480" i="34"/>
  <c r="G4481" i="34"/>
  <c r="G4482" i="34"/>
  <c r="G4483" i="34"/>
  <c r="G4484" i="34"/>
  <c r="G4485" i="34"/>
  <c r="G4486" i="34"/>
  <c r="G4487" i="34"/>
  <c r="G4488" i="34"/>
  <c r="G4489" i="34"/>
  <c r="G4490" i="34"/>
  <c r="G4491" i="34"/>
  <c r="G4492" i="34"/>
  <c r="G4493" i="34"/>
  <c r="G4494" i="34"/>
  <c r="G4495" i="34"/>
  <c r="G4496" i="34"/>
  <c r="G4497" i="34"/>
  <c r="G4498" i="34"/>
  <c r="G4499" i="34"/>
  <c r="G4500" i="34"/>
  <c r="G4501" i="34"/>
  <c r="G4502" i="34"/>
  <c r="G4503" i="34"/>
  <c r="G4504" i="34"/>
  <c r="G4505" i="34"/>
  <c r="G4506" i="34"/>
  <c r="G4507" i="34"/>
  <c r="G4508" i="34"/>
  <c r="G4509" i="34"/>
  <c r="G4510" i="34"/>
  <c r="G4511" i="34"/>
  <c r="G4512" i="34"/>
  <c r="G4513" i="34"/>
  <c r="G4514" i="34"/>
  <c r="G4515" i="34"/>
  <c r="G4516" i="34"/>
  <c r="G4517" i="34"/>
  <c r="G4518" i="34"/>
  <c r="G4519" i="34"/>
  <c r="G4520" i="34"/>
  <c r="G4521" i="34"/>
  <c r="G4522" i="34"/>
  <c r="G4523" i="34"/>
  <c r="G4524" i="34"/>
  <c r="G4525" i="34"/>
  <c r="G4526" i="34"/>
  <c r="G4527" i="34"/>
  <c r="G4528" i="34"/>
  <c r="G4529" i="34"/>
  <c r="G4530" i="34"/>
  <c r="G4531" i="34"/>
  <c r="G4532" i="34"/>
  <c r="G4533" i="34"/>
  <c r="G4534" i="34"/>
  <c r="G4535" i="34"/>
  <c r="G4536" i="34"/>
  <c r="G4537" i="34"/>
  <c r="G4538" i="34"/>
  <c r="G4539" i="34"/>
  <c r="G4540" i="34"/>
  <c r="G4541" i="34"/>
  <c r="G4542" i="34"/>
  <c r="G4543" i="34"/>
  <c r="G4544" i="34"/>
  <c r="G4545" i="34"/>
  <c r="G4546" i="34"/>
  <c r="G4547" i="34"/>
  <c r="G4548" i="34"/>
  <c r="G4549" i="34"/>
  <c r="G4550" i="34"/>
  <c r="G4551" i="34"/>
  <c r="G4552" i="34"/>
  <c r="G4553" i="34"/>
  <c r="G4554" i="34"/>
  <c r="G4555" i="34"/>
  <c r="G4556" i="34"/>
  <c r="G4557" i="34"/>
  <c r="G4558" i="34"/>
  <c r="G4559" i="34"/>
  <c r="G4560" i="34"/>
  <c r="G4561" i="34"/>
  <c r="G4562" i="34"/>
  <c r="G4563" i="34"/>
  <c r="G4564" i="34"/>
  <c r="G4565" i="34"/>
  <c r="G4566" i="34"/>
  <c r="G4567" i="34"/>
  <c r="G4568" i="34"/>
  <c r="G4569" i="34"/>
  <c r="G4570" i="34"/>
  <c r="G4571" i="34"/>
  <c r="G4572" i="34"/>
  <c r="G4573" i="34"/>
  <c r="G4574" i="34"/>
  <c r="G4575" i="34"/>
  <c r="G4576" i="34"/>
  <c r="G4577" i="34"/>
  <c r="G4578" i="34"/>
  <c r="G4579" i="34"/>
  <c r="G4580" i="34"/>
  <c r="G4581" i="34"/>
  <c r="G4582" i="34"/>
  <c r="G4583" i="34"/>
  <c r="G4584" i="34"/>
  <c r="G4585" i="34"/>
  <c r="G4586" i="34"/>
  <c r="G4587" i="34"/>
  <c r="G4588" i="34"/>
  <c r="G4589" i="34"/>
  <c r="G4590" i="34"/>
  <c r="G4591" i="34"/>
  <c r="G4592" i="34"/>
  <c r="G4593" i="34"/>
  <c r="G4594" i="34"/>
  <c r="G4595" i="34"/>
  <c r="G4596" i="34"/>
  <c r="G4597" i="34"/>
  <c r="G4598" i="34"/>
  <c r="G4599" i="34"/>
  <c r="G4600" i="34"/>
  <c r="G4601" i="34"/>
  <c r="G4602" i="34"/>
  <c r="G4603" i="34"/>
  <c r="G4604" i="34"/>
  <c r="G4605" i="34"/>
  <c r="G4606" i="34"/>
  <c r="G4607" i="34"/>
  <c r="G4608" i="34"/>
  <c r="G4609" i="34"/>
  <c r="G4610" i="34"/>
  <c r="G4611" i="34"/>
  <c r="G4612" i="34"/>
  <c r="G4613" i="34"/>
  <c r="G4614" i="34"/>
  <c r="G4615" i="34"/>
  <c r="G4616" i="34"/>
  <c r="G4617" i="34"/>
  <c r="G4618" i="34"/>
  <c r="G4619" i="34"/>
  <c r="G4620" i="34"/>
  <c r="G4621" i="34"/>
  <c r="G4622" i="34"/>
  <c r="G4623" i="34"/>
  <c r="G4624" i="34"/>
  <c r="G4625" i="34"/>
  <c r="G4626" i="34"/>
  <c r="G4627" i="34"/>
  <c r="G4628" i="34"/>
  <c r="G4629" i="34"/>
  <c r="G4630" i="34"/>
  <c r="G4631" i="34"/>
  <c r="G4632" i="34"/>
  <c r="G4633" i="34"/>
  <c r="G4634" i="34"/>
  <c r="G4635" i="34"/>
  <c r="G4636" i="34"/>
  <c r="G4637" i="34"/>
  <c r="G4638" i="34"/>
  <c r="G4639" i="34"/>
  <c r="G4640" i="34"/>
  <c r="G4641" i="34"/>
  <c r="G4642" i="34"/>
  <c r="G4643" i="34"/>
  <c r="G4644" i="34"/>
  <c r="G4645" i="34"/>
  <c r="G4646" i="34"/>
  <c r="G4647" i="34"/>
  <c r="G4648" i="34"/>
  <c r="G4649" i="34"/>
  <c r="G4650" i="34"/>
  <c r="G4651" i="34"/>
  <c r="G4652" i="34"/>
  <c r="G4653" i="34"/>
  <c r="G4654" i="34"/>
  <c r="G4655" i="34"/>
  <c r="G4656" i="34"/>
  <c r="G4657" i="34"/>
  <c r="G4658" i="34"/>
  <c r="G4659" i="34"/>
  <c r="G4660" i="34"/>
  <c r="G4661" i="34"/>
  <c r="G4662" i="34"/>
  <c r="G4663" i="34"/>
  <c r="G4664" i="34"/>
  <c r="G4665" i="34"/>
  <c r="G4666" i="34"/>
  <c r="G4667" i="34"/>
  <c r="G4668" i="34"/>
  <c r="G4669" i="34"/>
  <c r="G4670" i="34"/>
  <c r="G4671" i="34"/>
  <c r="G4672" i="34"/>
  <c r="G4673" i="34"/>
  <c r="G4674" i="34"/>
  <c r="G4675" i="34"/>
  <c r="G4676" i="34"/>
  <c r="G4677" i="34"/>
  <c r="G4678" i="34"/>
  <c r="G4679" i="34"/>
  <c r="G4680" i="34"/>
  <c r="G4681" i="34"/>
  <c r="G4682" i="34"/>
  <c r="G4683" i="34"/>
  <c r="G4684" i="34"/>
  <c r="G4685" i="34"/>
  <c r="G4686" i="34"/>
  <c r="G4687" i="34"/>
  <c r="G4688" i="34"/>
  <c r="G4689" i="34"/>
  <c r="G4690" i="34"/>
  <c r="G4691" i="34"/>
  <c r="G4692" i="34"/>
  <c r="G4693" i="34"/>
  <c r="G4694" i="34"/>
  <c r="G4695" i="34"/>
  <c r="G4696" i="34"/>
  <c r="G4697" i="34"/>
  <c r="G4698" i="34"/>
  <c r="G4699" i="34"/>
  <c r="G4700" i="34"/>
  <c r="G4701" i="34"/>
  <c r="G4702" i="34"/>
  <c r="G4703" i="34"/>
  <c r="G4704" i="34"/>
  <c r="G4705" i="34"/>
  <c r="G4706" i="34"/>
  <c r="G4707" i="34"/>
  <c r="G4708" i="34"/>
  <c r="G4709" i="34"/>
  <c r="G4710" i="34"/>
  <c r="G4711" i="34"/>
  <c r="G4712" i="34"/>
  <c r="G4713" i="34"/>
  <c r="G4714" i="34"/>
  <c r="G4715" i="34"/>
  <c r="G4716" i="34"/>
  <c r="G4717" i="34"/>
  <c r="G4718" i="34"/>
  <c r="G4719" i="34"/>
  <c r="G4720" i="34"/>
  <c r="G4721" i="34"/>
  <c r="G4722" i="34"/>
  <c r="G4723" i="34"/>
  <c r="G4724" i="34"/>
  <c r="G4725" i="34"/>
  <c r="G4726" i="34"/>
  <c r="G4727" i="34"/>
  <c r="G4728" i="34"/>
  <c r="G4729" i="34"/>
  <c r="G4730" i="34"/>
  <c r="G4731" i="34"/>
  <c r="G4732" i="34"/>
  <c r="G4733" i="34"/>
  <c r="G4734" i="34"/>
  <c r="G4735" i="34"/>
  <c r="G4736" i="34"/>
  <c r="G4737" i="34"/>
  <c r="G4738" i="34"/>
  <c r="G4739" i="34"/>
  <c r="G4740" i="34"/>
  <c r="G4741" i="34"/>
  <c r="G4742" i="34"/>
  <c r="G4743" i="34"/>
  <c r="G4744" i="34"/>
  <c r="G4745" i="34"/>
  <c r="G4746" i="34"/>
  <c r="G4747" i="34"/>
  <c r="G4748" i="34"/>
  <c r="G4749" i="34"/>
  <c r="G4750" i="34"/>
  <c r="G4751" i="34"/>
  <c r="G4752" i="34"/>
  <c r="G4753" i="34"/>
  <c r="G4754" i="34"/>
  <c r="G4755" i="34"/>
  <c r="G4756" i="34"/>
  <c r="G4757" i="34"/>
  <c r="G4758" i="34"/>
  <c r="G4759" i="34"/>
  <c r="G4760" i="34"/>
  <c r="G4761" i="34"/>
  <c r="G4762" i="34"/>
  <c r="G4763" i="34"/>
  <c r="G4764" i="34"/>
  <c r="G4765" i="34"/>
  <c r="G4766" i="34"/>
  <c r="G4767" i="34"/>
  <c r="G4768" i="34"/>
  <c r="G4769" i="34"/>
  <c r="G4770" i="34"/>
  <c r="G4771" i="34"/>
  <c r="G4772" i="34"/>
  <c r="G4773" i="34"/>
  <c r="G4774" i="34"/>
  <c r="G4775" i="34"/>
  <c r="G4776" i="34"/>
  <c r="G4777" i="34"/>
  <c r="G4778" i="34"/>
  <c r="G4779" i="34"/>
  <c r="G4780" i="34"/>
  <c r="G4781" i="34"/>
  <c r="G4782" i="34"/>
  <c r="G4783" i="34"/>
  <c r="G4784" i="34"/>
  <c r="G4785" i="34"/>
  <c r="G4786" i="34"/>
  <c r="G4787" i="34"/>
  <c r="G4788" i="34"/>
  <c r="G4789" i="34"/>
  <c r="G4790" i="34"/>
  <c r="G4791" i="34"/>
  <c r="G4792" i="34"/>
  <c r="G4793" i="34"/>
  <c r="G4794" i="34"/>
  <c r="G4795" i="34"/>
  <c r="G4796" i="34"/>
  <c r="G4797" i="34"/>
  <c r="G4798" i="34"/>
  <c r="G4799" i="34"/>
  <c r="G4800" i="34"/>
  <c r="G4801" i="34"/>
  <c r="G4802" i="34"/>
  <c r="G4803" i="34"/>
  <c r="G4804" i="34"/>
  <c r="G4805" i="34"/>
  <c r="G4806" i="34"/>
  <c r="G4807" i="34"/>
  <c r="G4808" i="34"/>
  <c r="G4809" i="34"/>
  <c r="G4810" i="34"/>
  <c r="G4811" i="34"/>
  <c r="G4812" i="34"/>
  <c r="G4813" i="34"/>
  <c r="G4814" i="34"/>
  <c r="G4815" i="34"/>
  <c r="G4816" i="34"/>
  <c r="G4817" i="34"/>
  <c r="G4818" i="34"/>
  <c r="G4819" i="34"/>
  <c r="G4820" i="34"/>
  <c r="G4821" i="34"/>
  <c r="G4822" i="34"/>
  <c r="G4823" i="34"/>
  <c r="G4824" i="34"/>
  <c r="G4825" i="34"/>
  <c r="G4826" i="34"/>
  <c r="G4827" i="34"/>
  <c r="G4828" i="34"/>
  <c r="G4829" i="34"/>
  <c r="G4830" i="34"/>
  <c r="G4831" i="34"/>
  <c r="G4832" i="34"/>
  <c r="G4833" i="34"/>
  <c r="G4834" i="34"/>
  <c r="G4835" i="34"/>
  <c r="G4836" i="34"/>
  <c r="G4837" i="34"/>
  <c r="G4838" i="34"/>
  <c r="G4839" i="34"/>
  <c r="G4840" i="34"/>
  <c r="G4841" i="34"/>
  <c r="G4842" i="34"/>
  <c r="G4843" i="34"/>
  <c r="G4844" i="34"/>
  <c r="G4845" i="34"/>
  <c r="G4846" i="34"/>
  <c r="G4847" i="34"/>
  <c r="G4848" i="34"/>
  <c r="G4849" i="34"/>
  <c r="G4850" i="34"/>
  <c r="G4851" i="34"/>
  <c r="G4852" i="34"/>
  <c r="G4853" i="34"/>
  <c r="G4854" i="34"/>
  <c r="G4855" i="34"/>
  <c r="G4856" i="34"/>
  <c r="G4857" i="34"/>
  <c r="G4858" i="34"/>
  <c r="G4859" i="34"/>
  <c r="G4860" i="34"/>
  <c r="G4861" i="34"/>
  <c r="G4862" i="34"/>
  <c r="G4863" i="34"/>
  <c r="G4864" i="34"/>
  <c r="G4865" i="34"/>
  <c r="G4866" i="34"/>
  <c r="G4867" i="34"/>
  <c r="G4868" i="34"/>
  <c r="G4869" i="34"/>
  <c r="G4870" i="34"/>
  <c r="G4871" i="34"/>
  <c r="G4872" i="34"/>
  <c r="G4873" i="34"/>
  <c r="G4874" i="34"/>
  <c r="G4875" i="34"/>
  <c r="G4876" i="34"/>
  <c r="G4877" i="34"/>
  <c r="G4878" i="34"/>
  <c r="G4879" i="34"/>
  <c r="G4880" i="34"/>
  <c r="G4881" i="34"/>
  <c r="G4882" i="34"/>
  <c r="G4883" i="34"/>
  <c r="G4884" i="34"/>
  <c r="G4885" i="34"/>
  <c r="G4886" i="34"/>
  <c r="G4887" i="34"/>
  <c r="G4888" i="34"/>
  <c r="G4889" i="34"/>
  <c r="G4890" i="34"/>
  <c r="G4891" i="34"/>
  <c r="G4892" i="34"/>
  <c r="G4893" i="34"/>
  <c r="G4894" i="34"/>
  <c r="G4895" i="34"/>
  <c r="G4896" i="34"/>
  <c r="G4897" i="34"/>
  <c r="G4898" i="34"/>
  <c r="G4899" i="34"/>
  <c r="G4900" i="34"/>
  <c r="G4901" i="34"/>
  <c r="G4902" i="34"/>
  <c r="G4903" i="34"/>
  <c r="G4904" i="34"/>
  <c r="G4905" i="34"/>
  <c r="G4906" i="34"/>
  <c r="G4907" i="34"/>
  <c r="G4908" i="34"/>
  <c r="G4909" i="34"/>
  <c r="G4910" i="34"/>
  <c r="G4911" i="34"/>
  <c r="G4912" i="34"/>
  <c r="G4913" i="34"/>
  <c r="G4914" i="34"/>
  <c r="G4915" i="34"/>
  <c r="G4916" i="34"/>
  <c r="G4917" i="34"/>
  <c r="G4918" i="34"/>
  <c r="G4919" i="34"/>
  <c r="G4920" i="34"/>
  <c r="G4921" i="34"/>
  <c r="G4922" i="34"/>
  <c r="G4923" i="34"/>
  <c r="G4924" i="34"/>
  <c r="G4925" i="34"/>
  <c r="G4926" i="34"/>
  <c r="G4927" i="34"/>
  <c r="G4928" i="34"/>
  <c r="G4929" i="34"/>
  <c r="G4930" i="34"/>
  <c r="G4931" i="34"/>
  <c r="G4932" i="34"/>
  <c r="G4933" i="34"/>
  <c r="G4934" i="34"/>
  <c r="G4935" i="34"/>
  <c r="G4936" i="34"/>
  <c r="G4937" i="34"/>
  <c r="G4938" i="34"/>
  <c r="G4939" i="34"/>
  <c r="G4940" i="34"/>
  <c r="G4941" i="34"/>
  <c r="G4942" i="34"/>
  <c r="G4943" i="34"/>
  <c r="G4944" i="34"/>
  <c r="G4945" i="34"/>
  <c r="G4946" i="34"/>
  <c r="G4947" i="34"/>
  <c r="G4948" i="34"/>
  <c r="G4949" i="34"/>
  <c r="G4950" i="34"/>
  <c r="G4951" i="34"/>
  <c r="G4952" i="34"/>
  <c r="G4953" i="34"/>
  <c r="G4954" i="34"/>
  <c r="G4955" i="34"/>
  <c r="G4956" i="34"/>
  <c r="G4957" i="34"/>
  <c r="G4958" i="34"/>
  <c r="G4959" i="34"/>
  <c r="G4960" i="34"/>
  <c r="G4961" i="34"/>
  <c r="G4962" i="34"/>
  <c r="G4963" i="34"/>
  <c r="G4964" i="34"/>
  <c r="G4965" i="34"/>
  <c r="G4966" i="34"/>
  <c r="G4967" i="34"/>
  <c r="G4968" i="34"/>
  <c r="G4969" i="34"/>
  <c r="G4970" i="34"/>
  <c r="G4971" i="34"/>
  <c r="G4972" i="34"/>
  <c r="G4973" i="34"/>
  <c r="G4974" i="34"/>
  <c r="G4975" i="34"/>
  <c r="G4976" i="34"/>
  <c r="G4977" i="34"/>
  <c r="G4978" i="34"/>
  <c r="G4979" i="34"/>
  <c r="G4980" i="34"/>
  <c r="G4981" i="34"/>
  <c r="G4982" i="34"/>
  <c r="G4983" i="34"/>
  <c r="G4984" i="34"/>
  <c r="G4985" i="34"/>
  <c r="G4986" i="34"/>
  <c r="G4987" i="34"/>
  <c r="G4988" i="34"/>
  <c r="G4989" i="34"/>
  <c r="G4990" i="34"/>
  <c r="G4991" i="34"/>
  <c r="G4992" i="34"/>
  <c r="G4993" i="34"/>
  <c r="G4994" i="34"/>
  <c r="G4995" i="34"/>
  <c r="G4996" i="34"/>
  <c r="G4997" i="34"/>
  <c r="G4998" i="34"/>
  <c r="G4999" i="34"/>
  <c r="G5000" i="34"/>
  <c r="G5001" i="34"/>
  <c r="G5002" i="34"/>
  <c r="G5003" i="34"/>
  <c r="G5004" i="34"/>
  <c r="G5005" i="34"/>
  <c r="G5006" i="34"/>
  <c r="G5007" i="34"/>
  <c r="G5008" i="34"/>
  <c r="G5009" i="34"/>
  <c r="G5010" i="34"/>
  <c r="G5011" i="34"/>
  <c r="G5012" i="34"/>
  <c r="G5013" i="34"/>
  <c r="G5014" i="34"/>
  <c r="G5015" i="34"/>
  <c r="G5016" i="34"/>
  <c r="G5017" i="34"/>
  <c r="G5018" i="34"/>
  <c r="G5019" i="34"/>
  <c r="G5020" i="34"/>
  <c r="G5021" i="34"/>
  <c r="G5022" i="34"/>
  <c r="G5023" i="34"/>
  <c r="G5024" i="34"/>
  <c r="G5025" i="34"/>
  <c r="G5026" i="34"/>
  <c r="G5027" i="34"/>
  <c r="G5028" i="34"/>
  <c r="G5029" i="34"/>
  <c r="G5030" i="34"/>
  <c r="G5031" i="34"/>
  <c r="G5032" i="34"/>
  <c r="G5033" i="34"/>
  <c r="G5034" i="34"/>
  <c r="G5035" i="34"/>
  <c r="G5036" i="34"/>
  <c r="G5037" i="34"/>
  <c r="G5038" i="34"/>
  <c r="G5039" i="34"/>
  <c r="G5040" i="34"/>
  <c r="G5041" i="34"/>
  <c r="G5042" i="34"/>
  <c r="G5043" i="34"/>
  <c r="G5044" i="34"/>
  <c r="G5045" i="34"/>
  <c r="G5046" i="34"/>
  <c r="G5047" i="34"/>
  <c r="G5048" i="34"/>
  <c r="G5049" i="34"/>
  <c r="G5050" i="34"/>
  <c r="G5051" i="34"/>
  <c r="G5052" i="34"/>
  <c r="G5053" i="34"/>
  <c r="G5054" i="34"/>
  <c r="G5055" i="34"/>
  <c r="G5056" i="34"/>
  <c r="G5057" i="34"/>
  <c r="G5058" i="34"/>
  <c r="G5059" i="34"/>
  <c r="G5060" i="34"/>
  <c r="G5061" i="34"/>
  <c r="G5062" i="34"/>
  <c r="G5063" i="34"/>
  <c r="G5064" i="34"/>
  <c r="G5065" i="34"/>
  <c r="G5066" i="34"/>
  <c r="G5067" i="34"/>
  <c r="G5068" i="34"/>
  <c r="G5069" i="34"/>
  <c r="G5070" i="34"/>
  <c r="G5071" i="34"/>
  <c r="G5072" i="34"/>
  <c r="G5073" i="34"/>
  <c r="G5074" i="34"/>
  <c r="G5075" i="34"/>
  <c r="G5076" i="34"/>
  <c r="G5077" i="34"/>
  <c r="G5078" i="34"/>
  <c r="G5079" i="34"/>
  <c r="G5080" i="34"/>
  <c r="G5081" i="34"/>
  <c r="G5082" i="34"/>
  <c r="G5083" i="34"/>
  <c r="G5084" i="34"/>
  <c r="G5085" i="34"/>
  <c r="G5086" i="34"/>
  <c r="G5087" i="34"/>
  <c r="G5088" i="34"/>
  <c r="G5089" i="34"/>
  <c r="G5090" i="34"/>
  <c r="G5091" i="34"/>
  <c r="G5092" i="34"/>
  <c r="G5093" i="34"/>
  <c r="G5094" i="34"/>
  <c r="G5095" i="34"/>
  <c r="G5096" i="34"/>
  <c r="G5097" i="34"/>
  <c r="G5098" i="34"/>
  <c r="G5099" i="34"/>
  <c r="G5100" i="34"/>
  <c r="G5101" i="34"/>
  <c r="G5102" i="34"/>
  <c r="G5103" i="34"/>
  <c r="G5104" i="34"/>
  <c r="G5105" i="34"/>
  <c r="G5106" i="34"/>
  <c r="G5107" i="34"/>
  <c r="G5108" i="34"/>
  <c r="G5109" i="34"/>
  <c r="G5110" i="34"/>
  <c r="G5111" i="34"/>
  <c r="G5112" i="34"/>
  <c r="G5113" i="34"/>
  <c r="G5114" i="34"/>
  <c r="G5115" i="34"/>
  <c r="G5116" i="34"/>
  <c r="G5117" i="34"/>
  <c r="G5118" i="34"/>
  <c r="G5119" i="34"/>
  <c r="G5120" i="34"/>
  <c r="G5121" i="34"/>
  <c r="G5122" i="34"/>
  <c r="G5123" i="34"/>
  <c r="G5124" i="34"/>
  <c r="G5125" i="34"/>
  <c r="G5126" i="34"/>
  <c r="G5127" i="34"/>
  <c r="G5128" i="34"/>
  <c r="G5129" i="34"/>
  <c r="G5130" i="34"/>
  <c r="G5131" i="34"/>
  <c r="G5132" i="34"/>
  <c r="G5133" i="34"/>
  <c r="G5134" i="34"/>
  <c r="G5135" i="34"/>
  <c r="G5136" i="34"/>
  <c r="G5137" i="34"/>
  <c r="G5138" i="34"/>
  <c r="G5139" i="34"/>
  <c r="G5140" i="34"/>
  <c r="G5141" i="34"/>
  <c r="G5142" i="34"/>
  <c r="G5143" i="34"/>
  <c r="G5144" i="34"/>
  <c r="G5145" i="34"/>
  <c r="G5146" i="34"/>
  <c r="G5147" i="34"/>
  <c r="G5148" i="34"/>
  <c r="G5149" i="34"/>
  <c r="G5150" i="34"/>
  <c r="G5151" i="34"/>
  <c r="G5152" i="34"/>
  <c r="G5153" i="34"/>
  <c r="G5154" i="34"/>
  <c r="G5155" i="34"/>
  <c r="G5156" i="34"/>
  <c r="G5157" i="34"/>
  <c r="G5158" i="34"/>
  <c r="G5159" i="34"/>
  <c r="G5160" i="34"/>
  <c r="G5161" i="34"/>
  <c r="G5162" i="34"/>
  <c r="G5163" i="34"/>
  <c r="G5164" i="34"/>
  <c r="G5165" i="34"/>
  <c r="G5166" i="34"/>
  <c r="G5167" i="34"/>
  <c r="G5168" i="34"/>
  <c r="G5169" i="34"/>
  <c r="G5170" i="34"/>
  <c r="G5171" i="34"/>
  <c r="G5172" i="34"/>
  <c r="G5173" i="34"/>
  <c r="G5174" i="34"/>
  <c r="G5175" i="34"/>
  <c r="G5176" i="34"/>
  <c r="G5177" i="34"/>
  <c r="G5178" i="34"/>
  <c r="G5179" i="34"/>
  <c r="G5180" i="34"/>
  <c r="G5181" i="34"/>
  <c r="G5182" i="34"/>
  <c r="G5183" i="34"/>
  <c r="G5184" i="34"/>
  <c r="G5185" i="34"/>
  <c r="G5186" i="34"/>
  <c r="G5187" i="34"/>
  <c r="G5188" i="34"/>
  <c r="G5189" i="34"/>
  <c r="G5190" i="34"/>
  <c r="G5191" i="34"/>
  <c r="G5192" i="34"/>
  <c r="G5193" i="34"/>
  <c r="G5194" i="34"/>
  <c r="G5195" i="34"/>
  <c r="G5196" i="34"/>
  <c r="G5197" i="34"/>
  <c r="G5198" i="34"/>
  <c r="G5199" i="34"/>
  <c r="G5200" i="34"/>
  <c r="G5201" i="34"/>
  <c r="G5202" i="34"/>
  <c r="G5203" i="34"/>
  <c r="G5204" i="34"/>
  <c r="G5205" i="34"/>
  <c r="G5206" i="34"/>
  <c r="G5207" i="34"/>
  <c r="G5208" i="34"/>
  <c r="G5209" i="34"/>
  <c r="G5210" i="34"/>
  <c r="G5211" i="34"/>
  <c r="G5212" i="34"/>
  <c r="G5213" i="34"/>
  <c r="G5214" i="34"/>
  <c r="G5215" i="34"/>
  <c r="G5216" i="34"/>
  <c r="G5217" i="34"/>
  <c r="G5218" i="34"/>
  <c r="G5219" i="34"/>
  <c r="G5220" i="34"/>
  <c r="G5221" i="34"/>
  <c r="G5222" i="34"/>
  <c r="G5223" i="34"/>
  <c r="G5224" i="34"/>
  <c r="G5225" i="34"/>
  <c r="G5226" i="34"/>
  <c r="G5227" i="34"/>
  <c r="G5228" i="34"/>
  <c r="G5229" i="34"/>
  <c r="G5230" i="34"/>
  <c r="G5231" i="34"/>
  <c r="G5232" i="34"/>
  <c r="G5233" i="34"/>
  <c r="G5234" i="34"/>
  <c r="G5235" i="34"/>
  <c r="G5236" i="34"/>
  <c r="G5237" i="34"/>
  <c r="G5238" i="34"/>
  <c r="G5239" i="34"/>
  <c r="G5240" i="34"/>
  <c r="G5241" i="34"/>
  <c r="G5242" i="34"/>
  <c r="G5243" i="34"/>
  <c r="G5244" i="34"/>
  <c r="G5245" i="34"/>
  <c r="G5246" i="34"/>
  <c r="G5247" i="34"/>
  <c r="G5248" i="34"/>
  <c r="G5249" i="34"/>
  <c r="G5250" i="34"/>
  <c r="G5251" i="34"/>
  <c r="G5252" i="34"/>
  <c r="G5253" i="34"/>
  <c r="G5254" i="34"/>
  <c r="G5255" i="34"/>
  <c r="G5256" i="34"/>
  <c r="G5257" i="34"/>
  <c r="G5258" i="34"/>
  <c r="G5259" i="34"/>
  <c r="G5260" i="34"/>
  <c r="G5261" i="34"/>
  <c r="G5262" i="34"/>
  <c r="G5263" i="34"/>
  <c r="G5264" i="34"/>
  <c r="G5265" i="34"/>
  <c r="G5266" i="34"/>
  <c r="G5267" i="34"/>
  <c r="G5268" i="34"/>
  <c r="G5269" i="34"/>
  <c r="G5270" i="34"/>
  <c r="G5271" i="34"/>
  <c r="G5272" i="34"/>
  <c r="G5273" i="34"/>
  <c r="G5274" i="34"/>
  <c r="G5275" i="34"/>
  <c r="G5276" i="34"/>
  <c r="G5277" i="34"/>
  <c r="G5278" i="34"/>
  <c r="G5279" i="34"/>
  <c r="G5280" i="34"/>
  <c r="G5281" i="34"/>
  <c r="G5282" i="34"/>
  <c r="G5283" i="34"/>
  <c r="G5284" i="34"/>
  <c r="G5285" i="34"/>
  <c r="G5286" i="34"/>
  <c r="G5287" i="34"/>
  <c r="G5288" i="34"/>
  <c r="G5289" i="34"/>
  <c r="G5290" i="34"/>
  <c r="G5291" i="34"/>
  <c r="G5292" i="34"/>
  <c r="G5293" i="34"/>
  <c r="G5294" i="34"/>
  <c r="G5295" i="34"/>
  <c r="G5296" i="34"/>
  <c r="G5297" i="34"/>
  <c r="G5298" i="34"/>
  <c r="G5299" i="34"/>
  <c r="G5300" i="34"/>
  <c r="G5301" i="34"/>
  <c r="G5302" i="34"/>
  <c r="G5303" i="34"/>
  <c r="G5304" i="34"/>
  <c r="G5305" i="34"/>
  <c r="G5306" i="34"/>
  <c r="G5307" i="34"/>
  <c r="G5308" i="34"/>
  <c r="G5309" i="34"/>
  <c r="G5310" i="34"/>
  <c r="G5311" i="34"/>
  <c r="G5312" i="34"/>
  <c r="G5313" i="34"/>
  <c r="G5314" i="34"/>
  <c r="G5315" i="34"/>
  <c r="G5316" i="34"/>
  <c r="G5317" i="34"/>
  <c r="G5318" i="34"/>
  <c r="G5319" i="34"/>
  <c r="G5320" i="34"/>
  <c r="G5321" i="34"/>
  <c r="G5322" i="34"/>
  <c r="G5323" i="34"/>
  <c r="G5324" i="34"/>
  <c r="G5325" i="34"/>
  <c r="G5326" i="34"/>
  <c r="G5327" i="34"/>
  <c r="G5328" i="34"/>
  <c r="G5329" i="34"/>
  <c r="G5330" i="34"/>
  <c r="G5331" i="34"/>
  <c r="G5332" i="34"/>
  <c r="G5333" i="34"/>
  <c r="G5334" i="34"/>
  <c r="G5335" i="34"/>
  <c r="G5336" i="34"/>
  <c r="G5337" i="34"/>
  <c r="G5338" i="34"/>
  <c r="G5339" i="34"/>
  <c r="G5340" i="34"/>
  <c r="G5341" i="34"/>
  <c r="G5342" i="34"/>
  <c r="G5343" i="34"/>
  <c r="G5344" i="34"/>
  <c r="G5345" i="34"/>
  <c r="G5346" i="34"/>
  <c r="G5347" i="34"/>
  <c r="G5348" i="34"/>
  <c r="G5349" i="34"/>
  <c r="G5350" i="34"/>
  <c r="G5351" i="34"/>
  <c r="G5352" i="34"/>
  <c r="G5353" i="34"/>
  <c r="G5354" i="34"/>
  <c r="G5355" i="34"/>
  <c r="G5356" i="34"/>
  <c r="G5357" i="34"/>
  <c r="G5358" i="34"/>
  <c r="G5359" i="34"/>
  <c r="G5360" i="34"/>
  <c r="G5361" i="34"/>
  <c r="G5362" i="34"/>
  <c r="G5363" i="34"/>
  <c r="G5364" i="34"/>
  <c r="G5365" i="34"/>
  <c r="G5366" i="34"/>
  <c r="G5367" i="34"/>
  <c r="G5368" i="34"/>
  <c r="G5369" i="34"/>
  <c r="G5370" i="34"/>
  <c r="G5371" i="34"/>
  <c r="G5372" i="34"/>
  <c r="G5373" i="34"/>
  <c r="C11" i="39"/>
  <c r="D11" i="39" s="1"/>
  <c r="C10" i="39"/>
  <c r="D10" i="39" s="1"/>
  <c r="C9" i="39"/>
  <c r="D9" i="39" s="1"/>
  <c r="C8" i="39"/>
  <c r="D8" i="39" s="1"/>
  <c r="C7" i="39"/>
  <c r="C6" i="39"/>
  <c r="D6" i="39" s="1"/>
  <c r="C5" i="39"/>
  <c r="D5" i="39" s="1"/>
  <c r="C4" i="39"/>
  <c r="D4" i="39" s="1"/>
  <c r="C3" i="39"/>
  <c r="D3" i="39" s="1"/>
  <c r="C2" i="39"/>
  <c r="D2" i="39" s="1"/>
  <c r="D7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03937B-C680-43EB-8853-5BF98EFB00ED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<sst xmlns="http://schemas.openxmlformats.org/spreadsheetml/2006/main" count="23092" uniqueCount="279">
  <si>
    <t>TABLE DF(I,J,K,C,T) demanda</t>
  </si>
  <si>
    <t>nI</t>
  </si>
  <si>
    <t>TABLE CF(I,J,K) custo de mover cheio</t>
  </si>
  <si>
    <t>nK</t>
  </si>
  <si>
    <t>PARAMETER CE(I,J,K) custo de mover vazio</t>
  </si>
  <si>
    <t>nC</t>
  </si>
  <si>
    <t>PARAMETER CS(K) custo estoque;</t>
  </si>
  <si>
    <t>nT</t>
  </si>
  <si>
    <t>PARAMETER CM(C) custo tipo de carga;</t>
  </si>
  <si>
    <t>nDT</t>
  </si>
  <si>
    <t>PARAMETER CR(I,K) custo de reparo;</t>
  </si>
  <si>
    <t>nP</t>
  </si>
  <si>
    <t>TABLE CO(I,K,T) custo inserção conteiner no sistema</t>
  </si>
  <si>
    <t>TABLE RF(I,J,K,C,T) revenue</t>
  </si>
  <si>
    <t>TABLE O(I,K,T) disponibilidade de conteineres vazios</t>
  </si>
  <si>
    <t xml:space="preserve"> =&gt;</t>
  </si>
  <si>
    <t>parametro encontrado</t>
  </si>
  <si>
    <t>TABLE E0(I,K) estoque inicial</t>
  </si>
  <si>
    <t>TABLE WF(C,K) peso conteiner cheio</t>
  </si>
  <si>
    <t>PARAMETER WE(K) peso conteiner vazio</t>
  </si>
  <si>
    <t>TABLE PX(C,T) share maximo de participacao no tipo de carga</t>
  </si>
  <si>
    <t>TABLE PI(C,T) share minimo de participacao no tipo de carga</t>
  </si>
  <si>
    <t>TABLE SF(I,K,T) taxa retorno cheio;</t>
  </si>
  <si>
    <t>TABLE SE(K,T) taxa retorno vazio;</t>
  </si>
  <si>
    <t>PARAMETER H(P) deadweight para entrada;</t>
  </si>
  <si>
    <t>TABLE M(P,I,J) Matriz de precedencia</t>
  </si>
  <si>
    <t>PARAMETER VV numero de navios alocados na rota;</t>
  </si>
  <si>
    <t>PARAMETER VC viagem redonda;</t>
  </si>
  <si>
    <t>PARAMETER VT capacidade T.E.U.;</t>
  </si>
  <si>
    <t>PARAMETER VD capacidade deadweight;</t>
  </si>
  <si>
    <t>PARAMETER NP capacidade maxima de plugs para conteineres refrigerados</t>
  </si>
  <si>
    <t>PARAMETER NF capacidade maxima de conteineres de 40'</t>
  </si>
  <si>
    <t>PARAMETER NE(I) capacidade maxima de estoque</t>
  </si>
  <si>
    <t>Porto</t>
  </si>
  <si>
    <t>I_MAO.</t>
  </si>
  <si>
    <t>K20_D.</t>
  </si>
  <si>
    <t>C_01</t>
  </si>
  <si>
    <t>T_01</t>
  </si>
  <si>
    <t>DT_0</t>
  </si>
  <si>
    <t>SB_MAO.</t>
  </si>
  <si>
    <t>NB_MAO.</t>
  </si>
  <si>
    <t>I_PEC.</t>
  </si>
  <si>
    <t>K40_D.</t>
  </si>
  <si>
    <t>K20_R.</t>
  </si>
  <si>
    <t>C_02</t>
  </si>
  <si>
    <t>T_02</t>
  </si>
  <si>
    <t>DT_1</t>
  </si>
  <si>
    <t>NB_PEC.</t>
  </si>
  <si>
    <t>I_PNG.</t>
  </si>
  <si>
    <t>K40_R.</t>
  </si>
  <si>
    <t>T_03</t>
  </si>
  <si>
    <t>DT_2</t>
  </si>
  <si>
    <t>NB_PNG.</t>
  </si>
  <si>
    <t>I_SSZ.</t>
  </si>
  <si>
    <t>T_04</t>
  </si>
  <si>
    <t>DT_3</t>
  </si>
  <si>
    <t>NB_SSZ.</t>
  </si>
  <si>
    <t>I_SUA.</t>
  </si>
  <si>
    <t>T_05</t>
  </si>
  <si>
    <t>NB_SUA.</t>
  </si>
  <si>
    <t>J_MAO.</t>
  </si>
  <si>
    <t>T_06</t>
  </si>
  <si>
    <t>SB_PEC.</t>
  </si>
  <si>
    <t>J_PEC.</t>
  </si>
  <si>
    <t>T_07</t>
  </si>
  <si>
    <t>J_PNG.</t>
  </si>
  <si>
    <t>T_08</t>
  </si>
  <si>
    <t>SB_PNG.</t>
  </si>
  <si>
    <t>J_SSZ.</t>
  </si>
  <si>
    <t>T_09</t>
  </si>
  <si>
    <t>SB_SSZ.</t>
  </si>
  <si>
    <t>J_SUA.</t>
  </si>
  <si>
    <t>T_10</t>
  </si>
  <si>
    <t>SB_SUA.</t>
  </si>
  <si>
    <t>T_11</t>
  </si>
  <si>
    <t>T_12</t>
  </si>
  <si>
    <t>I</t>
  </si>
  <si>
    <t>J</t>
  </si>
  <si>
    <t>K</t>
  </si>
  <si>
    <t>C</t>
  </si>
  <si>
    <t>T</t>
  </si>
  <si>
    <t>K20_D</t>
  </si>
  <si>
    <t>K20_R</t>
  </si>
  <si>
    <t>K40_D</t>
  </si>
  <si>
    <t>K40_R</t>
  </si>
  <si>
    <t>CF</t>
  </si>
  <si>
    <t>CE</t>
  </si>
  <si>
    <t>CS('K20_D')=</t>
  </si>
  <si>
    <t>;</t>
  </si>
  <si>
    <t>CS</t>
  </si>
  <si>
    <t>CS('K20_R')=</t>
  </si>
  <si>
    <t>CS('K40_D')=</t>
  </si>
  <si>
    <t>CS('K40_R')=</t>
  </si>
  <si>
    <t xml:space="preserve">K20_R </t>
  </si>
  <si>
    <t>CR</t>
  </si>
  <si>
    <t>CM('C_01')=</t>
  </si>
  <si>
    <t>CM</t>
  </si>
  <si>
    <t>CM('C_02')=</t>
  </si>
  <si>
    <t>RF</t>
  </si>
  <si>
    <t>E0</t>
  </si>
  <si>
    <t>WF</t>
  </si>
  <si>
    <t>WE('K20_D')=</t>
  </si>
  <si>
    <t>WE</t>
  </si>
  <si>
    <t>WE('K20_R')=</t>
  </si>
  <si>
    <t>WE('K40_D')=</t>
  </si>
  <si>
    <t>WE('K40_R')=</t>
  </si>
  <si>
    <t>PX</t>
  </si>
  <si>
    <t>DT</t>
  </si>
  <si>
    <t>SF</t>
  </si>
  <si>
    <t>SE</t>
  </si>
  <si>
    <t>T1</t>
  </si>
  <si>
    <t>TR</t>
  </si>
  <si>
    <t>H('SB_MAO')=</t>
  </si>
  <si>
    <t>P</t>
  </si>
  <si>
    <t>H</t>
  </si>
  <si>
    <t>H('SB_PEC')=</t>
  </si>
  <si>
    <t>H('SB_SUA')=</t>
  </si>
  <si>
    <t>H('SB_SSZ')=</t>
  </si>
  <si>
    <t>H('SB_PNG')=</t>
  </si>
  <si>
    <t>H('NB_MAO')=</t>
  </si>
  <si>
    <t>H('NB_PEC')=</t>
  </si>
  <si>
    <t>H('NB_SUA')=</t>
  </si>
  <si>
    <t>H('NB_SSZ')=</t>
  </si>
  <si>
    <t>H('NB_PNG')=</t>
  </si>
  <si>
    <t>M</t>
  </si>
  <si>
    <t>VV =</t>
  </si>
  <si>
    <t>VC =</t>
  </si>
  <si>
    <t>VT=</t>
  </si>
  <si>
    <t>VD=</t>
  </si>
  <si>
    <t>NP =</t>
  </si>
  <si>
    <t>NF =</t>
  </si>
  <si>
    <t>NE('I_MAO')=</t>
  </si>
  <si>
    <t>NE</t>
  </si>
  <si>
    <t>NE('I_PEC')=</t>
  </si>
  <si>
    <t>NE('I_SUA')=</t>
  </si>
  <si>
    <t>NE('I_SSZ')=</t>
  </si>
  <si>
    <t>NE('I_PNG')=</t>
  </si>
  <si>
    <t>NC('K20_D')=</t>
  </si>
  <si>
    <t>NC</t>
  </si>
  <si>
    <t>NC('K20_R')=</t>
  </si>
  <si>
    <t>NC('K40_D')=</t>
  </si>
  <si>
    <t>NC('K40_R')=</t>
  </si>
  <si>
    <t>G</t>
  </si>
  <si>
    <t>1-&gt;reefer; 0-&gt;dry</t>
  </si>
  <si>
    <t>Q</t>
  </si>
  <si>
    <t>1-&gt;20 pés; 2-&gt;40 pés</t>
  </si>
  <si>
    <t>FF</t>
  </si>
  <si>
    <t>Demanda Total</t>
  </si>
  <si>
    <t>Demanda Potencial</t>
  </si>
  <si>
    <t>Receita por Contêiner</t>
  </si>
  <si>
    <t>Fluxo Vazios</t>
  </si>
  <si>
    <t>FF (Fluxo de cheios)</t>
  </si>
  <si>
    <t>Demanda Potencial (limitado pelo máximo share)</t>
  </si>
  <si>
    <t>Total Ano</t>
  </si>
  <si>
    <t>Média Sem.</t>
  </si>
  <si>
    <t>Total 12P</t>
  </si>
  <si>
    <t>Demanda Potencial (limitado pelo share)</t>
  </si>
  <si>
    <t>Med 12P</t>
  </si>
  <si>
    <t>Tot Ano</t>
  </si>
  <si>
    <t>Med Sem</t>
  </si>
  <si>
    <t>Carregamento Navios</t>
  </si>
  <si>
    <t>Estoque</t>
  </si>
  <si>
    <t>Tot 12P</t>
  </si>
  <si>
    <t>RSF (Retorno Cont. Importação)</t>
  </si>
  <si>
    <t>RSE (Retorno Cont. Vazios)</t>
  </si>
  <si>
    <t>MAO</t>
  </si>
  <si>
    <t>VLC</t>
  </si>
  <si>
    <t>SLZ</t>
  </si>
  <si>
    <t>PEC</t>
  </si>
  <si>
    <t>SUA</t>
  </si>
  <si>
    <t>SSA</t>
  </si>
  <si>
    <t>VIX</t>
  </si>
  <si>
    <t>RIO</t>
  </si>
  <si>
    <t>SSZ</t>
  </si>
  <si>
    <t>PNG</t>
  </si>
  <si>
    <t>IOA</t>
  </si>
  <si>
    <t>RIG</t>
  </si>
  <si>
    <t>AM</t>
  </si>
  <si>
    <t>PA</t>
  </si>
  <si>
    <t>MA</t>
  </si>
  <si>
    <t>PE</t>
  </si>
  <si>
    <t>BA</t>
  </si>
  <si>
    <t>ES</t>
  </si>
  <si>
    <t>RJ</t>
  </si>
  <si>
    <t>SP</t>
  </si>
  <si>
    <t>PR</t>
  </si>
  <si>
    <t>SC</t>
  </si>
  <si>
    <t>RS</t>
  </si>
  <si>
    <t>Estado</t>
  </si>
  <si>
    <t>TEU</t>
  </si>
  <si>
    <t>jan</t>
  </si>
  <si>
    <t>40HC</t>
  </si>
  <si>
    <t>20DC</t>
  </si>
  <si>
    <t>40RH</t>
  </si>
  <si>
    <t>20RF</t>
  </si>
  <si>
    <t>fev</t>
  </si>
  <si>
    <t>mar</t>
  </si>
  <si>
    <t>abr</t>
  </si>
  <si>
    <t>mai</t>
  </si>
  <si>
    <t>RN</t>
  </si>
  <si>
    <t>jun</t>
  </si>
  <si>
    <t>jul</t>
  </si>
  <si>
    <t>ago</t>
  </si>
  <si>
    <t>AP</t>
  </si>
  <si>
    <t>set</t>
  </si>
  <si>
    <t>out</t>
  </si>
  <si>
    <t>nov</t>
  </si>
  <si>
    <t>dez</t>
  </si>
  <si>
    <t>Mês</t>
  </si>
  <si>
    <t>Tipo</t>
  </si>
  <si>
    <t>Origem</t>
  </si>
  <si>
    <t>Destino</t>
  </si>
  <si>
    <t>Unid</t>
  </si>
  <si>
    <t xml:space="preserve"> </t>
  </si>
  <si>
    <t>Rota</t>
  </si>
  <si>
    <t>Valor</t>
  </si>
  <si>
    <t>Id_Porto</t>
  </si>
  <si>
    <t>Id_Carga</t>
  </si>
  <si>
    <t>Indice_Trecho</t>
  </si>
  <si>
    <t>Tipo de Equipamento</t>
  </si>
  <si>
    <t>Frete</t>
  </si>
  <si>
    <t>MANAUS X SUAPE</t>
  </si>
  <si>
    <t>20 DRY STANDARD</t>
  </si>
  <si>
    <t>PECEM X SUAPE</t>
  </si>
  <si>
    <t>PARANAGUA X SUAPE</t>
  </si>
  <si>
    <t>SANTOS X SUAPE</t>
  </si>
  <si>
    <t>40 DRY STANDARD</t>
  </si>
  <si>
    <t>40 HIGH CUBE</t>
  </si>
  <si>
    <t>20 REEFER</t>
  </si>
  <si>
    <t>20 OPEN TOP CONTAINER</t>
  </si>
  <si>
    <t>40 OPEN TOP CONTAINER</t>
  </si>
  <si>
    <t>20 FLAT RACK CONTAINER</t>
  </si>
  <si>
    <t>40 FLAT RACK CONTAINER</t>
  </si>
  <si>
    <t>40 HIGH REEFER</t>
  </si>
  <si>
    <t>20 TANK SOC</t>
  </si>
  <si>
    <t>40 HIGH REEFER - NON OPERATING REEFER</t>
  </si>
  <si>
    <t>SUAPE X MANAUS</t>
  </si>
  <si>
    <t>PECEM X MANAUS</t>
  </si>
  <si>
    <t>PARANAGUA X MANAUS</t>
  </si>
  <si>
    <t>SANTOS X MANAUS</t>
  </si>
  <si>
    <t>SUAPE X PECEM</t>
  </si>
  <si>
    <t>MANAUS X PECEM</t>
  </si>
  <si>
    <t>PARANAGUA X PECEM</t>
  </si>
  <si>
    <t>SANTOS X PECEM</t>
  </si>
  <si>
    <t>SUAPE X PARANAGUA</t>
  </si>
  <si>
    <t>MANAUS X PARANAGUA</t>
  </si>
  <si>
    <t>PECEM X PARANAGUA</t>
  </si>
  <si>
    <t>SANTOS X PARANAGUA</t>
  </si>
  <si>
    <t>SUAPE X SANTOS</t>
  </si>
  <si>
    <t>MANAUS X SANTOS</t>
  </si>
  <si>
    <t>PECEM X SANTOS</t>
  </si>
  <si>
    <t>PARANAGUA X SANTOS</t>
  </si>
  <si>
    <t>Parâmetro</t>
  </si>
  <si>
    <t>Símbolo</t>
  </si>
  <si>
    <t>Deadweight</t>
  </si>
  <si>
    <t>ton</t>
  </si>
  <si>
    <t>Nº de navios na rota</t>
  </si>
  <si>
    <t>N</t>
  </si>
  <si>
    <t>navios</t>
  </si>
  <si>
    <t>TC</t>
  </si>
  <si>
    <t>ND</t>
  </si>
  <si>
    <t>NT</t>
  </si>
  <si>
    <t>Deadweight de carga</t>
  </si>
  <si>
    <t>Capacidade do navio</t>
  </si>
  <si>
    <t>NP</t>
  </si>
  <si>
    <t>unid</t>
  </si>
  <si>
    <t>Capacidade de plugs para refrigerados</t>
  </si>
  <si>
    <t>MANAUS</t>
  </si>
  <si>
    <t>Cidade</t>
  </si>
  <si>
    <t>PECEM</t>
  </si>
  <si>
    <t>VILA DO CONDE</t>
  </si>
  <si>
    <t>ITAQUI</t>
  </si>
  <si>
    <t>SUAPE</t>
  </si>
  <si>
    <t>SALVADOR</t>
  </si>
  <si>
    <t>VITORIA</t>
  </si>
  <si>
    <t>SANTOS</t>
  </si>
  <si>
    <t>PARANAGUA</t>
  </si>
  <si>
    <t>ITAPOA</t>
  </si>
  <si>
    <t>RIO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</si>
</sst>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(* #,##0.00_);_(* \(#,##0.00\);_(* \-??_);_(@_)"/>
    <numFmt numFmtId="165" formatCode="0_ ;\-0\ "/>
    <numFmt numFmtId="166" formatCode="_-* #,##0_-;\-* #,##0_-;_-* &quot;-&quot;??_-;_-@_-"/>
    <numFmt numFmtId="167" formatCode="0.0%"/>
  </numFmts>
  <fonts count="19" x14ac:knownFonts="1">
    <font>
      <sz val="10"/>
      <name val="Arial"/>
      <charset val="1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charset val="1"/>
    </font>
    <font>
      <sz val="10"/>
      <name val="Courier New"/>
      <family val="3"/>
      <charset val="1"/>
    </font>
    <font>
      <sz val="10"/>
      <color rgb="FF3366FF"/>
      <name val="Courier New"/>
      <family val="3"/>
      <charset val="1"/>
    </font>
    <font>
      <sz val="10"/>
      <name val="Courier New"/>
      <charset val="1"/>
    </font>
    <font>
      <b/>
      <sz val="10"/>
      <name val="Courier New"/>
      <charset val="1"/>
    </font>
    <font>
      <sz val="10"/>
      <color theme="1"/>
      <name val="Courier New"/>
      <charset val="1"/>
    </font>
    <font>
      <b/>
      <sz val="10"/>
      <name val="Courier New"/>
      <family val="3"/>
      <charset val="1"/>
    </font>
    <font>
      <sz val="10"/>
      <name val="Arial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E7E6E6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rgb="FFCCFFCC"/>
        <bgColor rgb="FFCCFFFF"/>
      </patternFill>
    </fill>
    <fill>
      <patternFill patternType="solid">
        <fgColor theme="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2">
    <xf numFmtId="0" fontId="0" fillId="0" borderId="0"/>
    <xf numFmtId="164" fontId="2" fillId="0" borderId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>
      <alignment horizontal="left"/>
    </xf>
    <xf numFmtId="0" fontId="1" fillId="0" borderId="0"/>
    <xf numFmtId="0" fontId="2" fillId="0" borderId="0"/>
    <xf numFmtId="0" fontId="3" fillId="0" borderId="0" applyBorder="0" applyProtection="0"/>
    <xf numFmtId="0" fontId="3" fillId="0" borderId="0" applyBorder="0" applyProtection="0">
      <alignment horizontal="left"/>
    </xf>
    <xf numFmtId="0" fontId="10" fillId="0" borderId="0" applyBorder="0" applyProtection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77">
    <xf numFmtId="0" fontId="0" fillId="0" borderId="0" xfId="0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4" fillId="2" borderId="0" xfId="0" applyFont="1" applyFill="1"/>
    <xf numFmtId="0" fontId="2" fillId="0" borderId="0" xfId="0" applyFont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165" fontId="4" fillId="4" borderId="0" xfId="0" applyNumberFormat="1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" fontId="6" fillId="0" borderId="1" xfId="1" applyNumberFormat="1" applyFont="1" applyBorder="1" applyAlignment="1">
      <alignment horizontal="left"/>
    </xf>
    <xf numFmtId="1" fontId="7" fillId="0" borderId="1" xfId="1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1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0" xfId="6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6" fontId="12" fillId="0" borderId="0" xfId="1" applyNumberFormat="1" applyFont="1"/>
    <xf numFmtId="166" fontId="15" fillId="0" borderId="0" xfId="1" applyNumberFormat="1" applyFont="1"/>
    <xf numFmtId="166" fontId="12" fillId="0" borderId="0" xfId="1" applyNumberFormat="1" applyFont="1" applyAlignment="1">
      <alignment horizontal="left"/>
    </xf>
    <xf numFmtId="0" fontId="12" fillId="0" borderId="0" xfId="0" applyFont="1"/>
    <xf numFmtId="166" fontId="12" fillId="0" borderId="0" xfId="0" applyNumberFormat="1" applyFont="1"/>
    <xf numFmtId="167" fontId="12" fillId="0" borderId="0" xfId="10" applyNumberFormat="1" applyFont="1" applyFill="1" applyBorder="1"/>
    <xf numFmtId="0" fontId="11" fillId="0" borderId="0" xfId="0" applyFont="1"/>
    <xf numFmtId="0" fontId="11" fillId="8" borderId="1" xfId="0" applyFont="1" applyFill="1" applyBorder="1" applyAlignment="1">
      <alignment horizontal="center"/>
    </xf>
    <xf numFmtId="166" fontId="11" fillId="8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1" applyNumberFormat="1" applyFont="1" applyBorder="1"/>
    <xf numFmtId="0" fontId="0" fillId="0" borderId="1" xfId="0" applyBorder="1"/>
    <xf numFmtId="0" fontId="13" fillId="0" borderId="0" xfId="0" applyFont="1"/>
    <xf numFmtId="0" fontId="0" fillId="0" borderId="4" xfId="0" applyBorder="1"/>
    <xf numFmtId="0" fontId="0" fillId="0" borderId="5" xfId="0" applyBorder="1"/>
    <xf numFmtId="0" fontId="14" fillId="8" borderId="6" xfId="0" applyFont="1" applyFill="1" applyBorder="1"/>
    <xf numFmtId="0" fontId="14" fillId="8" borderId="7" xfId="0" applyFont="1" applyFill="1" applyBorder="1"/>
    <xf numFmtId="0" fontId="14" fillId="8" borderId="8" xfId="0" applyFont="1" applyFill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11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3" xfId="1" applyNumberFormat="1" applyFont="1" applyBorder="1"/>
    <xf numFmtId="0" fontId="17" fillId="0" borderId="0" xfId="0" applyFont="1"/>
    <xf numFmtId="0" fontId="17" fillId="7" borderId="4" xfId="0" applyFont="1" applyFill="1" applyBorder="1"/>
    <xf numFmtId="0" fontId="17" fillId="0" borderId="4" xfId="0" applyFont="1" applyBorder="1"/>
    <xf numFmtId="166" fontId="11" fillId="8" borderId="2" xfId="1" applyNumberFormat="1" applyFont="1" applyFill="1" applyBorder="1" applyAlignment="1">
      <alignment horizontal="center"/>
    </xf>
    <xf numFmtId="166" fontId="0" fillId="0" borderId="5" xfId="1" applyNumberFormat="1" applyFont="1" applyBorder="1"/>
    <xf numFmtId="166" fontId="0" fillId="0" borderId="10" xfId="1" applyNumberFormat="1" applyFont="1" applyBorder="1"/>
    <xf numFmtId="44" fontId="12" fillId="0" borderId="0" xfId="11" applyFont="1"/>
    <xf numFmtId="0" fontId="16" fillId="0" borderId="0" xfId="0" applyFont="1"/>
    <xf numFmtId="0" fontId="1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/>
  </cellXfs>
  <cellStyles count="12">
    <cellStyle name="Campo da tabela dinâmica" xfId="2" xr:uid="{00000000-0005-0000-0000-000006000000}"/>
    <cellStyle name="Canto da tabela dinâmica" xfId="3" xr:uid="{00000000-0005-0000-0000-000007000000}"/>
    <cellStyle name="Categoria da tabela dinâmica" xfId="4" xr:uid="{00000000-0005-0000-0000-000008000000}"/>
    <cellStyle name="Moeda" xfId="11" builtinId="4"/>
    <cellStyle name="Normal" xfId="0" builtinId="0"/>
    <cellStyle name="Normal 2" xfId="5" xr:uid="{00000000-0005-0000-0000-000009000000}"/>
    <cellStyle name="Normal 3" xfId="6" xr:uid="{00000000-0005-0000-0000-00000A000000}"/>
    <cellStyle name="Porcentagem" xfId="10" builtinId="5"/>
    <cellStyle name="Resultado da tabela dinâmica" xfId="7" xr:uid="{00000000-0005-0000-0000-00000B000000}"/>
    <cellStyle name="Título da tabela dinâmica" xfId="8" xr:uid="{00000000-0005-0000-0000-00000C000000}"/>
    <cellStyle name="Valor da tabela dinâmica" xfId="9" xr:uid="{00000000-0005-0000-0000-00000D000000}"/>
    <cellStyle name="Vírgula" xfId="1" builtinId="3"/>
  </cellStyles>
  <dxfs count="3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6" formatCode="_-* #,##0_-;\-* #,##0_-;_-* &quot;-&quot;??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6" formatCode="_-* #,##0_-;\-* #,##0_-;_-* &quot;-&quot;??_-;_-@_-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6" formatCode="_-* #,##0_-;\-* #,##0_-;_-* &quot;-&quot;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6" formatCode="_-* #,##0_-;\-* #,##0_-;_-* &quot;-&quot;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6" formatCode="_-* #,##0_-;\-* #,##0_-;_-* &quot;-&quot;??_-;_-@_-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22/11/relationships/FeaturePropertyBag" Target="featurePropertyBag/featurePropertyBag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A421C-E69C-4929-9AC2-9151948C380F}" name="Tabela2" displayName="Tabela2" ref="A1:D13" totalsRowShown="0" headerRowDxfId="30" headerRowBorderDxfId="29" tableBorderDxfId="28" totalsRowBorderDxfId="27">
  <autoFilter ref="A1:D13" xr:uid="{2DCA421C-E69C-4929-9AC2-9151948C380F}"/>
  <tableColumns count="4">
    <tableColumn id="1" xr3:uid="{F7A9F090-4181-434F-9F6C-C4503B7B970F}" name="Id_Porto" dataDxfId="26"/>
    <tableColumn id="2" xr3:uid="{DE2FE750-B676-4D19-9A57-541A25446974}" name="Porto" dataDxfId="25"/>
    <tableColumn id="3" xr3:uid="{674BE698-CFCC-4EAC-81F4-F76C68A07DEA}" name="Estado" dataDxfId="24"/>
    <tableColumn id="4" xr3:uid="{61433412-1D47-4FF9-A228-B5F7E5199B28}" name="Cida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3690BD-7A7A-47D0-831B-EE07D7305859}" name="Tabela5" displayName="Tabela5" ref="A1:B5" totalsRowShown="0" headerRowDxfId="23">
  <autoFilter ref="A1:B5" xr:uid="{9C3690BD-7A7A-47D0-831B-EE07D7305859}"/>
  <tableColumns count="2">
    <tableColumn id="1" xr3:uid="{234BC4E3-CC5F-4CB3-AC23-8739C31D6547}" name="Id_Carga"/>
    <tableColumn id="2" xr3:uid="{D0C77EB8-7CA3-405C-8F70-5573624F18D5}" name="Tipo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A9647A-0530-4642-A878-4B55DFCDE868}" name="Tabela7" displayName="Tabela7" ref="A1:D11" totalsRowShown="0" headerRowDxfId="21" headerRowBorderDxfId="20" tableBorderDxfId="19" totalsRowBorderDxfId="18">
  <autoFilter ref="A1:D11" xr:uid="{1FA9647A-0530-4642-A878-4B55DFCDE868}"/>
  <tableColumns count="4">
    <tableColumn id="4" xr3:uid="{D754ADE4-A3D9-4532-BF77-FF50127DFBB5}" name="Rota" dataDxfId="17"/>
    <tableColumn id="1" xr3:uid="{AF3AD134-FAF9-4573-8D03-B0112167F29E}" name="Indice_Trecho" dataDxfId="16"/>
    <tableColumn id="2" xr3:uid="{E60BA3D0-C262-4582-A94D-238B550661BE}" name="Porto" dataDxfId="15">
      <calculatedColumnFormula>SUBSTITUTE(SUBSTITUTE(SUBSTITUTE(Tabela7[[#This Row],[Rota]],"NB_",""),"SB_",""),".","")</calculatedColumnFormula>
    </tableColumn>
    <tableColumn id="3" xr3:uid="{A3E5FAFB-0719-4148-9D33-CE13025639BA}" name="I" dataDxfId="14">
      <calculatedColumnFormula>_xlfn.XLOOKUP(C2,Tabela2[Porto],Tabela2[Id_Porto],-1)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7CD95-512F-4FA7-B315-84E122EC7A4A}" name="Tabela4" displayName="Tabela4" ref="A1:J5373" totalsRowShown="0" headerRowDxfId="13" dataDxfId="12" tableBorderDxfId="11">
  <autoFilter ref="A1:J5373" xr:uid="{1427CD95-512F-4FA7-B315-84E122EC7A4A}"/>
  <tableColumns count="10">
    <tableColumn id="1" xr3:uid="{38C63A7A-187A-4F73-B670-AA5DEF401770}" name="Mês" dataDxfId="10"/>
    <tableColumn id="2" xr3:uid="{AC80F403-C487-47EE-AB28-E2D1812D1D4B}" name="Tipo" dataDxfId="9"/>
    <tableColumn id="3" xr3:uid="{BD8FBB52-B501-4D07-A1BC-F6AFCBB69B75}" name="Origem" dataDxfId="8"/>
    <tableColumn id="4" xr3:uid="{9D3D4819-10FD-4EA9-BE75-757589014352}" name="Destino" dataDxfId="7"/>
    <tableColumn id="8" xr3:uid="{A6530C42-FBD9-4398-AE92-D58CFE108CD3}" name="I" dataDxfId="6" dataCellStyle="Vírgula">
      <calculatedColumnFormula>_xlfn.XLOOKUP(Tabela4[[#This Row],[Origem]],Tabela2[Estado],Tabela2[Id_Porto],-1)</calculatedColumnFormula>
    </tableColumn>
    <tableColumn id="9" xr3:uid="{891ADC9C-97F8-4F03-A99D-726B45650F32}" name="J" dataDxfId="5" dataCellStyle="Vírgula">
      <calculatedColumnFormula>_xlfn.XLOOKUP(Tabela4[[#This Row],[Destino]],Tabela2[Estado],Tabela2[Id_Porto],-1)</calculatedColumnFormula>
    </tableColumn>
    <tableColumn id="7" xr3:uid="{349A3EFE-9FC6-4505-A998-FD99F2A67189}" name="K" dataDxfId="4" dataCellStyle="Vírgula"/>
    <tableColumn id="10" xr3:uid="{D6006DE8-7401-4EBE-A36E-64EEB5104697}" name="T" dataDxfId="3" dataCellStyle="Vírgula">
      <calculatedColumnFormula>MONTH(DATE(2024, FIND(Tabela4[[#This Row],[Mês]], "janfevmarabrmaijunjulagosetoutnovdez")/3 + 1, 1))</calculatedColumnFormula>
    </tableColumn>
    <tableColumn id="6" xr3:uid="{1C1B3B8F-30B1-41B2-86B6-338852C03A6C}" name="Unid" dataDxfId="2"/>
    <tableColumn id="5" xr3:uid="{174E5C67-D4B1-4242-A9BD-F0A15FF041C5}" name="TEU" dataDxfId="1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zoomScaleNormal="100" workbookViewId="0">
      <selection activeCell="D2" sqref="D2:E3"/>
    </sheetView>
  </sheetViews>
  <sheetFormatPr defaultColWidth="9.109375" defaultRowHeight="13.8" x14ac:dyDescent="0.3"/>
  <cols>
    <col min="1" max="1" width="79.88671875" style="1" customWidth="1"/>
    <col min="2" max="7" width="9.109375" style="1"/>
    <col min="8" max="8" width="1.88671875" style="1" customWidth="1"/>
    <col min="9" max="9" width="29.88671875" style="1" customWidth="1"/>
    <col min="10" max="16384" width="9.109375" style="1"/>
  </cols>
  <sheetData>
    <row r="1" spans="1:6" x14ac:dyDescent="0.3">
      <c r="A1" s="2" t="s">
        <v>0</v>
      </c>
      <c r="B1" s="33" t="b">
        <v>1</v>
      </c>
      <c r="D1" s="1" t="s">
        <v>1</v>
      </c>
      <c r="E1" s="1">
        <v>5</v>
      </c>
    </row>
    <row r="2" spans="1:6" x14ac:dyDescent="0.3">
      <c r="A2" s="2" t="s">
        <v>2</v>
      </c>
      <c r="B2" s="33" t="b">
        <v>1</v>
      </c>
      <c r="D2" s="1" t="s">
        <v>3</v>
      </c>
      <c r="E2" s="1">
        <v>4</v>
      </c>
    </row>
    <row r="3" spans="1:6" x14ac:dyDescent="0.3">
      <c r="A3" s="2" t="s">
        <v>4</v>
      </c>
      <c r="B3" s="33" t="b">
        <v>1</v>
      </c>
      <c r="D3" s="1" t="s">
        <v>5</v>
      </c>
      <c r="E3" s="1">
        <v>2</v>
      </c>
    </row>
    <row r="4" spans="1:6" x14ac:dyDescent="0.3">
      <c r="A4" s="2" t="s">
        <v>6</v>
      </c>
      <c r="B4" s="33" t="b">
        <v>1</v>
      </c>
      <c r="D4" s="1" t="s">
        <v>7</v>
      </c>
      <c r="E4" s="1">
        <v>12</v>
      </c>
    </row>
    <row r="5" spans="1:6" x14ac:dyDescent="0.3">
      <c r="A5" s="2" t="s">
        <v>8</v>
      </c>
      <c r="B5" s="33" t="b">
        <v>1</v>
      </c>
      <c r="D5" s="1" t="s">
        <v>9</v>
      </c>
      <c r="E5" s="1">
        <v>4</v>
      </c>
    </row>
    <row r="6" spans="1:6" x14ac:dyDescent="0.3">
      <c r="A6" s="3" t="s">
        <v>10</v>
      </c>
      <c r="B6" s="33" t="b">
        <v>1</v>
      </c>
      <c r="D6" s="1" t="s">
        <v>11</v>
      </c>
      <c r="E6" s="1">
        <v>10</v>
      </c>
    </row>
    <row r="7" spans="1:6" x14ac:dyDescent="0.3">
      <c r="A7" s="3" t="s">
        <v>12</v>
      </c>
      <c r="B7" s="33" t="b">
        <v>1</v>
      </c>
    </row>
    <row r="8" spans="1:6" x14ac:dyDescent="0.3">
      <c r="A8" s="2" t="s">
        <v>13</v>
      </c>
      <c r="B8" s="33" t="b">
        <v>1</v>
      </c>
      <c r="D8" s="4"/>
      <c r="E8" s="1" t="s">
        <v>15</v>
      </c>
      <c r="F8" s="1" t="s">
        <v>16</v>
      </c>
    </row>
    <row r="9" spans="1:6" x14ac:dyDescent="0.3">
      <c r="A9" s="3" t="s">
        <v>14</v>
      </c>
      <c r="B9" s="33" t="b">
        <v>0</v>
      </c>
    </row>
    <row r="10" spans="1:6" x14ac:dyDescent="0.3">
      <c r="A10" s="3" t="s">
        <v>17</v>
      </c>
      <c r="B10" s="33" t="b">
        <v>0</v>
      </c>
    </row>
    <row r="11" spans="1:6" x14ac:dyDescent="0.3">
      <c r="A11" s="2" t="s">
        <v>18</v>
      </c>
      <c r="B11" s="33" t="b">
        <v>0</v>
      </c>
    </row>
    <row r="12" spans="1:6" x14ac:dyDescent="0.3">
      <c r="A12" s="2" t="s">
        <v>19</v>
      </c>
      <c r="B12" s="33" t="b">
        <v>0</v>
      </c>
    </row>
    <row r="13" spans="1:6" x14ac:dyDescent="0.3">
      <c r="A13" s="2" t="s">
        <v>20</v>
      </c>
      <c r="B13" s="33" t="b">
        <v>0</v>
      </c>
    </row>
    <row r="14" spans="1:6" x14ac:dyDescent="0.3">
      <c r="A14" s="2" t="s">
        <v>21</v>
      </c>
      <c r="B14" s="33" t="b">
        <v>0</v>
      </c>
    </row>
    <row r="15" spans="1:6" x14ac:dyDescent="0.3">
      <c r="A15" s="2" t="s">
        <v>22</v>
      </c>
      <c r="B15" s="33" t="b">
        <v>0</v>
      </c>
    </row>
    <row r="16" spans="1:6" x14ac:dyDescent="0.3">
      <c r="A16" s="2" t="s">
        <v>23</v>
      </c>
      <c r="B16" s="33" t="b">
        <v>0</v>
      </c>
    </row>
    <row r="17" spans="1:2" x14ac:dyDescent="0.3">
      <c r="A17" s="2" t="s">
        <v>24</v>
      </c>
      <c r="B17" s="33" t="b">
        <v>0</v>
      </c>
    </row>
    <row r="18" spans="1:2" x14ac:dyDescent="0.3">
      <c r="A18" s="2" t="s">
        <v>25</v>
      </c>
      <c r="B18" s="33" t="b">
        <v>0</v>
      </c>
    </row>
    <row r="19" spans="1:2" x14ac:dyDescent="0.3">
      <c r="A19" s="2" t="s">
        <v>26</v>
      </c>
      <c r="B19" s="33" t="b">
        <v>0</v>
      </c>
    </row>
    <row r="20" spans="1:2" x14ac:dyDescent="0.3">
      <c r="A20" s="3" t="s">
        <v>27</v>
      </c>
      <c r="B20" s="33" t="b">
        <v>0</v>
      </c>
    </row>
    <row r="21" spans="1:2" x14ac:dyDescent="0.3">
      <c r="A21" s="2" t="s">
        <v>28</v>
      </c>
      <c r="B21" s="33" t="b">
        <v>0</v>
      </c>
    </row>
    <row r="22" spans="1:2" x14ac:dyDescent="0.3">
      <c r="A22" s="2" t="s">
        <v>29</v>
      </c>
      <c r="B22" s="33" t="b">
        <v>0</v>
      </c>
    </row>
    <row r="23" spans="1:2" x14ac:dyDescent="0.3">
      <c r="A23" s="2" t="s">
        <v>30</v>
      </c>
      <c r="B23" s="33" t="b">
        <v>0</v>
      </c>
    </row>
    <row r="24" spans="1:2" x14ac:dyDescent="0.3">
      <c r="A24" s="2" t="s">
        <v>31</v>
      </c>
      <c r="B24" s="33" t="b">
        <v>0</v>
      </c>
    </row>
    <row r="25" spans="1:2" x14ac:dyDescent="0.3">
      <c r="A25" s="2" t="s">
        <v>32</v>
      </c>
      <c r="B25" s="33" t="b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981D-019D-4BA0-8B70-DE25233AC0C2}">
  <sheetPr>
    <tabColor theme="4"/>
  </sheetPr>
  <dimension ref="A1:D13"/>
  <sheetViews>
    <sheetView tabSelected="1" zoomScale="119" workbookViewId="0">
      <selection activeCell="D13" sqref="D2:D13"/>
    </sheetView>
  </sheetViews>
  <sheetFormatPr defaultRowHeight="13.2" x14ac:dyDescent="0.25"/>
  <cols>
    <col min="4" max="4" width="15.44140625" bestFit="1" customWidth="1"/>
  </cols>
  <sheetData>
    <row r="1" spans="1:4" ht="13.2" customHeight="1" x14ac:dyDescent="0.25">
      <c r="A1" s="52" t="s">
        <v>216</v>
      </c>
      <c r="B1" s="53" t="s">
        <v>33</v>
      </c>
      <c r="C1" s="54" t="s">
        <v>188</v>
      </c>
      <c r="D1" s="53" t="s">
        <v>268</v>
      </c>
    </row>
    <row r="2" spans="1:4" x14ac:dyDescent="0.25">
      <c r="A2" s="50">
        <v>1</v>
      </c>
      <c r="B2" s="48" t="s">
        <v>165</v>
      </c>
      <c r="C2" s="51" t="s">
        <v>177</v>
      </c>
      <c r="D2" s="51" t="s">
        <v>267</v>
      </c>
    </row>
    <row r="3" spans="1:4" x14ac:dyDescent="0.25">
      <c r="A3" s="50">
        <v>2</v>
      </c>
      <c r="B3" s="48" t="s">
        <v>166</v>
      </c>
      <c r="C3" s="51" t="s">
        <v>178</v>
      </c>
      <c r="D3" s="51" t="s">
        <v>270</v>
      </c>
    </row>
    <row r="4" spans="1:4" x14ac:dyDescent="0.25">
      <c r="A4" s="50">
        <v>3</v>
      </c>
      <c r="B4" s="48" t="s">
        <v>167</v>
      </c>
      <c r="C4" s="51" t="s">
        <v>179</v>
      </c>
      <c r="D4" s="51" t="s">
        <v>271</v>
      </c>
    </row>
    <row r="5" spans="1:4" x14ac:dyDescent="0.25">
      <c r="A5" s="50">
        <v>4</v>
      </c>
      <c r="B5" s="48" t="s">
        <v>168</v>
      </c>
      <c r="C5" s="51" t="s">
        <v>86</v>
      </c>
      <c r="D5" s="51" t="s">
        <v>269</v>
      </c>
    </row>
    <row r="6" spans="1:4" x14ac:dyDescent="0.25">
      <c r="A6" s="50">
        <v>5</v>
      </c>
      <c r="B6" s="48" t="s">
        <v>169</v>
      </c>
      <c r="C6" s="51" t="s">
        <v>180</v>
      </c>
      <c r="D6" s="51" t="s">
        <v>272</v>
      </c>
    </row>
    <row r="7" spans="1:4" x14ac:dyDescent="0.25">
      <c r="A7" s="50">
        <v>6</v>
      </c>
      <c r="B7" s="48" t="s">
        <v>170</v>
      </c>
      <c r="C7" s="51" t="s">
        <v>181</v>
      </c>
      <c r="D7" s="51" t="s">
        <v>273</v>
      </c>
    </row>
    <row r="8" spans="1:4" x14ac:dyDescent="0.25">
      <c r="A8" s="50">
        <v>7</v>
      </c>
      <c r="B8" s="48" t="s">
        <v>171</v>
      </c>
      <c r="C8" s="51" t="s">
        <v>182</v>
      </c>
      <c r="D8" s="51" t="s">
        <v>274</v>
      </c>
    </row>
    <row r="9" spans="1:4" x14ac:dyDescent="0.25">
      <c r="A9" s="50">
        <v>8</v>
      </c>
      <c r="B9" s="48" t="s">
        <v>172</v>
      </c>
      <c r="C9" s="51" t="s">
        <v>183</v>
      </c>
      <c r="D9" s="51" t="s">
        <v>172</v>
      </c>
    </row>
    <row r="10" spans="1:4" x14ac:dyDescent="0.25">
      <c r="A10" s="50">
        <v>9</v>
      </c>
      <c r="B10" s="48" t="s">
        <v>173</v>
      </c>
      <c r="C10" s="51" t="s">
        <v>184</v>
      </c>
      <c r="D10" s="51" t="s">
        <v>275</v>
      </c>
    </row>
    <row r="11" spans="1:4" x14ac:dyDescent="0.25">
      <c r="A11" s="50">
        <v>10</v>
      </c>
      <c r="B11" s="48" t="s">
        <v>174</v>
      </c>
      <c r="C11" s="51" t="s">
        <v>185</v>
      </c>
      <c r="D11" s="51" t="s">
        <v>276</v>
      </c>
    </row>
    <row r="12" spans="1:4" x14ac:dyDescent="0.25">
      <c r="A12" s="50">
        <v>11</v>
      </c>
      <c r="B12" s="48" t="s">
        <v>175</v>
      </c>
      <c r="C12" s="51" t="s">
        <v>186</v>
      </c>
      <c r="D12" s="51" t="s">
        <v>277</v>
      </c>
    </row>
    <row r="13" spans="1:4" x14ac:dyDescent="0.25">
      <c r="A13" s="55">
        <v>12</v>
      </c>
      <c r="B13" s="56" t="s">
        <v>176</v>
      </c>
      <c r="C13" s="57" t="s">
        <v>187</v>
      </c>
      <c r="D13" s="57" t="s">
        <v>278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2A3A-3D6F-4916-9D55-5EB7CAFE8194}">
  <sheetPr>
    <tabColor rgb="FF0070C0"/>
  </sheetPr>
  <dimension ref="A1:E221"/>
  <sheetViews>
    <sheetView topLeftCell="A132" workbookViewId="0">
      <selection activeCell="D233" sqref="D233"/>
    </sheetView>
  </sheetViews>
  <sheetFormatPr defaultRowHeight="13.2" x14ac:dyDescent="0.25"/>
  <cols>
    <col min="1" max="2" width="23.44140625" customWidth="1"/>
    <col min="3" max="3" width="12.88671875" customWidth="1"/>
    <col min="4" max="5" width="12.109375" bestFit="1" customWidth="1"/>
  </cols>
  <sheetData>
    <row r="1" spans="1:5" ht="14.4" x14ac:dyDescent="0.25">
      <c r="A1" s="72" t="s">
        <v>214</v>
      </c>
      <c r="B1" s="72" t="s">
        <v>219</v>
      </c>
      <c r="C1" t="s">
        <v>220</v>
      </c>
    </row>
    <row r="2" spans="1:5" x14ac:dyDescent="0.25">
      <c r="A2" t="s">
        <v>221</v>
      </c>
      <c r="B2" t="s">
        <v>222</v>
      </c>
      <c r="C2">
        <v>4968.95</v>
      </c>
      <c r="D2" t="str" cm="1">
        <f t="array" ref="D2:E2">_xlfn.TEXTSPLIT(A2," X ")</f>
        <v>MANAUS</v>
      </c>
      <c r="E2" t="str">
        <v>SUAPE</v>
      </c>
    </row>
    <row r="3" spans="1:5" x14ac:dyDescent="0.25">
      <c r="A3" t="s">
        <v>223</v>
      </c>
      <c r="B3" t="s">
        <v>222</v>
      </c>
      <c r="C3">
        <v>4849.5200000000004</v>
      </c>
      <c r="D3" t="str" cm="1">
        <f t="array" ref="D3:E3">_xlfn.TEXTSPLIT(A3," X ")</f>
        <v>PECEM</v>
      </c>
      <c r="E3" t="str">
        <v>SUAPE</v>
      </c>
    </row>
    <row r="4" spans="1:5" x14ac:dyDescent="0.25">
      <c r="A4" t="s">
        <v>224</v>
      </c>
      <c r="B4" t="s">
        <v>222</v>
      </c>
      <c r="C4">
        <v>8240.2799999999988</v>
      </c>
      <c r="D4" t="str" cm="1">
        <f t="array" ref="D4:E4">_xlfn.TEXTSPLIT(A4," X ")</f>
        <v>PARANAGUA</v>
      </c>
      <c r="E4" t="str">
        <v>SUAPE</v>
      </c>
    </row>
    <row r="5" spans="1:5" x14ac:dyDescent="0.25">
      <c r="A5" t="s">
        <v>225</v>
      </c>
      <c r="B5" t="s">
        <v>222</v>
      </c>
      <c r="C5">
        <v>8110.35</v>
      </c>
      <c r="D5" t="str" cm="1">
        <f t="array" ref="D5:E5">_xlfn.TEXTSPLIT(A5," X ")</f>
        <v>SANTOS</v>
      </c>
      <c r="E5" t="str">
        <v>SUAPE</v>
      </c>
    </row>
    <row r="6" spans="1:5" x14ac:dyDescent="0.25">
      <c r="A6" t="s">
        <v>221</v>
      </c>
      <c r="B6" t="s">
        <v>226</v>
      </c>
      <c r="C6">
        <v>6964.25</v>
      </c>
      <c r="D6" t="str" cm="1">
        <f t="array" ref="D6:E6">_xlfn.TEXTSPLIT(A6," X ")</f>
        <v>MANAUS</v>
      </c>
      <c r="E6" t="str">
        <v>SUAPE</v>
      </c>
    </row>
    <row r="7" spans="1:5" x14ac:dyDescent="0.25">
      <c r="A7" t="s">
        <v>223</v>
      </c>
      <c r="B7" t="s">
        <v>226</v>
      </c>
      <c r="C7">
        <v>4822.6899999999996</v>
      </c>
      <c r="D7" t="str" cm="1">
        <f t="array" ref="D7:E7">_xlfn.TEXTSPLIT(A7," X ")</f>
        <v>PECEM</v>
      </c>
      <c r="E7" t="str">
        <v>SUAPE</v>
      </c>
    </row>
    <row r="8" spans="1:5" x14ac:dyDescent="0.25">
      <c r="A8" t="s">
        <v>224</v>
      </c>
      <c r="B8" t="s">
        <v>226</v>
      </c>
      <c r="C8">
        <v>9932.6299999999992</v>
      </c>
      <c r="D8" t="str" cm="1">
        <f t="array" ref="D8:E8">_xlfn.TEXTSPLIT(A8," X ")</f>
        <v>PARANAGUA</v>
      </c>
      <c r="E8" t="str">
        <v>SUAPE</v>
      </c>
    </row>
    <row r="9" spans="1:5" x14ac:dyDescent="0.25">
      <c r="A9" t="s">
        <v>225</v>
      </c>
      <c r="B9" t="s">
        <v>226</v>
      </c>
      <c r="C9">
        <v>9985.7900000000009</v>
      </c>
      <c r="D9" t="str" cm="1">
        <f t="array" ref="D9:E9">_xlfn.TEXTSPLIT(A9," X ")</f>
        <v>SANTOS</v>
      </c>
      <c r="E9" t="str">
        <v>SUAPE</v>
      </c>
    </row>
    <row r="10" spans="1:5" x14ac:dyDescent="0.25">
      <c r="A10" t="s">
        <v>221</v>
      </c>
      <c r="B10" t="s">
        <v>227</v>
      </c>
      <c r="C10">
        <v>6999.5</v>
      </c>
      <c r="D10" t="str" cm="1">
        <f t="array" ref="D10:E10">_xlfn.TEXTSPLIT(A10," X ")</f>
        <v>MANAUS</v>
      </c>
      <c r="E10" t="str">
        <v>SUAPE</v>
      </c>
    </row>
    <row r="11" spans="1:5" x14ac:dyDescent="0.25">
      <c r="A11" t="s">
        <v>223</v>
      </c>
      <c r="B11" t="s">
        <v>227</v>
      </c>
      <c r="C11">
        <v>4851.3100000000004</v>
      </c>
      <c r="D11" t="str" cm="1">
        <f t="array" ref="D11:E11">_xlfn.TEXTSPLIT(A11," X ")</f>
        <v>PECEM</v>
      </c>
      <c r="E11" t="str">
        <v>SUAPE</v>
      </c>
    </row>
    <row r="12" spans="1:5" x14ac:dyDescent="0.25">
      <c r="A12" t="s">
        <v>224</v>
      </c>
      <c r="B12" t="s">
        <v>227</v>
      </c>
      <c r="C12">
        <v>9965.9500000000007</v>
      </c>
      <c r="D12" t="str" cm="1">
        <f t="array" ref="D12:E12">_xlfn.TEXTSPLIT(A12," X ")</f>
        <v>PARANAGUA</v>
      </c>
      <c r="E12" t="str">
        <v>SUAPE</v>
      </c>
    </row>
    <row r="13" spans="1:5" x14ac:dyDescent="0.25">
      <c r="A13" t="s">
        <v>225</v>
      </c>
      <c r="B13" t="s">
        <v>227</v>
      </c>
      <c r="C13">
        <v>10022.719999999999</v>
      </c>
      <c r="D13" t="str" cm="1">
        <f t="array" ref="D13:E13">_xlfn.TEXTSPLIT(A13," X ")</f>
        <v>SANTOS</v>
      </c>
      <c r="E13" t="str">
        <v>SUAPE</v>
      </c>
    </row>
    <row r="14" spans="1:5" x14ac:dyDescent="0.25">
      <c r="A14" t="s">
        <v>221</v>
      </c>
      <c r="B14" t="s">
        <v>228</v>
      </c>
      <c r="C14">
        <v>7884.9</v>
      </c>
      <c r="D14" t="str" cm="1">
        <f t="array" ref="D14:E14">_xlfn.TEXTSPLIT(A14," X ")</f>
        <v>MANAUS</v>
      </c>
      <c r="E14" t="str">
        <v>SUAPE</v>
      </c>
    </row>
    <row r="15" spans="1:5" x14ac:dyDescent="0.25">
      <c r="A15" t="s">
        <v>223</v>
      </c>
      <c r="B15" t="s">
        <v>228</v>
      </c>
      <c r="C15">
        <v>7948.71</v>
      </c>
      <c r="D15" t="str" cm="1">
        <f t="array" ref="D15:E15">_xlfn.TEXTSPLIT(A15," X ")</f>
        <v>PECEM</v>
      </c>
      <c r="E15" t="str">
        <v>SUAPE</v>
      </c>
    </row>
    <row r="16" spans="1:5" x14ac:dyDescent="0.25">
      <c r="A16" t="s">
        <v>224</v>
      </c>
      <c r="B16" t="s">
        <v>228</v>
      </c>
      <c r="C16">
        <v>11287.39</v>
      </c>
      <c r="D16" t="str" cm="1">
        <f t="array" ref="D16:E16">_xlfn.TEXTSPLIT(A16," X ")</f>
        <v>PARANAGUA</v>
      </c>
      <c r="E16" t="str">
        <v>SUAPE</v>
      </c>
    </row>
    <row r="17" spans="1:5" x14ac:dyDescent="0.25">
      <c r="A17" t="s">
        <v>225</v>
      </c>
      <c r="B17" t="s">
        <v>228</v>
      </c>
      <c r="C17">
        <v>11136.81</v>
      </c>
      <c r="D17" t="str" cm="1">
        <f t="array" ref="D17:E17">_xlfn.TEXTSPLIT(A17," X ")</f>
        <v>SANTOS</v>
      </c>
      <c r="E17" t="str">
        <v>SUAPE</v>
      </c>
    </row>
    <row r="18" spans="1:5" x14ac:dyDescent="0.25">
      <c r="A18" t="s">
        <v>221</v>
      </c>
      <c r="B18" t="s">
        <v>229</v>
      </c>
      <c r="C18">
        <v>8375.4500000000007</v>
      </c>
      <c r="D18" t="str" cm="1">
        <f t="array" ref="D18:E18">_xlfn.TEXTSPLIT(A18," X ")</f>
        <v>MANAUS</v>
      </c>
      <c r="E18" t="str">
        <v>SUAPE</v>
      </c>
    </row>
    <row r="19" spans="1:5" x14ac:dyDescent="0.25">
      <c r="A19" t="s">
        <v>223</v>
      </c>
      <c r="B19" t="s">
        <v>229</v>
      </c>
      <c r="C19">
        <v>10643</v>
      </c>
      <c r="D19" t="str" cm="1">
        <f t="array" ref="D19:E19">_xlfn.TEXTSPLIT(A19," X ")</f>
        <v>PECEM</v>
      </c>
      <c r="E19" t="str">
        <v>SUAPE</v>
      </c>
    </row>
    <row r="20" spans="1:5" x14ac:dyDescent="0.25">
      <c r="A20" t="s">
        <v>224</v>
      </c>
      <c r="B20" t="s">
        <v>229</v>
      </c>
      <c r="C20">
        <v>11946.04</v>
      </c>
      <c r="D20" t="str" cm="1">
        <f t="array" ref="D20:E20">_xlfn.TEXTSPLIT(A20," X ")</f>
        <v>PARANAGUA</v>
      </c>
      <c r="E20" t="str">
        <v>SUAPE</v>
      </c>
    </row>
    <row r="21" spans="1:5" x14ac:dyDescent="0.25">
      <c r="A21" t="s">
        <v>225</v>
      </c>
      <c r="B21" t="s">
        <v>229</v>
      </c>
      <c r="C21">
        <v>11982.36</v>
      </c>
      <c r="D21" t="str" cm="1">
        <f t="array" ref="D21:E21">_xlfn.TEXTSPLIT(A21," X ")</f>
        <v>SANTOS</v>
      </c>
      <c r="E21" t="str">
        <v>SUAPE</v>
      </c>
    </row>
    <row r="22" spans="1:5" x14ac:dyDescent="0.25">
      <c r="A22" t="s">
        <v>221</v>
      </c>
      <c r="B22" t="s">
        <v>230</v>
      </c>
      <c r="C22">
        <v>10015.43</v>
      </c>
      <c r="D22" t="str" cm="1">
        <f t="array" ref="D22:E22">_xlfn.TEXTSPLIT(A22," X ")</f>
        <v>MANAUS</v>
      </c>
      <c r="E22" t="str">
        <v>SUAPE</v>
      </c>
    </row>
    <row r="23" spans="1:5" x14ac:dyDescent="0.25">
      <c r="A23" t="s">
        <v>223</v>
      </c>
      <c r="B23" t="s">
        <v>230</v>
      </c>
      <c r="C23">
        <v>10886.98</v>
      </c>
      <c r="D23" t="str" cm="1">
        <f t="array" ref="D23:E23">_xlfn.TEXTSPLIT(A23," X ")</f>
        <v>PECEM</v>
      </c>
      <c r="E23" t="str">
        <v>SUAPE</v>
      </c>
    </row>
    <row r="24" spans="1:5" x14ac:dyDescent="0.25">
      <c r="A24" t="s">
        <v>224</v>
      </c>
      <c r="B24" t="s">
        <v>230</v>
      </c>
      <c r="C24">
        <v>13551.48</v>
      </c>
      <c r="D24" t="str" cm="1">
        <f t="array" ref="D24:E24">_xlfn.TEXTSPLIT(A24," X ")</f>
        <v>PARANAGUA</v>
      </c>
      <c r="E24" t="str">
        <v>SUAPE</v>
      </c>
    </row>
    <row r="25" spans="1:5" x14ac:dyDescent="0.25">
      <c r="A25" t="s">
        <v>225</v>
      </c>
      <c r="B25" t="s">
        <v>230</v>
      </c>
      <c r="C25">
        <v>13921.91</v>
      </c>
      <c r="D25" t="str" cm="1">
        <f t="array" ref="D25:E25">_xlfn.TEXTSPLIT(A25," X ")</f>
        <v>SANTOS</v>
      </c>
      <c r="E25" t="str">
        <v>SUAPE</v>
      </c>
    </row>
    <row r="26" spans="1:5" x14ac:dyDescent="0.25">
      <c r="A26" t="s">
        <v>221</v>
      </c>
      <c r="B26" t="s">
        <v>231</v>
      </c>
      <c r="C26">
        <v>8505.3100000000013</v>
      </c>
      <c r="D26" t="str" cm="1">
        <f t="array" ref="D26:E26">_xlfn.TEXTSPLIT(A26," X ")</f>
        <v>MANAUS</v>
      </c>
      <c r="E26" t="str">
        <v>SUAPE</v>
      </c>
    </row>
    <row r="27" spans="1:5" x14ac:dyDescent="0.25">
      <c r="A27" t="s">
        <v>223</v>
      </c>
      <c r="B27" t="s">
        <v>231</v>
      </c>
      <c r="C27">
        <v>10748.3</v>
      </c>
      <c r="D27" t="str" cm="1">
        <f t="array" ref="D27:E27">_xlfn.TEXTSPLIT(A27," X ")</f>
        <v>PECEM</v>
      </c>
      <c r="E27" t="str">
        <v>SUAPE</v>
      </c>
    </row>
    <row r="28" spans="1:5" x14ac:dyDescent="0.25">
      <c r="A28" t="s">
        <v>224</v>
      </c>
      <c r="B28" t="s">
        <v>231</v>
      </c>
      <c r="C28">
        <v>12068.68</v>
      </c>
      <c r="D28" t="str" cm="1">
        <f t="array" ref="D28:E28">_xlfn.TEXTSPLIT(A28," X ")</f>
        <v>PARANAGUA</v>
      </c>
      <c r="E28" t="str">
        <v>SUAPE</v>
      </c>
    </row>
    <row r="29" spans="1:5" x14ac:dyDescent="0.25">
      <c r="A29" t="s">
        <v>225</v>
      </c>
      <c r="B29" t="s">
        <v>231</v>
      </c>
      <c r="C29">
        <v>12118.25</v>
      </c>
      <c r="D29" t="str" cm="1">
        <f t="array" ref="D29:E29">_xlfn.TEXTSPLIT(A29," X ")</f>
        <v>SANTOS</v>
      </c>
      <c r="E29" t="str">
        <v>SUAPE</v>
      </c>
    </row>
    <row r="30" spans="1:5" x14ac:dyDescent="0.25">
      <c r="A30" t="s">
        <v>221</v>
      </c>
      <c r="B30" t="s">
        <v>232</v>
      </c>
      <c r="C30">
        <v>10226.98</v>
      </c>
      <c r="D30" t="str" cm="1">
        <f t="array" ref="D30:E30">_xlfn.TEXTSPLIT(A30," X ")</f>
        <v>MANAUS</v>
      </c>
      <c r="E30" t="str">
        <v>SUAPE</v>
      </c>
    </row>
    <row r="31" spans="1:5" x14ac:dyDescent="0.25">
      <c r="A31" t="s">
        <v>223</v>
      </c>
      <c r="B31" t="s">
        <v>232</v>
      </c>
      <c r="C31">
        <v>11058.67</v>
      </c>
      <c r="D31" t="str" cm="1">
        <f t="array" ref="D31:E31">_xlfn.TEXTSPLIT(A31," X ")</f>
        <v>PECEM</v>
      </c>
      <c r="E31" t="str">
        <v>SUAPE</v>
      </c>
    </row>
    <row r="32" spans="1:5" x14ac:dyDescent="0.25">
      <c r="A32" t="s">
        <v>224</v>
      </c>
      <c r="B32" t="s">
        <v>232</v>
      </c>
      <c r="C32">
        <v>13751.43</v>
      </c>
      <c r="D32" t="str" cm="1">
        <f t="array" ref="D32:E32">_xlfn.TEXTSPLIT(A32," X ")</f>
        <v>PARANAGUA</v>
      </c>
      <c r="E32" t="str">
        <v>SUAPE</v>
      </c>
    </row>
    <row r="33" spans="1:5" x14ac:dyDescent="0.25">
      <c r="A33" t="s">
        <v>225</v>
      </c>
      <c r="B33" t="s">
        <v>232</v>
      </c>
      <c r="C33">
        <v>14143.45</v>
      </c>
      <c r="D33" t="str" cm="1">
        <f t="array" ref="D33:E33">_xlfn.TEXTSPLIT(A33," X ")</f>
        <v>SANTOS</v>
      </c>
      <c r="E33" t="str">
        <v>SUAPE</v>
      </c>
    </row>
    <row r="34" spans="1:5" x14ac:dyDescent="0.25">
      <c r="A34" t="s">
        <v>221</v>
      </c>
      <c r="B34" t="s">
        <v>233</v>
      </c>
      <c r="C34">
        <v>9692.81</v>
      </c>
      <c r="D34" t="str" cm="1">
        <f t="array" ref="D34:E34">_xlfn.TEXTSPLIT(A34," X ")</f>
        <v>MANAUS</v>
      </c>
      <c r="E34" t="str">
        <v>SUAPE</v>
      </c>
    </row>
    <row r="35" spans="1:5" x14ac:dyDescent="0.25">
      <c r="A35" t="s">
        <v>223</v>
      </c>
      <c r="B35" t="s">
        <v>233</v>
      </c>
      <c r="C35">
        <v>7340.61</v>
      </c>
      <c r="D35" t="str" cm="1">
        <f t="array" ref="D35:E35">_xlfn.TEXTSPLIT(A35," X ")</f>
        <v>PECEM</v>
      </c>
      <c r="E35" t="str">
        <v>SUAPE</v>
      </c>
    </row>
    <row r="36" spans="1:5" x14ac:dyDescent="0.25">
      <c r="A36" t="s">
        <v>224</v>
      </c>
      <c r="B36" t="s">
        <v>233</v>
      </c>
      <c r="C36">
        <v>14071.18</v>
      </c>
      <c r="D36" t="str" cm="1">
        <f t="array" ref="D36:E36">_xlfn.TEXTSPLIT(A36," X ")</f>
        <v>PARANAGUA</v>
      </c>
      <c r="E36" t="str">
        <v>SUAPE</v>
      </c>
    </row>
    <row r="37" spans="1:5" x14ac:dyDescent="0.25">
      <c r="A37" t="s">
        <v>225</v>
      </c>
      <c r="B37" t="s">
        <v>233</v>
      </c>
      <c r="C37">
        <v>13426.18</v>
      </c>
      <c r="D37" t="str" cm="1">
        <f t="array" ref="D37:E37">_xlfn.TEXTSPLIT(A37," X ")</f>
        <v>SANTOS</v>
      </c>
      <c r="E37" t="str">
        <v>SUAPE</v>
      </c>
    </row>
    <row r="38" spans="1:5" x14ac:dyDescent="0.25">
      <c r="A38" t="s">
        <v>221</v>
      </c>
      <c r="B38" t="s">
        <v>234</v>
      </c>
      <c r="C38">
        <v>4587.8999999999996</v>
      </c>
      <c r="D38" t="str" cm="1">
        <f t="array" ref="D38:E38">_xlfn.TEXTSPLIT(A38," X ")</f>
        <v>MANAUS</v>
      </c>
      <c r="E38" t="str">
        <v>SUAPE</v>
      </c>
    </row>
    <row r="39" spans="1:5" x14ac:dyDescent="0.25">
      <c r="A39" t="s">
        <v>223</v>
      </c>
      <c r="B39" t="s">
        <v>234</v>
      </c>
      <c r="C39">
        <v>4114.8100000000004</v>
      </c>
      <c r="D39" t="str" cm="1">
        <f t="array" ref="D39:E39">_xlfn.TEXTSPLIT(A39," X ")</f>
        <v>PECEM</v>
      </c>
      <c r="E39" t="str">
        <v>SUAPE</v>
      </c>
    </row>
    <row r="40" spans="1:5" x14ac:dyDescent="0.25">
      <c r="A40" t="s">
        <v>224</v>
      </c>
      <c r="B40" t="s">
        <v>234</v>
      </c>
      <c r="C40">
        <v>7253.46</v>
      </c>
      <c r="D40" t="str" cm="1">
        <f t="array" ref="D40:E40">_xlfn.TEXTSPLIT(A40," X ")</f>
        <v>PARANAGUA</v>
      </c>
      <c r="E40" t="str">
        <v>SUAPE</v>
      </c>
    </row>
    <row r="41" spans="1:5" x14ac:dyDescent="0.25">
      <c r="A41" t="s">
        <v>225</v>
      </c>
      <c r="B41" t="s">
        <v>234</v>
      </c>
      <c r="C41">
        <v>7028.53</v>
      </c>
      <c r="D41" t="str" cm="1">
        <f t="array" ref="D41:E41">_xlfn.TEXTSPLIT(A41," X ")</f>
        <v>SANTOS</v>
      </c>
      <c r="E41" t="str">
        <v>SUAPE</v>
      </c>
    </row>
    <row r="42" spans="1:5" x14ac:dyDescent="0.25">
      <c r="A42" t="s">
        <v>221</v>
      </c>
      <c r="B42" t="s">
        <v>235</v>
      </c>
      <c r="C42">
        <v>7957.1</v>
      </c>
      <c r="D42" t="str" cm="1">
        <f t="array" ref="D42:E42">_xlfn.TEXTSPLIT(A42," X ")</f>
        <v>MANAUS</v>
      </c>
      <c r="E42" t="str">
        <v>SUAPE</v>
      </c>
    </row>
    <row r="43" spans="1:5" x14ac:dyDescent="0.25">
      <c r="A43" t="s">
        <v>223</v>
      </c>
      <c r="B43" t="s">
        <v>235</v>
      </c>
      <c r="C43">
        <v>5329.65</v>
      </c>
      <c r="D43" t="str" cm="1">
        <f t="array" ref="D43:E43">_xlfn.TEXTSPLIT(A43," X ")</f>
        <v>PECEM</v>
      </c>
      <c r="E43" t="str">
        <v>SUAPE</v>
      </c>
    </row>
    <row r="44" spans="1:5" x14ac:dyDescent="0.25">
      <c r="A44" t="s">
        <v>224</v>
      </c>
      <c r="B44" t="s">
        <v>235</v>
      </c>
      <c r="C44">
        <v>11501.36</v>
      </c>
      <c r="D44" t="str" cm="1">
        <f t="array" ref="D44:E44">_xlfn.TEXTSPLIT(A44," X ")</f>
        <v>PARANAGUA</v>
      </c>
      <c r="E44" t="str">
        <v>SUAPE</v>
      </c>
    </row>
    <row r="45" spans="1:5" x14ac:dyDescent="0.25">
      <c r="A45" t="s">
        <v>225</v>
      </c>
      <c r="B45" t="s">
        <v>235</v>
      </c>
      <c r="C45">
        <v>11681.27</v>
      </c>
      <c r="D45" t="str" cm="1">
        <f t="array" ref="D45:E45">_xlfn.TEXTSPLIT(A45," X ")</f>
        <v>SANTOS</v>
      </c>
      <c r="E45" t="str">
        <v>SUAPE</v>
      </c>
    </row>
    <row r="46" spans="1:5" x14ac:dyDescent="0.25">
      <c r="A46" t="s">
        <v>236</v>
      </c>
      <c r="B46" t="s">
        <v>222</v>
      </c>
      <c r="C46">
        <v>10239.9</v>
      </c>
      <c r="D46" t="str" cm="1">
        <f t="array" ref="D46:E46">_xlfn.TEXTSPLIT(A46," X ")</f>
        <v>SUAPE</v>
      </c>
      <c r="E46" t="str">
        <v>MANAUS</v>
      </c>
    </row>
    <row r="47" spans="1:5" x14ac:dyDescent="0.25">
      <c r="A47" t="s">
        <v>237</v>
      </c>
      <c r="B47" t="s">
        <v>222</v>
      </c>
      <c r="C47">
        <v>9047.2999999999993</v>
      </c>
      <c r="D47" t="str" cm="1">
        <f t="array" ref="D47:E47">_xlfn.TEXTSPLIT(A47," X ")</f>
        <v>PECEM</v>
      </c>
      <c r="E47" t="str">
        <v>MANAUS</v>
      </c>
    </row>
    <row r="48" spans="1:5" x14ac:dyDescent="0.25">
      <c r="A48" t="s">
        <v>238</v>
      </c>
      <c r="B48" t="s">
        <v>222</v>
      </c>
      <c r="C48">
        <v>12841.03</v>
      </c>
      <c r="D48" t="str" cm="1">
        <f t="array" ref="D48:E48">_xlfn.TEXTSPLIT(A48," X ")</f>
        <v>PARANAGUA</v>
      </c>
      <c r="E48" t="str">
        <v>MANAUS</v>
      </c>
    </row>
    <row r="49" spans="1:5" x14ac:dyDescent="0.25">
      <c r="A49" t="s">
        <v>239</v>
      </c>
      <c r="B49" t="s">
        <v>222</v>
      </c>
      <c r="C49">
        <v>12145.08</v>
      </c>
      <c r="D49" t="str" cm="1">
        <f t="array" ref="D49:E49">_xlfn.TEXTSPLIT(A49," X ")</f>
        <v>SANTOS</v>
      </c>
      <c r="E49" t="str">
        <v>MANAUS</v>
      </c>
    </row>
    <row r="50" spans="1:5" x14ac:dyDescent="0.25">
      <c r="A50" t="s">
        <v>236</v>
      </c>
      <c r="B50" t="s">
        <v>226</v>
      </c>
      <c r="C50">
        <v>10185.33</v>
      </c>
      <c r="D50" t="str" cm="1">
        <f t="array" ref="D50:E50">_xlfn.TEXTSPLIT(A50," X ")</f>
        <v>SUAPE</v>
      </c>
      <c r="E50" t="str">
        <v>MANAUS</v>
      </c>
    </row>
    <row r="51" spans="1:5" x14ac:dyDescent="0.25">
      <c r="A51" t="s">
        <v>237</v>
      </c>
      <c r="B51" t="s">
        <v>226</v>
      </c>
      <c r="C51">
        <v>8864.869999999999</v>
      </c>
      <c r="D51" t="str" cm="1">
        <f t="array" ref="D51:E51">_xlfn.TEXTSPLIT(A51," X ")</f>
        <v>PECEM</v>
      </c>
      <c r="E51" t="str">
        <v>MANAUS</v>
      </c>
    </row>
    <row r="52" spans="1:5" x14ac:dyDescent="0.25">
      <c r="A52" t="s">
        <v>238</v>
      </c>
      <c r="B52" t="s">
        <v>226</v>
      </c>
      <c r="C52">
        <v>13571.65</v>
      </c>
      <c r="D52" t="str" cm="1">
        <f t="array" ref="D52:E52">_xlfn.TEXTSPLIT(A52," X ")</f>
        <v>PARANAGUA</v>
      </c>
      <c r="E52" t="str">
        <v>MANAUS</v>
      </c>
    </row>
    <row r="53" spans="1:5" x14ac:dyDescent="0.25">
      <c r="A53" t="s">
        <v>239</v>
      </c>
      <c r="B53" t="s">
        <v>226</v>
      </c>
      <c r="C53">
        <v>13086.81</v>
      </c>
      <c r="D53" t="str" cm="1">
        <f t="array" ref="D53:E53">_xlfn.TEXTSPLIT(A53," X ")</f>
        <v>SANTOS</v>
      </c>
      <c r="E53" t="str">
        <v>MANAUS</v>
      </c>
    </row>
    <row r="54" spans="1:5" x14ac:dyDescent="0.25">
      <c r="A54" t="s">
        <v>236</v>
      </c>
      <c r="B54" t="s">
        <v>227</v>
      </c>
      <c r="C54">
        <v>10220.719999999999</v>
      </c>
      <c r="D54" t="str" cm="1">
        <f t="array" ref="D54:E54">_xlfn.TEXTSPLIT(A54," X ")</f>
        <v>SUAPE</v>
      </c>
      <c r="E54" t="str">
        <v>MANAUS</v>
      </c>
    </row>
    <row r="55" spans="1:5" x14ac:dyDescent="0.25">
      <c r="A55" t="s">
        <v>237</v>
      </c>
      <c r="B55" t="s">
        <v>227</v>
      </c>
      <c r="C55">
        <v>8897.630000000001</v>
      </c>
      <c r="D55" t="str" cm="1">
        <f t="array" ref="D55:E55">_xlfn.TEXTSPLIT(A55," X ")</f>
        <v>PECEM</v>
      </c>
      <c r="E55" t="str">
        <v>MANAUS</v>
      </c>
    </row>
    <row r="56" spans="1:5" x14ac:dyDescent="0.25">
      <c r="A56" t="s">
        <v>238</v>
      </c>
      <c r="B56" t="s">
        <v>227</v>
      </c>
      <c r="C56">
        <v>13614.84</v>
      </c>
      <c r="D56" t="str" cm="1">
        <f t="array" ref="D56:E56">_xlfn.TEXTSPLIT(A56," X ")</f>
        <v>PARANAGUA</v>
      </c>
      <c r="E56" t="str">
        <v>MANAUS</v>
      </c>
    </row>
    <row r="57" spans="1:5" x14ac:dyDescent="0.25">
      <c r="A57" t="s">
        <v>239</v>
      </c>
      <c r="B57" t="s">
        <v>227</v>
      </c>
      <c r="C57">
        <v>13133.6</v>
      </c>
      <c r="D57" t="str" cm="1">
        <f t="array" ref="D57:E57">_xlfn.TEXTSPLIT(A57," X ")</f>
        <v>SANTOS</v>
      </c>
      <c r="E57" t="str">
        <v>MANAUS</v>
      </c>
    </row>
    <row r="58" spans="1:5" x14ac:dyDescent="0.25">
      <c r="A58" t="s">
        <v>236</v>
      </c>
      <c r="B58" t="s">
        <v>228</v>
      </c>
      <c r="C58">
        <v>16785.900000000001</v>
      </c>
      <c r="D58" t="str" cm="1">
        <f t="array" ref="D58:E58">_xlfn.TEXTSPLIT(A58," X ")</f>
        <v>SUAPE</v>
      </c>
      <c r="E58" t="str">
        <v>MANAUS</v>
      </c>
    </row>
    <row r="59" spans="1:5" x14ac:dyDescent="0.25">
      <c r="A59" t="s">
        <v>237</v>
      </c>
      <c r="B59" t="s">
        <v>228</v>
      </c>
      <c r="C59">
        <v>15545.52</v>
      </c>
      <c r="D59" t="str" cm="1">
        <f t="array" ref="D59:E59">_xlfn.TEXTSPLIT(A59," X ")</f>
        <v>PECEM</v>
      </c>
      <c r="E59" t="str">
        <v>MANAUS</v>
      </c>
    </row>
    <row r="60" spans="1:5" x14ac:dyDescent="0.25">
      <c r="A60" t="s">
        <v>238</v>
      </c>
      <c r="B60" t="s">
        <v>228</v>
      </c>
      <c r="C60">
        <v>17217.03</v>
      </c>
      <c r="D60" t="str" cm="1">
        <f t="array" ref="D60:E60">_xlfn.TEXTSPLIT(A60," X ")</f>
        <v>PARANAGUA</v>
      </c>
      <c r="E60" t="str">
        <v>MANAUS</v>
      </c>
    </row>
    <row r="61" spans="1:5" x14ac:dyDescent="0.25">
      <c r="A61" t="s">
        <v>239</v>
      </c>
      <c r="B61" t="s">
        <v>228</v>
      </c>
      <c r="C61">
        <v>17066.46</v>
      </c>
      <c r="D61" t="str" cm="1">
        <f t="array" ref="D61:E61">_xlfn.TEXTSPLIT(A61," X ")</f>
        <v>SANTOS</v>
      </c>
      <c r="E61" t="str">
        <v>MANAUS</v>
      </c>
    </row>
    <row r="62" spans="1:5" x14ac:dyDescent="0.25">
      <c r="A62" t="s">
        <v>236</v>
      </c>
      <c r="B62" t="s">
        <v>229</v>
      </c>
      <c r="C62">
        <v>13924.37</v>
      </c>
      <c r="D62" t="str" cm="1">
        <f t="array" ref="D62:E62">_xlfn.TEXTSPLIT(A62," X ")</f>
        <v>SUAPE</v>
      </c>
      <c r="E62" t="str">
        <v>MANAUS</v>
      </c>
    </row>
    <row r="63" spans="1:5" x14ac:dyDescent="0.25">
      <c r="A63" t="s">
        <v>237</v>
      </c>
      <c r="B63" t="s">
        <v>229</v>
      </c>
      <c r="C63">
        <v>12940.21</v>
      </c>
      <c r="D63" t="str" cm="1">
        <f t="array" ref="D63:E63">_xlfn.TEXTSPLIT(A63," X ")</f>
        <v>PECEM</v>
      </c>
      <c r="E63" t="str">
        <v>MANAUS</v>
      </c>
    </row>
    <row r="64" spans="1:5" x14ac:dyDescent="0.25">
      <c r="A64" t="s">
        <v>238</v>
      </c>
      <c r="B64" t="s">
        <v>229</v>
      </c>
      <c r="C64">
        <v>14634.18</v>
      </c>
      <c r="D64" t="str" cm="1">
        <f t="array" ref="D64:E64">_xlfn.TEXTSPLIT(A64," X ")</f>
        <v>PARANAGUA</v>
      </c>
      <c r="E64" t="str">
        <v>MANAUS</v>
      </c>
    </row>
    <row r="65" spans="1:5" x14ac:dyDescent="0.25">
      <c r="A65" t="s">
        <v>239</v>
      </c>
      <c r="B65" t="s">
        <v>229</v>
      </c>
      <c r="C65">
        <v>14104.49</v>
      </c>
      <c r="D65" t="str" cm="1">
        <f t="array" ref="D65:E65">_xlfn.TEXTSPLIT(A65," X ")</f>
        <v>SANTOS</v>
      </c>
      <c r="E65" t="str">
        <v>MANAUS</v>
      </c>
    </row>
    <row r="66" spans="1:5" x14ac:dyDescent="0.25">
      <c r="A66" t="s">
        <v>236</v>
      </c>
      <c r="B66" t="s">
        <v>230</v>
      </c>
      <c r="C66">
        <v>14471.7</v>
      </c>
      <c r="D66" t="str" cm="1">
        <f t="array" ref="D66:E66">_xlfn.TEXTSPLIT(A66," X ")</f>
        <v>SUAPE</v>
      </c>
      <c r="E66" t="str">
        <v>MANAUS</v>
      </c>
    </row>
    <row r="67" spans="1:5" x14ac:dyDescent="0.25">
      <c r="A67" t="s">
        <v>237</v>
      </c>
      <c r="B67" t="s">
        <v>230</v>
      </c>
      <c r="C67">
        <v>13467.15</v>
      </c>
      <c r="D67" t="str" cm="1">
        <f t="array" ref="D67:E67">_xlfn.TEXTSPLIT(A67," X ")</f>
        <v>PECEM</v>
      </c>
      <c r="E67" t="str">
        <v>MANAUS</v>
      </c>
    </row>
    <row r="68" spans="1:5" x14ac:dyDescent="0.25">
      <c r="A68" t="s">
        <v>238</v>
      </c>
      <c r="B68" t="s">
        <v>230</v>
      </c>
      <c r="C68">
        <v>15733.14</v>
      </c>
      <c r="D68" t="str" cm="1">
        <f t="array" ref="D68:E68">_xlfn.TEXTSPLIT(A68," X ")</f>
        <v>PARANAGUA</v>
      </c>
      <c r="E68" t="str">
        <v>MANAUS</v>
      </c>
    </row>
    <row r="69" spans="1:5" x14ac:dyDescent="0.25">
      <c r="A69" t="s">
        <v>239</v>
      </c>
      <c r="B69" t="s">
        <v>230</v>
      </c>
      <c r="C69">
        <v>15565.56</v>
      </c>
      <c r="D69" t="str" cm="1">
        <f t="array" ref="D69:E69">_xlfn.TEXTSPLIT(A69," X ")</f>
        <v>SANTOS</v>
      </c>
      <c r="E69" t="str">
        <v>MANAUS</v>
      </c>
    </row>
    <row r="70" spans="1:5" x14ac:dyDescent="0.25">
      <c r="A70" t="s">
        <v>236</v>
      </c>
      <c r="B70" t="s">
        <v>231</v>
      </c>
      <c r="C70">
        <v>14054.61</v>
      </c>
      <c r="D70" t="str" cm="1">
        <f t="array" ref="D70:E70">_xlfn.TEXTSPLIT(A70," X ")</f>
        <v>SUAPE</v>
      </c>
      <c r="E70" t="str">
        <v>MANAUS</v>
      </c>
    </row>
    <row r="71" spans="1:5" x14ac:dyDescent="0.25">
      <c r="A71" t="s">
        <v>237</v>
      </c>
      <c r="B71" t="s">
        <v>231</v>
      </c>
      <c r="C71">
        <v>13060.76</v>
      </c>
      <c r="D71" t="str" cm="1">
        <f t="array" ref="D71:E71">_xlfn.TEXTSPLIT(A71," X ")</f>
        <v>PECEM</v>
      </c>
      <c r="E71" t="str">
        <v>MANAUS</v>
      </c>
    </row>
    <row r="72" spans="1:5" x14ac:dyDescent="0.25">
      <c r="A72" t="s">
        <v>238</v>
      </c>
      <c r="B72" t="s">
        <v>231</v>
      </c>
      <c r="C72">
        <v>14793.12</v>
      </c>
      <c r="D72" t="str" cm="1">
        <f t="array" ref="D72:E72">_xlfn.TEXTSPLIT(A72," X ")</f>
        <v>PARANAGUA</v>
      </c>
      <c r="E72" t="str">
        <v>MANAUS</v>
      </c>
    </row>
    <row r="73" spans="1:5" x14ac:dyDescent="0.25">
      <c r="A73" t="s">
        <v>239</v>
      </c>
      <c r="B73" t="s">
        <v>231</v>
      </c>
      <c r="C73">
        <v>14276.67</v>
      </c>
      <c r="D73" t="str" cm="1">
        <f t="array" ref="D73:E73">_xlfn.TEXTSPLIT(A73," X ")</f>
        <v>SANTOS</v>
      </c>
      <c r="E73" t="str">
        <v>MANAUS</v>
      </c>
    </row>
    <row r="74" spans="1:5" x14ac:dyDescent="0.25">
      <c r="A74" t="s">
        <v>236</v>
      </c>
      <c r="B74" t="s">
        <v>232</v>
      </c>
      <c r="C74">
        <v>14684.04</v>
      </c>
      <c r="D74" t="str" cm="1">
        <f t="array" ref="D74:E74">_xlfn.TEXTSPLIT(A74," X ")</f>
        <v>SUAPE</v>
      </c>
      <c r="E74" t="str">
        <v>MANAUS</v>
      </c>
    </row>
    <row r="75" spans="1:5" x14ac:dyDescent="0.25">
      <c r="A75" t="s">
        <v>237</v>
      </c>
      <c r="B75" t="s">
        <v>232</v>
      </c>
      <c r="C75">
        <v>13663.7</v>
      </c>
      <c r="D75" t="str" cm="1">
        <f t="array" ref="D75:E75">_xlfn.TEXTSPLIT(A75," X ")</f>
        <v>PECEM</v>
      </c>
      <c r="E75" t="str">
        <v>MANAUS</v>
      </c>
    </row>
    <row r="76" spans="1:5" x14ac:dyDescent="0.25">
      <c r="A76" t="s">
        <v>238</v>
      </c>
      <c r="B76" t="s">
        <v>232</v>
      </c>
      <c r="C76">
        <v>15992.2</v>
      </c>
      <c r="D76" t="str" cm="1">
        <f t="array" ref="D76:E76">_xlfn.TEXTSPLIT(A76," X ")</f>
        <v>PARANAGUA</v>
      </c>
      <c r="E76" t="str">
        <v>MANAUS</v>
      </c>
    </row>
    <row r="77" spans="1:5" x14ac:dyDescent="0.25">
      <c r="A77" t="s">
        <v>239</v>
      </c>
      <c r="B77" t="s">
        <v>232</v>
      </c>
      <c r="C77">
        <v>15846.3</v>
      </c>
      <c r="D77" t="str" cm="1">
        <f t="array" ref="D77:E77">_xlfn.TEXTSPLIT(A77," X ")</f>
        <v>SANTOS</v>
      </c>
      <c r="E77" t="str">
        <v>MANAUS</v>
      </c>
    </row>
    <row r="78" spans="1:5" x14ac:dyDescent="0.25">
      <c r="A78" t="s">
        <v>236</v>
      </c>
      <c r="B78" t="s">
        <v>233</v>
      </c>
      <c r="C78">
        <v>18365.02</v>
      </c>
      <c r="D78" t="str" cm="1">
        <f t="array" ref="D78:E78">_xlfn.TEXTSPLIT(A78," X ")</f>
        <v>SUAPE</v>
      </c>
      <c r="E78" t="str">
        <v>MANAUS</v>
      </c>
    </row>
    <row r="79" spans="1:5" x14ac:dyDescent="0.25">
      <c r="A79" t="s">
        <v>237</v>
      </c>
      <c r="B79" t="s">
        <v>233</v>
      </c>
      <c r="C79">
        <v>16894.04</v>
      </c>
      <c r="D79" t="str" cm="1">
        <f t="array" ref="D79:E79">_xlfn.TEXTSPLIT(A79," X ")</f>
        <v>PECEM</v>
      </c>
      <c r="E79" t="str">
        <v>MANAUS</v>
      </c>
    </row>
    <row r="80" spans="1:5" x14ac:dyDescent="0.25">
      <c r="A80" t="s">
        <v>238</v>
      </c>
      <c r="B80" t="s">
        <v>233</v>
      </c>
      <c r="C80">
        <v>20214.79</v>
      </c>
      <c r="D80" t="str" cm="1">
        <f t="array" ref="D80:E80">_xlfn.TEXTSPLIT(A80," X ")</f>
        <v>PARANAGUA</v>
      </c>
      <c r="E80" t="str">
        <v>MANAUS</v>
      </c>
    </row>
    <row r="81" spans="1:5" x14ac:dyDescent="0.25">
      <c r="A81" t="s">
        <v>239</v>
      </c>
      <c r="B81" t="s">
        <v>233</v>
      </c>
      <c r="C81">
        <v>19103.78</v>
      </c>
      <c r="D81" t="str" cm="1">
        <f t="array" ref="D81:E81">_xlfn.TEXTSPLIT(A81," X ")</f>
        <v>SANTOS</v>
      </c>
      <c r="E81" t="str">
        <v>MANAUS</v>
      </c>
    </row>
    <row r="82" spans="1:5" x14ac:dyDescent="0.25">
      <c r="A82" t="s">
        <v>236</v>
      </c>
      <c r="B82" t="s">
        <v>234</v>
      </c>
      <c r="C82">
        <v>10135.75</v>
      </c>
      <c r="D82" t="str" cm="1">
        <f t="array" ref="D82:E82">_xlfn.TEXTSPLIT(A82," X ")</f>
        <v>SUAPE</v>
      </c>
      <c r="E82" t="str">
        <v>MANAUS</v>
      </c>
    </row>
    <row r="83" spans="1:5" x14ac:dyDescent="0.25">
      <c r="A83" t="s">
        <v>237</v>
      </c>
      <c r="B83" t="s">
        <v>234</v>
      </c>
      <c r="C83">
        <v>8335.369999999999</v>
      </c>
      <c r="D83" t="str" cm="1">
        <f t="array" ref="D83:E83">_xlfn.TEXTSPLIT(A83," X ")</f>
        <v>PECEM</v>
      </c>
      <c r="E83" t="str">
        <v>MANAUS</v>
      </c>
    </row>
    <row r="84" spans="1:5" x14ac:dyDescent="0.25">
      <c r="A84" t="s">
        <v>238</v>
      </c>
      <c r="B84" t="s">
        <v>234</v>
      </c>
      <c r="C84">
        <v>11844.43</v>
      </c>
      <c r="D84" t="str" cm="1">
        <f t="array" ref="D84:E84">_xlfn.TEXTSPLIT(A84," X ")</f>
        <v>PARANAGUA</v>
      </c>
      <c r="E84" t="str">
        <v>MANAUS</v>
      </c>
    </row>
    <row r="85" spans="1:5" x14ac:dyDescent="0.25">
      <c r="A85" t="s">
        <v>239</v>
      </c>
      <c r="B85" t="s">
        <v>234</v>
      </c>
      <c r="C85">
        <v>11053.49</v>
      </c>
      <c r="D85" t="str" cm="1">
        <f t="array" ref="D85:E85">_xlfn.TEXTSPLIT(A85," X ")</f>
        <v>SANTOS</v>
      </c>
      <c r="E85" t="str">
        <v>MANAUS</v>
      </c>
    </row>
    <row r="86" spans="1:5" x14ac:dyDescent="0.25">
      <c r="A86" t="s">
        <v>236</v>
      </c>
      <c r="B86" t="s">
        <v>235</v>
      </c>
      <c r="C86">
        <v>10335.26</v>
      </c>
      <c r="D86" t="str" cm="1">
        <f t="array" ref="D86:E86">_xlfn.TEXTSPLIT(A86," X ")</f>
        <v>SUAPE</v>
      </c>
      <c r="E86" t="str">
        <v>MANAUS</v>
      </c>
    </row>
    <row r="87" spans="1:5" x14ac:dyDescent="0.25">
      <c r="A87" t="s">
        <v>237</v>
      </c>
      <c r="B87" t="s">
        <v>235</v>
      </c>
      <c r="C87">
        <v>9015.52</v>
      </c>
      <c r="D87" t="str" cm="1">
        <f t="array" ref="D87:E87">_xlfn.TEXTSPLIT(A87," X ")</f>
        <v>PECEM</v>
      </c>
      <c r="E87" t="str">
        <v>MANAUS</v>
      </c>
    </row>
    <row r="88" spans="1:5" x14ac:dyDescent="0.25">
      <c r="A88" t="s">
        <v>238</v>
      </c>
      <c r="B88" t="s">
        <v>235</v>
      </c>
      <c r="C88">
        <v>14905.12</v>
      </c>
      <c r="D88" t="str" cm="1">
        <f t="array" ref="D88:E88">_xlfn.TEXTSPLIT(A88," X ")</f>
        <v>PARANAGUA</v>
      </c>
      <c r="E88" t="str">
        <v>MANAUS</v>
      </c>
    </row>
    <row r="89" spans="1:5" x14ac:dyDescent="0.25">
      <c r="A89" t="s">
        <v>239</v>
      </c>
      <c r="B89" t="s">
        <v>235</v>
      </c>
      <c r="C89">
        <v>15247.03</v>
      </c>
      <c r="D89" t="str" cm="1">
        <f t="array" ref="D89:E89">_xlfn.TEXTSPLIT(A89," X ")</f>
        <v>SANTOS</v>
      </c>
      <c r="E89" t="str">
        <v>MANAUS</v>
      </c>
    </row>
    <row r="90" spans="1:5" x14ac:dyDescent="0.25">
      <c r="A90" t="s">
        <v>240</v>
      </c>
      <c r="B90" t="s">
        <v>222</v>
      </c>
      <c r="C90">
        <v>4878.46</v>
      </c>
      <c r="D90" t="str" cm="1">
        <f t="array" ref="D90:E90">_xlfn.TEXTSPLIT(A90," X ")</f>
        <v>SUAPE</v>
      </c>
      <c r="E90" t="str">
        <v>PECEM</v>
      </c>
    </row>
    <row r="91" spans="1:5" x14ac:dyDescent="0.25">
      <c r="A91" t="s">
        <v>241</v>
      </c>
      <c r="B91" t="s">
        <v>222</v>
      </c>
      <c r="C91">
        <v>4103.5200000000004</v>
      </c>
      <c r="D91" t="str" cm="1">
        <f t="array" ref="D91:E91">_xlfn.TEXTSPLIT(A91," X ")</f>
        <v>MANAUS</v>
      </c>
      <c r="E91" t="str">
        <v>PECEM</v>
      </c>
    </row>
    <row r="92" spans="1:5" x14ac:dyDescent="0.25">
      <c r="A92" t="s">
        <v>242</v>
      </c>
      <c r="B92" t="s">
        <v>222</v>
      </c>
      <c r="C92">
        <v>7364.42</v>
      </c>
      <c r="D92" t="str" cm="1">
        <f t="array" ref="D92:E92">_xlfn.TEXTSPLIT(A92," X ")</f>
        <v>PARANAGUA</v>
      </c>
      <c r="E92" t="str">
        <v>PECEM</v>
      </c>
    </row>
    <row r="93" spans="1:5" x14ac:dyDescent="0.25">
      <c r="A93" t="s">
        <v>243</v>
      </c>
      <c r="B93" t="s">
        <v>222</v>
      </c>
      <c r="C93">
        <v>7235.26</v>
      </c>
      <c r="D93" t="str" cm="1">
        <f t="array" ref="D93:E93">_xlfn.TEXTSPLIT(A93," X ")</f>
        <v>SANTOS</v>
      </c>
      <c r="E93" t="str">
        <v>PECEM</v>
      </c>
    </row>
    <row r="94" spans="1:5" x14ac:dyDescent="0.25">
      <c r="A94" t="s">
        <v>240</v>
      </c>
      <c r="B94" t="s">
        <v>226</v>
      </c>
      <c r="C94">
        <v>6151.67</v>
      </c>
      <c r="D94" t="str" cm="1">
        <f t="array" ref="D94:E94">_xlfn.TEXTSPLIT(A94," X ")</f>
        <v>SUAPE</v>
      </c>
      <c r="E94" t="str">
        <v>PECEM</v>
      </c>
    </row>
    <row r="95" spans="1:5" x14ac:dyDescent="0.25">
      <c r="A95" t="s">
        <v>241</v>
      </c>
      <c r="B95" t="s">
        <v>226</v>
      </c>
      <c r="C95">
        <v>6418.73</v>
      </c>
      <c r="D95" t="str" cm="1">
        <f t="array" ref="D95:E95">_xlfn.TEXTSPLIT(A95," X ")</f>
        <v>MANAUS</v>
      </c>
      <c r="E95" t="str">
        <v>PECEM</v>
      </c>
    </row>
    <row r="96" spans="1:5" x14ac:dyDescent="0.25">
      <c r="A96" t="s">
        <v>242</v>
      </c>
      <c r="B96" t="s">
        <v>226</v>
      </c>
      <c r="C96">
        <v>8826.2900000000009</v>
      </c>
      <c r="D96" t="str" cm="1">
        <f t="array" ref="D96:E96">_xlfn.TEXTSPLIT(A96," X ")</f>
        <v>PARANAGUA</v>
      </c>
      <c r="E96" t="str">
        <v>PECEM</v>
      </c>
    </row>
    <row r="97" spans="1:5" x14ac:dyDescent="0.25">
      <c r="A97" t="s">
        <v>243</v>
      </c>
      <c r="B97" t="s">
        <v>226</v>
      </c>
      <c r="C97">
        <v>8882.51</v>
      </c>
      <c r="D97" t="str" cm="1">
        <f t="array" ref="D97:E97">_xlfn.TEXTSPLIT(A97," X ")</f>
        <v>SANTOS</v>
      </c>
      <c r="E97" t="str">
        <v>PECEM</v>
      </c>
    </row>
    <row r="98" spans="1:5" x14ac:dyDescent="0.25">
      <c r="A98" t="s">
        <v>240</v>
      </c>
      <c r="B98" t="s">
        <v>227</v>
      </c>
      <c r="C98">
        <v>6179.84</v>
      </c>
      <c r="D98" t="str" cm="1">
        <f t="array" ref="D98:E98">_xlfn.TEXTSPLIT(A98," X ")</f>
        <v>SUAPE</v>
      </c>
      <c r="E98" t="str">
        <v>PECEM</v>
      </c>
    </row>
    <row r="99" spans="1:5" x14ac:dyDescent="0.25">
      <c r="A99" t="s">
        <v>241</v>
      </c>
      <c r="B99" t="s">
        <v>227</v>
      </c>
      <c r="C99">
        <v>6451.22</v>
      </c>
      <c r="D99" t="str" cm="1">
        <f t="array" ref="D99:E99">_xlfn.TEXTSPLIT(A99," X ")</f>
        <v>MANAUS</v>
      </c>
      <c r="E99" t="str">
        <v>PECEM</v>
      </c>
    </row>
    <row r="100" spans="1:5" x14ac:dyDescent="0.25">
      <c r="A100" t="s">
        <v>242</v>
      </c>
      <c r="B100" t="s">
        <v>227</v>
      </c>
      <c r="C100">
        <v>8862.15</v>
      </c>
      <c r="D100" t="str" cm="1">
        <f t="array" ref="D100:E100">_xlfn.TEXTSPLIT(A100," X ")</f>
        <v>PARANAGUA</v>
      </c>
      <c r="E100" t="str">
        <v>PECEM</v>
      </c>
    </row>
    <row r="101" spans="1:5" x14ac:dyDescent="0.25">
      <c r="A101" t="s">
        <v>243</v>
      </c>
      <c r="B101" t="s">
        <v>227</v>
      </c>
      <c r="C101">
        <v>8922.1</v>
      </c>
      <c r="D101" t="str" cm="1">
        <f t="array" ref="D101:E101">_xlfn.TEXTSPLIT(A101," X ")</f>
        <v>SANTOS</v>
      </c>
      <c r="E101" t="str">
        <v>PECEM</v>
      </c>
    </row>
    <row r="102" spans="1:5" x14ac:dyDescent="0.25">
      <c r="A102" t="s">
        <v>240</v>
      </c>
      <c r="B102" t="s">
        <v>228</v>
      </c>
      <c r="C102">
        <v>6885.88</v>
      </c>
      <c r="D102" t="str" cm="1">
        <f t="array" ref="D102:E102">_xlfn.TEXTSPLIT(A102," X ")</f>
        <v>SUAPE</v>
      </c>
      <c r="E102" t="str">
        <v>PECEM</v>
      </c>
    </row>
    <row r="103" spans="1:5" x14ac:dyDescent="0.25">
      <c r="A103" t="s">
        <v>241</v>
      </c>
      <c r="B103" t="s">
        <v>228</v>
      </c>
      <c r="C103">
        <v>4964.58</v>
      </c>
      <c r="D103" t="str" cm="1">
        <f t="array" ref="D103:E103">_xlfn.TEXTSPLIT(A103," X ")</f>
        <v>MANAUS</v>
      </c>
      <c r="E103" t="str">
        <v>PECEM</v>
      </c>
    </row>
    <row r="104" spans="1:5" x14ac:dyDescent="0.25">
      <c r="A104" t="s">
        <v>242</v>
      </c>
      <c r="B104" t="s">
        <v>228</v>
      </c>
      <c r="C104">
        <v>9841.8700000000008</v>
      </c>
      <c r="D104" t="str" cm="1">
        <f t="array" ref="D104:E104">_xlfn.TEXTSPLIT(A104," X ")</f>
        <v>PARANAGUA</v>
      </c>
      <c r="E104" t="str">
        <v>PECEM</v>
      </c>
    </row>
    <row r="105" spans="1:5" x14ac:dyDescent="0.25">
      <c r="A105" t="s">
        <v>243</v>
      </c>
      <c r="B105" t="s">
        <v>228</v>
      </c>
      <c r="C105">
        <v>9694.91</v>
      </c>
      <c r="D105" t="str" cm="1">
        <f t="array" ref="D105:E105">_xlfn.TEXTSPLIT(A105," X ")</f>
        <v>SANTOS</v>
      </c>
      <c r="E105" t="str">
        <v>PECEM</v>
      </c>
    </row>
    <row r="106" spans="1:5" x14ac:dyDescent="0.25">
      <c r="A106" t="s">
        <v>240</v>
      </c>
      <c r="B106" t="s">
        <v>229</v>
      </c>
      <c r="C106">
        <v>11660.11</v>
      </c>
      <c r="D106" t="str" cm="1">
        <f t="array" ref="D106:E106">_xlfn.TEXTSPLIT(A106," X ")</f>
        <v>SUAPE</v>
      </c>
      <c r="E106" t="str">
        <v>PECEM</v>
      </c>
    </row>
    <row r="107" spans="1:5" x14ac:dyDescent="0.25">
      <c r="A107" t="s">
        <v>241</v>
      </c>
      <c r="B107" t="s">
        <v>229</v>
      </c>
      <c r="C107">
        <v>8707.34</v>
      </c>
      <c r="D107" t="str" cm="1">
        <f t="array" ref="D107:E107">_xlfn.TEXTSPLIT(A107," X ")</f>
        <v>MANAUS</v>
      </c>
      <c r="E107" t="str">
        <v>PECEM</v>
      </c>
    </row>
    <row r="108" spans="1:5" x14ac:dyDescent="0.25">
      <c r="A108" t="s">
        <v>242</v>
      </c>
      <c r="B108" t="s">
        <v>229</v>
      </c>
      <c r="C108">
        <v>12295.72</v>
      </c>
      <c r="D108" t="str" cm="1">
        <f t="array" ref="D108:E108">_xlfn.TEXTSPLIT(A108," X ")</f>
        <v>PARANAGUA</v>
      </c>
      <c r="E108" t="str">
        <v>PECEM</v>
      </c>
    </row>
    <row r="109" spans="1:5" x14ac:dyDescent="0.25">
      <c r="A109" t="s">
        <v>243</v>
      </c>
      <c r="B109" t="s">
        <v>229</v>
      </c>
      <c r="C109">
        <v>12333.13</v>
      </c>
      <c r="D109" t="str" cm="1">
        <f t="array" ref="D109:E109">_xlfn.TEXTSPLIT(A109," X ")</f>
        <v>SANTOS</v>
      </c>
      <c r="E109" t="str">
        <v>PECEM</v>
      </c>
    </row>
    <row r="110" spans="1:5" x14ac:dyDescent="0.25">
      <c r="A110" t="s">
        <v>240</v>
      </c>
      <c r="B110" t="s">
        <v>230</v>
      </c>
      <c r="C110">
        <v>12952.75</v>
      </c>
      <c r="D110" t="str" cm="1">
        <f t="array" ref="D110:E110">_xlfn.TEXTSPLIT(A110," X ")</f>
        <v>SUAPE</v>
      </c>
      <c r="E110" t="str">
        <v>PECEM</v>
      </c>
    </row>
    <row r="111" spans="1:5" x14ac:dyDescent="0.25">
      <c r="A111" t="s">
        <v>241</v>
      </c>
      <c r="B111" t="s">
        <v>230</v>
      </c>
      <c r="C111">
        <v>10523.89</v>
      </c>
      <c r="D111" t="str" cm="1">
        <f t="array" ref="D111:E111">_xlfn.TEXTSPLIT(A111," X ")</f>
        <v>MANAUS</v>
      </c>
      <c r="E111" t="str">
        <v>PECEM</v>
      </c>
    </row>
    <row r="112" spans="1:5" x14ac:dyDescent="0.25">
      <c r="A112" t="s">
        <v>242</v>
      </c>
      <c r="B112" t="s">
        <v>230</v>
      </c>
      <c r="C112">
        <v>13535.7</v>
      </c>
      <c r="D112" t="str" cm="1">
        <f t="array" ref="D112:E112">_xlfn.TEXTSPLIT(A112," X ")</f>
        <v>PARANAGUA</v>
      </c>
      <c r="E112" t="str">
        <v>PECEM</v>
      </c>
    </row>
    <row r="113" spans="1:5" x14ac:dyDescent="0.25">
      <c r="A113" t="s">
        <v>243</v>
      </c>
      <c r="B113" t="s">
        <v>230</v>
      </c>
      <c r="C113">
        <v>13909.74</v>
      </c>
      <c r="D113" t="str" cm="1">
        <f t="array" ref="D113:E113">_xlfn.TEXTSPLIT(A113," X ")</f>
        <v>SANTOS</v>
      </c>
      <c r="E113" t="str">
        <v>PECEM</v>
      </c>
    </row>
    <row r="114" spans="1:5" x14ac:dyDescent="0.25">
      <c r="A114" t="s">
        <v>240</v>
      </c>
      <c r="B114" t="s">
        <v>231</v>
      </c>
      <c r="C114">
        <v>11763.8</v>
      </c>
      <c r="D114" t="str" cm="1">
        <f t="array" ref="D114:E114">_xlfn.TEXTSPLIT(A114," X ")</f>
        <v>SUAPE</v>
      </c>
      <c r="E114" t="str">
        <v>PECEM</v>
      </c>
    </row>
    <row r="115" spans="1:5" x14ac:dyDescent="0.25">
      <c r="A115" t="s">
        <v>241</v>
      </c>
      <c r="B115" t="s">
        <v>231</v>
      </c>
      <c r="C115">
        <v>8833.02</v>
      </c>
      <c r="D115" t="str" cm="1">
        <f t="array" ref="D115:E115">_xlfn.TEXTSPLIT(A115," X ")</f>
        <v>MANAUS</v>
      </c>
      <c r="E115" t="str">
        <v>PECEM</v>
      </c>
    </row>
    <row r="116" spans="1:5" x14ac:dyDescent="0.25">
      <c r="A116" t="s">
        <v>242</v>
      </c>
      <c r="B116" t="s">
        <v>231</v>
      </c>
      <c r="C116">
        <v>12427.68</v>
      </c>
      <c r="D116" t="str" cm="1">
        <f t="array" ref="D116:E116">_xlfn.TEXTSPLIT(A116," X ")</f>
        <v>PARANAGUA</v>
      </c>
      <c r="E116" t="str">
        <v>PECEM</v>
      </c>
    </row>
    <row r="117" spans="1:5" x14ac:dyDescent="0.25">
      <c r="A117" t="s">
        <v>243</v>
      </c>
      <c r="B117" t="s">
        <v>231</v>
      </c>
      <c r="C117">
        <v>12478.82</v>
      </c>
      <c r="D117" t="str" cm="1">
        <f t="array" ref="D117:E117">_xlfn.TEXTSPLIT(A117," X ")</f>
        <v>SANTOS</v>
      </c>
      <c r="E117" t="str">
        <v>PECEM</v>
      </c>
    </row>
    <row r="118" spans="1:5" x14ac:dyDescent="0.25">
      <c r="A118" t="s">
        <v>240</v>
      </c>
      <c r="B118" t="s">
        <v>232</v>
      </c>
      <c r="C118">
        <v>13121.8</v>
      </c>
      <c r="D118" t="str" cm="1">
        <f t="array" ref="D118:E118">_xlfn.TEXTSPLIT(A118," X ")</f>
        <v>SUAPE</v>
      </c>
      <c r="E118" t="str">
        <v>PECEM</v>
      </c>
    </row>
    <row r="119" spans="1:5" x14ac:dyDescent="0.25">
      <c r="A119" t="s">
        <v>241</v>
      </c>
      <c r="B119" t="s">
        <v>232</v>
      </c>
      <c r="C119">
        <v>10718.86</v>
      </c>
      <c r="D119" t="str" cm="1">
        <f t="array" ref="D119:E119">_xlfn.TEXTSPLIT(A119," X ")</f>
        <v>MANAUS</v>
      </c>
      <c r="E119" t="str">
        <v>PECEM</v>
      </c>
    </row>
    <row r="120" spans="1:5" x14ac:dyDescent="0.25">
      <c r="A120" t="s">
        <v>242</v>
      </c>
      <c r="B120" t="s">
        <v>232</v>
      </c>
      <c r="C120">
        <v>13750.85</v>
      </c>
      <c r="D120" t="str" cm="1">
        <f t="array" ref="D120:E120">_xlfn.TEXTSPLIT(A120," X ")</f>
        <v>PARANAGUA</v>
      </c>
      <c r="E120" t="str">
        <v>PECEM</v>
      </c>
    </row>
    <row r="121" spans="1:5" x14ac:dyDescent="0.25">
      <c r="A121" t="s">
        <v>243</v>
      </c>
      <c r="B121" t="s">
        <v>232</v>
      </c>
      <c r="C121">
        <v>14147.29</v>
      </c>
      <c r="D121" t="str" cm="1">
        <f t="array" ref="D121:E121">_xlfn.TEXTSPLIT(A121," X ")</f>
        <v>SANTOS</v>
      </c>
      <c r="E121" t="str">
        <v>PECEM</v>
      </c>
    </row>
    <row r="122" spans="1:5" x14ac:dyDescent="0.25">
      <c r="A122" t="s">
        <v>240</v>
      </c>
      <c r="B122" t="s">
        <v>233</v>
      </c>
      <c r="C122">
        <v>7412.45</v>
      </c>
      <c r="D122" t="str" cm="1">
        <f t="array" ref="D122:E122">_xlfn.TEXTSPLIT(A122," X ")</f>
        <v>SUAPE</v>
      </c>
      <c r="E122" t="str">
        <v>PECEM</v>
      </c>
    </row>
    <row r="123" spans="1:5" x14ac:dyDescent="0.25">
      <c r="A123" t="s">
        <v>241</v>
      </c>
      <c r="B123" t="s">
        <v>233</v>
      </c>
      <c r="C123">
        <v>8582.14</v>
      </c>
      <c r="D123" t="str" cm="1">
        <f t="array" ref="D123:E123">_xlfn.TEXTSPLIT(A123," X ")</f>
        <v>MANAUS</v>
      </c>
      <c r="E123" t="str">
        <v>PECEM</v>
      </c>
    </row>
    <row r="124" spans="1:5" x14ac:dyDescent="0.25">
      <c r="A124" t="s">
        <v>242</v>
      </c>
      <c r="B124" t="s">
        <v>233</v>
      </c>
      <c r="C124">
        <v>12625.19</v>
      </c>
      <c r="D124" t="str" cm="1">
        <f t="array" ref="D124:E124">_xlfn.TEXTSPLIT(A124," X ")</f>
        <v>PARANAGUA</v>
      </c>
      <c r="E124" t="str">
        <v>PECEM</v>
      </c>
    </row>
    <row r="125" spans="1:5" x14ac:dyDescent="0.25">
      <c r="A125" t="s">
        <v>243</v>
      </c>
      <c r="B125" t="s">
        <v>233</v>
      </c>
      <c r="C125">
        <v>11984.21</v>
      </c>
      <c r="D125" t="str" cm="1">
        <f t="array" ref="D125:E125">_xlfn.TEXTSPLIT(A125," X ")</f>
        <v>SANTOS</v>
      </c>
      <c r="E125" t="str">
        <v>PECEM</v>
      </c>
    </row>
    <row r="126" spans="1:5" x14ac:dyDescent="0.25">
      <c r="A126" t="s">
        <v>240</v>
      </c>
      <c r="B126" t="s">
        <v>234</v>
      </c>
      <c r="C126">
        <v>5199.66</v>
      </c>
      <c r="D126" t="str" cm="1">
        <f t="array" ref="D126:E126">_xlfn.TEXTSPLIT(A126," X ")</f>
        <v>SUAPE</v>
      </c>
      <c r="E126" t="str">
        <v>PECEM</v>
      </c>
    </row>
    <row r="127" spans="1:5" x14ac:dyDescent="0.25">
      <c r="A127" t="s">
        <v>241</v>
      </c>
      <c r="B127" t="s">
        <v>234</v>
      </c>
      <c r="C127">
        <v>4168.82</v>
      </c>
      <c r="D127" t="str" cm="1">
        <f t="array" ref="D127:E127">_xlfn.TEXTSPLIT(A127," X ")</f>
        <v>MANAUS</v>
      </c>
      <c r="E127" t="str">
        <v>PECEM</v>
      </c>
    </row>
    <row r="128" spans="1:5" x14ac:dyDescent="0.25">
      <c r="A128" t="s">
        <v>242</v>
      </c>
      <c r="B128" t="s">
        <v>234</v>
      </c>
      <c r="C128">
        <v>6798.94</v>
      </c>
      <c r="D128" t="str" cm="1">
        <f t="array" ref="D128:E128">_xlfn.TEXTSPLIT(A128," X ")</f>
        <v>PARANAGUA</v>
      </c>
      <c r="E128" t="str">
        <v>PECEM</v>
      </c>
    </row>
    <row r="129" spans="1:5" x14ac:dyDescent="0.25">
      <c r="A129" t="s">
        <v>243</v>
      </c>
      <c r="B129" t="s">
        <v>234</v>
      </c>
      <c r="C129">
        <v>6574.01</v>
      </c>
      <c r="D129" t="str" cm="1">
        <f t="array" ref="D129:E129">_xlfn.TEXTSPLIT(A129," X ")</f>
        <v>SANTOS</v>
      </c>
      <c r="E129" t="str">
        <v>PECEM</v>
      </c>
    </row>
    <row r="130" spans="1:5" x14ac:dyDescent="0.25">
      <c r="A130" t="s">
        <v>240</v>
      </c>
      <c r="B130" t="s">
        <v>235</v>
      </c>
      <c r="C130">
        <v>6340.73</v>
      </c>
      <c r="D130" t="str" cm="1">
        <f t="array" ref="D130:E130">_xlfn.TEXTSPLIT(A130," X ")</f>
        <v>SUAPE</v>
      </c>
      <c r="E130" t="str">
        <v>PECEM</v>
      </c>
    </row>
    <row r="131" spans="1:5" x14ac:dyDescent="0.25">
      <c r="A131" t="s">
        <v>241</v>
      </c>
      <c r="B131" t="s">
        <v>235</v>
      </c>
      <c r="C131">
        <v>7101.21</v>
      </c>
      <c r="D131" t="str" cm="1">
        <f t="array" ref="D131:E131">_xlfn.TEXTSPLIT(A131," X ")</f>
        <v>MANAUS</v>
      </c>
      <c r="E131" t="str">
        <v>PECEM</v>
      </c>
    </row>
    <row r="132" spans="1:5" x14ac:dyDescent="0.25">
      <c r="A132" t="s">
        <v>242</v>
      </c>
      <c r="B132" t="s">
        <v>235</v>
      </c>
      <c r="C132">
        <v>10198.93</v>
      </c>
      <c r="D132" t="str" cm="1">
        <f t="array" ref="D132:E132">_xlfn.TEXTSPLIT(A132," X ")</f>
        <v>PARANAGUA</v>
      </c>
      <c r="E132" t="str">
        <v>PECEM</v>
      </c>
    </row>
    <row r="133" spans="1:5" x14ac:dyDescent="0.25">
      <c r="A133" t="s">
        <v>243</v>
      </c>
      <c r="B133" t="s">
        <v>235</v>
      </c>
      <c r="C133">
        <v>10384.84</v>
      </c>
      <c r="D133" t="str" cm="1">
        <f t="array" ref="D133:E133">_xlfn.TEXTSPLIT(A133," X ")</f>
        <v>SANTOS</v>
      </c>
      <c r="E133" t="str">
        <v>PECEM</v>
      </c>
    </row>
    <row r="134" spans="1:5" x14ac:dyDescent="0.25">
      <c r="A134" t="s">
        <v>244</v>
      </c>
      <c r="B134" t="s">
        <v>222</v>
      </c>
      <c r="C134">
        <v>5109.5600000000004</v>
      </c>
      <c r="D134" t="str" cm="1">
        <f t="array" ref="D134:E134">_xlfn.TEXTSPLIT(A134," X ")</f>
        <v>SUAPE</v>
      </c>
      <c r="E134" t="str">
        <v>PARANAGUA</v>
      </c>
    </row>
    <row r="135" spans="1:5" x14ac:dyDescent="0.25">
      <c r="A135" t="s">
        <v>245</v>
      </c>
      <c r="B135" t="s">
        <v>222</v>
      </c>
      <c r="C135">
        <v>4275.54</v>
      </c>
      <c r="D135" t="str" cm="1">
        <f t="array" ref="D135:E135">_xlfn.TEXTSPLIT(A135," X ")</f>
        <v>MANAUS</v>
      </c>
      <c r="E135" t="str">
        <v>PARANAGUA</v>
      </c>
    </row>
    <row r="136" spans="1:5" x14ac:dyDescent="0.25">
      <c r="A136" t="s">
        <v>246</v>
      </c>
      <c r="B136" t="s">
        <v>222</v>
      </c>
      <c r="C136">
        <v>4274.2800000000007</v>
      </c>
      <c r="D136" t="str" cm="1">
        <f t="array" ref="D136:E136">_xlfn.TEXTSPLIT(A136," X ")</f>
        <v>PECEM</v>
      </c>
      <c r="E136" t="str">
        <v>PARANAGUA</v>
      </c>
    </row>
    <row r="137" spans="1:5" x14ac:dyDescent="0.25">
      <c r="A137" t="s">
        <v>247</v>
      </c>
      <c r="B137" t="s">
        <v>222</v>
      </c>
      <c r="C137">
        <v>4601.4399999999996</v>
      </c>
      <c r="D137" t="str" cm="1">
        <f t="array" ref="D137:E137">_xlfn.TEXTSPLIT(A137," X ")</f>
        <v>SANTOS</v>
      </c>
      <c r="E137" t="str">
        <v>PARANAGUA</v>
      </c>
    </row>
    <row r="138" spans="1:5" x14ac:dyDescent="0.25">
      <c r="A138" t="s">
        <v>244</v>
      </c>
      <c r="B138" t="s">
        <v>226</v>
      </c>
      <c r="C138">
        <v>5134.3999999999996</v>
      </c>
      <c r="D138" t="str" cm="1">
        <f t="array" ref="D138:E138">_xlfn.TEXTSPLIT(A138," X ")</f>
        <v>SUAPE</v>
      </c>
      <c r="E138" t="str">
        <v>PARANAGUA</v>
      </c>
    </row>
    <row r="139" spans="1:5" x14ac:dyDescent="0.25">
      <c r="A139" t="s">
        <v>245</v>
      </c>
      <c r="B139" t="s">
        <v>226</v>
      </c>
      <c r="C139">
        <v>6417.8</v>
      </c>
      <c r="D139" t="str" cm="1">
        <f t="array" ref="D139:E139">_xlfn.TEXTSPLIT(A139," X ")</f>
        <v>MANAUS</v>
      </c>
      <c r="E139" t="str">
        <v>PARANAGUA</v>
      </c>
    </row>
    <row r="140" spans="1:5" x14ac:dyDescent="0.25">
      <c r="A140" t="s">
        <v>246</v>
      </c>
      <c r="B140" t="s">
        <v>226</v>
      </c>
      <c r="C140">
        <v>4399.74</v>
      </c>
      <c r="D140" t="str" cm="1">
        <f t="array" ref="D140:E140">_xlfn.TEXTSPLIT(A140," X ")</f>
        <v>PECEM</v>
      </c>
      <c r="E140" t="str">
        <v>PARANAGUA</v>
      </c>
    </row>
    <row r="141" spans="1:5" x14ac:dyDescent="0.25">
      <c r="A141" t="s">
        <v>247</v>
      </c>
      <c r="B141" t="s">
        <v>226</v>
      </c>
      <c r="C141">
        <v>4690.16</v>
      </c>
      <c r="D141" t="str" cm="1">
        <f t="array" ref="D141:E141">_xlfn.TEXTSPLIT(A141," X ")</f>
        <v>SANTOS</v>
      </c>
      <c r="E141" t="str">
        <v>PARANAGUA</v>
      </c>
    </row>
    <row r="142" spans="1:5" x14ac:dyDescent="0.25">
      <c r="A142" t="s">
        <v>244</v>
      </c>
      <c r="B142" t="s">
        <v>227</v>
      </c>
      <c r="C142">
        <v>5167.68</v>
      </c>
      <c r="D142" t="str" cm="1">
        <f t="array" ref="D142:E142">_xlfn.TEXTSPLIT(A142," X ")</f>
        <v>SUAPE</v>
      </c>
      <c r="E142" t="str">
        <v>PARANAGUA</v>
      </c>
    </row>
    <row r="143" spans="1:5" x14ac:dyDescent="0.25">
      <c r="A143" t="s">
        <v>245</v>
      </c>
      <c r="B143" t="s">
        <v>227</v>
      </c>
      <c r="C143">
        <v>6460.29</v>
      </c>
      <c r="D143" t="str" cm="1">
        <f t="array" ref="D143:E143">_xlfn.TEXTSPLIT(A143," X ")</f>
        <v>MANAUS</v>
      </c>
      <c r="E143" t="str">
        <v>PARANAGUA</v>
      </c>
    </row>
    <row r="144" spans="1:5" x14ac:dyDescent="0.25">
      <c r="A144" t="s">
        <v>246</v>
      </c>
      <c r="B144" t="s">
        <v>227</v>
      </c>
      <c r="C144">
        <v>4435.67</v>
      </c>
      <c r="D144" t="str" cm="1">
        <f t="array" ref="D144:E144">_xlfn.TEXTSPLIT(A144," X ")</f>
        <v>PECEM</v>
      </c>
      <c r="E144" t="str">
        <v>PARANAGUA</v>
      </c>
    </row>
    <row r="145" spans="1:5" x14ac:dyDescent="0.25">
      <c r="A145" t="s">
        <v>247</v>
      </c>
      <c r="B145" t="s">
        <v>227</v>
      </c>
      <c r="C145">
        <v>4717.3500000000004</v>
      </c>
      <c r="D145" t="str" cm="1">
        <f t="array" ref="D145:E145">_xlfn.TEXTSPLIT(A145," X ")</f>
        <v>SANTOS</v>
      </c>
      <c r="E145" t="str">
        <v>PARANAGUA</v>
      </c>
    </row>
    <row r="146" spans="1:5" x14ac:dyDescent="0.25">
      <c r="A146" t="s">
        <v>244</v>
      </c>
      <c r="B146" t="s">
        <v>228</v>
      </c>
      <c r="C146">
        <v>6853.58</v>
      </c>
      <c r="D146" t="str" cm="1">
        <f t="array" ref="D146:E146">_xlfn.TEXTSPLIT(A146," X ")</f>
        <v>SUAPE</v>
      </c>
      <c r="E146" t="str">
        <v>PARANAGUA</v>
      </c>
    </row>
    <row r="147" spans="1:5" x14ac:dyDescent="0.25">
      <c r="A147" t="s">
        <v>245</v>
      </c>
      <c r="B147" t="s">
        <v>228</v>
      </c>
      <c r="C147">
        <v>5835.57</v>
      </c>
      <c r="D147" t="str" cm="1">
        <f t="array" ref="D147:E147">_xlfn.TEXTSPLIT(A147," X ")</f>
        <v>MANAUS</v>
      </c>
      <c r="E147" t="str">
        <v>PARANAGUA</v>
      </c>
    </row>
    <row r="148" spans="1:5" x14ac:dyDescent="0.25">
      <c r="A148" t="s">
        <v>246</v>
      </c>
      <c r="B148" t="s">
        <v>228</v>
      </c>
      <c r="C148">
        <v>4586.21</v>
      </c>
      <c r="D148" t="str" cm="1">
        <f t="array" ref="D148:E148">_xlfn.TEXTSPLIT(A148," X ")</f>
        <v>PECEM</v>
      </c>
      <c r="E148" t="str">
        <v>PARANAGUA</v>
      </c>
    </row>
    <row r="149" spans="1:5" x14ac:dyDescent="0.25">
      <c r="A149" t="s">
        <v>247</v>
      </c>
      <c r="B149" t="s">
        <v>228</v>
      </c>
      <c r="C149">
        <v>3303</v>
      </c>
      <c r="D149" t="str" cm="1">
        <f t="array" ref="D149:E149">_xlfn.TEXTSPLIT(A149," X ")</f>
        <v>SANTOS</v>
      </c>
      <c r="E149" t="str">
        <v>PARANAGUA</v>
      </c>
    </row>
    <row r="150" spans="1:5" x14ac:dyDescent="0.25">
      <c r="A150" t="s">
        <v>244</v>
      </c>
      <c r="B150" t="s">
        <v>229</v>
      </c>
      <c r="C150">
        <v>10233.870000000001</v>
      </c>
      <c r="D150" t="str" cm="1">
        <f t="array" ref="D150:E150">_xlfn.TEXTSPLIT(A150," X ")</f>
        <v>SUAPE</v>
      </c>
      <c r="E150" t="str">
        <v>PARANAGUA</v>
      </c>
    </row>
    <row r="151" spans="1:5" x14ac:dyDescent="0.25">
      <c r="A151" t="s">
        <v>245</v>
      </c>
      <c r="B151" t="s">
        <v>229</v>
      </c>
      <c r="C151">
        <v>7233.35</v>
      </c>
      <c r="D151" t="str" cm="1">
        <f t="array" ref="D151:E151">_xlfn.TEXTSPLIT(A151," X ")</f>
        <v>MANAUS</v>
      </c>
      <c r="E151" t="str">
        <v>PARANAGUA</v>
      </c>
    </row>
    <row r="152" spans="1:5" x14ac:dyDescent="0.25">
      <c r="A152" t="s">
        <v>246</v>
      </c>
      <c r="B152" t="s">
        <v>229</v>
      </c>
      <c r="C152">
        <v>9619.24</v>
      </c>
      <c r="D152" t="str" cm="1">
        <f t="array" ref="D152:E152">_xlfn.TEXTSPLIT(A152," X ")</f>
        <v>PECEM</v>
      </c>
      <c r="E152" t="str">
        <v>PARANAGUA</v>
      </c>
    </row>
    <row r="153" spans="1:5" x14ac:dyDescent="0.25">
      <c r="A153" t="s">
        <v>247</v>
      </c>
      <c r="B153" t="s">
        <v>229</v>
      </c>
      <c r="C153">
        <v>7935.9</v>
      </c>
      <c r="D153" t="str" cm="1">
        <f t="array" ref="D153:E153">_xlfn.TEXTSPLIT(A153," X ")</f>
        <v>SANTOS</v>
      </c>
      <c r="E153" t="str">
        <v>PARANAGUA</v>
      </c>
    </row>
    <row r="154" spans="1:5" x14ac:dyDescent="0.25">
      <c r="A154" t="s">
        <v>244</v>
      </c>
      <c r="B154" t="s">
        <v>230</v>
      </c>
      <c r="C154">
        <v>10584.92</v>
      </c>
      <c r="D154" t="str" cm="1">
        <f t="array" ref="D154:E154">_xlfn.TEXTSPLIT(A154," X ")</f>
        <v>SUAPE</v>
      </c>
      <c r="E154" t="str">
        <v>PARANAGUA</v>
      </c>
    </row>
    <row r="155" spans="1:5" x14ac:dyDescent="0.25">
      <c r="A155" t="s">
        <v>245</v>
      </c>
      <c r="B155" t="s">
        <v>230</v>
      </c>
      <c r="C155">
        <v>9193.130000000001</v>
      </c>
      <c r="D155" t="str" cm="1">
        <f t="array" ref="D155:E155">_xlfn.TEXTSPLIT(A155," X ")</f>
        <v>MANAUS</v>
      </c>
      <c r="E155" t="str">
        <v>PARANAGUA</v>
      </c>
    </row>
    <row r="156" spans="1:5" x14ac:dyDescent="0.25">
      <c r="A156" t="s">
        <v>246</v>
      </c>
      <c r="B156" t="s">
        <v>230</v>
      </c>
      <c r="C156">
        <v>10188.469999999999</v>
      </c>
      <c r="D156" t="str" cm="1">
        <f t="array" ref="D156:E156">_xlfn.TEXTSPLIT(A156," X ")</f>
        <v>PECEM</v>
      </c>
      <c r="E156" t="str">
        <v>PARANAGUA</v>
      </c>
    </row>
    <row r="157" spans="1:5" x14ac:dyDescent="0.25">
      <c r="A157" t="s">
        <v>247</v>
      </c>
      <c r="B157" t="s">
        <v>230</v>
      </c>
      <c r="C157">
        <v>8229.07</v>
      </c>
      <c r="D157" t="str" cm="1">
        <f t="array" ref="D157:E157">_xlfn.TEXTSPLIT(A157," X ")</f>
        <v>SANTOS</v>
      </c>
      <c r="E157" t="str">
        <v>PARANAGUA</v>
      </c>
    </row>
    <row r="158" spans="1:5" x14ac:dyDescent="0.25">
      <c r="A158" t="s">
        <v>244</v>
      </c>
      <c r="B158" t="s">
        <v>231</v>
      </c>
      <c r="C158">
        <v>10332.82</v>
      </c>
      <c r="D158" t="str" cm="1">
        <f t="array" ref="D158:E158">_xlfn.TEXTSPLIT(A158," X ")</f>
        <v>SUAPE</v>
      </c>
      <c r="E158" t="str">
        <v>PARANAGUA</v>
      </c>
    </row>
    <row r="159" spans="1:5" x14ac:dyDescent="0.25">
      <c r="A159" t="s">
        <v>245</v>
      </c>
      <c r="B159" t="s">
        <v>231</v>
      </c>
      <c r="C159">
        <v>7366.3</v>
      </c>
      <c r="D159" t="str" cm="1">
        <f t="array" ref="D159:E159">_xlfn.TEXTSPLIT(A159," X ")</f>
        <v>MANAUS</v>
      </c>
      <c r="E159" t="str">
        <v>PARANAGUA</v>
      </c>
    </row>
    <row r="160" spans="1:5" x14ac:dyDescent="0.25">
      <c r="A160" t="s">
        <v>246</v>
      </c>
      <c r="B160" t="s">
        <v>231</v>
      </c>
      <c r="C160">
        <v>9727.8700000000008</v>
      </c>
      <c r="D160" t="str" cm="1">
        <f t="array" ref="D160:E160">_xlfn.TEXTSPLIT(A160," X ")</f>
        <v>PECEM</v>
      </c>
      <c r="E160" t="str">
        <v>PARANAGUA</v>
      </c>
    </row>
    <row r="161" spans="1:5" x14ac:dyDescent="0.25">
      <c r="A161" t="s">
        <v>247</v>
      </c>
      <c r="B161" t="s">
        <v>231</v>
      </c>
      <c r="C161">
        <v>8012.42</v>
      </c>
      <c r="D161" t="str" cm="1">
        <f t="array" ref="D161:E161">_xlfn.TEXTSPLIT(A161," X ")</f>
        <v>SANTOS</v>
      </c>
      <c r="E161" t="str">
        <v>PARANAGUA</v>
      </c>
    </row>
    <row r="162" spans="1:5" x14ac:dyDescent="0.25">
      <c r="A162" t="s">
        <v>244</v>
      </c>
      <c r="B162" t="s">
        <v>232</v>
      </c>
      <c r="C162">
        <v>10784.62</v>
      </c>
      <c r="D162" t="str" cm="1">
        <f t="array" ref="D162:E162">_xlfn.TEXTSPLIT(A162," X ")</f>
        <v>SUAPE</v>
      </c>
      <c r="E162" t="str">
        <v>PARANAGUA</v>
      </c>
    </row>
    <row r="163" spans="1:5" x14ac:dyDescent="0.25">
      <c r="A163" t="s">
        <v>245</v>
      </c>
      <c r="B163" t="s">
        <v>232</v>
      </c>
      <c r="C163">
        <v>9448.09</v>
      </c>
      <c r="D163" t="str" cm="1">
        <f t="array" ref="D163:E163">_xlfn.TEXTSPLIT(A163," X ")</f>
        <v>MANAUS</v>
      </c>
      <c r="E163" t="str">
        <v>PARANAGUA</v>
      </c>
    </row>
    <row r="164" spans="1:5" x14ac:dyDescent="0.25">
      <c r="A164" t="s">
        <v>246</v>
      </c>
      <c r="B164" t="s">
        <v>232</v>
      </c>
      <c r="C164">
        <v>10403.959999999999</v>
      </c>
      <c r="D164" t="str" cm="1">
        <f t="array" ref="D164:E164">_xlfn.TEXTSPLIT(A164," X ")</f>
        <v>PECEM</v>
      </c>
      <c r="E164" t="str">
        <v>PARANAGUA</v>
      </c>
    </row>
    <row r="165" spans="1:5" x14ac:dyDescent="0.25">
      <c r="A165" t="s">
        <v>247</v>
      </c>
      <c r="B165" t="s">
        <v>232</v>
      </c>
      <c r="C165">
        <v>8392.2000000000007</v>
      </c>
      <c r="D165" t="str" cm="1">
        <f t="array" ref="D165:E165">_xlfn.TEXTSPLIT(A165," X ")</f>
        <v>SANTOS</v>
      </c>
      <c r="E165" t="str">
        <v>PARANAGUA</v>
      </c>
    </row>
    <row r="166" spans="1:5" x14ac:dyDescent="0.25">
      <c r="A166" t="s">
        <v>244</v>
      </c>
      <c r="B166" t="s">
        <v>233</v>
      </c>
      <c r="C166">
        <v>7756.56</v>
      </c>
      <c r="D166" t="str" cm="1">
        <f t="array" ref="D166:E166">_xlfn.TEXTSPLIT(A166," X ")</f>
        <v>SUAPE</v>
      </c>
      <c r="E166" t="str">
        <v>PARANAGUA</v>
      </c>
    </row>
    <row r="167" spans="1:5" x14ac:dyDescent="0.25">
      <c r="A167" t="s">
        <v>245</v>
      </c>
      <c r="B167" t="s">
        <v>233</v>
      </c>
      <c r="C167">
        <v>7214.28</v>
      </c>
      <c r="D167" t="str" cm="1">
        <f t="array" ref="D167:E167">_xlfn.TEXTSPLIT(A167," X ")</f>
        <v>MANAUS</v>
      </c>
      <c r="E167" t="str">
        <v>PARANAGUA</v>
      </c>
    </row>
    <row r="168" spans="1:5" x14ac:dyDescent="0.25">
      <c r="A168" t="s">
        <v>246</v>
      </c>
      <c r="B168" t="s">
        <v>233</v>
      </c>
      <c r="C168">
        <v>5895.1</v>
      </c>
      <c r="D168" t="str" cm="1">
        <f t="array" ref="D168:E168">_xlfn.TEXTSPLIT(A168," X ")</f>
        <v>PECEM</v>
      </c>
      <c r="E168" t="str">
        <v>PARANAGUA</v>
      </c>
    </row>
    <row r="169" spans="1:5" x14ac:dyDescent="0.25">
      <c r="A169" t="s">
        <v>247</v>
      </c>
      <c r="B169" t="s">
        <v>233</v>
      </c>
      <c r="C169">
        <v>3359.62</v>
      </c>
      <c r="D169" t="str" cm="1">
        <f t="array" ref="D169:E169">_xlfn.TEXTSPLIT(A169," X ")</f>
        <v>SANTOS</v>
      </c>
      <c r="E169" t="str">
        <v>PARANAGUA</v>
      </c>
    </row>
    <row r="170" spans="1:5" x14ac:dyDescent="0.25">
      <c r="A170" t="s">
        <v>244</v>
      </c>
      <c r="B170" t="s">
        <v>234</v>
      </c>
      <c r="C170">
        <v>5599.43</v>
      </c>
      <c r="D170" t="str" cm="1">
        <f t="array" ref="D170:E170">_xlfn.TEXTSPLIT(A170," X ")</f>
        <v>SUAPE</v>
      </c>
      <c r="E170" t="str">
        <v>PARANAGUA</v>
      </c>
    </row>
    <row r="171" spans="1:5" x14ac:dyDescent="0.25">
      <c r="A171" t="s">
        <v>245</v>
      </c>
      <c r="B171" t="s">
        <v>234</v>
      </c>
      <c r="C171">
        <v>4481.1399999999994</v>
      </c>
      <c r="D171" t="str" cm="1">
        <f t="array" ref="D171:E171">_xlfn.TEXTSPLIT(A171," X ")</f>
        <v>MANAUS</v>
      </c>
      <c r="E171" t="str">
        <v>PARANAGUA</v>
      </c>
    </row>
    <row r="172" spans="1:5" x14ac:dyDescent="0.25">
      <c r="A172" t="s">
        <v>246</v>
      </c>
      <c r="B172" t="s">
        <v>234</v>
      </c>
      <c r="C172">
        <v>4125.8500000000004</v>
      </c>
      <c r="D172" t="str" cm="1">
        <f t="array" ref="D172:E172">_xlfn.TEXTSPLIT(A172," X ")</f>
        <v>PECEM</v>
      </c>
      <c r="E172" t="str">
        <v>PARANAGUA</v>
      </c>
    </row>
    <row r="173" spans="1:5" x14ac:dyDescent="0.25">
      <c r="A173" t="s">
        <v>247</v>
      </c>
      <c r="B173" t="s">
        <v>234</v>
      </c>
      <c r="C173">
        <v>4216.05</v>
      </c>
      <c r="D173" t="str" cm="1">
        <f t="array" ref="D173:E173">_xlfn.TEXTSPLIT(A173," X ")</f>
        <v>SANTOS</v>
      </c>
      <c r="E173" t="str">
        <v>PARANAGUA</v>
      </c>
    </row>
    <row r="174" spans="1:5" x14ac:dyDescent="0.25">
      <c r="A174" t="s">
        <v>244</v>
      </c>
      <c r="B174" t="s">
        <v>235</v>
      </c>
      <c r="C174">
        <v>4191.32</v>
      </c>
      <c r="D174" t="str" cm="1">
        <f t="array" ref="D174:E174">_xlfn.TEXTSPLIT(A174," X ")</f>
        <v>SUAPE</v>
      </c>
      <c r="E174" t="str">
        <v>PARANAGUA</v>
      </c>
    </row>
    <row r="175" spans="1:5" x14ac:dyDescent="0.25">
      <c r="A175" t="s">
        <v>245</v>
      </c>
      <c r="B175" t="s">
        <v>235</v>
      </c>
      <c r="C175">
        <v>6076.7</v>
      </c>
      <c r="D175" t="str" cm="1">
        <f t="array" ref="D175:E175">_xlfn.TEXTSPLIT(A175," X ")</f>
        <v>MANAUS</v>
      </c>
      <c r="E175" t="str">
        <v>PARANAGUA</v>
      </c>
    </row>
    <row r="176" spans="1:5" x14ac:dyDescent="0.25">
      <c r="A176" t="s">
        <v>246</v>
      </c>
      <c r="B176" t="s">
        <v>235</v>
      </c>
      <c r="C176">
        <v>3574.21</v>
      </c>
      <c r="D176" t="str" cm="1">
        <f t="array" ref="D176:E176">_xlfn.TEXTSPLIT(A176," X ")</f>
        <v>PECEM</v>
      </c>
      <c r="E176" t="str">
        <v>PARANAGUA</v>
      </c>
    </row>
    <row r="177" spans="1:5" x14ac:dyDescent="0.25">
      <c r="A177" t="s">
        <v>247</v>
      </c>
      <c r="B177" t="s">
        <v>235</v>
      </c>
      <c r="C177">
        <v>4663.47</v>
      </c>
      <c r="D177" t="str" cm="1">
        <f t="array" ref="D177:E177">_xlfn.TEXTSPLIT(A177," X ")</f>
        <v>SANTOS</v>
      </c>
      <c r="E177" t="str">
        <v>PARANAGUA</v>
      </c>
    </row>
    <row r="178" spans="1:5" x14ac:dyDescent="0.25">
      <c r="A178" t="s">
        <v>248</v>
      </c>
      <c r="B178" t="s">
        <v>222</v>
      </c>
      <c r="C178">
        <v>5181.63</v>
      </c>
      <c r="D178" t="str" cm="1">
        <f t="array" ref="D178:E178">_xlfn.TEXTSPLIT(A178," X ")</f>
        <v>SUAPE</v>
      </c>
      <c r="E178" t="str">
        <v>SANTOS</v>
      </c>
    </row>
    <row r="179" spans="1:5" x14ac:dyDescent="0.25">
      <c r="A179" t="s">
        <v>249</v>
      </c>
      <c r="B179" t="s">
        <v>222</v>
      </c>
      <c r="C179">
        <v>4779.62</v>
      </c>
      <c r="D179" t="str" cm="1">
        <f t="array" ref="D179:E179">_xlfn.TEXTSPLIT(A179," X ")</f>
        <v>MANAUS</v>
      </c>
      <c r="E179" t="str">
        <v>SANTOS</v>
      </c>
    </row>
    <row r="180" spans="1:5" x14ac:dyDescent="0.25">
      <c r="A180" t="s">
        <v>250</v>
      </c>
      <c r="B180" t="s">
        <v>222</v>
      </c>
      <c r="C180">
        <v>3283.26</v>
      </c>
      <c r="D180" t="str" cm="1">
        <f t="array" ref="D180:E180">_xlfn.TEXTSPLIT(A180," X ")</f>
        <v>PECEM</v>
      </c>
      <c r="E180" t="str">
        <v>SANTOS</v>
      </c>
    </row>
    <row r="181" spans="1:5" x14ac:dyDescent="0.25">
      <c r="A181" t="s">
        <v>251</v>
      </c>
      <c r="B181" t="s">
        <v>222</v>
      </c>
      <c r="C181">
        <v>6093.79</v>
      </c>
      <c r="D181" t="str" cm="1">
        <f t="array" ref="D181:E181">_xlfn.TEXTSPLIT(A181," X ")</f>
        <v>PARANAGUA</v>
      </c>
      <c r="E181" t="str">
        <v>SANTOS</v>
      </c>
    </row>
    <row r="182" spans="1:5" x14ac:dyDescent="0.25">
      <c r="A182" t="s">
        <v>248</v>
      </c>
      <c r="B182" t="s">
        <v>226</v>
      </c>
      <c r="C182">
        <v>5596.24</v>
      </c>
      <c r="D182" t="str" cm="1">
        <f t="array" ref="D182:E182">_xlfn.TEXTSPLIT(A182," X ")</f>
        <v>SUAPE</v>
      </c>
      <c r="E182" t="str">
        <v>SANTOS</v>
      </c>
    </row>
    <row r="183" spans="1:5" x14ac:dyDescent="0.25">
      <c r="A183" t="s">
        <v>249</v>
      </c>
      <c r="B183" t="s">
        <v>226</v>
      </c>
      <c r="C183">
        <v>6479.62</v>
      </c>
      <c r="D183" t="str" cm="1">
        <f t="array" ref="D183:E183">_xlfn.TEXTSPLIT(A183," X ")</f>
        <v>MANAUS</v>
      </c>
      <c r="E183" t="str">
        <v>SANTOS</v>
      </c>
    </row>
    <row r="184" spans="1:5" x14ac:dyDescent="0.25">
      <c r="A184" t="s">
        <v>250</v>
      </c>
      <c r="B184" t="s">
        <v>226</v>
      </c>
      <c r="C184">
        <v>4561.59</v>
      </c>
      <c r="D184" t="str" cm="1">
        <f t="array" ref="D184:E184">_xlfn.TEXTSPLIT(A184," X ")</f>
        <v>PECEM</v>
      </c>
      <c r="E184" t="str">
        <v>SANTOS</v>
      </c>
    </row>
    <row r="185" spans="1:5" x14ac:dyDescent="0.25">
      <c r="A185" t="s">
        <v>251</v>
      </c>
      <c r="B185" t="s">
        <v>226</v>
      </c>
      <c r="C185">
        <v>5369.52</v>
      </c>
      <c r="D185" t="str" cm="1">
        <f t="array" ref="D185:E185">_xlfn.TEXTSPLIT(A185," X ")</f>
        <v>PARANAGUA</v>
      </c>
      <c r="E185" t="str">
        <v>SANTOS</v>
      </c>
    </row>
    <row r="186" spans="1:5" x14ac:dyDescent="0.25">
      <c r="A186" t="s">
        <v>248</v>
      </c>
      <c r="B186" t="s">
        <v>227</v>
      </c>
      <c r="C186">
        <v>5627.55</v>
      </c>
      <c r="D186" t="str" cm="1">
        <f t="array" ref="D186:E186">_xlfn.TEXTSPLIT(A186," X ")</f>
        <v>SUAPE</v>
      </c>
      <c r="E186" t="str">
        <v>SANTOS</v>
      </c>
    </row>
    <row r="187" spans="1:5" x14ac:dyDescent="0.25">
      <c r="A187" t="s">
        <v>249</v>
      </c>
      <c r="B187" t="s">
        <v>227</v>
      </c>
      <c r="C187">
        <v>6520.14</v>
      </c>
      <c r="D187" t="str" cm="1">
        <f t="array" ref="D187:E187">_xlfn.TEXTSPLIT(A187," X ")</f>
        <v>MANAUS</v>
      </c>
      <c r="E187" t="str">
        <v>SANTOS</v>
      </c>
    </row>
    <row r="188" spans="1:5" x14ac:dyDescent="0.25">
      <c r="A188" t="s">
        <v>250</v>
      </c>
      <c r="B188" t="s">
        <v>227</v>
      </c>
      <c r="C188">
        <v>4595.5300000000007</v>
      </c>
      <c r="D188" t="str" cm="1">
        <f t="array" ref="D188:E188">_xlfn.TEXTSPLIT(A188," X ")</f>
        <v>PECEM</v>
      </c>
      <c r="E188" t="str">
        <v>SANTOS</v>
      </c>
    </row>
    <row r="189" spans="1:5" x14ac:dyDescent="0.25">
      <c r="A189" t="s">
        <v>251</v>
      </c>
      <c r="B189" t="s">
        <v>227</v>
      </c>
      <c r="C189">
        <v>5407.41</v>
      </c>
      <c r="D189" t="str" cm="1">
        <f t="array" ref="D189:E189">_xlfn.TEXTSPLIT(A189," X ")</f>
        <v>PARANAGUA</v>
      </c>
      <c r="E189" t="str">
        <v>SANTOS</v>
      </c>
    </row>
    <row r="190" spans="1:5" x14ac:dyDescent="0.25">
      <c r="A190" t="s">
        <v>248</v>
      </c>
      <c r="B190" t="s">
        <v>228</v>
      </c>
      <c r="C190">
        <v>6541.59</v>
      </c>
      <c r="D190" t="str" cm="1">
        <f t="array" ref="D190:E190">_xlfn.TEXTSPLIT(A190," X ")</f>
        <v>SUAPE</v>
      </c>
      <c r="E190" t="str">
        <v>SANTOS</v>
      </c>
    </row>
    <row r="191" spans="1:5" x14ac:dyDescent="0.25">
      <c r="A191" t="s">
        <v>249</v>
      </c>
      <c r="B191" t="s">
        <v>228</v>
      </c>
      <c r="C191">
        <v>5669.58</v>
      </c>
      <c r="D191" t="str" cm="1">
        <f t="array" ref="D191:E191">_xlfn.TEXTSPLIT(A191," X ")</f>
        <v>MANAUS</v>
      </c>
      <c r="E191" t="str">
        <v>SANTOS</v>
      </c>
    </row>
    <row r="192" spans="1:5" x14ac:dyDescent="0.25">
      <c r="A192" t="s">
        <v>250</v>
      </c>
      <c r="B192" t="s">
        <v>228</v>
      </c>
      <c r="C192">
        <v>5774.21</v>
      </c>
      <c r="D192" t="str" cm="1">
        <f t="array" ref="D192:E192">_xlfn.TEXTSPLIT(A192," X ")</f>
        <v>PECEM</v>
      </c>
      <c r="E192" t="str">
        <v>SANTOS</v>
      </c>
    </row>
    <row r="193" spans="1:5" x14ac:dyDescent="0.25">
      <c r="A193" t="s">
        <v>251</v>
      </c>
      <c r="B193" t="s">
        <v>228</v>
      </c>
      <c r="C193">
        <v>9170.8700000000008</v>
      </c>
      <c r="D193" t="str" cm="1">
        <f t="array" ref="D193:E193">_xlfn.TEXTSPLIT(A193," X ")</f>
        <v>PARANAGUA</v>
      </c>
      <c r="E193" t="str">
        <v>SANTOS</v>
      </c>
    </row>
    <row r="194" spans="1:5" x14ac:dyDescent="0.25">
      <c r="A194" t="s">
        <v>248</v>
      </c>
      <c r="B194" t="s">
        <v>229</v>
      </c>
      <c r="C194">
        <v>8379.1</v>
      </c>
      <c r="D194" t="str" cm="1">
        <f t="array" ref="D194:E194">_xlfn.TEXTSPLIT(A194," X ")</f>
        <v>SUAPE</v>
      </c>
      <c r="E194" t="str">
        <v>SANTOS</v>
      </c>
    </row>
    <row r="195" spans="1:5" x14ac:dyDescent="0.25">
      <c r="A195" t="s">
        <v>249</v>
      </c>
      <c r="B195" t="s">
        <v>229</v>
      </c>
      <c r="C195">
        <v>5810.58</v>
      </c>
      <c r="D195" t="str" cm="1">
        <f t="array" ref="D195:E195">_xlfn.TEXTSPLIT(A195," X ")</f>
        <v>MANAUS</v>
      </c>
      <c r="E195" t="str">
        <v>SANTOS</v>
      </c>
    </row>
    <row r="196" spans="1:5" x14ac:dyDescent="0.25">
      <c r="A196" t="s">
        <v>250</v>
      </c>
      <c r="B196" t="s">
        <v>229</v>
      </c>
      <c r="C196">
        <v>6701.37</v>
      </c>
      <c r="D196" t="str" cm="1">
        <f t="array" ref="D196:E196">_xlfn.TEXTSPLIT(A196," X ")</f>
        <v>PECEM</v>
      </c>
      <c r="E196" t="str">
        <v>SANTOS</v>
      </c>
    </row>
    <row r="197" spans="1:5" x14ac:dyDescent="0.25">
      <c r="A197" t="s">
        <v>251</v>
      </c>
      <c r="B197" t="s">
        <v>229</v>
      </c>
      <c r="C197">
        <v>7374.97</v>
      </c>
      <c r="D197" t="str" cm="1">
        <f t="array" ref="D197:E197">_xlfn.TEXTSPLIT(A197," X ")</f>
        <v>PARANAGUA</v>
      </c>
      <c r="E197" t="str">
        <v>SANTOS</v>
      </c>
    </row>
    <row r="198" spans="1:5" x14ac:dyDescent="0.25">
      <c r="A198" t="s">
        <v>248</v>
      </c>
      <c r="B198" t="s">
        <v>230</v>
      </c>
      <c r="C198">
        <v>11244.2</v>
      </c>
      <c r="D198" t="str" cm="1">
        <f t="array" ref="D198:E198">_xlfn.TEXTSPLIT(A198," X ")</f>
        <v>SUAPE</v>
      </c>
      <c r="E198" t="str">
        <v>SANTOS</v>
      </c>
    </row>
    <row r="199" spans="1:5" x14ac:dyDescent="0.25">
      <c r="A199" t="s">
        <v>249</v>
      </c>
      <c r="B199" t="s">
        <v>230</v>
      </c>
      <c r="C199">
        <v>9452.41</v>
      </c>
      <c r="D199" t="str" cm="1">
        <f t="array" ref="D199:E199">_xlfn.TEXTSPLIT(A199," X ")</f>
        <v>MANAUS</v>
      </c>
      <c r="E199" t="str">
        <v>SANTOS</v>
      </c>
    </row>
    <row r="200" spans="1:5" x14ac:dyDescent="0.25">
      <c r="A200" t="s">
        <v>250</v>
      </c>
      <c r="B200" t="s">
        <v>230</v>
      </c>
      <c r="C200">
        <v>10547.76</v>
      </c>
      <c r="D200" t="str" cm="1">
        <f t="array" ref="D200:E200">_xlfn.TEXTSPLIT(A200," X ")</f>
        <v>PECEM</v>
      </c>
      <c r="E200" t="str">
        <v>SANTOS</v>
      </c>
    </row>
    <row r="201" spans="1:5" x14ac:dyDescent="0.25">
      <c r="A201" t="s">
        <v>251</v>
      </c>
      <c r="B201" t="s">
        <v>230</v>
      </c>
      <c r="C201">
        <v>8861.56</v>
      </c>
      <c r="D201" t="str" cm="1">
        <f t="array" ref="D201:E201">_xlfn.TEXTSPLIT(A201," X ")</f>
        <v>PARANAGUA</v>
      </c>
      <c r="E201" t="str">
        <v>SANTOS</v>
      </c>
    </row>
    <row r="202" spans="1:5" x14ac:dyDescent="0.25">
      <c r="A202" t="s">
        <v>248</v>
      </c>
      <c r="B202" t="s">
        <v>231</v>
      </c>
      <c r="C202">
        <v>10821.63</v>
      </c>
      <c r="D202" t="str" cm="1">
        <f t="array" ref="D202:E202">_xlfn.TEXTSPLIT(A202," X ")</f>
        <v>SUAPE</v>
      </c>
      <c r="E202" t="str">
        <v>SANTOS</v>
      </c>
    </row>
    <row r="203" spans="1:5" x14ac:dyDescent="0.25">
      <c r="A203" t="s">
        <v>249</v>
      </c>
      <c r="B203" t="s">
        <v>231</v>
      </c>
      <c r="C203">
        <v>8287.11</v>
      </c>
      <c r="D203" t="str" cm="1">
        <f t="array" ref="D203:E203">_xlfn.TEXTSPLIT(A203," X ")</f>
        <v>MANAUS</v>
      </c>
      <c r="E203" t="str">
        <v>SANTOS</v>
      </c>
    </row>
    <row r="204" spans="1:5" x14ac:dyDescent="0.25">
      <c r="A204" t="s">
        <v>250</v>
      </c>
      <c r="B204" t="s">
        <v>231</v>
      </c>
      <c r="C204">
        <v>9153.59</v>
      </c>
      <c r="D204" t="str" cm="1">
        <f t="array" ref="D204:E204">_xlfn.TEXTSPLIT(A204," X ")</f>
        <v>PECEM</v>
      </c>
      <c r="E204" t="str">
        <v>SANTOS</v>
      </c>
    </row>
    <row r="205" spans="1:5" x14ac:dyDescent="0.25">
      <c r="A205" t="s">
        <v>251</v>
      </c>
      <c r="B205" t="s">
        <v>231</v>
      </c>
      <c r="C205">
        <v>9841.7099999999991</v>
      </c>
      <c r="D205" t="str" cm="1">
        <f t="array" ref="D205:E205">_xlfn.TEXTSPLIT(A205," X ")</f>
        <v>PARANAGUA</v>
      </c>
      <c r="E205" t="str">
        <v>SANTOS</v>
      </c>
    </row>
    <row r="206" spans="1:5" x14ac:dyDescent="0.25">
      <c r="A206" t="s">
        <v>248</v>
      </c>
      <c r="B206" t="s">
        <v>232</v>
      </c>
      <c r="C206">
        <v>11432.06</v>
      </c>
      <c r="D206" t="str" cm="1">
        <f t="array" ref="D206:E206">_xlfn.TEXTSPLIT(A206," X ")</f>
        <v>SUAPE</v>
      </c>
      <c r="E206" t="str">
        <v>SANTOS</v>
      </c>
    </row>
    <row r="207" spans="1:5" x14ac:dyDescent="0.25">
      <c r="A207" t="s">
        <v>249</v>
      </c>
      <c r="B207" t="s">
        <v>232</v>
      </c>
      <c r="C207">
        <v>9695.52</v>
      </c>
      <c r="D207" t="str" cm="1">
        <f t="array" ref="D207:E207">_xlfn.TEXTSPLIT(A207," X ")</f>
        <v>MANAUS</v>
      </c>
      <c r="E207" t="str">
        <v>SANTOS</v>
      </c>
    </row>
    <row r="208" spans="1:5" x14ac:dyDescent="0.25">
      <c r="A208" t="s">
        <v>250</v>
      </c>
      <c r="B208" t="s">
        <v>232</v>
      </c>
      <c r="C208">
        <v>10751.42</v>
      </c>
      <c r="D208" t="str" cm="1">
        <f t="array" ref="D208:E208">_xlfn.TEXTSPLIT(A208," X ")</f>
        <v>PECEM</v>
      </c>
      <c r="E208" t="str">
        <v>SANTOS</v>
      </c>
    </row>
    <row r="209" spans="1:5" x14ac:dyDescent="0.25">
      <c r="A209" t="s">
        <v>251</v>
      </c>
      <c r="B209" t="s">
        <v>232</v>
      </c>
      <c r="C209">
        <v>9088.89</v>
      </c>
      <c r="D209" t="str" cm="1">
        <f t="array" ref="D209:E209">_xlfn.TEXTSPLIT(A209," X ")</f>
        <v>PARANAGUA</v>
      </c>
      <c r="E209" t="str">
        <v>SANTOS</v>
      </c>
    </row>
    <row r="210" spans="1:5" x14ac:dyDescent="0.25">
      <c r="A210" t="s">
        <v>248</v>
      </c>
      <c r="B210" t="s">
        <v>233</v>
      </c>
      <c r="C210">
        <v>7379.77</v>
      </c>
      <c r="D210" t="str" cm="1">
        <f t="array" ref="D210:E210">_xlfn.TEXTSPLIT(A210," X ")</f>
        <v>SUAPE</v>
      </c>
      <c r="E210" t="str">
        <v>SANTOS</v>
      </c>
    </row>
    <row r="211" spans="1:5" x14ac:dyDescent="0.25">
      <c r="A211" t="s">
        <v>249</v>
      </c>
      <c r="B211" t="s">
        <v>233</v>
      </c>
      <c r="C211">
        <v>7537.49</v>
      </c>
      <c r="D211" t="str" cm="1">
        <f t="array" ref="D211:E211">_xlfn.TEXTSPLIT(A211," X ")</f>
        <v>MANAUS</v>
      </c>
      <c r="E211" t="str">
        <v>SANTOS</v>
      </c>
    </row>
    <row r="212" spans="1:5" x14ac:dyDescent="0.25">
      <c r="A212" t="s">
        <v>250</v>
      </c>
      <c r="B212" t="s">
        <v>233</v>
      </c>
      <c r="C212">
        <v>6218.32</v>
      </c>
      <c r="D212" t="str" cm="1">
        <f t="array" ref="D212:E212">_xlfn.TEXTSPLIT(A212," X ")</f>
        <v>PECEM</v>
      </c>
      <c r="E212" t="str">
        <v>SANTOS</v>
      </c>
    </row>
    <row r="213" spans="1:5" x14ac:dyDescent="0.25">
      <c r="A213" t="s">
        <v>251</v>
      </c>
      <c r="B213" t="s">
        <v>233</v>
      </c>
      <c r="C213">
        <v>9258.94</v>
      </c>
      <c r="D213" t="str" cm="1">
        <f t="array" ref="D213:E213">_xlfn.TEXTSPLIT(A213," X ")</f>
        <v>PARANAGUA</v>
      </c>
      <c r="E213" t="str">
        <v>SANTOS</v>
      </c>
    </row>
    <row r="214" spans="1:5" x14ac:dyDescent="0.25">
      <c r="A214" t="s">
        <v>248</v>
      </c>
      <c r="B214" t="s">
        <v>234</v>
      </c>
      <c r="C214">
        <v>5858.99</v>
      </c>
      <c r="D214" t="str" cm="1">
        <f t="array" ref="D214:E214">_xlfn.TEXTSPLIT(A214," X ")</f>
        <v>SUAPE</v>
      </c>
      <c r="E214" t="str">
        <v>SANTOS</v>
      </c>
    </row>
    <row r="215" spans="1:5" x14ac:dyDescent="0.25">
      <c r="A215" t="s">
        <v>249</v>
      </c>
      <c r="B215" t="s">
        <v>234</v>
      </c>
      <c r="C215">
        <v>5172.71</v>
      </c>
      <c r="D215" t="str" cm="1">
        <f t="array" ref="D215:E215">_xlfn.TEXTSPLIT(A215," X ")</f>
        <v>MANAUS</v>
      </c>
      <c r="E215" t="str">
        <v>SANTOS</v>
      </c>
    </row>
    <row r="216" spans="1:5" x14ac:dyDescent="0.25">
      <c r="A216" t="s">
        <v>250</v>
      </c>
      <c r="B216" t="s">
        <v>234</v>
      </c>
      <c r="C216">
        <v>3322.32</v>
      </c>
      <c r="D216" t="str" cm="1">
        <f t="array" ref="D216:E216">_xlfn.TEXTSPLIT(A216," X ")</f>
        <v>PECEM</v>
      </c>
      <c r="E216" t="str">
        <v>SANTOS</v>
      </c>
    </row>
    <row r="217" spans="1:5" x14ac:dyDescent="0.25">
      <c r="A217" t="s">
        <v>251</v>
      </c>
      <c r="B217" t="s">
        <v>234</v>
      </c>
      <c r="C217">
        <v>5895.54</v>
      </c>
      <c r="D217" t="str" cm="1">
        <f t="array" ref="D217:E217">_xlfn.TEXTSPLIT(A217," X ")</f>
        <v>PARANAGUA</v>
      </c>
      <c r="E217" t="str">
        <v>SANTOS</v>
      </c>
    </row>
    <row r="218" spans="1:5" x14ac:dyDescent="0.25">
      <c r="A218" t="s">
        <v>248</v>
      </c>
      <c r="B218" t="s">
        <v>235</v>
      </c>
      <c r="C218">
        <v>4636.6100000000006</v>
      </c>
      <c r="D218" t="str" cm="1">
        <f t="array" ref="D218:E218">_xlfn.TEXTSPLIT(A218," X ")</f>
        <v>SUAPE</v>
      </c>
      <c r="E218" t="str">
        <v>SANTOS</v>
      </c>
    </row>
    <row r="219" spans="1:5" x14ac:dyDescent="0.25">
      <c r="A219" t="s">
        <v>249</v>
      </c>
      <c r="B219" t="s">
        <v>235</v>
      </c>
      <c r="C219">
        <v>6121.98</v>
      </c>
      <c r="D219" t="str" cm="1">
        <f t="array" ref="D219:E219">_xlfn.TEXTSPLIT(A219," X ")</f>
        <v>MANAUS</v>
      </c>
      <c r="E219" t="str">
        <v>SANTOS</v>
      </c>
    </row>
    <row r="220" spans="1:5" x14ac:dyDescent="0.25">
      <c r="A220" t="s">
        <v>250</v>
      </c>
      <c r="B220" t="s">
        <v>235</v>
      </c>
      <c r="C220">
        <v>3719.5</v>
      </c>
      <c r="D220" t="str" cm="1">
        <f t="array" ref="D220:E220">_xlfn.TEXTSPLIT(A220," X ")</f>
        <v>PECEM</v>
      </c>
      <c r="E220" t="str">
        <v>SANTOS</v>
      </c>
    </row>
    <row r="221" spans="1:5" x14ac:dyDescent="0.25">
      <c r="A221" t="s">
        <v>251</v>
      </c>
      <c r="B221" t="s">
        <v>235</v>
      </c>
      <c r="C221">
        <v>5561.42</v>
      </c>
      <c r="D221" t="str" cm="1">
        <f t="array" ref="D221:E221">_xlfn.TEXTSPLIT(A221," X ")</f>
        <v>PARANAGUA</v>
      </c>
      <c r="E221" t="str">
        <v>SANTOS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FE8D-A5E9-4AB8-85D4-D0CC003EF7B5}">
  <sheetPr>
    <tabColor rgb="FF0070C0"/>
  </sheetPr>
  <dimension ref="A1:B5"/>
  <sheetViews>
    <sheetView workbookViewId="0">
      <selection activeCell="D6" sqref="D6"/>
    </sheetView>
  </sheetViews>
  <sheetFormatPr defaultRowHeight="13.2" x14ac:dyDescent="0.25"/>
  <sheetData>
    <row r="1" spans="1:2" x14ac:dyDescent="0.25">
      <c r="A1" s="49" t="s">
        <v>217</v>
      </c>
      <c r="B1" s="49" t="s">
        <v>209</v>
      </c>
    </row>
    <row r="2" spans="1:2" x14ac:dyDescent="0.25">
      <c r="A2">
        <v>1</v>
      </c>
      <c r="B2" s="49" t="s">
        <v>192</v>
      </c>
    </row>
    <row r="3" spans="1:2" x14ac:dyDescent="0.25">
      <c r="A3">
        <v>2</v>
      </c>
      <c r="B3" s="49" t="s">
        <v>194</v>
      </c>
    </row>
    <row r="4" spans="1:2" x14ac:dyDescent="0.25">
      <c r="A4">
        <v>3</v>
      </c>
      <c r="B4" s="49" t="s">
        <v>191</v>
      </c>
    </row>
    <row r="5" spans="1:2" x14ac:dyDescent="0.25">
      <c r="A5">
        <v>4</v>
      </c>
      <c r="B5" s="49" t="s">
        <v>193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A77-FA18-4D6E-95B7-F2FF618F73C8}">
  <sheetPr>
    <tabColor theme="4"/>
  </sheetPr>
  <dimension ref="A1:K13"/>
  <sheetViews>
    <sheetView workbookViewId="0">
      <selection activeCell="C11" sqref="C11"/>
    </sheetView>
  </sheetViews>
  <sheetFormatPr defaultRowHeight="13.2" x14ac:dyDescent="0.25"/>
  <cols>
    <col min="1" max="1" width="9" bestFit="1" customWidth="1"/>
    <col min="2" max="2" width="13.44140625" bestFit="1" customWidth="1"/>
    <col min="5" max="5" width="10.6640625" bestFit="1" customWidth="1"/>
    <col min="6" max="6" width="14.77734375" customWidth="1"/>
    <col min="8" max="8" width="12.5546875" customWidth="1"/>
  </cols>
  <sheetData>
    <row r="1" spans="1:11" x14ac:dyDescent="0.25">
      <c r="A1" s="52" t="s">
        <v>214</v>
      </c>
      <c r="B1" s="52" t="s">
        <v>218</v>
      </c>
      <c r="C1" s="53" t="s">
        <v>33</v>
      </c>
      <c r="D1" s="54" t="s">
        <v>76</v>
      </c>
    </row>
    <row r="2" spans="1:11" x14ac:dyDescent="0.25">
      <c r="A2" s="65" t="s">
        <v>40</v>
      </c>
      <c r="B2" s="65">
        <v>1</v>
      </c>
      <c r="C2" s="65" t="str">
        <f>SUBSTITUTE(SUBSTITUTE(SUBSTITUTE(Tabela7[[#This Row],[Rota]],"NB_",""),"SB_",""),".","")</f>
        <v>MAO</v>
      </c>
      <c r="D2" s="51">
        <f>_xlfn.XLOOKUP(C2,Tabela2[Porto],Tabela2[Id_Porto],-1)</f>
        <v>1</v>
      </c>
    </row>
    <row r="3" spans="1:11" x14ac:dyDescent="0.25">
      <c r="A3" s="66" t="s">
        <v>47</v>
      </c>
      <c r="B3" s="66">
        <f>B2+1</f>
        <v>2</v>
      </c>
      <c r="C3" s="66" t="str">
        <f>SUBSTITUTE(SUBSTITUTE(SUBSTITUTE(Tabela7[[#This Row],[Rota]],"NB_",""),"SB_",""),".","")</f>
        <v>PEC</v>
      </c>
      <c r="D3" s="51">
        <f>_xlfn.XLOOKUP(C3,Tabela2[Porto],Tabela2[Id_Porto],-1)</f>
        <v>4</v>
      </c>
    </row>
    <row r="4" spans="1:11" x14ac:dyDescent="0.25">
      <c r="A4" s="65" t="s">
        <v>52</v>
      </c>
      <c r="B4" s="66">
        <f t="shared" ref="B4:B11" si="0">B3+1</f>
        <v>3</v>
      </c>
      <c r="C4" s="65" t="str">
        <f>SUBSTITUTE(SUBSTITUTE(SUBSTITUTE(Tabela7[[#This Row],[Rota]],"NB_",""),"SB_",""),".","")</f>
        <v>PNG</v>
      </c>
      <c r="D4" s="51">
        <f>_xlfn.XLOOKUP(C4,Tabela2[Porto],Tabela2[Id_Porto],-1)</f>
        <v>10</v>
      </c>
    </row>
    <row r="5" spans="1:11" x14ac:dyDescent="0.25">
      <c r="A5" s="66" t="s">
        <v>56</v>
      </c>
      <c r="B5" s="66">
        <f t="shared" si="0"/>
        <v>4</v>
      </c>
      <c r="C5" s="66" t="str">
        <f>SUBSTITUTE(SUBSTITUTE(SUBSTITUTE(Tabela7[[#This Row],[Rota]],"NB_",""),"SB_",""),".","")</f>
        <v>SSZ</v>
      </c>
      <c r="D5" s="51">
        <f>_xlfn.XLOOKUP(C5,Tabela2[Porto],Tabela2[Id_Porto],-1)</f>
        <v>9</v>
      </c>
    </row>
    <row r="6" spans="1:11" x14ac:dyDescent="0.25">
      <c r="A6" s="65" t="s">
        <v>59</v>
      </c>
      <c r="B6" s="66">
        <f t="shared" si="0"/>
        <v>5</v>
      </c>
      <c r="C6" s="65" t="str">
        <f>SUBSTITUTE(SUBSTITUTE(SUBSTITUTE(Tabela7[[#This Row],[Rota]],"NB_",""),"SB_",""),".","")</f>
        <v>SUA</v>
      </c>
      <c r="D6" s="51">
        <f>_xlfn.XLOOKUP(C6,Tabela2[Porto],Tabela2[Id_Porto],-1)</f>
        <v>5</v>
      </c>
    </row>
    <row r="7" spans="1:11" x14ac:dyDescent="0.25">
      <c r="A7" s="66" t="s">
        <v>73</v>
      </c>
      <c r="B7" s="66">
        <f t="shared" si="0"/>
        <v>6</v>
      </c>
      <c r="C7" s="66" t="str">
        <f>SUBSTITUTE(SUBSTITUTE(SUBSTITUTE(Tabela7[[#This Row],[Rota]],"NB_",""),"SB_",""),".","")</f>
        <v>SUA</v>
      </c>
      <c r="D7" s="51">
        <f>_xlfn.XLOOKUP(C7,Tabela2[Porto],Tabela2[Id_Porto],-1)</f>
        <v>5</v>
      </c>
      <c r="G7" s="64"/>
    </row>
    <row r="8" spans="1:11" x14ac:dyDescent="0.25">
      <c r="A8" s="65" t="s">
        <v>70</v>
      </c>
      <c r="B8" s="66">
        <f t="shared" si="0"/>
        <v>7</v>
      </c>
      <c r="C8" s="65" t="str">
        <f>SUBSTITUTE(SUBSTITUTE(SUBSTITUTE(Tabela7[[#This Row],[Rota]],"NB_",""),"SB_",""),".","")</f>
        <v>SSZ</v>
      </c>
      <c r="D8" s="57">
        <f>_xlfn.XLOOKUP(C8,Tabela2[Porto],Tabela2[Id_Porto],-1)</f>
        <v>9</v>
      </c>
      <c r="G8" s="64"/>
    </row>
    <row r="9" spans="1:11" x14ac:dyDescent="0.25">
      <c r="A9" s="66" t="s">
        <v>67</v>
      </c>
      <c r="B9" s="66">
        <f t="shared" si="0"/>
        <v>8</v>
      </c>
      <c r="C9" s="66" t="str">
        <f>SUBSTITUTE(SUBSTITUTE(SUBSTITUTE(Tabela7[[#This Row],[Rota]],"NB_",""),"SB_",""),".","")</f>
        <v>PNG</v>
      </c>
      <c r="D9" s="51">
        <f>_xlfn.XLOOKUP(C9,Tabela2[Porto],Tabela2[Id_Porto],-1)</f>
        <v>10</v>
      </c>
      <c r="G9" s="64"/>
    </row>
    <row r="10" spans="1:11" x14ac:dyDescent="0.25">
      <c r="A10" s="65" t="s">
        <v>62</v>
      </c>
      <c r="B10" s="66">
        <f t="shared" si="0"/>
        <v>9</v>
      </c>
      <c r="C10" s="65" t="str">
        <f>SUBSTITUTE(SUBSTITUTE(SUBSTITUTE(Tabela7[[#This Row],[Rota]],"NB_",""),"SB_",""),".","")</f>
        <v>PEC</v>
      </c>
      <c r="D10" s="51">
        <f>_xlfn.XLOOKUP(C10,Tabela2[Porto],Tabela2[Id_Porto],-1)</f>
        <v>4</v>
      </c>
      <c r="G10" s="64"/>
    </row>
    <row r="11" spans="1:11" x14ac:dyDescent="0.25">
      <c r="A11" s="66" t="s">
        <v>39</v>
      </c>
      <c r="B11" s="66">
        <f t="shared" si="0"/>
        <v>10</v>
      </c>
      <c r="C11" s="66" t="str">
        <f>SUBSTITUTE(SUBSTITUTE(SUBSTITUTE(Tabela7[[#This Row],[Rota]],"NB_",""),"SB_",""),".","")</f>
        <v>MAO</v>
      </c>
      <c r="D11" s="51">
        <f>_xlfn.XLOOKUP(C11,Tabela2[Porto],Tabela2[Id_Porto],-1)</f>
        <v>1</v>
      </c>
      <c r="G11" s="64"/>
    </row>
    <row r="12" spans="1:11" x14ac:dyDescent="0.25">
      <c r="F12" s="64"/>
      <c r="G12" s="64"/>
      <c r="K12" s="71"/>
    </row>
    <row r="13" spans="1:11" x14ac:dyDescent="0.25">
      <c r="F13" s="64"/>
      <c r="G13" s="6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4008-C5C4-4D91-A80C-58C010865FF5}">
  <sheetPr>
    <tabColor theme="4"/>
  </sheetPr>
  <dimension ref="A1:AE5373"/>
  <sheetViews>
    <sheetView zoomScale="123" workbookViewId="0">
      <selection activeCell="H2" sqref="H2:H5373"/>
    </sheetView>
  </sheetViews>
  <sheetFormatPr defaultRowHeight="13.2" x14ac:dyDescent="0.25"/>
  <cols>
    <col min="1" max="1" width="9" bestFit="1" customWidth="1"/>
    <col min="3" max="3" width="8.6640625" customWidth="1"/>
    <col min="4" max="4" width="11.5546875" bestFit="1" customWidth="1"/>
    <col min="5" max="5" width="11.77734375" bestFit="1" customWidth="1"/>
    <col min="7" max="7" width="7.33203125" bestFit="1" customWidth="1"/>
    <col min="8" max="8" width="6.44140625" bestFit="1" customWidth="1"/>
    <col min="9" max="9" width="14.109375" bestFit="1" customWidth="1"/>
    <col min="10" max="11" width="9.44140625" bestFit="1" customWidth="1"/>
    <col min="12" max="12" width="10.109375" bestFit="1" customWidth="1"/>
    <col min="16" max="16" width="16.33203125" bestFit="1" customWidth="1"/>
    <col min="19" max="19" width="8.88671875" customWidth="1"/>
    <col min="20" max="20" width="12" customWidth="1"/>
  </cols>
  <sheetData>
    <row r="1" spans="1:31" ht="14.4" x14ac:dyDescent="0.3">
      <c r="A1" s="58" t="s">
        <v>208</v>
      </c>
      <c r="B1" s="44" t="s">
        <v>209</v>
      </c>
      <c r="C1" s="44" t="s">
        <v>210</v>
      </c>
      <c r="D1" s="44" t="s">
        <v>211</v>
      </c>
      <c r="E1" s="67" t="s">
        <v>76</v>
      </c>
      <c r="F1" s="67" t="s">
        <v>77</v>
      </c>
      <c r="G1" s="67" t="s">
        <v>78</v>
      </c>
      <c r="H1" s="58" t="s">
        <v>80</v>
      </c>
      <c r="I1" s="60" t="s">
        <v>212</v>
      </c>
      <c r="J1" s="45" t="s">
        <v>189</v>
      </c>
    </row>
    <row r="2" spans="1:31" ht="14.4" x14ac:dyDescent="0.3">
      <c r="A2" s="59" t="s">
        <v>190</v>
      </c>
      <c r="B2" s="46" t="s">
        <v>191</v>
      </c>
      <c r="C2" s="46" t="s">
        <v>184</v>
      </c>
      <c r="D2" s="46" t="s">
        <v>180</v>
      </c>
      <c r="E2" s="68">
        <f>_xlfn.XLOOKUP(Tabela4[[#This Row],[Origem]],Tabela2[Estado],Tabela2[Id_Porto],-1)</f>
        <v>9</v>
      </c>
      <c r="F2" s="68">
        <f>_xlfn.XLOOKUP(Tabela4[[#This Row],[Destino]],Tabela2[Estado],Tabela2[Id_Porto],-1)</f>
        <v>5</v>
      </c>
      <c r="G2" s="68">
        <f>_xlfn.XLOOKUP(Tabela4[[#This Row],[Tipo]],Tabela5[Tipo],Tabela5[Id_Carga],-1)</f>
        <v>3</v>
      </c>
      <c r="H2" s="59">
        <f>MONTH(DATE(2024, FIND(Tabela4[[#This Row],[Mês]], "janfevmarabrmaijunjulagosetoutnovdez")/3 + 1, 1))</f>
        <v>1</v>
      </c>
      <c r="I2" s="51">
        <v>1734</v>
      </c>
      <c r="J2" s="47">
        <v>3468</v>
      </c>
      <c r="K2" s="43"/>
      <c r="L2" s="43"/>
      <c r="M2" s="43"/>
      <c r="N2" s="43"/>
      <c r="O2" s="43"/>
      <c r="P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</row>
    <row r="3" spans="1:31" ht="14.4" x14ac:dyDescent="0.3">
      <c r="A3" s="59" t="s">
        <v>190</v>
      </c>
      <c r="B3" s="46" t="s">
        <v>191</v>
      </c>
      <c r="C3" s="46" t="s">
        <v>183</v>
      </c>
      <c r="D3" s="46" t="s">
        <v>182</v>
      </c>
      <c r="E3" s="68">
        <f>_xlfn.XLOOKUP(Tabela4[[#This Row],[Origem]],Tabela2[Estado],Tabela2[Id_Porto],-1)</f>
        <v>8</v>
      </c>
      <c r="F3" s="68">
        <f>_xlfn.XLOOKUP(Tabela4[[#This Row],[Destino]],Tabela2[Estado],Tabela2[Id_Porto],-1)</f>
        <v>7</v>
      </c>
      <c r="G3" s="68">
        <f>_xlfn.XLOOKUP(Tabela4[[#This Row],[Tipo]],Tabela5[Tipo],Tabela5[Id_Carga],-1)</f>
        <v>3</v>
      </c>
      <c r="H3" s="59">
        <f>MONTH(DATE(2024, FIND(Tabela4[[#This Row],[Mês]], "janfevmarabrmaijunjulagosetoutnovdez")/3 + 1, 1))</f>
        <v>1</v>
      </c>
      <c r="I3" s="51">
        <v>1700</v>
      </c>
      <c r="J3" s="47">
        <v>3400</v>
      </c>
      <c r="K3" s="34"/>
      <c r="L3" s="34"/>
      <c r="M3" s="34"/>
      <c r="N3" s="34"/>
      <c r="O3" s="34"/>
      <c r="P3" s="35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5"/>
    </row>
    <row r="4" spans="1:31" ht="14.4" x14ac:dyDescent="0.3">
      <c r="A4" s="59" t="s">
        <v>190</v>
      </c>
      <c r="B4" s="46" t="s">
        <v>191</v>
      </c>
      <c r="C4" s="46" t="s">
        <v>184</v>
      </c>
      <c r="D4" s="46" t="s">
        <v>185</v>
      </c>
      <c r="E4" s="68">
        <f>_xlfn.XLOOKUP(Tabela4[[#This Row],[Origem]],Tabela2[Estado],Tabela2[Id_Porto],-1)</f>
        <v>9</v>
      </c>
      <c r="F4" s="68">
        <f>_xlfn.XLOOKUP(Tabela4[[#This Row],[Destino]],Tabela2[Estado],Tabela2[Id_Porto],-1)</f>
        <v>10</v>
      </c>
      <c r="G4" s="68">
        <f>_xlfn.XLOOKUP(Tabela4[[#This Row],[Tipo]],Tabela5[Tipo],Tabela5[Id_Carga],-1)</f>
        <v>3</v>
      </c>
      <c r="H4" s="59">
        <f>MONTH(DATE(2024, FIND(Tabela4[[#This Row],[Mês]], "janfevmarabrmaijunjulagosetoutnovdez")/3 + 1, 1))</f>
        <v>1</v>
      </c>
      <c r="I4" s="51">
        <v>1553</v>
      </c>
      <c r="J4" s="47">
        <v>3106</v>
      </c>
      <c r="K4" s="37"/>
      <c r="L4" s="37"/>
      <c r="M4" s="37"/>
      <c r="N4" s="37"/>
      <c r="O4" s="37"/>
      <c r="P4" s="37"/>
      <c r="R4" s="36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14.4" x14ac:dyDescent="0.3">
      <c r="A5" s="59" t="s">
        <v>190</v>
      </c>
      <c r="B5" s="46" t="s">
        <v>191</v>
      </c>
      <c r="C5" s="46" t="s">
        <v>184</v>
      </c>
      <c r="D5" s="46" t="s">
        <v>182</v>
      </c>
      <c r="E5" s="68">
        <f>_xlfn.XLOOKUP(Tabela4[[#This Row],[Origem]],Tabela2[Estado],Tabela2[Id_Porto],-1)</f>
        <v>9</v>
      </c>
      <c r="F5" s="68">
        <f>_xlfn.XLOOKUP(Tabela4[[#This Row],[Destino]],Tabela2[Estado],Tabela2[Id_Porto],-1)</f>
        <v>7</v>
      </c>
      <c r="G5" s="68">
        <f>_xlfn.XLOOKUP(Tabela4[[#This Row],[Tipo]],Tabela5[Tipo],Tabela5[Id_Carga],-1)</f>
        <v>3</v>
      </c>
      <c r="H5" s="59">
        <f>MONTH(DATE(2024, FIND(Tabela4[[#This Row],[Mês]], "janfevmarabrmaijunjulagosetoutnovdez")/3 + 1, 1))</f>
        <v>1</v>
      </c>
      <c r="I5" s="51">
        <v>1429</v>
      </c>
      <c r="J5" s="47">
        <v>2858</v>
      </c>
      <c r="K5" s="37"/>
      <c r="L5" s="37"/>
      <c r="M5" s="37"/>
      <c r="N5" s="37"/>
      <c r="O5" s="37"/>
      <c r="P5" s="37"/>
      <c r="R5" s="36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 spans="1:31" ht="14.4" x14ac:dyDescent="0.3">
      <c r="A6" s="59" t="s">
        <v>190</v>
      </c>
      <c r="B6" s="46" t="s">
        <v>191</v>
      </c>
      <c r="C6" s="46" t="s">
        <v>184</v>
      </c>
      <c r="D6" s="46" t="s">
        <v>177</v>
      </c>
      <c r="E6" s="68">
        <f>_xlfn.XLOOKUP(Tabela4[[#This Row],[Origem]],Tabela2[Estado],Tabela2[Id_Porto],-1)</f>
        <v>9</v>
      </c>
      <c r="F6" s="68">
        <f>_xlfn.XLOOKUP(Tabela4[[#This Row],[Destino]],Tabela2[Estado],Tabela2[Id_Porto],-1)</f>
        <v>1</v>
      </c>
      <c r="G6" s="68">
        <f>_xlfn.XLOOKUP(Tabela4[[#This Row],[Tipo]],Tabela5[Tipo],Tabela5[Id_Carga],-1)</f>
        <v>3</v>
      </c>
      <c r="H6" s="59">
        <f>MONTH(DATE(2024, FIND(Tabela4[[#This Row],[Mês]], "janfevmarabrmaijunjulagosetoutnovdez")/3 + 1, 1))</f>
        <v>1</v>
      </c>
      <c r="I6" s="51">
        <v>1388</v>
      </c>
      <c r="J6" s="47">
        <v>2776</v>
      </c>
      <c r="K6" s="37"/>
      <c r="L6" s="37"/>
      <c r="M6" s="37"/>
      <c r="N6" s="37"/>
      <c r="O6" s="37"/>
      <c r="P6" s="37"/>
      <c r="R6" s="36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ht="14.4" x14ac:dyDescent="0.3">
      <c r="A7" s="59" t="s">
        <v>190</v>
      </c>
      <c r="B7" s="46" t="s">
        <v>191</v>
      </c>
      <c r="C7" s="46" t="s">
        <v>180</v>
      </c>
      <c r="D7" s="46" t="s">
        <v>177</v>
      </c>
      <c r="E7" s="68">
        <f>_xlfn.XLOOKUP(Tabela4[[#This Row],[Origem]],Tabela2[Estado],Tabela2[Id_Porto],-1)</f>
        <v>5</v>
      </c>
      <c r="F7" s="68">
        <f>_xlfn.XLOOKUP(Tabela4[[#This Row],[Destino]],Tabela2[Estado],Tabela2[Id_Porto],-1)</f>
        <v>1</v>
      </c>
      <c r="G7" s="68">
        <f>_xlfn.XLOOKUP(Tabela4[[#This Row],[Tipo]],Tabela5[Tipo],Tabela5[Id_Carga],-1)</f>
        <v>3</v>
      </c>
      <c r="H7" s="59">
        <f>MONTH(DATE(2024, FIND(Tabela4[[#This Row],[Mês]], "janfevmarabrmaijunjulagosetoutnovdez")/3 + 1, 1))</f>
        <v>1</v>
      </c>
      <c r="I7" s="51">
        <v>1385</v>
      </c>
      <c r="J7" s="47">
        <v>2770</v>
      </c>
      <c r="K7" s="37"/>
      <c r="L7" s="37"/>
      <c r="M7" s="37"/>
      <c r="N7" s="37"/>
      <c r="O7" s="37"/>
      <c r="P7" s="37"/>
      <c r="R7" s="36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spans="1:31" ht="14.4" x14ac:dyDescent="0.3">
      <c r="A8" s="59" t="s">
        <v>190</v>
      </c>
      <c r="B8" s="46" t="s">
        <v>191</v>
      </c>
      <c r="C8" s="46" t="s">
        <v>177</v>
      </c>
      <c r="D8" s="46" t="s">
        <v>184</v>
      </c>
      <c r="E8" s="68">
        <f>_xlfn.XLOOKUP(Tabela4[[#This Row],[Origem]],Tabela2[Estado],Tabela2[Id_Porto],-1)</f>
        <v>1</v>
      </c>
      <c r="F8" s="68">
        <f>_xlfn.XLOOKUP(Tabela4[[#This Row],[Destino]],Tabela2[Estado],Tabela2[Id_Porto],-1)</f>
        <v>9</v>
      </c>
      <c r="G8" s="68">
        <f>_xlfn.XLOOKUP(Tabela4[[#This Row],[Tipo]],Tabela5[Tipo],Tabela5[Id_Carga],-1)</f>
        <v>3</v>
      </c>
      <c r="H8" s="59">
        <f>MONTH(DATE(2024, FIND(Tabela4[[#This Row],[Mês]], "janfevmarabrmaijunjulagosetoutnovdez")/3 + 1, 1))</f>
        <v>1</v>
      </c>
      <c r="I8" s="51">
        <v>1357</v>
      </c>
      <c r="J8" s="47">
        <v>2714</v>
      </c>
      <c r="K8" s="37"/>
      <c r="L8" s="37"/>
      <c r="M8" s="37"/>
      <c r="N8" s="37"/>
      <c r="O8" s="37"/>
      <c r="P8" s="37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spans="1:31" ht="14.4" x14ac:dyDescent="0.3">
      <c r="A9" s="59" t="s">
        <v>190</v>
      </c>
      <c r="B9" s="46" t="s">
        <v>191</v>
      </c>
      <c r="C9" s="46" t="s">
        <v>177</v>
      </c>
      <c r="D9" s="46" t="s">
        <v>184</v>
      </c>
      <c r="E9" s="68">
        <f>_xlfn.XLOOKUP(Tabela4[[#This Row],[Origem]],Tabela2[Estado],Tabela2[Id_Porto],-1)</f>
        <v>1</v>
      </c>
      <c r="F9" s="68">
        <f>_xlfn.XLOOKUP(Tabela4[[#This Row],[Destino]],Tabela2[Estado],Tabela2[Id_Porto],-1)</f>
        <v>9</v>
      </c>
      <c r="G9" s="68">
        <f>_xlfn.XLOOKUP(Tabela4[[#This Row],[Tipo]],Tabela5[Tipo],Tabela5[Id_Carga],-1)</f>
        <v>3</v>
      </c>
      <c r="H9" s="59">
        <f>MONTH(DATE(2024, FIND(Tabela4[[#This Row],[Mês]], "janfevmarabrmaijunjulagosetoutnovdez")/3 + 1, 1))</f>
        <v>1</v>
      </c>
      <c r="I9" s="51">
        <v>1207</v>
      </c>
      <c r="J9" s="47">
        <v>2414</v>
      </c>
      <c r="K9" s="37"/>
      <c r="L9" s="37"/>
      <c r="M9" s="37"/>
      <c r="N9" s="70" t="s">
        <v>213</v>
      </c>
      <c r="O9" s="37"/>
      <c r="P9" s="37"/>
      <c r="R9" s="36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spans="1:31" ht="14.4" x14ac:dyDescent="0.3">
      <c r="A10" s="59" t="s">
        <v>190</v>
      </c>
      <c r="B10" s="46" t="s">
        <v>191</v>
      </c>
      <c r="C10" s="46" t="s">
        <v>184</v>
      </c>
      <c r="D10" s="46" t="s">
        <v>86</v>
      </c>
      <c r="E10" s="68">
        <f>_xlfn.XLOOKUP(Tabela4[[#This Row],[Origem]],Tabela2[Estado],Tabela2[Id_Porto],-1)</f>
        <v>9</v>
      </c>
      <c r="F10" s="68">
        <f>_xlfn.XLOOKUP(Tabela4[[#This Row],[Destino]],Tabela2[Estado],Tabela2[Id_Porto],-1)</f>
        <v>4</v>
      </c>
      <c r="G10" s="68">
        <f>_xlfn.XLOOKUP(Tabela4[[#This Row],[Tipo]],Tabela5[Tipo],Tabela5[Id_Carga],-1)</f>
        <v>3</v>
      </c>
      <c r="H10" s="59">
        <f>MONTH(DATE(2024, FIND(Tabela4[[#This Row],[Mês]], "janfevmarabrmaijunjulagosetoutnovdez")/3 + 1, 1))</f>
        <v>1</v>
      </c>
      <c r="I10" s="51">
        <v>1182</v>
      </c>
      <c r="J10" s="47">
        <v>2364</v>
      </c>
      <c r="K10" s="38"/>
      <c r="L10" s="38"/>
      <c r="M10" s="38"/>
      <c r="N10" s="38"/>
      <c r="O10" s="38"/>
      <c r="P10" s="37"/>
      <c r="R10" s="36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spans="1:31" ht="14.4" x14ac:dyDescent="0.3">
      <c r="A11" s="59" t="s">
        <v>190</v>
      </c>
      <c r="B11" s="46" t="s">
        <v>192</v>
      </c>
      <c r="C11" s="46" t="s">
        <v>182</v>
      </c>
      <c r="D11" s="46" t="s">
        <v>183</v>
      </c>
      <c r="E11" s="68">
        <f>_xlfn.XLOOKUP(Tabela4[[#This Row],[Origem]],Tabela2[Estado],Tabela2[Id_Porto],-1)</f>
        <v>7</v>
      </c>
      <c r="F11" s="68">
        <f>_xlfn.XLOOKUP(Tabela4[[#This Row],[Destino]],Tabela2[Estado],Tabela2[Id_Porto],-1)</f>
        <v>8</v>
      </c>
      <c r="G11" s="68">
        <f>_xlfn.XLOOKUP(Tabela4[[#This Row],[Tipo]],Tabela5[Tipo],Tabela5[Id_Carga],-1)</f>
        <v>1</v>
      </c>
      <c r="H11" s="59">
        <f>MONTH(DATE(2024, FIND(Tabela4[[#This Row],[Mês]], "janfevmarabrmaijunjulagosetoutnovdez")/3 + 1, 1))</f>
        <v>1</v>
      </c>
      <c r="I11" s="51">
        <v>2297</v>
      </c>
      <c r="J11" s="47">
        <v>2297</v>
      </c>
      <c r="K11" s="38"/>
      <c r="L11" s="38"/>
      <c r="M11" s="38"/>
      <c r="N11" s="38"/>
      <c r="O11" s="38"/>
      <c r="P11" s="37"/>
      <c r="R11" s="36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spans="1:31" ht="14.4" x14ac:dyDescent="0.3">
      <c r="A12" s="59" t="s">
        <v>190</v>
      </c>
      <c r="B12" s="46" t="s">
        <v>191</v>
      </c>
      <c r="C12" s="46" t="s">
        <v>177</v>
      </c>
      <c r="D12" s="46" t="s">
        <v>180</v>
      </c>
      <c r="E12" s="68">
        <f>_xlfn.XLOOKUP(Tabela4[[#This Row],[Origem]],Tabela2[Estado],Tabela2[Id_Porto],-1)</f>
        <v>1</v>
      </c>
      <c r="F12" s="68">
        <f>_xlfn.XLOOKUP(Tabela4[[#This Row],[Destino]],Tabela2[Estado],Tabela2[Id_Porto],-1)</f>
        <v>5</v>
      </c>
      <c r="G12" s="68">
        <f>_xlfn.XLOOKUP(Tabela4[[#This Row],[Tipo]],Tabela5[Tipo],Tabela5[Id_Carga],-1)</f>
        <v>3</v>
      </c>
      <c r="H12" s="59">
        <f>MONTH(DATE(2024, FIND(Tabela4[[#This Row],[Mês]], "janfevmarabrmaijunjulagosetoutnovdez")/3 + 1, 1))</f>
        <v>1</v>
      </c>
      <c r="I12" s="51">
        <v>901</v>
      </c>
      <c r="J12" s="47">
        <v>1802</v>
      </c>
      <c r="K12" s="38"/>
      <c r="L12" s="38"/>
      <c r="M12" s="38"/>
      <c r="N12" s="38"/>
      <c r="O12" s="38"/>
      <c r="P12" s="37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spans="1:31" ht="14.4" x14ac:dyDescent="0.3">
      <c r="A13" s="59" t="s">
        <v>190</v>
      </c>
      <c r="B13" s="46" t="s">
        <v>191</v>
      </c>
      <c r="C13" s="46" t="s">
        <v>86</v>
      </c>
      <c r="D13" s="46" t="s">
        <v>177</v>
      </c>
      <c r="E13" s="68">
        <f>_xlfn.XLOOKUP(Tabela4[[#This Row],[Origem]],Tabela2[Estado],Tabela2[Id_Porto],-1)</f>
        <v>4</v>
      </c>
      <c r="F13" s="68">
        <f>_xlfn.XLOOKUP(Tabela4[[#This Row],[Destino]],Tabela2[Estado],Tabela2[Id_Porto],-1)</f>
        <v>1</v>
      </c>
      <c r="G13" s="68">
        <f>_xlfn.XLOOKUP(Tabela4[[#This Row],[Tipo]],Tabela5[Tipo],Tabela5[Id_Carga],-1)</f>
        <v>3</v>
      </c>
      <c r="H13" s="59">
        <f>MONTH(DATE(2024, FIND(Tabela4[[#This Row],[Mês]], "janfevmarabrmaijunjulagosetoutnovdez")/3 + 1, 1))</f>
        <v>1</v>
      </c>
      <c r="I13" s="51">
        <v>814</v>
      </c>
      <c r="J13" s="47">
        <v>1628</v>
      </c>
      <c r="K13" s="38"/>
      <c r="L13" s="38"/>
      <c r="M13" s="38"/>
      <c r="N13" s="38"/>
      <c r="O13" s="38"/>
      <c r="P13" s="37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31" ht="14.4" x14ac:dyDescent="0.3">
      <c r="A14" s="59" t="s">
        <v>190</v>
      </c>
      <c r="B14" s="46" t="s">
        <v>193</v>
      </c>
      <c r="C14" s="46" t="s">
        <v>186</v>
      </c>
      <c r="D14" s="46" t="s">
        <v>177</v>
      </c>
      <c r="E14" s="68">
        <f>_xlfn.XLOOKUP(Tabela4[[#This Row],[Origem]],Tabela2[Estado],Tabela2[Id_Porto],-1)</f>
        <v>11</v>
      </c>
      <c r="F14" s="68">
        <f>_xlfn.XLOOKUP(Tabela4[[#This Row],[Destino]],Tabela2[Estado],Tabela2[Id_Porto],-1)</f>
        <v>1</v>
      </c>
      <c r="G14" s="68">
        <f>_xlfn.XLOOKUP(Tabela4[[#This Row],[Tipo]],Tabela5[Tipo],Tabela5[Id_Carga],-1)</f>
        <v>4</v>
      </c>
      <c r="H14" s="59">
        <f>MONTH(DATE(2024, FIND(Tabela4[[#This Row],[Mês]], "janfevmarabrmaijunjulagosetoutnovdez")/3 + 1, 1))</f>
        <v>1</v>
      </c>
      <c r="I14" s="51">
        <v>664</v>
      </c>
      <c r="J14" s="47">
        <v>1328</v>
      </c>
      <c r="K14" s="38"/>
      <c r="L14" s="38"/>
      <c r="M14" s="38"/>
      <c r="N14" s="38"/>
      <c r="O14" s="38"/>
      <c r="P14" s="37"/>
      <c r="R14" s="36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1" ht="14.4" x14ac:dyDescent="0.3">
      <c r="A15" s="59" t="s">
        <v>190</v>
      </c>
      <c r="B15" s="46" t="s">
        <v>191</v>
      </c>
      <c r="C15" s="46" t="s">
        <v>186</v>
      </c>
      <c r="D15" s="46" t="s">
        <v>86</v>
      </c>
      <c r="E15" s="68">
        <f>_xlfn.XLOOKUP(Tabela4[[#This Row],[Origem]],Tabela2[Estado],Tabela2[Id_Porto],-1)</f>
        <v>11</v>
      </c>
      <c r="F15" s="68">
        <f>_xlfn.XLOOKUP(Tabela4[[#This Row],[Destino]],Tabela2[Estado],Tabela2[Id_Porto],-1)</f>
        <v>4</v>
      </c>
      <c r="G15" s="68">
        <f>_xlfn.XLOOKUP(Tabela4[[#This Row],[Tipo]],Tabela5[Tipo],Tabela5[Id_Carga],-1)</f>
        <v>3</v>
      </c>
      <c r="H15" s="59">
        <f>MONTH(DATE(2024, FIND(Tabela4[[#This Row],[Mês]], "janfevmarabrmaijunjulagosetoutnovdez")/3 + 1, 1))</f>
        <v>1</v>
      </c>
      <c r="I15" s="51">
        <v>659</v>
      </c>
      <c r="J15" s="47">
        <v>1318</v>
      </c>
      <c r="K15" s="38"/>
      <c r="L15" s="38"/>
      <c r="M15" s="38"/>
      <c r="N15" s="38"/>
      <c r="O15" s="38"/>
      <c r="P15" s="37"/>
      <c r="R15" s="36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1:31" ht="14.4" x14ac:dyDescent="0.3">
      <c r="A16" s="59" t="s">
        <v>190</v>
      </c>
      <c r="B16" s="46" t="s">
        <v>191</v>
      </c>
      <c r="C16" s="46" t="s">
        <v>186</v>
      </c>
      <c r="D16" s="46" t="s">
        <v>177</v>
      </c>
      <c r="E16" s="68">
        <f>_xlfn.XLOOKUP(Tabela4[[#This Row],[Origem]],Tabela2[Estado],Tabela2[Id_Porto],-1)</f>
        <v>11</v>
      </c>
      <c r="F16" s="68">
        <f>_xlfn.XLOOKUP(Tabela4[[#This Row],[Destino]],Tabela2[Estado],Tabela2[Id_Porto],-1)</f>
        <v>1</v>
      </c>
      <c r="G16" s="68">
        <f>_xlfn.XLOOKUP(Tabela4[[#This Row],[Tipo]],Tabela5[Tipo],Tabela5[Id_Carga],-1)</f>
        <v>3</v>
      </c>
      <c r="H16" s="59">
        <f>MONTH(DATE(2024, FIND(Tabela4[[#This Row],[Mês]], "janfevmarabrmaijunjulagosetoutnovdez")/3 + 1, 1))</f>
        <v>1</v>
      </c>
      <c r="I16" s="51">
        <v>658</v>
      </c>
      <c r="J16" s="47">
        <v>1316</v>
      </c>
      <c r="K16" s="37"/>
      <c r="L16" s="37"/>
      <c r="M16" s="37"/>
      <c r="N16" s="37"/>
      <c r="O16" s="37"/>
      <c r="P16" s="37"/>
      <c r="R16" s="36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</row>
    <row r="17" spans="1:31" x14ac:dyDescent="0.25">
      <c r="A17" s="59" t="s">
        <v>190</v>
      </c>
      <c r="B17" s="46" t="s">
        <v>191</v>
      </c>
      <c r="C17" s="46" t="s">
        <v>186</v>
      </c>
      <c r="D17" s="46" t="s">
        <v>180</v>
      </c>
      <c r="E17" s="68">
        <f>_xlfn.XLOOKUP(Tabela4[[#This Row],[Origem]],Tabela2[Estado],Tabela2[Id_Porto],-1)</f>
        <v>11</v>
      </c>
      <c r="F17" s="68">
        <f>_xlfn.XLOOKUP(Tabela4[[#This Row],[Destino]],Tabela2[Estado],Tabela2[Id_Porto],-1)</f>
        <v>5</v>
      </c>
      <c r="G17" s="68">
        <f>_xlfn.XLOOKUP(Tabela4[[#This Row],[Tipo]],Tabela5[Tipo],Tabela5[Id_Carga],-1)</f>
        <v>3</v>
      </c>
      <c r="H17" s="59">
        <f>MONTH(DATE(2024, FIND(Tabela4[[#This Row],[Mês]], "janfevmarabrmaijunjulagosetoutnovdez")/3 + 1, 1))</f>
        <v>1</v>
      </c>
      <c r="I17" s="51">
        <v>607</v>
      </c>
      <c r="J17" s="47">
        <v>1214</v>
      </c>
    </row>
    <row r="18" spans="1:31" ht="14.4" x14ac:dyDescent="0.3">
      <c r="A18" s="59" t="s">
        <v>190</v>
      </c>
      <c r="B18" s="46" t="s">
        <v>191</v>
      </c>
      <c r="C18" s="46" t="s">
        <v>180</v>
      </c>
      <c r="D18" s="46" t="s">
        <v>184</v>
      </c>
      <c r="E18" s="68">
        <f>_xlfn.XLOOKUP(Tabela4[[#This Row],[Origem]],Tabela2[Estado],Tabela2[Id_Porto],-1)</f>
        <v>5</v>
      </c>
      <c r="F18" s="68">
        <f>_xlfn.XLOOKUP(Tabela4[[#This Row],[Destino]],Tabela2[Estado],Tabela2[Id_Porto],-1)</f>
        <v>9</v>
      </c>
      <c r="G18" s="68">
        <f>_xlfn.XLOOKUP(Tabela4[[#This Row],[Tipo]],Tabela5[Tipo],Tabela5[Id_Carga],-1)</f>
        <v>3</v>
      </c>
      <c r="H18" s="59">
        <f>MONTH(DATE(2024, FIND(Tabela4[[#This Row],[Mês]], "janfevmarabrmaijunjulagosetoutnovdez")/3 + 1, 1))</f>
        <v>1</v>
      </c>
      <c r="I18" s="51">
        <v>604</v>
      </c>
      <c r="J18" s="47">
        <v>1208</v>
      </c>
      <c r="K18" s="43"/>
      <c r="L18" s="43"/>
      <c r="M18" s="43"/>
      <c r="N18" s="43"/>
      <c r="O18" s="43"/>
      <c r="P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pans="1:31" ht="14.4" x14ac:dyDescent="0.3">
      <c r="A19" s="59" t="s">
        <v>190</v>
      </c>
      <c r="B19" s="46" t="s">
        <v>192</v>
      </c>
      <c r="C19" s="46" t="s">
        <v>184</v>
      </c>
      <c r="D19" s="46" t="s">
        <v>185</v>
      </c>
      <c r="E19" s="68">
        <f>_xlfn.XLOOKUP(Tabela4[[#This Row],[Origem]],Tabela2[Estado],Tabela2[Id_Porto],-1)</f>
        <v>9</v>
      </c>
      <c r="F19" s="68">
        <f>_xlfn.XLOOKUP(Tabela4[[#This Row],[Destino]],Tabela2[Estado],Tabela2[Id_Porto],-1)</f>
        <v>10</v>
      </c>
      <c r="G19" s="68">
        <f>_xlfn.XLOOKUP(Tabela4[[#This Row],[Tipo]],Tabela5[Tipo],Tabela5[Id_Carga],-1)</f>
        <v>1</v>
      </c>
      <c r="H19" s="59">
        <f>MONTH(DATE(2024, FIND(Tabela4[[#This Row],[Mês]], "janfevmarabrmaijunjulagosetoutnovdez")/3 + 1, 1))</f>
        <v>1</v>
      </c>
      <c r="I19" s="51">
        <v>1002</v>
      </c>
      <c r="J19" s="47">
        <v>1002</v>
      </c>
      <c r="K19" s="35"/>
      <c r="L19" s="35"/>
      <c r="M19" s="35"/>
      <c r="N19" s="35"/>
      <c r="O19" s="35"/>
      <c r="P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</row>
    <row r="20" spans="1:31" ht="14.4" x14ac:dyDescent="0.3">
      <c r="A20" s="59" t="s">
        <v>190</v>
      </c>
      <c r="B20" s="46" t="s">
        <v>191</v>
      </c>
      <c r="C20" s="46" t="s">
        <v>180</v>
      </c>
      <c r="D20" s="46" t="s">
        <v>183</v>
      </c>
      <c r="E20" s="68">
        <f>_xlfn.XLOOKUP(Tabela4[[#This Row],[Origem]],Tabela2[Estado],Tabela2[Id_Porto],-1)</f>
        <v>5</v>
      </c>
      <c r="F20" s="68">
        <f>_xlfn.XLOOKUP(Tabela4[[#This Row],[Destino]],Tabela2[Estado],Tabela2[Id_Porto],-1)</f>
        <v>8</v>
      </c>
      <c r="G20" s="68">
        <f>_xlfn.XLOOKUP(Tabela4[[#This Row],[Tipo]],Tabela5[Tipo],Tabela5[Id_Carga],-1)</f>
        <v>3</v>
      </c>
      <c r="H20" s="59">
        <f>MONTH(DATE(2024, FIND(Tabela4[[#This Row],[Mês]], "janfevmarabrmaijunjulagosetoutnovdez")/3 + 1, 1))</f>
        <v>1</v>
      </c>
      <c r="I20" s="51">
        <v>485</v>
      </c>
      <c r="J20" s="47">
        <v>970</v>
      </c>
      <c r="K20" s="37"/>
      <c r="L20" s="37"/>
      <c r="M20" s="37"/>
      <c r="N20" s="37"/>
      <c r="O20" s="37"/>
      <c r="P20" s="37"/>
      <c r="R20" s="36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</row>
    <row r="21" spans="1:31" ht="14.4" x14ac:dyDescent="0.3">
      <c r="A21" s="59" t="s">
        <v>190</v>
      </c>
      <c r="B21" s="46" t="s">
        <v>191</v>
      </c>
      <c r="C21" s="46" t="s">
        <v>184</v>
      </c>
      <c r="D21" s="46" t="s">
        <v>186</v>
      </c>
      <c r="E21" s="68">
        <f>_xlfn.XLOOKUP(Tabela4[[#This Row],[Origem]],Tabela2[Estado],Tabela2[Id_Porto],-1)</f>
        <v>9</v>
      </c>
      <c r="F21" s="68">
        <f>_xlfn.XLOOKUP(Tabela4[[#This Row],[Destino]],Tabela2[Estado],Tabela2[Id_Porto],-1)</f>
        <v>11</v>
      </c>
      <c r="G21" s="68">
        <f>_xlfn.XLOOKUP(Tabela4[[#This Row],[Tipo]],Tabela5[Tipo],Tabela5[Id_Carga],-1)</f>
        <v>3</v>
      </c>
      <c r="H21" s="59">
        <f>MONTH(DATE(2024, FIND(Tabela4[[#This Row],[Mês]], "janfevmarabrmaijunjulagosetoutnovdez")/3 + 1, 1))</f>
        <v>1</v>
      </c>
      <c r="I21" s="51">
        <v>455</v>
      </c>
      <c r="J21" s="47">
        <v>910</v>
      </c>
      <c r="K21" s="37"/>
      <c r="L21" s="37"/>
      <c r="M21" s="37"/>
      <c r="N21" s="37"/>
      <c r="O21" s="37"/>
      <c r="P21" s="37"/>
      <c r="R21" s="36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</row>
    <row r="22" spans="1:31" ht="14.4" x14ac:dyDescent="0.3">
      <c r="A22" s="59" t="s">
        <v>190</v>
      </c>
      <c r="B22" s="46" t="s">
        <v>191</v>
      </c>
      <c r="C22" s="46" t="s">
        <v>186</v>
      </c>
      <c r="D22" s="46" t="s">
        <v>180</v>
      </c>
      <c r="E22" s="68">
        <f>_xlfn.XLOOKUP(Tabela4[[#This Row],[Origem]],Tabela2[Estado],Tabela2[Id_Porto],-1)</f>
        <v>11</v>
      </c>
      <c r="F22" s="68">
        <f>_xlfn.XLOOKUP(Tabela4[[#This Row],[Destino]],Tabela2[Estado],Tabela2[Id_Porto],-1)</f>
        <v>5</v>
      </c>
      <c r="G22" s="68">
        <f>_xlfn.XLOOKUP(Tabela4[[#This Row],[Tipo]],Tabela5[Tipo],Tabela5[Id_Carga],-1)</f>
        <v>3</v>
      </c>
      <c r="H22" s="59">
        <f>MONTH(DATE(2024, FIND(Tabela4[[#This Row],[Mês]], "janfevmarabrmaijunjulagosetoutnovdez")/3 + 1, 1))</f>
        <v>1</v>
      </c>
      <c r="I22" s="51">
        <v>439</v>
      </c>
      <c r="J22" s="47">
        <v>878</v>
      </c>
      <c r="K22" s="37"/>
      <c r="L22" s="37"/>
      <c r="M22" s="37"/>
      <c r="N22" s="37"/>
      <c r="O22" s="37"/>
      <c r="P22" s="37"/>
      <c r="R22" s="36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</row>
    <row r="23" spans="1:31" ht="14.4" x14ac:dyDescent="0.3">
      <c r="A23" s="59" t="s">
        <v>190</v>
      </c>
      <c r="B23" s="46" t="s">
        <v>193</v>
      </c>
      <c r="C23" s="46" t="s">
        <v>186</v>
      </c>
      <c r="D23" s="46" t="s">
        <v>180</v>
      </c>
      <c r="E23" s="68">
        <f>_xlfn.XLOOKUP(Tabela4[[#This Row],[Origem]],Tabela2[Estado],Tabela2[Id_Porto],-1)</f>
        <v>11</v>
      </c>
      <c r="F23" s="68">
        <f>_xlfn.XLOOKUP(Tabela4[[#This Row],[Destino]],Tabela2[Estado],Tabela2[Id_Porto],-1)</f>
        <v>5</v>
      </c>
      <c r="G23" s="68">
        <f>_xlfn.XLOOKUP(Tabela4[[#This Row],[Tipo]],Tabela5[Tipo],Tabela5[Id_Carga],-1)</f>
        <v>4</v>
      </c>
      <c r="H23" s="59">
        <f>MONTH(DATE(2024, FIND(Tabela4[[#This Row],[Mês]], "janfevmarabrmaijunjulagosetoutnovdez")/3 + 1, 1))</f>
        <v>1</v>
      </c>
      <c r="I23" s="51">
        <v>420</v>
      </c>
      <c r="J23" s="47">
        <v>840</v>
      </c>
      <c r="K23" s="37"/>
      <c r="L23" s="37"/>
      <c r="M23" s="37"/>
      <c r="N23" s="37"/>
      <c r="O23" s="37"/>
      <c r="P23" s="37"/>
      <c r="R23" s="36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</row>
    <row r="24" spans="1:31" ht="14.4" x14ac:dyDescent="0.3">
      <c r="A24" s="59" t="s">
        <v>190</v>
      </c>
      <c r="B24" s="46" t="s">
        <v>191</v>
      </c>
      <c r="C24" s="46" t="s">
        <v>183</v>
      </c>
      <c r="D24" s="46" t="s">
        <v>184</v>
      </c>
      <c r="E24" s="68">
        <f>_xlfn.XLOOKUP(Tabela4[[#This Row],[Origem]],Tabela2[Estado],Tabela2[Id_Porto],-1)</f>
        <v>8</v>
      </c>
      <c r="F24" s="68">
        <f>_xlfn.XLOOKUP(Tabela4[[#This Row],[Destino]],Tabela2[Estado],Tabela2[Id_Porto],-1)</f>
        <v>9</v>
      </c>
      <c r="G24" s="68">
        <f>_xlfn.XLOOKUP(Tabela4[[#This Row],[Tipo]],Tabela5[Tipo],Tabela5[Id_Carga],-1)</f>
        <v>3</v>
      </c>
      <c r="H24" s="59">
        <f>MONTH(DATE(2024, FIND(Tabela4[[#This Row],[Mês]], "janfevmarabrmaijunjulagosetoutnovdez")/3 + 1, 1))</f>
        <v>1</v>
      </c>
      <c r="I24" s="51">
        <v>406</v>
      </c>
      <c r="J24" s="47">
        <v>812</v>
      </c>
      <c r="K24" s="37"/>
      <c r="L24" s="37"/>
      <c r="M24" s="37"/>
      <c r="N24" s="37"/>
      <c r="O24" s="37"/>
      <c r="P24" s="37"/>
      <c r="R24" s="36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</row>
    <row r="25" spans="1:31" ht="14.4" x14ac:dyDescent="0.3">
      <c r="A25" s="59" t="s">
        <v>190</v>
      </c>
      <c r="B25" s="46" t="s">
        <v>191</v>
      </c>
      <c r="C25" s="46" t="s">
        <v>177</v>
      </c>
      <c r="D25" s="46" t="s">
        <v>183</v>
      </c>
      <c r="E25" s="68">
        <f>_xlfn.XLOOKUP(Tabela4[[#This Row],[Origem]],Tabela2[Estado],Tabela2[Id_Porto],-1)</f>
        <v>1</v>
      </c>
      <c r="F25" s="68">
        <f>_xlfn.XLOOKUP(Tabela4[[#This Row],[Destino]],Tabela2[Estado],Tabela2[Id_Porto],-1)</f>
        <v>8</v>
      </c>
      <c r="G25" s="68">
        <f>_xlfn.XLOOKUP(Tabela4[[#This Row],[Tipo]],Tabela5[Tipo],Tabela5[Id_Carga],-1)</f>
        <v>3</v>
      </c>
      <c r="H25" s="59">
        <f>MONTH(DATE(2024, FIND(Tabela4[[#This Row],[Mês]], "janfevmarabrmaijunjulagosetoutnovdez")/3 + 1, 1))</f>
        <v>1</v>
      </c>
      <c r="I25" s="51">
        <v>382</v>
      </c>
      <c r="J25" s="47">
        <v>764</v>
      </c>
      <c r="K25" s="37"/>
      <c r="L25" s="37"/>
      <c r="M25" s="37"/>
      <c r="N25" s="37"/>
      <c r="O25" s="37"/>
      <c r="P25" s="37"/>
      <c r="R25" s="36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</row>
    <row r="26" spans="1:31" ht="14.4" x14ac:dyDescent="0.3">
      <c r="A26" s="59" t="s">
        <v>190</v>
      </c>
      <c r="B26" s="46" t="s">
        <v>193</v>
      </c>
      <c r="C26" s="46" t="s">
        <v>184</v>
      </c>
      <c r="D26" s="46" t="s">
        <v>185</v>
      </c>
      <c r="E26" s="68">
        <f>_xlfn.XLOOKUP(Tabela4[[#This Row],[Origem]],Tabela2[Estado],Tabela2[Id_Porto],-1)</f>
        <v>9</v>
      </c>
      <c r="F26" s="68">
        <f>_xlfn.XLOOKUP(Tabela4[[#This Row],[Destino]],Tabela2[Estado],Tabela2[Id_Porto],-1)</f>
        <v>10</v>
      </c>
      <c r="G26" s="68">
        <f>_xlfn.XLOOKUP(Tabela4[[#This Row],[Tipo]],Tabela5[Tipo],Tabela5[Id_Carga],-1)</f>
        <v>4</v>
      </c>
      <c r="H26" s="59">
        <f>MONTH(DATE(2024, FIND(Tabela4[[#This Row],[Mês]], "janfevmarabrmaijunjulagosetoutnovdez")/3 + 1, 1))</f>
        <v>1</v>
      </c>
      <c r="I26" s="51">
        <v>363</v>
      </c>
      <c r="J26" s="47">
        <v>726</v>
      </c>
      <c r="K26" s="38"/>
      <c r="L26" s="38"/>
      <c r="M26" s="38"/>
      <c r="N26" s="38"/>
      <c r="O26" s="38"/>
      <c r="P26" s="37"/>
      <c r="R26" s="36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</row>
    <row r="27" spans="1:31" ht="14.4" x14ac:dyDescent="0.3">
      <c r="A27" s="59" t="s">
        <v>190</v>
      </c>
      <c r="B27" s="46" t="s">
        <v>191</v>
      </c>
      <c r="C27" s="46" t="s">
        <v>184</v>
      </c>
      <c r="D27" s="46" t="s">
        <v>183</v>
      </c>
      <c r="E27" s="68">
        <f>_xlfn.XLOOKUP(Tabela4[[#This Row],[Origem]],Tabela2[Estado],Tabela2[Id_Porto],-1)</f>
        <v>9</v>
      </c>
      <c r="F27" s="68">
        <f>_xlfn.XLOOKUP(Tabela4[[#This Row],[Destino]],Tabela2[Estado],Tabela2[Id_Porto],-1)</f>
        <v>8</v>
      </c>
      <c r="G27" s="68">
        <f>_xlfn.XLOOKUP(Tabela4[[#This Row],[Tipo]],Tabela5[Tipo],Tabela5[Id_Carga],-1)</f>
        <v>3</v>
      </c>
      <c r="H27" s="59">
        <f>MONTH(DATE(2024, FIND(Tabela4[[#This Row],[Mês]], "janfevmarabrmaijunjulagosetoutnovdez")/3 + 1, 1))</f>
        <v>1</v>
      </c>
      <c r="I27" s="51">
        <v>360</v>
      </c>
      <c r="J27" s="47">
        <v>720</v>
      </c>
      <c r="K27" s="38"/>
      <c r="L27" s="38"/>
      <c r="M27" s="38"/>
      <c r="N27" s="38"/>
      <c r="O27" s="38"/>
      <c r="P27" s="37"/>
      <c r="R27" s="36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</row>
    <row r="28" spans="1:31" ht="14.4" x14ac:dyDescent="0.3">
      <c r="A28" s="59" t="s">
        <v>190</v>
      </c>
      <c r="B28" s="46" t="s">
        <v>191</v>
      </c>
      <c r="C28" s="46" t="s">
        <v>177</v>
      </c>
      <c r="D28" s="46" t="s">
        <v>86</v>
      </c>
      <c r="E28" s="68">
        <f>_xlfn.XLOOKUP(Tabela4[[#This Row],[Origem]],Tabela2[Estado],Tabela2[Id_Porto],-1)</f>
        <v>1</v>
      </c>
      <c r="F28" s="68">
        <f>_xlfn.XLOOKUP(Tabela4[[#This Row],[Destino]],Tabela2[Estado],Tabela2[Id_Porto],-1)</f>
        <v>4</v>
      </c>
      <c r="G28" s="68">
        <f>_xlfn.XLOOKUP(Tabela4[[#This Row],[Tipo]],Tabela5[Tipo],Tabela5[Id_Carga],-1)</f>
        <v>3</v>
      </c>
      <c r="H28" s="59">
        <f>MONTH(DATE(2024, FIND(Tabela4[[#This Row],[Mês]], "janfevmarabrmaijunjulagosetoutnovdez")/3 + 1, 1))</f>
        <v>1</v>
      </c>
      <c r="I28" s="51">
        <v>351</v>
      </c>
      <c r="J28" s="47">
        <v>702</v>
      </c>
      <c r="K28" s="38"/>
      <c r="L28" s="38"/>
      <c r="M28" s="38"/>
      <c r="N28" s="38"/>
      <c r="O28" s="38"/>
      <c r="P28" s="37"/>
      <c r="R28" s="36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</row>
    <row r="29" spans="1:31" ht="14.4" x14ac:dyDescent="0.3">
      <c r="A29" s="59" t="s">
        <v>190</v>
      </c>
      <c r="B29" s="46" t="s">
        <v>191</v>
      </c>
      <c r="C29" s="46" t="s">
        <v>184</v>
      </c>
      <c r="D29" s="46" t="s">
        <v>183</v>
      </c>
      <c r="E29" s="68">
        <f>_xlfn.XLOOKUP(Tabela4[[#This Row],[Origem]],Tabela2[Estado],Tabela2[Id_Porto],-1)</f>
        <v>9</v>
      </c>
      <c r="F29" s="68">
        <f>_xlfn.XLOOKUP(Tabela4[[#This Row],[Destino]],Tabela2[Estado],Tabela2[Id_Porto],-1)</f>
        <v>8</v>
      </c>
      <c r="G29" s="68">
        <f>_xlfn.XLOOKUP(Tabela4[[#This Row],[Tipo]],Tabela5[Tipo],Tabela5[Id_Carga],-1)</f>
        <v>3</v>
      </c>
      <c r="H29" s="59">
        <f>MONTH(DATE(2024, FIND(Tabela4[[#This Row],[Mês]], "janfevmarabrmaijunjulagosetoutnovdez")/3 + 1, 1))</f>
        <v>1</v>
      </c>
      <c r="I29" s="51">
        <v>337</v>
      </c>
      <c r="J29" s="47">
        <v>674</v>
      </c>
      <c r="K29" s="38"/>
      <c r="L29" s="38"/>
      <c r="M29" s="38"/>
      <c r="N29" s="38"/>
      <c r="O29" s="38"/>
      <c r="P29" s="37"/>
      <c r="R29" s="36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</row>
    <row r="30" spans="1:31" ht="14.4" x14ac:dyDescent="0.3">
      <c r="A30" s="59" t="s">
        <v>190</v>
      </c>
      <c r="B30" s="46" t="s">
        <v>192</v>
      </c>
      <c r="C30" s="46" t="s">
        <v>187</v>
      </c>
      <c r="D30" s="46" t="s">
        <v>86</v>
      </c>
      <c r="E30" s="68">
        <f>_xlfn.XLOOKUP(Tabela4[[#This Row],[Origem]],Tabela2[Estado],Tabela2[Id_Porto],-1)</f>
        <v>12</v>
      </c>
      <c r="F30" s="68">
        <f>_xlfn.XLOOKUP(Tabela4[[#This Row],[Destino]],Tabela2[Estado],Tabela2[Id_Porto],-1)</f>
        <v>4</v>
      </c>
      <c r="G30" s="68">
        <f>_xlfn.XLOOKUP(Tabela4[[#This Row],[Tipo]],Tabela5[Tipo],Tabela5[Id_Carga],-1)</f>
        <v>1</v>
      </c>
      <c r="H30" s="59">
        <f>MONTH(DATE(2024, FIND(Tabela4[[#This Row],[Mês]], "janfevmarabrmaijunjulagosetoutnovdez")/3 + 1, 1))</f>
        <v>1</v>
      </c>
      <c r="I30" s="51">
        <v>668</v>
      </c>
      <c r="J30" s="47">
        <v>668</v>
      </c>
      <c r="K30" s="38"/>
      <c r="L30" s="38"/>
      <c r="M30" s="38"/>
      <c r="N30" s="38"/>
      <c r="O30" s="38"/>
      <c r="P30" s="37"/>
      <c r="R30" s="36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</row>
    <row r="31" spans="1:31" ht="14.4" x14ac:dyDescent="0.3">
      <c r="A31" s="59" t="s">
        <v>190</v>
      </c>
      <c r="B31" s="46" t="s">
        <v>192</v>
      </c>
      <c r="C31" s="46" t="s">
        <v>183</v>
      </c>
      <c r="D31" s="46" t="s">
        <v>182</v>
      </c>
      <c r="E31" s="68">
        <f>_xlfn.XLOOKUP(Tabela4[[#This Row],[Origem]],Tabela2[Estado],Tabela2[Id_Porto],-1)</f>
        <v>8</v>
      </c>
      <c r="F31" s="68">
        <f>_xlfn.XLOOKUP(Tabela4[[#This Row],[Destino]],Tabela2[Estado],Tabela2[Id_Porto],-1)</f>
        <v>7</v>
      </c>
      <c r="G31" s="68">
        <f>_xlfn.XLOOKUP(Tabela4[[#This Row],[Tipo]],Tabela5[Tipo],Tabela5[Id_Carga],-1)</f>
        <v>1</v>
      </c>
      <c r="H31" s="59">
        <f>MONTH(DATE(2024, FIND(Tabela4[[#This Row],[Mês]], "janfevmarabrmaijunjulagosetoutnovdez")/3 + 1, 1))</f>
        <v>1</v>
      </c>
      <c r="I31" s="51">
        <v>651</v>
      </c>
      <c r="J31" s="47">
        <v>651</v>
      </c>
      <c r="K31" s="38"/>
      <c r="L31" s="38"/>
      <c r="M31" s="38"/>
      <c r="N31" s="38"/>
      <c r="O31" s="38"/>
      <c r="P31" s="37"/>
      <c r="R31" s="36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</row>
    <row r="32" spans="1:31" ht="14.4" x14ac:dyDescent="0.3">
      <c r="A32" s="59" t="s">
        <v>190</v>
      </c>
      <c r="B32" s="46" t="s">
        <v>191</v>
      </c>
      <c r="C32" s="46" t="s">
        <v>184</v>
      </c>
      <c r="D32" s="46" t="s">
        <v>181</v>
      </c>
      <c r="E32" s="68">
        <f>_xlfn.XLOOKUP(Tabela4[[#This Row],[Origem]],Tabela2[Estado],Tabela2[Id_Porto],-1)</f>
        <v>9</v>
      </c>
      <c r="F32" s="68">
        <f>_xlfn.XLOOKUP(Tabela4[[#This Row],[Destino]],Tabela2[Estado],Tabela2[Id_Porto],-1)</f>
        <v>6</v>
      </c>
      <c r="G32" s="68">
        <f>_xlfn.XLOOKUP(Tabela4[[#This Row],[Tipo]],Tabela5[Tipo],Tabela5[Id_Carga],-1)</f>
        <v>3</v>
      </c>
      <c r="H32" s="59">
        <f>MONTH(DATE(2024, FIND(Tabela4[[#This Row],[Mês]], "janfevmarabrmaijunjulagosetoutnovdez")/3 + 1, 1))</f>
        <v>1</v>
      </c>
      <c r="I32" s="51">
        <v>324</v>
      </c>
      <c r="J32" s="47">
        <v>648</v>
      </c>
      <c r="K32" s="39"/>
      <c r="L32" s="39"/>
      <c r="M32" s="39"/>
      <c r="N32" s="39"/>
      <c r="O32" s="39"/>
      <c r="P32" s="39"/>
      <c r="R32" s="36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</row>
    <row r="33" spans="1:31" x14ac:dyDescent="0.25">
      <c r="A33" s="59" t="s">
        <v>190</v>
      </c>
      <c r="B33" s="46" t="s">
        <v>191</v>
      </c>
      <c r="C33" s="46" t="s">
        <v>180</v>
      </c>
      <c r="D33" s="46" t="s">
        <v>184</v>
      </c>
      <c r="E33" s="68">
        <f>_xlfn.XLOOKUP(Tabela4[[#This Row],[Origem]],Tabela2[Estado],Tabela2[Id_Porto],-1)</f>
        <v>5</v>
      </c>
      <c r="F33" s="68">
        <f>_xlfn.XLOOKUP(Tabela4[[#This Row],[Destino]],Tabela2[Estado],Tabela2[Id_Porto],-1)</f>
        <v>9</v>
      </c>
      <c r="G33" s="68">
        <f>_xlfn.XLOOKUP(Tabela4[[#This Row],[Tipo]],Tabela5[Tipo],Tabela5[Id_Carga],-1)</f>
        <v>3</v>
      </c>
      <c r="H33" s="59">
        <f>MONTH(DATE(2024, FIND(Tabela4[[#This Row],[Mês]], "janfevmarabrmaijunjulagosetoutnovdez")/3 + 1, 1))</f>
        <v>1</v>
      </c>
      <c r="I33" s="51">
        <v>323</v>
      </c>
      <c r="J33" s="47">
        <v>646</v>
      </c>
    </row>
    <row r="34" spans="1:31" ht="14.4" x14ac:dyDescent="0.3">
      <c r="A34" s="59" t="s">
        <v>190</v>
      </c>
      <c r="B34" s="46" t="s">
        <v>192</v>
      </c>
      <c r="C34" s="46" t="s">
        <v>186</v>
      </c>
      <c r="D34" s="46" t="s">
        <v>86</v>
      </c>
      <c r="E34" s="68">
        <f>_xlfn.XLOOKUP(Tabela4[[#This Row],[Origem]],Tabela2[Estado],Tabela2[Id_Porto],-1)</f>
        <v>11</v>
      </c>
      <c r="F34" s="68">
        <f>_xlfn.XLOOKUP(Tabela4[[#This Row],[Destino]],Tabela2[Estado],Tabela2[Id_Porto],-1)</f>
        <v>4</v>
      </c>
      <c r="G34" s="68">
        <f>_xlfn.XLOOKUP(Tabela4[[#This Row],[Tipo]],Tabela5[Tipo],Tabela5[Id_Carga],-1)</f>
        <v>1</v>
      </c>
      <c r="H34" s="59">
        <f>MONTH(DATE(2024, FIND(Tabela4[[#This Row],[Mês]], "janfevmarabrmaijunjulagosetoutnovdez")/3 + 1, 1))</f>
        <v>1</v>
      </c>
      <c r="I34" s="51">
        <v>631</v>
      </c>
      <c r="J34" s="47">
        <v>631</v>
      </c>
      <c r="K34" s="43"/>
      <c r="L34" s="43"/>
      <c r="M34" s="43"/>
      <c r="N34" s="43"/>
      <c r="O34" s="43"/>
      <c r="P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1:31" ht="14.4" x14ac:dyDescent="0.3">
      <c r="A35" s="59" t="s">
        <v>190</v>
      </c>
      <c r="B35" s="46" t="s">
        <v>191</v>
      </c>
      <c r="C35" s="46" t="s">
        <v>177</v>
      </c>
      <c r="D35" s="46" t="s">
        <v>186</v>
      </c>
      <c r="E35" s="68">
        <f>_xlfn.XLOOKUP(Tabela4[[#This Row],[Origem]],Tabela2[Estado],Tabela2[Id_Porto],-1)</f>
        <v>1</v>
      </c>
      <c r="F35" s="68">
        <f>_xlfn.XLOOKUP(Tabela4[[#This Row],[Destino]],Tabela2[Estado],Tabela2[Id_Porto],-1)</f>
        <v>11</v>
      </c>
      <c r="G35" s="68">
        <f>_xlfn.XLOOKUP(Tabela4[[#This Row],[Tipo]],Tabela5[Tipo],Tabela5[Id_Carga],-1)</f>
        <v>3</v>
      </c>
      <c r="H35" s="59">
        <f>MONTH(DATE(2024, FIND(Tabela4[[#This Row],[Mês]], "janfevmarabrmaijunjulagosetoutnovdez")/3 + 1, 1))</f>
        <v>1</v>
      </c>
      <c r="I35" s="51">
        <v>315</v>
      </c>
      <c r="J35" s="47">
        <v>630</v>
      </c>
      <c r="K35" s="35"/>
      <c r="L35" s="35"/>
      <c r="M35" s="35"/>
      <c r="N35" s="35"/>
      <c r="O35" s="35"/>
      <c r="P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 spans="1:31" ht="14.4" x14ac:dyDescent="0.3">
      <c r="A36" s="59" t="s">
        <v>190</v>
      </c>
      <c r="B36" s="46" t="s">
        <v>191</v>
      </c>
      <c r="C36" s="46" t="s">
        <v>184</v>
      </c>
      <c r="D36" s="46" t="s">
        <v>186</v>
      </c>
      <c r="E36" s="68">
        <f>_xlfn.XLOOKUP(Tabela4[[#This Row],[Origem]],Tabela2[Estado],Tabela2[Id_Porto],-1)</f>
        <v>9</v>
      </c>
      <c r="F36" s="68">
        <f>_xlfn.XLOOKUP(Tabela4[[#This Row],[Destino]],Tabela2[Estado],Tabela2[Id_Porto],-1)</f>
        <v>11</v>
      </c>
      <c r="G36" s="68">
        <f>_xlfn.XLOOKUP(Tabela4[[#This Row],[Tipo]],Tabela5[Tipo],Tabela5[Id_Carga],-1)</f>
        <v>3</v>
      </c>
      <c r="H36" s="59">
        <f>MONTH(DATE(2024, FIND(Tabela4[[#This Row],[Mês]], "janfevmarabrmaijunjulagosetoutnovdez")/3 + 1, 1))</f>
        <v>1</v>
      </c>
      <c r="I36" s="51">
        <v>302</v>
      </c>
      <c r="J36" s="47">
        <v>604</v>
      </c>
      <c r="K36" s="37"/>
      <c r="L36" s="37"/>
      <c r="M36" s="37"/>
      <c r="N36" s="37"/>
      <c r="O36" s="37"/>
      <c r="P36" s="37"/>
      <c r="R36" s="36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ht="14.4" x14ac:dyDescent="0.3">
      <c r="A37" s="59" t="s">
        <v>190</v>
      </c>
      <c r="B37" s="46" t="s">
        <v>191</v>
      </c>
      <c r="C37" s="46" t="s">
        <v>183</v>
      </c>
      <c r="D37" s="46" t="s">
        <v>180</v>
      </c>
      <c r="E37" s="68">
        <f>_xlfn.XLOOKUP(Tabela4[[#This Row],[Origem]],Tabela2[Estado],Tabela2[Id_Porto],-1)</f>
        <v>8</v>
      </c>
      <c r="F37" s="68">
        <f>_xlfn.XLOOKUP(Tabela4[[#This Row],[Destino]],Tabela2[Estado],Tabela2[Id_Porto],-1)</f>
        <v>5</v>
      </c>
      <c r="G37" s="68">
        <f>_xlfn.XLOOKUP(Tabela4[[#This Row],[Tipo]],Tabela5[Tipo],Tabela5[Id_Carga],-1)</f>
        <v>3</v>
      </c>
      <c r="H37" s="59">
        <f>MONTH(DATE(2024, FIND(Tabela4[[#This Row],[Mês]], "janfevmarabrmaijunjulagosetoutnovdez")/3 + 1, 1))</f>
        <v>1</v>
      </c>
      <c r="I37" s="51">
        <v>293</v>
      </c>
      <c r="J37" s="47">
        <v>586</v>
      </c>
      <c r="K37" s="37"/>
      <c r="L37" s="37"/>
      <c r="M37" s="37"/>
      <c r="N37" s="37"/>
      <c r="O37" s="37"/>
      <c r="P37" s="37"/>
      <c r="R37" s="36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ht="14.4" x14ac:dyDescent="0.3">
      <c r="A38" s="59" t="s">
        <v>190</v>
      </c>
      <c r="B38" s="46" t="s">
        <v>191</v>
      </c>
      <c r="C38" s="46" t="s">
        <v>181</v>
      </c>
      <c r="D38" s="46" t="s">
        <v>184</v>
      </c>
      <c r="E38" s="68">
        <f>_xlfn.XLOOKUP(Tabela4[[#This Row],[Origem]],Tabela2[Estado],Tabela2[Id_Porto],-1)</f>
        <v>6</v>
      </c>
      <c r="F38" s="68">
        <f>_xlfn.XLOOKUP(Tabela4[[#This Row],[Destino]],Tabela2[Estado],Tabela2[Id_Porto],-1)</f>
        <v>9</v>
      </c>
      <c r="G38" s="68">
        <f>_xlfn.XLOOKUP(Tabela4[[#This Row],[Tipo]],Tabela5[Tipo],Tabela5[Id_Carga],-1)</f>
        <v>3</v>
      </c>
      <c r="H38" s="59">
        <f>MONTH(DATE(2024, FIND(Tabela4[[#This Row],[Mês]], "janfevmarabrmaijunjulagosetoutnovdez")/3 + 1, 1))</f>
        <v>1</v>
      </c>
      <c r="I38" s="51">
        <v>280</v>
      </c>
      <c r="J38" s="47">
        <v>560</v>
      </c>
      <c r="K38" s="37"/>
      <c r="L38" s="37"/>
      <c r="M38" s="37"/>
      <c r="N38" s="37"/>
      <c r="O38" s="37"/>
      <c r="P38" s="37"/>
      <c r="R38" s="36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ht="14.4" x14ac:dyDescent="0.3">
      <c r="A39" s="59" t="s">
        <v>190</v>
      </c>
      <c r="B39" s="46" t="s">
        <v>191</v>
      </c>
      <c r="C39" s="46" t="s">
        <v>186</v>
      </c>
      <c r="D39" s="46" t="s">
        <v>185</v>
      </c>
      <c r="E39" s="68">
        <f>_xlfn.XLOOKUP(Tabela4[[#This Row],[Origem]],Tabela2[Estado],Tabela2[Id_Porto],-1)</f>
        <v>11</v>
      </c>
      <c r="F39" s="68">
        <f>_xlfn.XLOOKUP(Tabela4[[#This Row],[Destino]],Tabela2[Estado],Tabela2[Id_Porto],-1)</f>
        <v>10</v>
      </c>
      <c r="G39" s="68">
        <f>_xlfn.XLOOKUP(Tabela4[[#This Row],[Tipo]],Tabela5[Tipo],Tabela5[Id_Carga],-1)</f>
        <v>3</v>
      </c>
      <c r="H39" s="59">
        <f>MONTH(DATE(2024, FIND(Tabela4[[#This Row],[Mês]], "janfevmarabrmaijunjulagosetoutnovdez")/3 + 1, 1))</f>
        <v>1</v>
      </c>
      <c r="I39" s="51">
        <v>266</v>
      </c>
      <c r="J39" s="47">
        <v>532</v>
      </c>
      <c r="K39" s="37"/>
      <c r="L39" s="37"/>
      <c r="M39" s="37"/>
      <c r="N39" s="37"/>
      <c r="O39" s="37"/>
      <c r="P39" s="37"/>
      <c r="R39" s="36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1:31" ht="14.4" x14ac:dyDescent="0.3">
      <c r="A40" s="59" t="s">
        <v>190</v>
      </c>
      <c r="B40" s="46" t="s">
        <v>191</v>
      </c>
      <c r="C40" s="46" t="s">
        <v>183</v>
      </c>
      <c r="D40" s="46" t="s">
        <v>184</v>
      </c>
      <c r="E40" s="68">
        <f>_xlfn.XLOOKUP(Tabela4[[#This Row],[Origem]],Tabela2[Estado],Tabela2[Id_Porto],-1)</f>
        <v>8</v>
      </c>
      <c r="F40" s="68">
        <f>_xlfn.XLOOKUP(Tabela4[[#This Row],[Destino]],Tabela2[Estado],Tabela2[Id_Porto],-1)</f>
        <v>9</v>
      </c>
      <c r="G40" s="68">
        <f>_xlfn.XLOOKUP(Tabela4[[#This Row],[Tipo]],Tabela5[Tipo],Tabela5[Id_Carga],-1)</f>
        <v>3</v>
      </c>
      <c r="H40" s="59">
        <f>MONTH(DATE(2024, FIND(Tabela4[[#This Row],[Mês]], "janfevmarabrmaijunjulagosetoutnovdez")/3 + 1, 1))</f>
        <v>1</v>
      </c>
      <c r="I40" s="51">
        <v>264</v>
      </c>
      <c r="J40" s="47">
        <v>528</v>
      </c>
      <c r="K40" s="37"/>
      <c r="L40" s="37"/>
      <c r="M40" s="37"/>
      <c r="N40" s="37"/>
      <c r="O40" s="37"/>
      <c r="P40" s="37"/>
      <c r="R40" s="36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1:31" ht="14.4" x14ac:dyDescent="0.3">
      <c r="A41" s="59" t="s">
        <v>190</v>
      </c>
      <c r="B41" s="46" t="s">
        <v>192</v>
      </c>
      <c r="C41" s="46" t="s">
        <v>186</v>
      </c>
      <c r="D41" s="46" t="s">
        <v>180</v>
      </c>
      <c r="E41" s="68">
        <f>_xlfn.XLOOKUP(Tabela4[[#This Row],[Origem]],Tabela2[Estado],Tabela2[Id_Porto],-1)</f>
        <v>11</v>
      </c>
      <c r="F41" s="68">
        <f>_xlfn.XLOOKUP(Tabela4[[#This Row],[Destino]],Tabela2[Estado],Tabela2[Id_Porto],-1)</f>
        <v>5</v>
      </c>
      <c r="G41" s="68">
        <f>_xlfn.XLOOKUP(Tabela4[[#This Row],[Tipo]],Tabela5[Tipo],Tabela5[Id_Carga],-1)</f>
        <v>1</v>
      </c>
      <c r="H41" s="59">
        <f>MONTH(DATE(2024, FIND(Tabela4[[#This Row],[Mês]], "janfevmarabrmaijunjulagosetoutnovdez")/3 + 1, 1))</f>
        <v>1</v>
      </c>
      <c r="I41" s="51">
        <v>520</v>
      </c>
      <c r="J41" s="47">
        <v>520</v>
      </c>
      <c r="K41" s="37"/>
      <c r="L41" s="37"/>
      <c r="M41" s="37"/>
      <c r="N41" s="37"/>
      <c r="O41" s="37"/>
      <c r="P41" s="37"/>
      <c r="R41" s="36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1:31" ht="14.4" x14ac:dyDescent="0.3">
      <c r="A42" s="59" t="s">
        <v>190</v>
      </c>
      <c r="B42" s="46" t="s">
        <v>191</v>
      </c>
      <c r="C42" s="46" t="s">
        <v>183</v>
      </c>
      <c r="D42" s="46" t="s">
        <v>181</v>
      </c>
      <c r="E42" s="68">
        <f>_xlfn.XLOOKUP(Tabela4[[#This Row],[Origem]],Tabela2[Estado],Tabela2[Id_Porto],-1)</f>
        <v>8</v>
      </c>
      <c r="F42" s="68">
        <f>_xlfn.XLOOKUP(Tabela4[[#This Row],[Destino]],Tabela2[Estado],Tabela2[Id_Porto],-1)</f>
        <v>6</v>
      </c>
      <c r="G42" s="68">
        <f>_xlfn.XLOOKUP(Tabela4[[#This Row],[Tipo]],Tabela5[Tipo],Tabela5[Id_Carga],-1)</f>
        <v>3</v>
      </c>
      <c r="H42" s="59">
        <f>MONTH(DATE(2024, FIND(Tabela4[[#This Row],[Mês]], "janfevmarabrmaijunjulagosetoutnovdez")/3 + 1, 1))</f>
        <v>1</v>
      </c>
      <c r="I42" s="51">
        <v>240</v>
      </c>
      <c r="J42" s="47">
        <v>480</v>
      </c>
      <c r="K42" s="38"/>
      <c r="L42" s="38"/>
      <c r="M42" s="38"/>
      <c r="N42" s="38"/>
      <c r="O42" s="38"/>
      <c r="P42" s="37"/>
      <c r="R42" s="36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ht="14.4" x14ac:dyDescent="0.3">
      <c r="A43" s="59" t="s">
        <v>190</v>
      </c>
      <c r="B43" s="46" t="s">
        <v>192</v>
      </c>
      <c r="C43" s="46" t="s">
        <v>86</v>
      </c>
      <c r="D43" s="46" t="s">
        <v>184</v>
      </c>
      <c r="E43" s="68">
        <f>_xlfn.XLOOKUP(Tabela4[[#This Row],[Origem]],Tabela2[Estado],Tabela2[Id_Porto],-1)</f>
        <v>4</v>
      </c>
      <c r="F43" s="68">
        <f>_xlfn.XLOOKUP(Tabela4[[#This Row],[Destino]],Tabela2[Estado],Tabela2[Id_Porto],-1)</f>
        <v>9</v>
      </c>
      <c r="G43" s="68">
        <f>_xlfn.XLOOKUP(Tabela4[[#This Row],[Tipo]],Tabela5[Tipo],Tabela5[Id_Carga],-1)</f>
        <v>1</v>
      </c>
      <c r="H43" s="59">
        <f>MONTH(DATE(2024, FIND(Tabela4[[#This Row],[Mês]], "janfevmarabrmaijunjulagosetoutnovdez")/3 + 1, 1))</f>
        <v>1</v>
      </c>
      <c r="I43" s="51">
        <v>479</v>
      </c>
      <c r="J43" s="47">
        <v>479</v>
      </c>
      <c r="K43" s="38"/>
      <c r="L43" s="38"/>
      <c r="M43" s="38"/>
      <c r="N43" s="38"/>
      <c r="O43" s="38"/>
      <c r="P43" s="37"/>
      <c r="R43" s="36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1:31" ht="14.4" x14ac:dyDescent="0.3">
      <c r="A44" s="59" t="s">
        <v>190</v>
      </c>
      <c r="B44" s="46" t="s">
        <v>193</v>
      </c>
      <c r="C44" s="46" t="s">
        <v>186</v>
      </c>
      <c r="D44" s="46" t="s">
        <v>183</v>
      </c>
      <c r="E44" s="68">
        <f>_xlfn.XLOOKUP(Tabela4[[#This Row],[Origem]],Tabela2[Estado],Tabela2[Id_Porto],-1)</f>
        <v>11</v>
      </c>
      <c r="F44" s="68">
        <f>_xlfn.XLOOKUP(Tabela4[[#This Row],[Destino]],Tabela2[Estado],Tabela2[Id_Porto],-1)</f>
        <v>8</v>
      </c>
      <c r="G44" s="68">
        <f>_xlfn.XLOOKUP(Tabela4[[#This Row],[Tipo]],Tabela5[Tipo],Tabela5[Id_Carga],-1)</f>
        <v>4</v>
      </c>
      <c r="H44" s="59">
        <f>MONTH(DATE(2024, FIND(Tabela4[[#This Row],[Mês]], "janfevmarabrmaijunjulagosetoutnovdez")/3 + 1, 1))</f>
        <v>1</v>
      </c>
      <c r="I44" s="51">
        <v>238</v>
      </c>
      <c r="J44" s="47">
        <v>476</v>
      </c>
      <c r="K44" s="38"/>
      <c r="L44" s="38"/>
      <c r="M44" s="38"/>
      <c r="N44" s="38"/>
      <c r="O44" s="38"/>
      <c r="P44" s="37"/>
      <c r="R44" s="36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1:31" ht="14.4" x14ac:dyDescent="0.3">
      <c r="A45" s="59" t="s">
        <v>190</v>
      </c>
      <c r="B45" s="46" t="s">
        <v>191</v>
      </c>
      <c r="C45" s="46" t="s">
        <v>184</v>
      </c>
      <c r="D45" s="46" t="s">
        <v>186</v>
      </c>
      <c r="E45" s="68">
        <f>_xlfn.XLOOKUP(Tabela4[[#This Row],[Origem]],Tabela2[Estado],Tabela2[Id_Porto],-1)</f>
        <v>9</v>
      </c>
      <c r="F45" s="68">
        <f>_xlfn.XLOOKUP(Tabela4[[#This Row],[Destino]],Tabela2[Estado],Tabela2[Id_Porto],-1)</f>
        <v>11</v>
      </c>
      <c r="G45" s="68">
        <f>_xlfn.XLOOKUP(Tabela4[[#This Row],[Tipo]],Tabela5[Tipo],Tabela5[Id_Carga],-1)</f>
        <v>3</v>
      </c>
      <c r="H45" s="59">
        <f>MONTH(DATE(2024, FIND(Tabela4[[#This Row],[Mês]], "janfevmarabrmaijunjulagosetoutnovdez")/3 + 1, 1))</f>
        <v>1</v>
      </c>
      <c r="I45" s="51">
        <v>233</v>
      </c>
      <c r="J45" s="47">
        <v>466</v>
      </c>
      <c r="K45" s="38"/>
      <c r="L45" s="38"/>
      <c r="M45" s="38"/>
      <c r="N45" s="38"/>
      <c r="O45" s="38"/>
      <c r="P45" s="37"/>
      <c r="R45" s="36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1:31" ht="14.4" x14ac:dyDescent="0.3">
      <c r="A46" s="59" t="s">
        <v>190</v>
      </c>
      <c r="B46" s="46" t="s">
        <v>191</v>
      </c>
      <c r="C46" s="46" t="s">
        <v>181</v>
      </c>
      <c r="D46" s="46" t="s">
        <v>183</v>
      </c>
      <c r="E46" s="68">
        <f>_xlfn.XLOOKUP(Tabela4[[#This Row],[Origem]],Tabela2[Estado],Tabela2[Id_Porto],-1)</f>
        <v>6</v>
      </c>
      <c r="F46" s="68">
        <f>_xlfn.XLOOKUP(Tabela4[[#This Row],[Destino]],Tabela2[Estado],Tabela2[Id_Porto],-1)</f>
        <v>8</v>
      </c>
      <c r="G46" s="68">
        <f>_xlfn.XLOOKUP(Tabela4[[#This Row],[Tipo]],Tabela5[Tipo],Tabela5[Id_Carga],-1)</f>
        <v>3</v>
      </c>
      <c r="H46" s="59">
        <f>MONTH(DATE(2024, FIND(Tabela4[[#This Row],[Mês]], "janfevmarabrmaijunjulagosetoutnovdez")/3 + 1, 1))</f>
        <v>1</v>
      </c>
      <c r="I46" s="51">
        <v>232</v>
      </c>
      <c r="J46" s="47">
        <v>464</v>
      </c>
      <c r="K46" s="38"/>
      <c r="L46" s="38"/>
      <c r="M46" s="38"/>
      <c r="N46" s="38"/>
      <c r="O46" s="38"/>
      <c r="P46" s="37"/>
      <c r="R46" s="36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1:31" ht="14.4" x14ac:dyDescent="0.3">
      <c r="A47" s="59" t="s">
        <v>190</v>
      </c>
      <c r="B47" s="46" t="s">
        <v>191</v>
      </c>
      <c r="C47" s="46" t="s">
        <v>187</v>
      </c>
      <c r="D47" s="46" t="s">
        <v>86</v>
      </c>
      <c r="E47" s="68">
        <f>_xlfn.XLOOKUP(Tabela4[[#This Row],[Origem]],Tabela2[Estado],Tabela2[Id_Porto],-1)</f>
        <v>12</v>
      </c>
      <c r="F47" s="68">
        <f>_xlfn.XLOOKUP(Tabela4[[#This Row],[Destino]],Tabela2[Estado],Tabela2[Id_Porto],-1)</f>
        <v>4</v>
      </c>
      <c r="G47" s="68">
        <f>_xlfn.XLOOKUP(Tabela4[[#This Row],[Tipo]],Tabela5[Tipo],Tabela5[Id_Carga],-1)</f>
        <v>3</v>
      </c>
      <c r="H47" s="59">
        <f>MONTH(DATE(2024, FIND(Tabela4[[#This Row],[Mês]], "janfevmarabrmaijunjulagosetoutnovdez")/3 + 1, 1))</f>
        <v>1</v>
      </c>
      <c r="I47" s="51">
        <v>231</v>
      </c>
      <c r="J47" s="47">
        <v>462</v>
      </c>
      <c r="K47" s="38"/>
      <c r="L47" s="38"/>
      <c r="M47" s="38"/>
      <c r="N47" s="38"/>
      <c r="O47" s="38"/>
      <c r="P47" s="37"/>
      <c r="R47" s="36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ht="14.4" x14ac:dyDescent="0.3">
      <c r="A48" s="59" t="s">
        <v>190</v>
      </c>
      <c r="B48" s="46" t="s">
        <v>191</v>
      </c>
      <c r="C48" s="46" t="s">
        <v>182</v>
      </c>
      <c r="D48" s="46" t="s">
        <v>183</v>
      </c>
      <c r="E48" s="68">
        <f>_xlfn.XLOOKUP(Tabela4[[#This Row],[Origem]],Tabela2[Estado],Tabela2[Id_Porto],-1)</f>
        <v>7</v>
      </c>
      <c r="F48" s="68">
        <f>_xlfn.XLOOKUP(Tabela4[[#This Row],[Destino]],Tabela2[Estado],Tabela2[Id_Porto],-1)</f>
        <v>8</v>
      </c>
      <c r="G48" s="68">
        <f>_xlfn.XLOOKUP(Tabela4[[#This Row],[Tipo]],Tabela5[Tipo],Tabela5[Id_Carga],-1)</f>
        <v>3</v>
      </c>
      <c r="H48" s="59">
        <f>MONTH(DATE(2024, FIND(Tabela4[[#This Row],[Mês]], "janfevmarabrmaijunjulagosetoutnovdez")/3 + 1, 1))</f>
        <v>1</v>
      </c>
      <c r="I48" s="51">
        <v>226</v>
      </c>
      <c r="J48" s="47">
        <v>452</v>
      </c>
      <c r="K48" s="37"/>
      <c r="L48" s="37"/>
      <c r="M48" s="37"/>
      <c r="N48" s="37"/>
      <c r="O48" s="37"/>
      <c r="P48" s="37"/>
      <c r="R48" s="36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x14ac:dyDescent="0.25">
      <c r="A49" s="59" t="s">
        <v>190</v>
      </c>
      <c r="B49" s="46" t="s">
        <v>192</v>
      </c>
      <c r="C49" s="46" t="s">
        <v>184</v>
      </c>
      <c r="D49" s="46" t="s">
        <v>182</v>
      </c>
      <c r="E49" s="68">
        <f>_xlfn.XLOOKUP(Tabela4[[#This Row],[Origem]],Tabela2[Estado],Tabela2[Id_Porto],-1)</f>
        <v>9</v>
      </c>
      <c r="F49" s="68">
        <f>_xlfn.XLOOKUP(Tabela4[[#This Row],[Destino]],Tabela2[Estado],Tabela2[Id_Porto],-1)</f>
        <v>7</v>
      </c>
      <c r="G49" s="68">
        <f>_xlfn.XLOOKUP(Tabela4[[#This Row],[Tipo]],Tabela5[Tipo],Tabela5[Id_Carga],-1)</f>
        <v>1</v>
      </c>
      <c r="H49" s="59">
        <f>MONTH(DATE(2024, FIND(Tabela4[[#This Row],[Mês]], "janfevmarabrmaijunjulagosetoutnovdez")/3 + 1, 1))</f>
        <v>1</v>
      </c>
      <c r="I49" s="51">
        <v>449</v>
      </c>
      <c r="J49" s="47">
        <v>449</v>
      </c>
    </row>
    <row r="50" spans="1:31" ht="14.4" x14ac:dyDescent="0.3">
      <c r="A50" s="59" t="s">
        <v>190</v>
      </c>
      <c r="B50" s="46" t="s">
        <v>191</v>
      </c>
      <c r="C50" s="46" t="s">
        <v>181</v>
      </c>
      <c r="D50" s="46" t="s">
        <v>177</v>
      </c>
      <c r="E50" s="68">
        <f>_xlfn.XLOOKUP(Tabela4[[#This Row],[Origem]],Tabela2[Estado],Tabela2[Id_Porto],-1)</f>
        <v>6</v>
      </c>
      <c r="F50" s="68">
        <f>_xlfn.XLOOKUP(Tabela4[[#This Row],[Destino]],Tabela2[Estado],Tabela2[Id_Porto],-1)</f>
        <v>1</v>
      </c>
      <c r="G50" s="68">
        <f>_xlfn.XLOOKUP(Tabela4[[#This Row],[Tipo]],Tabela5[Tipo],Tabela5[Id_Carga],-1)</f>
        <v>3</v>
      </c>
      <c r="H50" s="59">
        <f>MONTH(DATE(2024, FIND(Tabela4[[#This Row],[Mês]], "janfevmarabrmaijunjulagosetoutnovdez")/3 + 1, 1))</f>
        <v>1</v>
      </c>
      <c r="I50" s="51">
        <v>224</v>
      </c>
      <c r="J50" s="47">
        <v>448</v>
      </c>
      <c r="K50" s="43"/>
      <c r="L50" s="43"/>
      <c r="M50" s="43"/>
      <c r="N50" s="43"/>
      <c r="O50" s="43"/>
      <c r="P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spans="1:31" ht="14.4" x14ac:dyDescent="0.3">
      <c r="A51" s="59" t="s">
        <v>190</v>
      </c>
      <c r="B51" s="46" t="s">
        <v>193</v>
      </c>
      <c r="C51" s="46" t="s">
        <v>186</v>
      </c>
      <c r="D51" s="46" t="s">
        <v>86</v>
      </c>
      <c r="E51" s="68">
        <f>_xlfn.XLOOKUP(Tabela4[[#This Row],[Origem]],Tabela2[Estado],Tabela2[Id_Porto],-1)</f>
        <v>11</v>
      </c>
      <c r="F51" s="68">
        <f>_xlfn.XLOOKUP(Tabela4[[#This Row],[Destino]],Tabela2[Estado],Tabela2[Id_Porto],-1)</f>
        <v>4</v>
      </c>
      <c r="G51" s="68">
        <f>_xlfn.XLOOKUP(Tabela4[[#This Row],[Tipo]],Tabela5[Tipo],Tabela5[Id_Carga],-1)</f>
        <v>4</v>
      </c>
      <c r="H51" s="59">
        <f>MONTH(DATE(2024, FIND(Tabela4[[#This Row],[Mês]], "janfevmarabrmaijunjulagosetoutnovdez")/3 + 1, 1))</f>
        <v>1</v>
      </c>
      <c r="I51" s="51">
        <v>222</v>
      </c>
      <c r="J51" s="47">
        <v>444</v>
      </c>
      <c r="K51" s="35"/>
      <c r="L51" s="35"/>
      <c r="M51" s="35"/>
      <c r="N51" s="35"/>
      <c r="O51" s="35"/>
      <c r="P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 spans="1:31" ht="14.4" x14ac:dyDescent="0.3">
      <c r="A52" s="59" t="s">
        <v>190</v>
      </c>
      <c r="B52" s="46" t="s">
        <v>191</v>
      </c>
      <c r="C52" s="46" t="s">
        <v>180</v>
      </c>
      <c r="D52" s="46" t="s">
        <v>177</v>
      </c>
      <c r="E52" s="68">
        <f>_xlfn.XLOOKUP(Tabela4[[#This Row],[Origem]],Tabela2[Estado],Tabela2[Id_Porto],-1)</f>
        <v>5</v>
      </c>
      <c r="F52" s="68">
        <f>_xlfn.XLOOKUP(Tabela4[[#This Row],[Destino]],Tabela2[Estado],Tabela2[Id_Porto],-1)</f>
        <v>1</v>
      </c>
      <c r="G52" s="68">
        <f>_xlfn.XLOOKUP(Tabela4[[#This Row],[Tipo]],Tabela5[Tipo],Tabela5[Id_Carga],-1)</f>
        <v>3</v>
      </c>
      <c r="H52" s="59">
        <f>MONTH(DATE(2024, FIND(Tabela4[[#This Row],[Mês]], "janfevmarabrmaijunjulagosetoutnovdez")/3 + 1, 1))</f>
        <v>1</v>
      </c>
      <c r="I52" s="51">
        <v>217</v>
      </c>
      <c r="J52" s="47">
        <v>434</v>
      </c>
      <c r="K52" s="37"/>
      <c r="L52" s="37"/>
      <c r="M52" s="37"/>
      <c r="N52" s="37"/>
      <c r="O52" s="37"/>
      <c r="P52" s="37"/>
      <c r="R52" s="36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:31" ht="14.4" x14ac:dyDescent="0.3">
      <c r="A53" s="59" t="s">
        <v>190</v>
      </c>
      <c r="B53" s="46" t="s">
        <v>192</v>
      </c>
      <c r="C53" s="46" t="s">
        <v>180</v>
      </c>
      <c r="D53" s="46" t="s">
        <v>184</v>
      </c>
      <c r="E53" s="68">
        <f>_xlfn.XLOOKUP(Tabela4[[#This Row],[Origem]],Tabela2[Estado],Tabela2[Id_Porto],-1)</f>
        <v>5</v>
      </c>
      <c r="F53" s="68">
        <f>_xlfn.XLOOKUP(Tabela4[[#This Row],[Destino]],Tabela2[Estado],Tabela2[Id_Porto],-1)</f>
        <v>9</v>
      </c>
      <c r="G53" s="68">
        <f>_xlfn.XLOOKUP(Tabela4[[#This Row],[Tipo]],Tabela5[Tipo],Tabela5[Id_Carga],-1)</f>
        <v>1</v>
      </c>
      <c r="H53" s="59">
        <f>MONTH(DATE(2024, FIND(Tabela4[[#This Row],[Mês]], "janfevmarabrmaijunjulagosetoutnovdez")/3 + 1, 1))</f>
        <v>1</v>
      </c>
      <c r="I53" s="51">
        <v>433</v>
      </c>
      <c r="J53" s="47">
        <v>433</v>
      </c>
      <c r="K53" s="37"/>
      <c r="L53" s="37"/>
      <c r="M53" s="37"/>
      <c r="N53" s="37"/>
      <c r="O53" s="37"/>
      <c r="P53" s="37"/>
      <c r="R53" s="36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:31" ht="14.4" x14ac:dyDescent="0.3">
      <c r="A54" s="59" t="s">
        <v>190</v>
      </c>
      <c r="B54" s="46" t="s">
        <v>191</v>
      </c>
      <c r="C54" s="46" t="s">
        <v>183</v>
      </c>
      <c r="D54" s="46" t="s">
        <v>177</v>
      </c>
      <c r="E54" s="68">
        <f>_xlfn.XLOOKUP(Tabela4[[#This Row],[Origem]],Tabela2[Estado],Tabela2[Id_Porto],-1)</f>
        <v>8</v>
      </c>
      <c r="F54" s="68">
        <f>_xlfn.XLOOKUP(Tabela4[[#This Row],[Destino]],Tabela2[Estado],Tabela2[Id_Porto],-1)</f>
        <v>1</v>
      </c>
      <c r="G54" s="68">
        <f>_xlfn.XLOOKUP(Tabela4[[#This Row],[Tipo]],Tabela5[Tipo],Tabela5[Id_Carga],-1)</f>
        <v>3</v>
      </c>
      <c r="H54" s="59">
        <f>MONTH(DATE(2024, FIND(Tabela4[[#This Row],[Mês]], "janfevmarabrmaijunjulagosetoutnovdez")/3 + 1, 1))</f>
        <v>1</v>
      </c>
      <c r="I54" s="51">
        <v>216</v>
      </c>
      <c r="J54" s="47">
        <v>432</v>
      </c>
      <c r="K54" s="37"/>
      <c r="L54" s="37"/>
      <c r="M54" s="37"/>
      <c r="N54" s="37"/>
      <c r="O54" s="37"/>
      <c r="P54" s="37"/>
      <c r="R54" s="36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:31" ht="14.4" x14ac:dyDescent="0.3">
      <c r="A55" s="59" t="s">
        <v>190</v>
      </c>
      <c r="B55" s="46" t="s">
        <v>192</v>
      </c>
      <c r="C55" s="46" t="s">
        <v>184</v>
      </c>
      <c r="D55" s="46" t="s">
        <v>180</v>
      </c>
      <c r="E55" s="68">
        <f>_xlfn.XLOOKUP(Tabela4[[#This Row],[Origem]],Tabela2[Estado],Tabela2[Id_Porto],-1)</f>
        <v>9</v>
      </c>
      <c r="F55" s="68">
        <f>_xlfn.XLOOKUP(Tabela4[[#This Row],[Destino]],Tabela2[Estado],Tabela2[Id_Porto],-1)</f>
        <v>5</v>
      </c>
      <c r="G55" s="68">
        <f>_xlfn.XLOOKUP(Tabela4[[#This Row],[Tipo]],Tabela5[Tipo],Tabela5[Id_Carga],-1)</f>
        <v>1</v>
      </c>
      <c r="H55" s="59">
        <f>MONTH(DATE(2024, FIND(Tabela4[[#This Row],[Mês]], "janfevmarabrmaijunjulagosetoutnovdez")/3 + 1, 1))</f>
        <v>1</v>
      </c>
      <c r="I55" s="51">
        <v>420</v>
      </c>
      <c r="J55" s="47">
        <v>420</v>
      </c>
      <c r="K55" s="37"/>
      <c r="L55" s="37"/>
      <c r="M55" s="37"/>
      <c r="N55" s="37"/>
      <c r="O55" s="37"/>
      <c r="P55" s="37"/>
      <c r="R55" s="36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ht="14.4" x14ac:dyDescent="0.3">
      <c r="A56" s="59" t="s">
        <v>190</v>
      </c>
      <c r="B56" s="46" t="s">
        <v>191</v>
      </c>
      <c r="C56" s="46" t="s">
        <v>186</v>
      </c>
      <c r="D56" s="46" t="s">
        <v>183</v>
      </c>
      <c r="E56" s="68">
        <f>_xlfn.XLOOKUP(Tabela4[[#This Row],[Origem]],Tabela2[Estado],Tabela2[Id_Porto],-1)</f>
        <v>11</v>
      </c>
      <c r="F56" s="68">
        <f>_xlfn.XLOOKUP(Tabela4[[#This Row],[Destino]],Tabela2[Estado],Tabela2[Id_Porto],-1)</f>
        <v>8</v>
      </c>
      <c r="G56" s="68">
        <f>_xlfn.XLOOKUP(Tabela4[[#This Row],[Tipo]],Tabela5[Tipo],Tabela5[Id_Carga],-1)</f>
        <v>3</v>
      </c>
      <c r="H56" s="59">
        <f>MONTH(DATE(2024, FIND(Tabela4[[#This Row],[Mês]], "janfevmarabrmaijunjulagosetoutnovdez")/3 + 1, 1))</f>
        <v>1</v>
      </c>
      <c r="I56" s="51">
        <v>204</v>
      </c>
      <c r="J56" s="47">
        <v>408</v>
      </c>
      <c r="K56" s="37"/>
      <c r="L56" s="37"/>
      <c r="M56" s="37"/>
      <c r="N56" s="37"/>
      <c r="O56" s="37"/>
      <c r="P56" s="37"/>
      <c r="R56" s="36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:31" ht="14.4" x14ac:dyDescent="0.3">
      <c r="A57" s="59" t="s">
        <v>190</v>
      </c>
      <c r="B57" s="46" t="s">
        <v>191</v>
      </c>
      <c r="C57" s="46" t="s">
        <v>86</v>
      </c>
      <c r="D57" s="46" t="s">
        <v>180</v>
      </c>
      <c r="E57" s="68">
        <f>_xlfn.XLOOKUP(Tabela4[[#This Row],[Origem]],Tabela2[Estado],Tabela2[Id_Porto],-1)</f>
        <v>4</v>
      </c>
      <c r="F57" s="68">
        <f>_xlfn.XLOOKUP(Tabela4[[#This Row],[Destino]],Tabela2[Estado],Tabela2[Id_Porto],-1)</f>
        <v>5</v>
      </c>
      <c r="G57" s="68">
        <f>_xlfn.XLOOKUP(Tabela4[[#This Row],[Tipo]],Tabela5[Tipo],Tabela5[Id_Carga],-1)</f>
        <v>3</v>
      </c>
      <c r="H57" s="59">
        <f>MONTH(DATE(2024, FIND(Tabela4[[#This Row],[Mês]], "janfevmarabrmaijunjulagosetoutnovdez")/3 + 1, 1))</f>
        <v>1</v>
      </c>
      <c r="I57" s="51">
        <v>201</v>
      </c>
      <c r="J57" s="47">
        <v>402</v>
      </c>
      <c r="K57" s="37"/>
      <c r="L57" s="37"/>
      <c r="M57" s="37"/>
      <c r="N57" s="37"/>
      <c r="O57" s="37"/>
      <c r="P57" s="37"/>
      <c r="R57" s="36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1:31" ht="14.4" x14ac:dyDescent="0.3">
      <c r="A58" s="59" t="s">
        <v>190</v>
      </c>
      <c r="B58" s="46" t="s">
        <v>191</v>
      </c>
      <c r="C58" s="46" t="s">
        <v>86</v>
      </c>
      <c r="D58" s="46" t="s">
        <v>177</v>
      </c>
      <c r="E58" s="68">
        <f>_xlfn.XLOOKUP(Tabela4[[#This Row],[Origem]],Tabela2[Estado],Tabela2[Id_Porto],-1)</f>
        <v>4</v>
      </c>
      <c r="F58" s="68">
        <f>_xlfn.XLOOKUP(Tabela4[[#This Row],[Destino]],Tabela2[Estado],Tabela2[Id_Porto],-1)</f>
        <v>1</v>
      </c>
      <c r="G58" s="68">
        <f>_xlfn.XLOOKUP(Tabela4[[#This Row],[Tipo]],Tabela5[Tipo],Tabela5[Id_Carga],-1)</f>
        <v>3</v>
      </c>
      <c r="H58" s="59">
        <f>MONTH(DATE(2024, FIND(Tabela4[[#This Row],[Mês]], "janfevmarabrmaijunjulagosetoutnovdez")/3 + 1, 1))</f>
        <v>1</v>
      </c>
      <c r="I58" s="51">
        <v>192</v>
      </c>
      <c r="J58" s="47">
        <v>384</v>
      </c>
      <c r="K58" s="38"/>
      <c r="L58" s="38"/>
      <c r="M58" s="38"/>
      <c r="N58" s="38"/>
      <c r="O58" s="38"/>
      <c r="P58" s="37"/>
      <c r="R58" s="36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ht="14.4" x14ac:dyDescent="0.3">
      <c r="A59" s="59" t="s">
        <v>190</v>
      </c>
      <c r="B59" s="46" t="s">
        <v>191</v>
      </c>
      <c r="C59" s="46" t="s">
        <v>187</v>
      </c>
      <c r="D59" s="46" t="s">
        <v>181</v>
      </c>
      <c r="E59" s="68">
        <f>_xlfn.XLOOKUP(Tabela4[[#This Row],[Origem]],Tabela2[Estado],Tabela2[Id_Porto],-1)</f>
        <v>12</v>
      </c>
      <c r="F59" s="68">
        <f>_xlfn.XLOOKUP(Tabela4[[#This Row],[Destino]],Tabela2[Estado],Tabela2[Id_Porto],-1)</f>
        <v>6</v>
      </c>
      <c r="G59" s="68">
        <f>_xlfn.XLOOKUP(Tabela4[[#This Row],[Tipo]],Tabela5[Tipo],Tabela5[Id_Carga],-1)</f>
        <v>3</v>
      </c>
      <c r="H59" s="59">
        <f>MONTH(DATE(2024, FIND(Tabela4[[#This Row],[Mês]], "janfevmarabrmaijunjulagosetoutnovdez")/3 + 1, 1))</f>
        <v>1</v>
      </c>
      <c r="I59" s="51">
        <v>187</v>
      </c>
      <c r="J59" s="47">
        <v>374</v>
      </c>
      <c r="K59" s="38"/>
      <c r="L59" s="38"/>
      <c r="M59" s="38"/>
      <c r="N59" s="38"/>
      <c r="O59" s="38"/>
      <c r="P59" s="37"/>
      <c r="R59" s="36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ht="14.4" x14ac:dyDescent="0.3">
      <c r="A60" s="59" t="s">
        <v>190</v>
      </c>
      <c r="B60" s="46" t="s">
        <v>191</v>
      </c>
      <c r="C60" s="46" t="s">
        <v>184</v>
      </c>
      <c r="D60" s="46" t="s">
        <v>86</v>
      </c>
      <c r="E60" s="68">
        <f>_xlfn.XLOOKUP(Tabela4[[#This Row],[Origem]],Tabela2[Estado],Tabela2[Id_Porto],-1)</f>
        <v>9</v>
      </c>
      <c r="F60" s="68">
        <f>_xlfn.XLOOKUP(Tabela4[[#This Row],[Destino]],Tabela2[Estado],Tabela2[Id_Porto],-1)</f>
        <v>4</v>
      </c>
      <c r="G60" s="68">
        <f>_xlfn.XLOOKUP(Tabela4[[#This Row],[Tipo]],Tabela5[Tipo],Tabela5[Id_Carga],-1)</f>
        <v>3</v>
      </c>
      <c r="H60" s="59">
        <f>MONTH(DATE(2024, FIND(Tabela4[[#This Row],[Mês]], "janfevmarabrmaijunjulagosetoutnovdez")/3 + 1, 1))</f>
        <v>1</v>
      </c>
      <c r="I60" s="51">
        <v>185</v>
      </c>
      <c r="J60" s="47">
        <v>370</v>
      </c>
      <c r="K60" s="38"/>
      <c r="L60" s="38"/>
      <c r="M60" s="38"/>
      <c r="N60" s="38"/>
      <c r="O60" s="38"/>
      <c r="P60" s="37"/>
      <c r="R60" s="36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1:31" ht="14.4" x14ac:dyDescent="0.3">
      <c r="A61" s="59" t="s">
        <v>190</v>
      </c>
      <c r="B61" s="46" t="s">
        <v>192</v>
      </c>
      <c r="C61" s="46" t="s">
        <v>187</v>
      </c>
      <c r="D61" s="46" t="s">
        <v>180</v>
      </c>
      <c r="E61" s="68">
        <f>_xlfn.XLOOKUP(Tabela4[[#This Row],[Origem]],Tabela2[Estado],Tabela2[Id_Porto],-1)</f>
        <v>12</v>
      </c>
      <c r="F61" s="68">
        <f>_xlfn.XLOOKUP(Tabela4[[#This Row],[Destino]],Tabela2[Estado],Tabela2[Id_Porto],-1)</f>
        <v>5</v>
      </c>
      <c r="G61" s="68">
        <f>_xlfn.XLOOKUP(Tabela4[[#This Row],[Tipo]],Tabela5[Tipo],Tabela5[Id_Carga],-1)</f>
        <v>1</v>
      </c>
      <c r="H61" s="59">
        <f>MONTH(DATE(2024, FIND(Tabela4[[#This Row],[Mês]], "janfevmarabrmaijunjulagosetoutnovdez")/3 + 1, 1))</f>
        <v>1</v>
      </c>
      <c r="I61" s="51">
        <v>354</v>
      </c>
      <c r="J61" s="47">
        <v>354</v>
      </c>
      <c r="K61" s="38"/>
      <c r="L61" s="38"/>
      <c r="M61" s="38"/>
      <c r="N61" s="38"/>
      <c r="O61" s="38"/>
      <c r="P61" s="37"/>
      <c r="R61" s="36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1:31" ht="14.4" x14ac:dyDescent="0.3">
      <c r="A62" s="59" t="s">
        <v>190</v>
      </c>
      <c r="B62" s="46" t="s">
        <v>192</v>
      </c>
      <c r="C62" s="46" t="s">
        <v>178</v>
      </c>
      <c r="D62" s="46" t="s">
        <v>86</v>
      </c>
      <c r="E62" s="68">
        <f>_xlfn.XLOOKUP(Tabela4[[#This Row],[Origem]],Tabela2[Estado],Tabela2[Id_Porto],-1)</f>
        <v>2</v>
      </c>
      <c r="F62" s="68">
        <f>_xlfn.XLOOKUP(Tabela4[[#This Row],[Destino]],Tabela2[Estado],Tabela2[Id_Porto],-1)</f>
        <v>4</v>
      </c>
      <c r="G62" s="68">
        <f>_xlfn.XLOOKUP(Tabela4[[#This Row],[Tipo]],Tabela5[Tipo],Tabela5[Id_Carga],-1)</f>
        <v>1</v>
      </c>
      <c r="H62" s="59">
        <f>MONTH(DATE(2024, FIND(Tabela4[[#This Row],[Mês]], "janfevmarabrmaijunjulagosetoutnovdez")/3 + 1, 1))</f>
        <v>1</v>
      </c>
      <c r="I62" s="51">
        <v>353</v>
      </c>
      <c r="J62" s="47">
        <v>353</v>
      </c>
      <c r="K62" s="38"/>
      <c r="L62" s="38"/>
      <c r="M62" s="38"/>
      <c r="N62" s="38"/>
      <c r="O62" s="38"/>
      <c r="P62" s="37"/>
      <c r="R62" s="36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1:31" ht="14.4" x14ac:dyDescent="0.3">
      <c r="A63" s="59" t="s">
        <v>190</v>
      </c>
      <c r="B63" s="46" t="s">
        <v>191</v>
      </c>
      <c r="C63" s="46" t="s">
        <v>86</v>
      </c>
      <c r="D63" s="46" t="s">
        <v>184</v>
      </c>
      <c r="E63" s="68">
        <f>_xlfn.XLOOKUP(Tabela4[[#This Row],[Origem]],Tabela2[Estado],Tabela2[Id_Porto],-1)</f>
        <v>4</v>
      </c>
      <c r="F63" s="68">
        <f>_xlfn.XLOOKUP(Tabela4[[#This Row],[Destino]],Tabela2[Estado],Tabela2[Id_Porto],-1)</f>
        <v>9</v>
      </c>
      <c r="G63" s="68">
        <f>_xlfn.XLOOKUP(Tabela4[[#This Row],[Tipo]],Tabela5[Tipo],Tabela5[Id_Carga],-1)</f>
        <v>3</v>
      </c>
      <c r="H63" s="59">
        <f>MONTH(DATE(2024, FIND(Tabela4[[#This Row],[Mês]], "janfevmarabrmaijunjulagosetoutnovdez")/3 + 1, 1))</f>
        <v>1</v>
      </c>
      <c r="I63" s="51">
        <v>174</v>
      </c>
      <c r="J63" s="47">
        <v>348</v>
      </c>
      <c r="K63" s="38"/>
      <c r="L63" s="38"/>
      <c r="M63" s="38"/>
      <c r="N63" s="38"/>
      <c r="O63" s="38"/>
      <c r="P63" s="37"/>
      <c r="R63" s="36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spans="1:31" ht="14.4" x14ac:dyDescent="0.3">
      <c r="A64" s="59" t="s">
        <v>190</v>
      </c>
      <c r="B64" s="46" t="s">
        <v>191</v>
      </c>
      <c r="C64" s="46" t="s">
        <v>186</v>
      </c>
      <c r="D64" s="46" t="s">
        <v>181</v>
      </c>
      <c r="E64" s="68">
        <f>_xlfn.XLOOKUP(Tabela4[[#This Row],[Origem]],Tabela2[Estado],Tabela2[Id_Porto],-1)</f>
        <v>11</v>
      </c>
      <c r="F64" s="68">
        <f>_xlfn.XLOOKUP(Tabela4[[#This Row],[Destino]],Tabela2[Estado],Tabela2[Id_Porto],-1)</f>
        <v>6</v>
      </c>
      <c r="G64" s="68">
        <f>_xlfn.XLOOKUP(Tabela4[[#This Row],[Tipo]],Tabela5[Tipo],Tabela5[Id_Carga],-1)</f>
        <v>3</v>
      </c>
      <c r="H64" s="59">
        <f>MONTH(DATE(2024, FIND(Tabela4[[#This Row],[Mês]], "janfevmarabrmaijunjulagosetoutnovdez")/3 + 1, 1))</f>
        <v>1</v>
      </c>
      <c r="I64" s="51">
        <v>166</v>
      </c>
      <c r="J64" s="47">
        <v>332</v>
      </c>
      <c r="K64" s="37"/>
      <c r="L64" s="37"/>
      <c r="M64" s="37"/>
      <c r="N64" s="37"/>
      <c r="O64" s="37"/>
      <c r="P64" s="37"/>
      <c r="R64" s="36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spans="1:16" x14ac:dyDescent="0.25">
      <c r="A65" s="59" t="s">
        <v>190</v>
      </c>
      <c r="B65" s="46" t="s">
        <v>193</v>
      </c>
      <c r="C65" s="46" t="s">
        <v>184</v>
      </c>
      <c r="D65" s="46" t="s">
        <v>177</v>
      </c>
      <c r="E65" s="68">
        <f>_xlfn.XLOOKUP(Tabela4[[#This Row],[Origem]],Tabela2[Estado],Tabela2[Id_Porto],-1)</f>
        <v>9</v>
      </c>
      <c r="F65" s="68">
        <f>_xlfn.XLOOKUP(Tabela4[[#This Row],[Destino]],Tabela2[Estado],Tabela2[Id_Porto],-1)</f>
        <v>1</v>
      </c>
      <c r="G65" s="68">
        <f>_xlfn.XLOOKUP(Tabela4[[#This Row],[Tipo]],Tabela5[Tipo],Tabela5[Id_Carga],-1)</f>
        <v>4</v>
      </c>
      <c r="H65" s="59">
        <f>MONTH(DATE(2024, FIND(Tabela4[[#This Row],[Mês]], "janfevmarabrmaijunjulagosetoutnovdez")/3 + 1, 1))</f>
        <v>1</v>
      </c>
      <c r="I65" s="51">
        <v>166</v>
      </c>
      <c r="J65" s="47">
        <v>332</v>
      </c>
    </row>
    <row r="66" spans="1:16" ht="14.4" x14ac:dyDescent="0.3">
      <c r="A66" s="59" t="s">
        <v>190</v>
      </c>
      <c r="B66" s="46" t="s">
        <v>192</v>
      </c>
      <c r="C66" s="46" t="s">
        <v>181</v>
      </c>
      <c r="D66" s="46" t="s">
        <v>184</v>
      </c>
      <c r="E66" s="68">
        <f>_xlfn.XLOOKUP(Tabela4[[#This Row],[Origem]],Tabela2[Estado],Tabela2[Id_Porto],-1)</f>
        <v>6</v>
      </c>
      <c r="F66" s="68">
        <f>_xlfn.XLOOKUP(Tabela4[[#This Row],[Destino]],Tabela2[Estado],Tabela2[Id_Porto],-1)</f>
        <v>9</v>
      </c>
      <c r="G66" s="68">
        <f>_xlfn.XLOOKUP(Tabela4[[#This Row],[Tipo]],Tabela5[Tipo],Tabela5[Id_Carga],-1)</f>
        <v>1</v>
      </c>
      <c r="H66" s="59">
        <f>MONTH(DATE(2024, FIND(Tabela4[[#This Row],[Mês]], "janfevmarabrmaijunjulagosetoutnovdez")/3 + 1, 1))</f>
        <v>1</v>
      </c>
      <c r="I66" s="51">
        <v>324</v>
      </c>
      <c r="J66" s="47">
        <v>324</v>
      </c>
      <c r="K66" s="43"/>
      <c r="L66" s="43"/>
      <c r="M66" s="43"/>
      <c r="N66" s="43"/>
      <c r="O66" s="43"/>
      <c r="P66" s="43"/>
    </row>
    <row r="67" spans="1:16" ht="14.4" x14ac:dyDescent="0.3">
      <c r="A67" s="59" t="s">
        <v>190</v>
      </c>
      <c r="B67" s="46" t="s">
        <v>191</v>
      </c>
      <c r="C67" s="46" t="s">
        <v>86</v>
      </c>
      <c r="D67" s="46" t="s">
        <v>186</v>
      </c>
      <c r="E67" s="68">
        <f>_xlfn.XLOOKUP(Tabela4[[#This Row],[Origem]],Tabela2[Estado],Tabela2[Id_Porto],-1)</f>
        <v>4</v>
      </c>
      <c r="F67" s="68">
        <f>_xlfn.XLOOKUP(Tabela4[[#This Row],[Destino]],Tabela2[Estado],Tabela2[Id_Porto],-1)</f>
        <v>11</v>
      </c>
      <c r="G67" s="68">
        <f>_xlfn.XLOOKUP(Tabela4[[#This Row],[Tipo]],Tabela5[Tipo],Tabela5[Id_Carga],-1)</f>
        <v>3</v>
      </c>
      <c r="H67" s="59">
        <f>MONTH(DATE(2024, FIND(Tabela4[[#This Row],[Mês]], "janfevmarabrmaijunjulagosetoutnovdez")/3 + 1, 1))</f>
        <v>1</v>
      </c>
      <c r="I67" s="51">
        <v>162</v>
      </c>
      <c r="J67" s="47">
        <v>324</v>
      </c>
      <c r="K67" s="35"/>
      <c r="L67" s="35"/>
      <c r="M67" s="35"/>
      <c r="N67" s="35"/>
      <c r="O67" s="35"/>
      <c r="P67" s="35"/>
    </row>
    <row r="68" spans="1:16" ht="14.4" x14ac:dyDescent="0.3">
      <c r="A68" s="59" t="s">
        <v>190</v>
      </c>
      <c r="B68" s="46" t="s">
        <v>193</v>
      </c>
      <c r="C68" s="46" t="s">
        <v>180</v>
      </c>
      <c r="D68" s="46" t="s">
        <v>177</v>
      </c>
      <c r="E68" s="68">
        <f>_xlfn.XLOOKUP(Tabela4[[#This Row],[Origem]],Tabela2[Estado],Tabela2[Id_Porto],-1)</f>
        <v>5</v>
      </c>
      <c r="F68" s="68">
        <f>_xlfn.XLOOKUP(Tabela4[[#This Row],[Destino]],Tabela2[Estado],Tabela2[Id_Porto],-1)</f>
        <v>1</v>
      </c>
      <c r="G68" s="68">
        <f>_xlfn.XLOOKUP(Tabela4[[#This Row],[Tipo]],Tabela5[Tipo],Tabela5[Id_Carga],-1)</f>
        <v>4</v>
      </c>
      <c r="H68" s="59">
        <f>MONTH(DATE(2024, FIND(Tabela4[[#This Row],[Mês]], "janfevmarabrmaijunjulagosetoutnovdez")/3 + 1, 1))</f>
        <v>1</v>
      </c>
      <c r="I68" s="51">
        <v>160</v>
      </c>
      <c r="J68" s="47">
        <v>320</v>
      </c>
      <c r="K68" s="37"/>
      <c r="L68" s="37"/>
      <c r="M68" s="37"/>
      <c r="N68" s="37"/>
      <c r="O68" s="37"/>
      <c r="P68" s="37"/>
    </row>
    <row r="69" spans="1:16" ht="14.4" x14ac:dyDescent="0.3">
      <c r="A69" s="59" t="s">
        <v>190</v>
      </c>
      <c r="B69" s="46" t="s">
        <v>191</v>
      </c>
      <c r="C69" s="46" t="s">
        <v>177</v>
      </c>
      <c r="D69" s="46" t="s">
        <v>181</v>
      </c>
      <c r="E69" s="68">
        <f>_xlfn.XLOOKUP(Tabela4[[#This Row],[Origem]],Tabela2[Estado],Tabela2[Id_Porto],-1)</f>
        <v>1</v>
      </c>
      <c r="F69" s="68">
        <f>_xlfn.XLOOKUP(Tabela4[[#This Row],[Destino]],Tabela2[Estado],Tabela2[Id_Porto],-1)</f>
        <v>6</v>
      </c>
      <c r="G69" s="68">
        <f>_xlfn.XLOOKUP(Tabela4[[#This Row],[Tipo]],Tabela5[Tipo],Tabela5[Id_Carga],-1)</f>
        <v>3</v>
      </c>
      <c r="H69" s="59">
        <f>MONTH(DATE(2024, FIND(Tabela4[[#This Row],[Mês]], "janfevmarabrmaijunjulagosetoutnovdez")/3 + 1, 1))</f>
        <v>1</v>
      </c>
      <c r="I69" s="51">
        <v>159</v>
      </c>
      <c r="J69" s="47">
        <v>318</v>
      </c>
      <c r="K69" s="37"/>
      <c r="L69" s="37"/>
      <c r="M69" s="37"/>
      <c r="N69" s="37"/>
      <c r="O69" s="37"/>
      <c r="P69" s="37"/>
    </row>
    <row r="70" spans="1:16" ht="14.4" x14ac:dyDescent="0.3">
      <c r="A70" s="59" t="s">
        <v>190</v>
      </c>
      <c r="B70" s="46" t="s">
        <v>191</v>
      </c>
      <c r="C70" s="46" t="s">
        <v>178</v>
      </c>
      <c r="D70" s="46" t="s">
        <v>86</v>
      </c>
      <c r="E70" s="68">
        <f>_xlfn.XLOOKUP(Tabela4[[#This Row],[Origem]],Tabela2[Estado],Tabela2[Id_Porto],-1)</f>
        <v>2</v>
      </c>
      <c r="F70" s="68">
        <f>_xlfn.XLOOKUP(Tabela4[[#This Row],[Destino]],Tabela2[Estado],Tabela2[Id_Porto],-1)</f>
        <v>4</v>
      </c>
      <c r="G70" s="68">
        <f>_xlfn.XLOOKUP(Tabela4[[#This Row],[Tipo]],Tabela5[Tipo],Tabela5[Id_Carga],-1)</f>
        <v>3</v>
      </c>
      <c r="H70" s="59">
        <f>MONTH(DATE(2024, FIND(Tabela4[[#This Row],[Mês]], "janfevmarabrmaijunjulagosetoutnovdez")/3 + 1, 1))</f>
        <v>1</v>
      </c>
      <c r="I70" s="51">
        <v>158</v>
      </c>
      <c r="J70" s="47">
        <v>316</v>
      </c>
      <c r="K70" s="37"/>
      <c r="L70" s="37"/>
      <c r="M70" s="37"/>
      <c r="N70" s="37"/>
      <c r="O70" s="37"/>
      <c r="P70" s="37"/>
    </row>
    <row r="71" spans="1:16" ht="14.4" x14ac:dyDescent="0.3">
      <c r="A71" s="59" t="s">
        <v>190</v>
      </c>
      <c r="B71" s="46" t="s">
        <v>191</v>
      </c>
      <c r="C71" s="46" t="s">
        <v>187</v>
      </c>
      <c r="D71" s="46" t="s">
        <v>180</v>
      </c>
      <c r="E71" s="68">
        <f>_xlfn.XLOOKUP(Tabela4[[#This Row],[Origem]],Tabela2[Estado],Tabela2[Id_Porto],-1)</f>
        <v>12</v>
      </c>
      <c r="F71" s="68">
        <f>_xlfn.XLOOKUP(Tabela4[[#This Row],[Destino]],Tabela2[Estado],Tabela2[Id_Porto],-1)</f>
        <v>5</v>
      </c>
      <c r="G71" s="68">
        <f>_xlfn.XLOOKUP(Tabela4[[#This Row],[Tipo]],Tabela5[Tipo],Tabela5[Id_Carga],-1)</f>
        <v>3</v>
      </c>
      <c r="H71" s="59">
        <f>MONTH(DATE(2024, FIND(Tabela4[[#This Row],[Mês]], "janfevmarabrmaijunjulagosetoutnovdez")/3 + 1, 1))</f>
        <v>1</v>
      </c>
      <c r="I71" s="51">
        <v>153</v>
      </c>
      <c r="J71" s="47">
        <v>306</v>
      </c>
      <c r="K71" s="37"/>
      <c r="L71" s="37"/>
      <c r="M71" s="37"/>
      <c r="N71" s="37"/>
      <c r="O71" s="37"/>
      <c r="P71" s="37"/>
    </row>
    <row r="72" spans="1:16" ht="14.4" x14ac:dyDescent="0.3">
      <c r="A72" s="59" t="s">
        <v>190</v>
      </c>
      <c r="B72" s="46" t="s">
        <v>193</v>
      </c>
      <c r="C72" s="46" t="s">
        <v>186</v>
      </c>
      <c r="D72" s="46" t="s">
        <v>181</v>
      </c>
      <c r="E72" s="68">
        <f>_xlfn.XLOOKUP(Tabela4[[#This Row],[Origem]],Tabela2[Estado],Tabela2[Id_Porto],-1)</f>
        <v>11</v>
      </c>
      <c r="F72" s="68">
        <f>_xlfn.XLOOKUP(Tabela4[[#This Row],[Destino]],Tabela2[Estado],Tabela2[Id_Porto],-1)</f>
        <v>6</v>
      </c>
      <c r="G72" s="68">
        <f>_xlfn.XLOOKUP(Tabela4[[#This Row],[Tipo]],Tabela5[Tipo],Tabela5[Id_Carga],-1)</f>
        <v>4</v>
      </c>
      <c r="H72" s="59">
        <f>MONTH(DATE(2024, FIND(Tabela4[[#This Row],[Mês]], "janfevmarabrmaijunjulagosetoutnovdez")/3 + 1, 1))</f>
        <v>1</v>
      </c>
      <c r="I72" s="51">
        <v>153</v>
      </c>
      <c r="J72" s="47">
        <v>306</v>
      </c>
      <c r="K72" s="37"/>
      <c r="L72" s="37"/>
      <c r="M72" s="37"/>
      <c r="N72" s="37"/>
      <c r="O72" s="37"/>
      <c r="P72" s="37"/>
    </row>
    <row r="73" spans="1:16" ht="14.4" x14ac:dyDescent="0.3">
      <c r="A73" s="59" t="s">
        <v>190</v>
      </c>
      <c r="B73" s="46" t="s">
        <v>191</v>
      </c>
      <c r="C73" s="46" t="s">
        <v>180</v>
      </c>
      <c r="D73" s="46" t="s">
        <v>86</v>
      </c>
      <c r="E73" s="68">
        <f>_xlfn.XLOOKUP(Tabela4[[#This Row],[Origem]],Tabela2[Estado],Tabela2[Id_Porto],-1)</f>
        <v>5</v>
      </c>
      <c r="F73" s="68">
        <f>_xlfn.XLOOKUP(Tabela4[[#This Row],[Destino]],Tabela2[Estado],Tabela2[Id_Porto],-1)</f>
        <v>4</v>
      </c>
      <c r="G73" s="68">
        <f>_xlfn.XLOOKUP(Tabela4[[#This Row],[Tipo]],Tabela5[Tipo],Tabela5[Id_Carga],-1)</f>
        <v>3</v>
      </c>
      <c r="H73" s="59">
        <f>MONTH(DATE(2024, FIND(Tabela4[[#This Row],[Mês]], "janfevmarabrmaijunjulagosetoutnovdez")/3 + 1, 1))</f>
        <v>1</v>
      </c>
      <c r="I73" s="51">
        <v>149</v>
      </c>
      <c r="J73" s="47">
        <v>298</v>
      </c>
      <c r="K73" s="37"/>
      <c r="L73" s="37"/>
      <c r="M73" s="37"/>
      <c r="N73" s="37"/>
      <c r="O73" s="37"/>
      <c r="P73" s="37"/>
    </row>
    <row r="74" spans="1:16" ht="14.4" x14ac:dyDescent="0.3">
      <c r="A74" s="59" t="s">
        <v>190</v>
      </c>
      <c r="B74" s="46" t="s">
        <v>191</v>
      </c>
      <c r="C74" s="46" t="s">
        <v>180</v>
      </c>
      <c r="D74" s="46" t="s">
        <v>186</v>
      </c>
      <c r="E74" s="68">
        <f>_xlfn.XLOOKUP(Tabela4[[#This Row],[Origem]],Tabela2[Estado],Tabela2[Id_Porto],-1)</f>
        <v>5</v>
      </c>
      <c r="F74" s="68">
        <f>_xlfn.XLOOKUP(Tabela4[[#This Row],[Destino]],Tabela2[Estado],Tabela2[Id_Porto],-1)</f>
        <v>11</v>
      </c>
      <c r="G74" s="68">
        <f>_xlfn.XLOOKUP(Tabela4[[#This Row],[Tipo]],Tabela5[Tipo],Tabela5[Id_Carga],-1)</f>
        <v>3</v>
      </c>
      <c r="H74" s="59">
        <f>MONTH(DATE(2024, FIND(Tabela4[[#This Row],[Mês]], "janfevmarabrmaijunjulagosetoutnovdez")/3 + 1, 1))</f>
        <v>1</v>
      </c>
      <c r="I74" s="51">
        <v>145</v>
      </c>
      <c r="J74" s="47">
        <v>290</v>
      </c>
      <c r="K74" s="38"/>
      <c r="L74" s="38"/>
      <c r="M74" s="38"/>
      <c r="N74" s="38"/>
      <c r="O74" s="38"/>
      <c r="P74" s="37"/>
    </row>
    <row r="75" spans="1:16" ht="14.4" x14ac:dyDescent="0.3">
      <c r="A75" s="59" t="s">
        <v>190</v>
      </c>
      <c r="B75" s="46" t="s">
        <v>191</v>
      </c>
      <c r="C75" s="46" t="s">
        <v>86</v>
      </c>
      <c r="D75" s="46" t="s">
        <v>184</v>
      </c>
      <c r="E75" s="68">
        <f>_xlfn.XLOOKUP(Tabela4[[#This Row],[Origem]],Tabela2[Estado],Tabela2[Id_Porto],-1)</f>
        <v>4</v>
      </c>
      <c r="F75" s="68">
        <f>_xlfn.XLOOKUP(Tabela4[[#This Row],[Destino]],Tabela2[Estado],Tabela2[Id_Porto],-1)</f>
        <v>9</v>
      </c>
      <c r="G75" s="68">
        <f>_xlfn.XLOOKUP(Tabela4[[#This Row],[Tipo]],Tabela5[Tipo],Tabela5[Id_Carga],-1)</f>
        <v>3</v>
      </c>
      <c r="H75" s="59">
        <f>MONTH(DATE(2024, FIND(Tabela4[[#This Row],[Mês]], "janfevmarabrmaijunjulagosetoutnovdez")/3 + 1, 1))</f>
        <v>1</v>
      </c>
      <c r="I75" s="51">
        <v>143</v>
      </c>
      <c r="J75" s="47">
        <v>286</v>
      </c>
      <c r="K75" s="38"/>
      <c r="L75" s="38"/>
      <c r="M75" s="38"/>
      <c r="N75" s="38"/>
      <c r="O75" s="38"/>
      <c r="P75" s="37"/>
    </row>
    <row r="76" spans="1:16" ht="14.4" x14ac:dyDescent="0.3">
      <c r="A76" s="59" t="s">
        <v>190</v>
      </c>
      <c r="B76" s="46" t="s">
        <v>193</v>
      </c>
      <c r="C76" s="46" t="s">
        <v>184</v>
      </c>
      <c r="D76" s="46" t="s">
        <v>180</v>
      </c>
      <c r="E76" s="68">
        <f>_xlfn.XLOOKUP(Tabela4[[#This Row],[Origem]],Tabela2[Estado],Tabela2[Id_Porto],-1)</f>
        <v>9</v>
      </c>
      <c r="F76" s="68">
        <f>_xlfn.XLOOKUP(Tabela4[[#This Row],[Destino]],Tabela2[Estado],Tabela2[Id_Porto],-1)</f>
        <v>5</v>
      </c>
      <c r="G76" s="68">
        <f>_xlfn.XLOOKUP(Tabela4[[#This Row],[Tipo]],Tabela5[Tipo],Tabela5[Id_Carga],-1)</f>
        <v>4</v>
      </c>
      <c r="H76" s="59">
        <f>MONTH(DATE(2024, FIND(Tabela4[[#This Row],[Mês]], "janfevmarabrmaijunjulagosetoutnovdez")/3 + 1, 1))</f>
        <v>1</v>
      </c>
      <c r="I76" s="51">
        <v>143</v>
      </c>
      <c r="J76" s="47">
        <v>286</v>
      </c>
      <c r="K76" s="38"/>
      <c r="L76" s="38"/>
      <c r="M76" s="38"/>
      <c r="N76" s="38"/>
      <c r="O76" s="38"/>
      <c r="P76" s="37"/>
    </row>
    <row r="77" spans="1:16" ht="14.4" x14ac:dyDescent="0.3">
      <c r="A77" s="59" t="s">
        <v>190</v>
      </c>
      <c r="B77" s="46" t="s">
        <v>193</v>
      </c>
      <c r="C77" s="46" t="s">
        <v>184</v>
      </c>
      <c r="D77" s="46" t="s">
        <v>86</v>
      </c>
      <c r="E77" s="68">
        <f>_xlfn.XLOOKUP(Tabela4[[#This Row],[Origem]],Tabela2[Estado],Tabela2[Id_Porto],-1)</f>
        <v>9</v>
      </c>
      <c r="F77" s="68">
        <f>_xlfn.XLOOKUP(Tabela4[[#This Row],[Destino]],Tabela2[Estado],Tabela2[Id_Porto],-1)</f>
        <v>4</v>
      </c>
      <c r="G77" s="68">
        <f>_xlfn.XLOOKUP(Tabela4[[#This Row],[Tipo]],Tabela5[Tipo],Tabela5[Id_Carga],-1)</f>
        <v>4</v>
      </c>
      <c r="H77" s="59">
        <f>MONTH(DATE(2024, FIND(Tabela4[[#This Row],[Mês]], "janfevmarabrmaijunjulagosetoutnovdez")/3 + 1, 1))</f>
        <v>1</v>
      </c>
      <c r="I77" s="51">
        <v>142</v>
      </c>
      <c r="J77" s="47">
        <v>284</v>
      </c>
      <c r="K77" s="38"/>
      <c r="L77" s="38"/>
      <c r="M77" s="38"/>
      <c r="N77" s="38"/>
      <c r="O77" s="38"/>
      <c r="P77" s="37"/>
    </row>
    <row r="78" spans="1:16" ht="14.4" x14ac:dyDescent="0.3">
      <c r="A78" s="59" t="s">
        <v>190</v>
      </c>
      <c r="B78" s="46" t="s">
        <v>192</v>
      </c>
      <c r="C78" s="46" t="s">
        <v>187</v>
      </c>
      <c r="D78" s="46" t="s">
        <v>181</v>
      </c>
      <c r="E78" s="68">
        <f>_xlfn.XLOOKUP(Tabela4[[#This Row],[Origem]],Tabela2[Estado],Tabela2[Id_Porto],-1)</f>
        <v>12</v>
      </c>
      <c r="F78" s="68">
        <f>_xlfn.XLOOKUP(Tabela4[[#This Row],[Destino]],Tabela2[Estado],Tabela2[Id_Porto],-1)</f>
        <v>6</v>
      </c>
      <c r="G78" s="68">
        <f>_xlfn.XLOOKUP(Tabela4[[#This Row],[Tipo]],Tabela5[Tipo],Tabela5[Id_Carga],-1)</f>
        <v>1</v>
      </c>
      <c r="H78" s="59">
        <f>MONTH(DATE(2024, FIND(Tabela4[[#This Row],[Mês]], "janfevmarabrmaijunjulagosetoutnovdez")/3 + 1, 1))</f>
        <v>1</v>
      </c>
      <c r="I78" s="51">
        <v>275</v>
      </c>
      <c r="J78" s="47">
        <v>275</v>
      </c>
      <c r="K78" s="38"/>
      <c r="L78" s="38"/>
      <c r="M78" s="38"/>
      <c r="N78" s="38"/>
      <c r="O78" s="38"/>
      <c r="P78" s="37"/>
    </row>
    <row r="79" spans="1:16" ht="14.4" x14ac:dyDescent="0.3">
      <c r="A79" s="59" t="s">
        <v>190</v>
      </c>
      <c r="B79" s="46" t="s">
        <v>191</v>
      </c>
      <c r="C79" s="46" t="s">
        <v>184</v>
      </c>
      <c r="D79" s="46" t="s">
        <v>177</v>
      </c>
      <c r="E79" s="68">
        <f>_xlfn.XLOOKUP(Tabela4[[#This Row],[Origem]],Tabela2[Estado],Tabela2[Id_Porto],-1)</f>
        <v>9</v>
      </c>
      <c r="F79" s="68">
        <f>_xlfn.XLOOKUP(Tabela4[[#This Row],[Destino]],Tabela2[Estado],Tabela2[Id_Porto],-1)</f>
        <v>1</v>
      </c>
      <c r="G79" s="68">
        <f>_xlfn.XLOOKUP(Tabela4[[#This Row],[Tipo]],Tabela5[Tipo],Tabela5[Id_Carga],-1)</f>
        <v>3</v>
      </c>
      <c r="H79" s="59">
        <f>MONTH(DATE(2024, FIND(Tabela4[[#This Row],[Mês]], "janfevmarabrmaijunjulagosetoutnovdez")/3 + 1, 1))</f>
        <v>1</v>
      </c>
      <c r="I79" s="51">
        <v>136</v>
      </c>
      <c r="J79" s="47">
        <v>272</v>
      </c>
      <c r="K79" s="38"/>
      <c r="L79" s="38"/>
      <c r="M79" s="38"/>
      <c r="N79" s="38"/>
      <c r="O79" s="38"/>
      <c r="P79" s="37"/>
    </row>
    <row r="80" spans="1:16" ht="14.4" x14ac:dyDescent="0.3">
      <c r="A80" s="59" t="s">
        <v>190</v>
      </c>
      <c r="B80" s="46" t="s">
        <v>192</v>
      </c>
      <c r="C80" s="46" t="s">
        <v>186</v>
      </c>
      <c r="D80" s="46" t="s">
        <v>181</v>
      </c>
      <c r="E80" s="68">
        <f>_xlfn.XLOOKUP(Tabela4[[#This Row],[Origem]],Tabela2[Estado],Tabela2[Id_Porto],-1)</f>
        <v>11</v>
      </c>
      <c r="F80" s="68">
        <f>_xlfn.XLOOKUP(Tabela4[[#This Row],[Destino]],Tabela2[Estado],Tabela2[Id_Porto],-1)</f>
        <v>6</v>
      </c>
      <c r="G80" s="68">
        <f>_xlfn.XLOOKUP(Tabela4[[#This Row],[Tipo]],Tabela5[Tipo],Tabela5[Id_Carga],-1)</f>
        <v>1</v>
      </c>
      <c r="H80" s="59">
        <f>MONTH(DATE(2024, FIND(Tabela4[[#This Row],[Mês]], "janfevmarabrmaijunjulagosetoutnovdez")/3 + 1, 1))</f>
        <v>1</v>
      </c>
      <c r="I80" s="51">
        <v>271</v>
      </c>
      <c r="J80" s="47">
        <v>271</v>
      </c>
      <c r="K80" s="37"/>
      <c r="L80" s="37"/>
      <c r="M80" s="37"/>
      <c r="N80" s="37"/>
      <c r="O80" s="37"/>
      <c r="P80" s="37"/>
    </row>
    <row r="81" spans="1:16" x14ac:dyDescent="0.25">
      <c r="A81" s="59" t="s">
        <v>190</v>
      </c>
      <c r="B81" s="46" t="s">
        <v>192</v>
      </c>
      <c r="C81" s="46" t="s">
        <v>178</v>
      </c>
      <c r="D81" s="46" t="s">
        <v>184</v>
      </c>
      <c r="E81" s="68">
        <f>_xlfn.XLOOKUP(Tabela4[[#This Row],[Origem]],Tabela2[Estado],Tabela2[Id_Porto],-1)</f>
        <v>2</v>
      </c>
      <c r="F81" s="68">
        <f>_xlfn.XLOOKUP(Tabela4[[#This Row],[Destino]],Tabela2[Estado],Tabela2[Id_Porto],-1)</f>
        <v>9</v>
      </c>
      <c r="G81" s="68">
        <f>_xlfn.XLOOKUP(Tabela4[[#This Row],[Tipo]],Tabela5[Tipo],Tabela5[Id_Carga],-1)</f>
        <v>1</v>
      </c>
      <c r="H81" s="59">
        <f>MONTH(DATE(2024, FIND(Tabela4[[#This Row],[Mês]], "janfevmarabrmaijunjulagosetoutnovdez")/3 + 1, 1))</f>
        <v>1</v>
      </c>
      <c r="I81" s="51">
        <v>269</v>
      </c>
      <c r="J81" s="47">
        <v>269</v>
      </c>
    </row>
    <row r="82" spans="1:16" ht="14.4" x14ac:dyDescent="0.3">
      <c r="A82" s="59" t="s">
        <v>190</v>
      </c>
      <c r="B82" s="46" t="s">
        <v>191</v>
      </c>
      <c r="C82" s="46" t="s">
        <v>186</v>
      </c>
      <c r="D82" s="46" t="s">
        <v>177</v>
      </c>
      <c r="E82" s="68">
        <f>_xlfn.XLOOKUP(Tabela4[[#This Row],[Origem]],Tabela2[Estado],Tabela2[Id_Porto],-1)</f>
        <v>11</v>
      </c>
      <c r="F82" s="68">
        <f>_xlfn.XLOOKUP(Tabela4[[#This Row],[Destino]],Tabela2[Estado],Tabela2[Id_Porto],-1)</f>
        <v>1</v>
      </c>
      <c r="G82" s="68">
        <f>_xlfn.XLOOKUP(Tabela4[[#This Row],[Tipo]],Tabela5[Tipo],Tabela5[Id_Carga],-1)</f>
        <v>3</v>
      </c>
      <c r="H82" s="59">
        <f>MONTH(DATE(2024, FIND(Tabela4[[#This Row],[Mês]], "janfevmarabrmaijunjulagosetoutnovdez")/3 + 1, 1))</f>
        <v>1</v>
      </c>
      <c r="I82" s="51">
        <v>134</v>
      </c>
      <c r="J82" s="47">
        <v>268</v>
      </c>
      <c r="K82" s="43"/>
      <c r="L82" s="43"/>
      <c r="M82" s="43"/>
      <c r="N82" s="43"/>
      <c r="O82" s="43"/>
      <c r="P82" s="43"/>
    </row>
    <row r="83" spans="1:16" ht="14.4" x14ac:dyDescent="0.3">
      <c r="A83" s="59" t="s">
        <v>190</v>
      </c>
      <c r="B83" s="46" t="s">
        <v>191</v>
      </c>
      <c r="C83" s="46" t="s">
        <v>181</v>
      </c>
      <c r="D83" s="46" t="s">
        <v>186</v>
      </c>
      <c r="E83" s="68">
        <f>_xlfn.XLOOKUP(Tabela4[[#This Row],[Origem]],Tabela2[Estado],Tabela2[Id_Porto],-1)</f>
        <v>6</v>
      </c>
      <c r="F83" s="68">
        <f>_xlfn.XLOOKUP(Tabela4[[#This Row],[Destino]],Tabela2[Estado],Tabela2[Id_Porto],-1)</f>
        <v>11</v>
      </c>
      <c r="G83" s="68">
        <f>_xlfn.XLOOKUP(Tabela4[[#This Row],[Tipo]],Tabela5[Tipo],Tabela5[Id_Carga],-1)</f>
        <v>3</v>
      </c>
      <c r="H83" s="59">
        <f>MONTH(DATE(2024, FIND(Tabela4[[#This Row],[Mês]], "janfevmarabrmaijunjulagosetoutnovdez")/3 + 1, 1))</f>
        <v>1</v>
      </c>
      <c r="I83" s="51">
        <v>132</v>
      </c>
      <c r="J83" s="47">
        <v>264</v>
      </c>
      <c r="K83" s="35"/>
      <c r="L83" s="35"/>
      <c r="M83" s="35"/>
      <c r="N83" s="35"/>
      <c r="O83" s="35"/>
      <c r="P83" s="35"/>
    </row>
    <row r="84" spans="1:16" ht="14.4" x14ac:dyDescent="0.3">
      <c r="A84" s="59" t="s">
        <v>190</v>
      </c>
      <c r="B84" s="46" t="s">
        <v>192</v>
      </c>
      <c r="C84" s="46" t="s">
        <v>180</v>
      </c>
      <c r="D84" s="46" t="s">
        <v>181</v>
      </c>
      <c r="E84" s="68">
        <f>_xlfn.XLOOKUP(Tabela4[[#This Row],[Origem]],Tabela2[Estado],Tabela2[Id_Porto],-1)</f>
        <v>5</v>
      </c>
      <c r="F84" s="68">
        <f>_xlfn.XLOOKUP(Tabela4[[#This Row],[Destino]],Tabela2[Estado],Tabela2[Id_Porto],-1)</f>
        <v>6</v>
      </c>
      <c r="G84" s="68">
        <f>_xlfn.XLOOKUP(Tabela4[[#This Row],[Tipo]],Tabela5[Tipo],Tabela5[Id_Carga],-1)</f>
        <v>1</v>
      </c>
      <c r="H84" s="59">
        <f>MONTH(DATE(2024, FIND(Tabela4[[#This Row],[Mês]], "janfevmarabrmaijunjulagosetoutnovdez")/3 + 1, 1))</f>
        <v>1</v>
      </c>
      <c r="I84" s="51">
        <v>262</v>
      </c>
      <c r="J84" s="47">
        <v>262</v>
      </c>
      <c r="K84" s="37"/>
      <c r="L84" s="37"/>
      <c r="M84" s="37"/>
      <c r="N84" s="37"/>
      <c r="O84" s="37"/>
      <c r="P84" s="37"/>
    </row>
    <row r="85" spans="1:16" ht="14.4" x14ac:dyDescent="0.3">
      <c r="A85" s="59" t="s">
        <v>190</v>
      </c>
      <c r="B85" s="46" t="s">
        <v>191</v>
      </c>
      <c r="C85" s="46" t="s">
        <v>181</v>
      </c>
      <c r="D85" s="46" t="s">
        <v>184</v>
      </c>
      <c r="E85" s="68">
        <f>_xlfn.XLOOKUP(Tabela4[[#This Row],[Origem]],Tabela2[Estado],Tabela2[Id_Porto],-1)</f>
        <v>6</v>
      </c>
      <c r="F85" s="68">
        <f>_xlfn.XLOOKUP(Tabela4[[#This Row],[Destino]],Tabela2[Estado],Tabela2[Id_Porto],-1)</f>
        <v>9</v>
      </c>
      <c r="G85" s="68">
        <f>_xlfn.XLOOKUP(Tabela4[[#This Row],[Tipo]],Tabela5[Tipo],Tabela5[Id_Carga],-1)</f>
        <v>3</v>
      </c>
      <c r="H85" s="59">
        <f>MONTH(DATE(2024, FIND(Tabela4[[#This Row],[Mês]], "janfevmarabrmaijunjulagosetoutnovdez")/3 + 1, 1))</f>
        <v>1</v>
      </c>
      <c r="I85" s="51">
        <v>130</v>
      </c>
      <c r="J85" s="47">
        <v>260</v>
      </c>
      <c r="K85" s="37"/>
      <c r="L85" s="37"/>
      <c r="M85" s="37"/>
      <c r="N85" s="37"/>
      <c r="O85" s="37"/>
      <c r="P85" s="37"/>
    </row>
    <row r="86" spans="1:16" ht="14.4" x14ac:dyDescent="0.3">
      <c r="A86" s="59" t="s">
        <v>190</v>
      </c>
      <c r="B86" s="46" t="s">
        <v>191</v>
      </c>
      <c r="C86" s="46" t="s">
        <v>186</v>
      </c>
      <c r="D86" s="46" t="s">
        <v>86</v>
      </c>
      <c r="E86" s="68">
        <f>_xlfn.XLOOKUP(Tabela4[[#This Row],[Origem]],Tabela2[Estado],Tabela2[Id_Porto],-1)</f>
        <v>11</v>
      </c>
      <c r="F86" s="68">
        <f>_xlfn.XLOOKUP(Tabela4[[#This Row],[Destino]],Tabela2[Estado],Tabela2[Id_Porto],-1)</f>
        <v>4</v>
      </c>
      <c r="G86" s="68">
        <f>_xlfn.XLOOKUP(Tabela4[[#This Row],[Tipo]],Tabela5[Tipo],Tabela5[Id_Carga],-1)</f>
        <v>3</v>
      </c>
      <c r="H86" s="59">
        <f>MONTH(DATE(2024, FIND(Tabela4[[#This Row],[Mês]], "janfevmarabrmaijunjulagosetoutnovdez")/3 + 1, 1))</f>
        <v>1</v>
      </c>
      <c r="I86" s="51">
        <v>129</v>
      </c>
      <c r="J86" s="47">
        <v>258</v>
      </c>
      <c r="K86" s="37"/>
      <c r="L86" s="37"/>
      <c r="M86" s="37"/>
      <c r="N86" s="37"/>
      <c r="O86" s="37"/>
      <c r="P86" s="37"/>
    </row>
    <row r="87" spans="1:16" ht="14.4" x14ac:dyDescent="0.3">
      <c r="A87" s="59" t="s">
        <v>190</v>
      </c>
      <c r="B87" s="46" t="s">
        <v>192</v>
      </c>
      <c r="C87" s="46" t="s">
        <v>180</v>
      </c>
      <c r="D87" s="46" t="s">
        <v>183</v>
      </c>
      <c r="E87" s="68">
        <f>_xlfn.XLOOKUP(Tabela4[[#This Row],[Origem]],Tabela2[Estado],Tabela2[Id_Porto],-1)</f>
        <v>5</v>
      </c>
      <c r="F87" s="68">
        <f>_xlfn.XLOOKUP(Tabela4[[#This Row],[Destino]],Tabela2[Estado],Tabela2[Id_Porto],-1)</f>
        <v>8</v>
      </c>
      <c r="G87" s="68">
        <f>_xlfn.XLOOKUP(Tabela4[[#This Row],[Tipo]],Tabela5[Tipo],Tabela5[Id_Carga],-1)</f>
        <v>1</v>
      </c>
      <c r="H87" s="59">
        <f>MONTH(DATE(2024, FIND(Tabela4[[#This Row],[Mês]], "janfevmarabrmaijunjulagosetoutnovdez")/3 + 1, 1))</f>
        <v>1</v>
      </c>
      <c r="I87" s="51">
        <v>236</v>
      </c>
      <c r="J87" s="47">
        <v>236</v>
      </c>
      <c r="K87" s="37"/>
      <c r="L87" s="37"/>
      <c r="M87" s="37"/>
      <c r="N87" s="37"/>
      <c r="O87" s="37"/>
      <c r="P87" s="37"/>
    </row>
    <row r="88" spans="1:16" ht="14.4" x14ac:dyDescent="0.3">
      <c r="A88" s="59" t="s">
        <v>190</v>
      </c>
      <c r="B88" s="46" t="s">
        <v>192</v>
      </c>
      <c r="C88" s="46" t="s">
        <v>184</v>
      </c>
      <c r="D88" s="46" t="s">
        <v>86</v>
      </c>
      <c r="E88" s="68">
        <f>_xlfn.XLOOKUP(Tabela4[[#This Row],[Origem]],Tabela2[Estado],Tabela2[Id_Porto],-1)</f>
        <v>9</v>
      </c>
      <c r="F88" s="68">
        <f>_xlfn.XLOOKUP(Tabela4[[#This Row],[Destino]],Tabela2[Estado],Tabela2[Id_Porto],-1)</f>
        <v>4</v>
      </c>
      <c r="G88" s="68">
        <f>_xlfn.XLOOKUP(Tabela4[[#This Row],[Tipo]],Tabela5[Tipo],Tabela5[Id_Carga],-1)</f>
        <v>1</v>
      </c>
      <c r="H88" s="59">
        <f>MONTH(DATE(2024, FIND(Tabela4[[#This Row],[Mês]], "janfevmarabrmaijunjulagosetoutnovdez")/3 + 1, 1))</f>
        <v>1</v>
      </c>
      <c r="I88" s="51">
        <v>226</v>
      </c>
      <c r="J88" s="47">
        <v>226</v>
      </c>
      <c r="K88" s="37"/>
      <c r="L88" s="37"/>
      <c r="M88" s="37"/>
      <c r="N88" s="37"/>
      <c r="O88" s="37"/>
      <c r="P88" s="37"/>
    </row>
    <row r="89" spans="1:16" ht="14.4" x14ac:dyDescent="0.3">
      <c r="A89" s="59" t="s">
        <v>190</v>
      </c>
      <c r="B89" s="46" t="s">
        <v>192</v>
      </c>
      <c r="C89" s="46" t="s">
        <v>86</v>
      </c>
      <c r="D89" s="46" t="s">
        <v>186</v>
      </c>
      <c r="E89" s="68">
        <f>_xlfn.XLOOKUP(Tabela4[[#This Row],[Origem]],Tabela2[Estado],Tabela2[Id_Porto],-1)</f>
        <v>4</v>
      </c>
      <c r="F89" s="68">
        <f>_xlfn.XLOOKUP(Tabela4[[#This Row],[Destino]],Tabela2[Estado],Tabela2[Id_Porto],-1)</f>
        <v>11</v>
      </c>
      <c r="G89" s="68">
        <f>_xlfn.XLOOKUP(Tabela4[[#This Row],[Tipo]],Tabela5[Tipo],Tabela5[Id_Carga],-1)</f>
        <v>1</v>
      </c>
      <c r="H89" s="59">
        <f>MONTH(DATE(2024, FIND(Tabela4[[#This Row],[Mês]], "janfevmarabrmaijunjulagosetoutnovdez")/3 + 1, 1))</f>
        <v>1</v>
      </c>
      <c r="I89" s="51">
        <v>210</v>
      </c>
      <c r="J89" s="47">
        <v>210</v>
      </c>
      <c r="K89" s="37"/>
      <c r="L89" s="37"/>
      <c r="M89" s="37"/>
      <c r="N89" s="37"/>
      <c r="O89" s="37"/>
      <c r="P89" s="37"/>
    </row>
    <row r="90" spans="1:16" ht="14.4" x14ac:dyDescent="0.3">
      <c r="A90" s="59" t="s">
        <v>190</v>
      </c>
      <c r="B90" s="46" t="s">
        <v>193</v>
      </c>
      <c r="C90" s="46" t="s">
        <v>184</v>
      </c>
      <c r="D90" s="46" t="s">
        <v>183</v>
      </c>
      <c r="E90" s="68">
        <f>_xlfn.XLOOKUP(Tabela4[[#This Row],[Origem]],Tabela2[Estado],Tabela2[Id_Porto],-1)</f>
        <v>9</v>
      </c>
      <c r="F90" s="68">
        <f>_xlfn.XLOOKUP(Tabela4[[#This Row],[Destino]],Tabela2[Estado],Tabela2[Id_Porto],-1)</f>
        <v>8</v>
      </c>
      <c r="G90" s="68">
        <f>_xlfn.XLOOKUP(Tabela4[[#This Row],[Tipo]],Tabela5[Tipo],Tabela5[Id_Carga],-1)</f>
        <v>4</v>
      </c>
      <c r="H90" s="59">
        <f>MONTH(DATE(2024, FIND(Tabela4[[#This Row],[Mês]], "janfevmarabrmaijunjulagosetoutnovdez")/3 + 1, 1))</f>
        <v>1</v>
      </c>
      <c r="I90" s="51">
        <v>99</v>
      </c>
      <c r="J90" s="47">
        <v>198</v>
      </c>
      <c r="K90" s="38"/>
      <c r="L90" s="38"/>
      <c r="M90" s="38"/>
      <c r="N90" s="38"/>
      <c r="O90" s="38"/>
      <c r="P90" s="37"/>
    </row>
    <row r="91" spans="1:16" ht="14.4" x14ac:dyDescent="0.3">
      <c r="A91" s="59" t="s">
        <v>190</v>
      </c>
      <c r="B91" s="46" t="s">
        <v>192</v>
      </c>
      <c r="C91" s="46" t="s">
        <v>181</v>
      </c>
      <c r="D91" s="46" t="s">
        <v>184</v>
      </c>
      <c r="E91" s="68">
        <f>_xlfn.XLOOKUP(Tabela4[[#This Row],[Origem]],Tabela2[Estado],Tabela2[Id_Porto],-1)</f>
        <v>6</v>
      </c>
      <c r="F91" s="68">
        <f>_xlfn.XLOOKUP(Tabela4[[#This Row],[Destino]],Tabela2[Estado],Tabela2[Id_Porto],-1)</f>
        <v>9</v>
      </c>
      <c r="G91" s="68">
        <f>_xlfn.XLOOKUP(Tabela4[[#This Row],[Tipo]],Tabela5[Tipo],Tabela5[Id_Carga],-1)</f>
        <v>1</v>
      </c>
      <c r="H91" s="59">
        <f>MONTH(DATE(2024, FIND(Tabela4[[#This Row],[Mês]], "janfevmarabrmaijunjulagosetoutnovdez")/3 + 1, 1))</f>
        <v>1</v>
      </c>
      <c r="I91" s="51">
        <v>185</v>
      </c>
      <c r="J91" s="47">
        <v>185</v>
      </c>
      <c r="K91" s="38"/>
      <c r="L91" s="38"/>
      <c r="M91" s="38"/>
      <c r="N91" s="38"/>
      <c r="O91" s="38"/>
      <c r="P91" s="37"/>
    </row>
    <row r="92" spans="1:16" ht="14.4" x14ac:dyDescent="0.3">
      <c r="A92" s="59" t="s">
        <v>190</v>
      </c>
      <c r="B92" s="46" t="s">
        <v>191</v>
      </c>
      <c r="C92" s="46" t="s">
        <v>184</v>
      </c>
      <c r="D92" s="46" t="s">
        <v>180</v>
      </c>
      <c r="E92" s="68">
        <f>_xlfn.XLOOKUP(Tabela4[[#This Row],[Origem]],Tabela2[Estado],Tabela2[Id_Porto],-1)</f>
        <v>9</v>
      </c>
      <c r="F92" s="68">
        <f>_xlfn.XLOOKUP(Tabela4[[#This Row],[Destino]],Tabela2[Estado],Tabela2[Id_Porto],-1)</f>
        <v>5</v>
      </c>
      <c r="G92" s="68">
        <f>_xlfn.XLOOKUP(Tabela4[[#This Row],[Tipo]],Tabela5[Tipo],Tabela5[Id_Carga],-1)</f>
        <v>3</v>
      </c>
      <c r="H92" s="59">
        <f>MONTH(DATE(2024, FIND(Tabela4[[#This Row],[Mês]], "janfevmarabrmaijunjulagosetoutnovdez")/3 + 1, 1))</f>
        <v>1</v>
      </c>
      <c r="I92" s="51">
        <v>91</v>
      </c>
      <c r="J92" s="47">
        <v>182</v>
      </c>
      <c r="K92" s="38"/>
      <c r="L92" s="38"/>
      <c r="M92" s="38"/>
      <c r="N92" s="38"/>
      <c r="O92" s="38"/>
      <c r="P92" s="37"/>
    </row>
    <row r="93" spans="1:16" ht="14.4" x14ac:dyDescent="0.3">
      <c r="A93" s="59" t="s">
        <v>190</v>
      </c>
      <c r="B93" s="46" t="s">
        <v>193</v>
      </c>
      <c r="C93" s="46" t="s">
        <v>184</v>
      </c>
      <c r="D93" s="46" t="s">
        <v>186</v>
      </c>
      <c r="E93" s="68">
        <f>_xlfn.XLOOKUP(Tabela4[[#This Row],[Origem]],Tabela2[Estado],Tabela2[Id_Porto],-1)</f>
        <v>9</v>
      </c>
      <c r="F93" s="68">
        <f>_xlfn.XLOOKUP(Tabela4[[#This Row],[Destino]],Tabela2[Estado],Tabela2[Id_Porto],-1)</f>
        <v>11</v>
      </c>
      <c r="G93" s="68">
        <f>_xlfn.XLOOKUP(Tabela4[[#This Row],[Tipo]],Tabela5[Tipo],Tabela5[Id_Carga],-1)</f>
        <v>4</v>
      </c>
      <c r="H93" s="59">
        <f>MONTH(DATE(2024, FIND(Tabela4[[#This Row],[Mês]], "janfevmarabrmaijunjulagosetoutnovdez")/3 + 1, 1))</f>
        <v>1</v>
      </c>
      <c r="I93" s="51">
        <v>91</v>
      </c>
      <c r="J93" s="47">
        <v>182</v>
      </c>
      <c r="K93" s="38"/>
      <c r="L93" s="38"/>
      <c r="M93" s="38"/>
      <c r="N93" s="38"/>
      <c r="O93" s="38"/>
      <c r="P93" s="37"/>
    </row>
    <row r="94" spans="1:16" ht="14.4" x14ac:dyDescent="0.3">
      <c r="A94" s="59" t="s">
        <v>190</v>
      </c>
      <c r="B94" s="46" t="s">
        <v>192</v>
      </c>
      <c r="C94" s="46" t="s">
        <v>184</v>
      </c>
      <c r="D94" s="46" t="s">
        <v>177</v>
      </c>
      <c r="E94" s="68">
        <f>_xlfn.XLOOKUP(Tabela4[[#This Row],[Origem]],Tabela2[Estado],Tabela2[Id_Porto],-1)</f>
        <v>9</v>
      </c>
      <c r="F94" s="68">
        <f>_xlfn.XLOOKUP(Tabela4[[#This Row],[Destino]],Tabela2[Estado],Tabela2[Id_Porto],-1)</f>
        <v>1</v>
      </c>
      <c r="G94" s="68">
        <f>_xlfn.XLOOKUP(Tabela4[[#This Row],[Tipo]],Tabela5[Tipo],Tabela5[Id_Carga],-1)</f>
        <v>1</v>
      </c>
      <c r="H94" s="59">
        <f>MONTH(DATE(2024, FIND(Tabela4[[#This Row],[Mês]], "janfevmarabrmaijunjulagosetoutnovdez")/3 + 1, 1))</f>
        <v>1</v>
      </c>
      <c r="I94" s="51">
        <v>177</v>
      </c>
      <c r="J94" s="47">
        <v>177</v>
      </c>
      <c r="K94" s="38"/>
      <c r="L94" s="38"/>
      <c r="M94" s="38"/>
      <c r="N94" s="38"/>
      <c r="O94" s="38"/>
      <c r="P94" s="37"/>
    </row>
    <row r="95" spans="1:16" ht="14.4" x14ac:dyDescent="0.3">
      <c r="A95" s="59" t="s">
        <v>190</v>
      </c>
      <c r="B95" s="46" t="s">
        <v>192</v>
      </c>
      <c r="C95" s="46" t="s">
        <v>86</v>
      </c>
      <c r="D95" s="46" t="s">
        <v>177</v>
      </c>
      <c r="E95" s="68">
        <f>_xlfn.XLOOKUP(Tabela4[[#This Row],[Origem]],Tabela2[Estado],Tabela2[Id_Porto],-1)</f>
        <v>4</v>
      </c>
      <c r="F95" s="68">
        <f>_xlfn.XLOOKUP(Tabela4[[#This Row],[Destino]],Tabela2[Estado],Tabela2[Id_Porto],-1)</f>
        <v>1</v>
      </c>
      <c r="G95" s="68">
        <f>_xlfn.XLOOKUP(Tabela4[[#This Row],[Tipo]],Tabela5[Tipo],Tabela5[Id_Carga],-1)</f>
        <v>1</v>
      </c>
      <c r="H95" s="59">
        <f>MONTH(DATE(2024, FIND(Tabela4[[#This Row],[Mês]], "janfevmarabrmaijunjulagosetoutnovdez")/3 + 1, 1))</f>
        <v>1</v>
      </c>
      <c r="I95" s="51">
        <v>176</v>
      </c>
      <c r="J95" s="47">
        <v>176</v>
      </c>
      <c r="K95" s="38"/>
      <c r="L95" s="38"/>
      <c r="M95" s="38"/>
      <c r="N95" s="38"/>
      <c r="O95" s="38"/>
      <c r="P95" s="37"/>
    </row>
    <row r="96" spans="1:16" ht="14.4" x14ac:dyDescent="0.3">
      <c r="A96" s="59" t="s">
        <v>190</v>
      </c>
      <c r="B96" s="46" t="s">
        <v>191</v>
      </c>
      <c r="C96" s="46" t="s">
        <v>186</v>
      </c>
      <c r="D96" s="46" t="s">
        <v>184</v>
      </c>
      <c r="E96" s="68">
        <f>_xlfn.XLOOKUP(Tabela4[[#This Row],[Origem]],Tabela2[Estado],Tabela2[Id_Porto],-1)</f>
        <v>11</v>
      </c>
      <c r="F96" s="68">
        <f>_xlfn.XLOOKUP(Tabela4[[#This Row],[Destino]],Tabela2[Estado],Tabela2[Id_Porto],-1)</f>
        <v>9</v>
      </c>
      <c r="G96" s="68">
        <f>_xlfn.XLOOKUP(Tabela4[[#This Row],[Tipo]],Tabela5[Tipo],Tabela5[Id_Carga],-1)</f>
        <v>3</v>
      </c>
      <c r="H96" s="59">
        <f>MONTH(DATE(2024, FIND(Tabela4[[#This Row],[Mês]], "janfevmarabrmaijunjulagosetoutnovdez")/3 + 1, 1))</f>
        <v>1</v>
      </c>
      <c r="I96" s="51">
        <v>88</v>
      </c>
      <c r="J96" s="47">
        <v>176</v>
      </c>
      <c r="K96" s="37"/>
      <c r="L96" s="37"/>
      <c r="M96" s="37"/>
      <c r="N96" s="37"/>
      <c r="O96" s="37"/>
      <c r="P96" s="37"/>
    </row>
    <row r="97" spans="1:16" x14ac:dyDescent="0.25">
      <c r="A97" s="59" t="s">
        <v>190</v>
      </c>
      <c r="B97" s="46" t="s">
        <v>191</v>
      </c>
      <c r="C97" s="46" t="s">
        <v>187</v>
      </c>
      <c r="D97" s="46" t="s">
        <v>177</v>
      </c>
      <c r="E97" s="68">
        <f>_xlfn.XLOOKUP(Tabela4[[#This Row],[Origem]],Tabela2[Estado],Tabela2[Id_Porto],-1)</f>
        <v>12</v>
      </c>
      <c r="F97" s="68">
        <f>_xlfn.XLOOKUP(Tabela4[[#This Row],[Destino]],Tabela2[Estado],Tabela2[Id_Porto],-1)</f>
        <v>1</v>
      </c>
      <c r="G97" s="68">
        <f>_xlfn.XLOOKUP(Tabela4[[#This Row],[Tipo]],Tabela5[Tipo],Tabela5[Id_Carga],-1)</f>
        <v>3</v>
      </c>
      <c r="H97" s="59">
        <f>MONTH(DATE(2024, FIND(Tabela4[[#This Row],[Mês]], "janfevmarabrmaijunjulagosetoutnovdez")/3 + 1, 1))</f>
        <v>1</v>
      </c>
      <c r="I97" s="51">
        <v>86</v>
      </c>
      <c r="J97" s="47">
        <v>172</v>
      </c>
    </row>
    <row r="98" spans="1:16" ht="14.4" x14ac:dyDescent="0.3">
      <c r="A98" s="59" t="s">
        <v>190</v>
      </c>
      <c r="B98" s="46" t="s">
        <v>192</v>
      </c>
      <c r="C98" s="46" t="s">
        <v>182</v>
      </c>
      <c r="D98" s="46" t="s">
        <v>184</v>
      </c>
      <c r="E98" s="68">
        <f>_xlfn.XLOOKUP(Tabela4[[#This Row],[Origem]],Tabela2[Estado],Tabela2[Id_Porto],-1)</f>
        <v>7</v>
      </c>
      <c r="F98" s="68">
        <f>_xlfn.XLOOKUP(Tabela4[[#This Row],[Destino]],Tabela2[Estado],Tabela2[Id_Porto],-1)</f>
        <v>9</v>
      </c>
      <c r="G98" s="68">
        <f>_xlfn.XLOOKUP(Tabela4[[#This Row],[Tipo]],Tabela5[Tipo],Tabela5[Id_Carga],-1)</f>
        <v>1</v>
      </c>
      <c r="H98" s="59">
        <f>MONTH(DATE(2024, FIND(Tabela4[[#This Row],[Mês]], "janfevmarabrmaijunjulagosetoutnovdez")/3 + 1, 1))</f>
        <v>1</v>
      </c>
      <c r="I98" s="51">
        <v>167</v>
      </c>
      <c r="J98" s="47">
        <v>167</v>
      </c>
      <c r="O98" s="40"/>
      <c r="P98" s="37"/>
    </row>
    <row r="99" spans="1:16" ht="14.4" x14ac:dyDescent="0.3">
      <c r="A99" s="59" t="s">
        <v>190</v>
      </c>
      <c r="B99" s="46" t="s">
        <v>192</v>
      </c>
      <c r="C99" s="46" t="s">
        <v>186</v>
      </c>
      <c r="D99" s="46" t="s">
        <v>180</v>
      </c>
      <c r="E99" s="68">
        <f>_xlfn.XLOOKUP(Tabela4[[#This Row],[Origem]],Tabela2[Estado],Tabela2[Id_Porto],-1)</f>
        <v>11</v>
      </c>
      <c r="F99" s="68">
        <f>_xlfn.XLOOKUP(Tabela4[[#This Row],[Destino]],Tabela2[Estado],Tabela2[Id_Porto],-1)</f>
        <v>5</v>
      </c>
      <c r="G99" s="68">
        <f>_xlfn.XLOOKUP(Tabela4[[#This Row],[Tipo]],Tabela5[Tipo],Tabela5[Id_Carga],-1)</f>
        <v>1</v>
      </c>
      <c r="H99" s="59">
        <f>MONTH(DATE(2024, FIND(Tabela4[[#This Row],[Mês]], "janfevmarabrmaijunjulagosetoutnovdez")/3 + 1, 1))</f>
        <v>1</v>
      </c>
      <c r="I99" s="51">
        <v>166</v>
      </c>
      <c r="J99" s="47">
        <v>166</v>
      </c>
      <c r="O99" s="40"/>
      <c r="P99" s="37"/>
    </row>
    <row r="100" spans="1:16" ht="14.4" x14ac:dyDescent="0.3">
      <c r="A100" s="59" t="s">
        <v>190</v>
      </c>
      <c r="B100" s="46" t="s">
        <v>191</v>
      </c>
      <c r="C100" s="46" t="s">
        <v>177</v>
      </c>
      <c r="D100" s="46" t="s">
        <v>187</v>
      </c>
      <c r="E100" s="68">
        <f>_xlfn.XLOOKUP(Tabela4[[#This Row],[Origem]],Tabela2[Estado],Tabela2[Id_Porto],-1)</f>
        <v>1</v>
      </c>
      <c r="F100" s="68">
        <f>_xlfn.XLOOKUP(Tabela4[[#This Row],[Destino]],Tabela2[Estado],Tabela2[Id_Porto],-1)</f>
        <v>12</v>
      </c>
      <c r="G100" s="68">
        <f>_xlfn.XLOOKUP(Tabela4[[#This Row],[Tipo]],Tabela5[Tipo],Tabela5[Id_Carga],-1)</f>
        <v>3</v>
      </c>
      <c r="H100" s="59">
        <f>MONTH(DATE(2024, FIND(Tabela4[[#This Row],[Mês]], "janfevmarabrmaijunjulagosetoutnovdez")/3 + 1, 1))</f>
        <v>1</v>
      </c>
      <c r="I100" s="51">
        <v>82</v>
      </c>
      <c r="J100" s="47">
        <v>164</v>
      </c>
      <c r="O100" s="40"/>
      <c r="P100" s="41"/>
    </row>
    <row r="101" spans="1:16" ht="14.4" x14ac:dyDescent="0.3">
      <c r="A101" s="59" t="s">
        <v>190</v>
      </c>
      <c r="B101" s="46" t="s">
        <v>191</v>
      </c>
      <c r="C101" s="46" t="s">
        <v>86</v>
      </c>
      <c r="D101" s="46" t="s">
        <v>184</v>
      </c>
      <c r="E101" s="68">
        <f>_xlfn.XLOOKUP(Tabela4[[#This Row],[Origem]],Tabela2[Estado],Tabela2[Id_Porto],-1)</f>
        <v>4</v>
      </c>
      <c r="F101" s="68">
        <f>_xlfn.XLOOKUP(Tabela4[[#This Row],[Destino]],Tabela2[Estado],Tabela2[Id_Porto],-1)</f>
        <v>9</v>
      </c>
      <c r="G101" s="68">
        <f>_xlfn.XLOOKUP(Tabela4[[#This Row],[Tipo]],Tabela5[Tipo],Tabela5[Id_Carga],-1)</f>
        <v>3</v>
      </c>
      <c r="H101" s="59">
        <f>MONTH(DATE(2024, FIND(Tabela4[[#This Row],[Mês]], "janfevmarabrmaijunjulagosetoutnovdez")/3 + 1, 1))</f>
        <v>1</v>
      </c>
      <c r="I101" s="51">
        <v>79</v>
      </c>
      <c r="J101" s="47">
        <v>158</v>
      </c>
      <c r="O101" s="40"/>
      <c r="P101" s="42"/>
    </row>
    <row r="102" spans="1:16" x14ac:dyDescent="0.25">
      <c r="A102" s="59" t="s">
        <v>190</v>
      </c>
      <c r="B102" s="46" t="s">
        <v>191</v>
      </c>
      <c r="C102" s="46" t="s">
        <v>186</v>
      </c>
      <c r="D102" s="46" t="s">
        <v>186</v>
      </c>
      <c r="E102" s="68">
        <f>_xlfn.XLOOKUP(Tabela4[[#This Row],[Origem]],Tabela2[Estado],Tabela2[Id_Porto],-1)</f>
        <v>11</v>
      </c>
      <c r="F102" s="68">
        <f>_xlfn.XLOOKUP(Tabela4[[#This Row],[Destino]],Tabela2[Estado],Tabela2[Id_Porto],-1)</f>
        <v>11</v>
      </c>
      <c r="G102" s="68">
        <f>_xlfn.XLOOKUP(Tabela4[[#This Row],[Tipo]],Tabela5[Tipo],Tabela5[Id_Carga],-1)</f>
        <v>3</v>
      </c>
      <c r="H102" s="59">
        <f>MONTH(DATE(2024, FIND(Tabela4[[#This Row],[Mês]], "janfevmarabrmaijunjulagosetoutnovdez")/3 + 1, 1))</f>
        <v>1</v>
      </c>
      <c r="I102" s="51">
        <v>78</v>
      </c>
      <c r="J102" s="47">
        <v>156</v>
      </c>
    </row>
    <row r="103" spans="1:16" x14ac:dyDescent="0.25">
      <c r="A103" s="59" t="s">
        <v>190</v>
      </c>
      <c r="B103" s="46" t="s">
        <v>192</v>
      </c>
      <c r="C103" s="46" t="s">
        <v>184</v>
      </c>
      <c r="D103" s="46" t="s">
        <v>181</v>
      </c>
      <c r="E103" s="68">
        <f>_xlfn.XLOOKUP(Tabela4[[#This Row],[Origem]],Tabela2[Estado],Tabela2[Id_Porto],-1)</f>
        <v>9</v>
      </c>
      <c r="F103" s="68">
        <f>_xlfn.XLOOKUP(Tabela4[[#This Row],[Destino]],Tabela2[Estado],Tabela2[Id_Porto],-1)</f>
        <v>6</v>
      </c>
      <c r="G103" s="68">
        <f>_xlfn.XLOOKUP(Tabela4[[#This Row],[Tipo]],Tabela5[Tipo],Tabela5[Id_Carga],-1)</f>
        <v>1</v>
      </c>
      <c r="H103" s="59">
        <f>MONTH(DATE(2024, FIND(Tabela4[[#This Row],[Mês]], "janfevmarabrmaijunjulagosetoutnovdez")/3 + 1, 1))</f>
        <v>1</v>
      </c>
      <c r="I103" s="51">
        <v>155</v>
      </c>
      <c r="J103" s="47">
        <v>155</v>
      </c>
    </row>
    <row r="104" spans="1:16" x14ac:dyDescent="0.25">
      <c r="A104" s="59" t="s">
        <v>190</v>
      </c>
      <c r="B104" s="46" t="s">
        <v>191</v>
      </c>
      <c r="C104" s="46" t="s">
        <v>182</v>
      </c>
      <c r="D104" s="46" t="s">
        <v>184</v>
      </c>
      <c r="E104" s="68">
        <f>_xlfn.XLOOKUP(Tabela4[[#This Row],[Origem]],Tabela2[Estado],Tabela2[Id_Porto],-1)</f>
        <v>7</v>
      </c>
      <c r="F104" s="68">
        <f>_xlfn.XLOOKUP(Tabela4[[#This Row],[Destino]],Tabela2[Estado],Tabela2[Id_Porto],-1)</f>
        <v>9</v>
      </c>
      <c r="G104" s="68">
        <f>_xlfn.XLOOKUP(Tabela4[[#This Row],[Tipo]],Tabela5[Tipo],Tabela5[Id_Carga],-1)</f>
        <v>3</v>
      </c>
      <c r="H104" s="59">
        <f>MONTH(DATE(2024, FIND(Tabela4[[#This Row],[Mês]], "janfevmarabrmaijunjulagosetoutnovdez")/3 + 1, 1))</f>
        <v>1</v>
      </c>
      <c r="I104" s="51">
        <v>77</v>
      </c>
      <c r="J104" s="47">
        <v>154</v>
      </c>
    </row>
    <row r="105" spans="1:16" x14ac:dyDescent="0.25">
      <c r="A105" s="59" t="s">
        <v>190</v>
      </c>
      <c r="B105" s="46" t="s">
        <v>192</v>
      </c>
      <c r="C105" s="46" t="s">
        <v>186</v>
      </c>
      <c r="D105" s="46" t="s">
        <v>185</v>
      </c>
      <c r="E105" s="68">
        <f>_xlfn.XLOOKUP(Tabela4[[#This Row],[Origem]],Tabela2[Estado],Tabela2[Id_Porto],-1)</f>
        <v>11</v>
      </c>
      <c r="F105" s="68">
        <f>_xlfn.XLOOKUP(Tabela4[[#This Row],[Destino]],Tabela2[Estado],Tabela2[Id_Porto],-1)</f>
        <v>10</v>
      </c>
      <c r="G105" s="68">
        <f>_xlfn.XLOOKUP(Tabela4[[#This Row],[Tipo]],Tabela5[Tipo],Tabela5[Id_Carga],-1)</f>
        <v>1</v>
      </c>
      <c r="H105" s="59">
        <f>MONTH(DATE(2024, FIND(Tabela4[[#This Row],[Mês]], "janfevmarabrmaijunjulagosetoutnovdez")/3 + 1, 1))</f>
        <v>1</v>
      </c>
      <c r="I105" s="51">
        <v>145</v>
      </c>
      <c r="J105" s="47">
        <v>145</v>
      </c>
    </row>
    <row r="106" spans="1:16" x14ac:dyDescent="0.25">
      <c r="A106" s="59" t="s">
        <v>190</v>
      </c>
      <c r="B106" s="46" t="s">
        <v>191</v>
      </c>
      <c r="C106" s="46" t="s">
        <v>181</v>
      </c>
      <c r="D106" s="46" t="s">
        <v>187</v>
      </c>
      <c r="E106" s="68">
        <f>_xlfn.XLOOKUP(Tabela4[[#This Row],[Origem]],Tabela2[Estado],Tabela2[Id_Porto],-1)</f>
        <v>6</v>
      </c>
      <c r="F106" s="68">
        <f>_xlfn.XLOOKUP(Tabela4[[#This Row],[Destino]],Tabela2[Estado],Tabela2[Id_Porto],-1)</f>
        <v>12</v>
      </c>
      <c r="G106" s="68">
        <f>_xlfn.XLOOKUP(Tabela4[[#This Row],[Tipo]],Tabela5[Tipo],Tabela5[Id_Carga],-1)</f>
        <v>3</v>
      </c>
      <c r="H106" s="59">
        <f>MONTH(DATE(2024, FIND(Tabela4[[#This Row],[Mês]], "janfevmarabrmaijunjulagosetoutnovdez")/3 + 1, 1))</f>
        <v>1</v>
      </c>
      <c r="I106" s="51">
        <v>70</v>
      </c>
      <c r="J106" s="47">
        <v>140</v>
      </c>
    </row>
    <row r="107" spans="1:16" x14ac:dyDescent="0.25">
      <c r="A107" s="59" t="s">
        <v>190</v>
      </c>
      <c r="B107" s="46" t="s">
        <v>192</v>
      </c>
      <c r="C107" s="46" t="s">
        <v>184</v>
      </c>
      <c r="D107" s="46" t="s">
        <v>183</v>
      </c>
      <c r="E107" s="68">
        <f>_xlfn.XLOOKUP(Tabela4[[#This Row],[Origem]],Tabela2[Estado],Tabela2[Id_Porto],-1)</f>
        <v>9</v>
      </c>
      <c r="F107" s="68">
        <f>_xlfn.XLOOKUP(Tabela4[[#This Row],[Destino]],Tabela2[Estado],Tabela2[Id_Porto],-1)</f>
        <v>8</v>
      </c>
      <c r="G107" s="68">
        <f>_xlfn.XLOOKUP(Tabela4[[#This Row],[Tipo]],Tabela5[Tipo],Tabela5[Id_Carga],-1)</f>
        <v>1</v>
      </c>
      <c r="H107" s="59">
        <f>MONTH(DATE(2024, FIND(Tabela4[[#This Row],[Mês]], "janfevmarabrmaijunjulagosetoutnovdez")/3 + 1, 1))</f>
        <v>1</v>
      </c>
      <c r="I107" s="51">
        <v>140</v>
      </c>
      <c r="J107" s="47">
        <v>140</v>
      </c>
    </row>
    <row r="108" spans="1:16" x14ac:dyDescent="0.25">
      <c r="A108" s="59" t="s">
        <v>190</v>
      </c>
      <c r="B108" s="46" t="s">
        <v>192</v>
      </c>
      <c r="C108" s="46" t="s">
        <v>181</v>
      </c>
      <c r="D108" s="46" t="s">
        <v>184</v>
      </c>
      <c r="E108" s="68">
        <f>_xlfn.XLOOKUP(Tabela4[[#This Row],[Origem]],Tabela2[Estado],Tabela2[Id_Porto],-1)</f>
        <v>6</v>
      </c>
      <c r="F108" s="68">
        <f>_xlfn.XLOOKUP(Tabela4[[#This Row],[Destino]],Tabela2[Estado],Tabela2[Id_Porto],-1)</f>
        <v>9</v>
      </c>
      <c r="G108" s="68">
        <f>_xlfn.XLOOKUP(Tabela4[[#This Row],[Tipo]],Tabela5[Tipo],Tabela5[Id_Carga],-1)</f>
        <v>1</v>
      </c>
      <c r="H108" s="59">
        <f>MONTH(DATE(2024, FIND(Tabela4[[#This Row],[Mês]], "janfevmarabrmaijunjulagosetoutnovdez")/3 + 1, 1))</f>
        <v>1</v>
      </c>
      <c r="I108" s="51">
        <v>136</v>
      </c>
      <c r="J108" s="47">
        <v>136</v>
      </c>
    </row>
    <row r="109" spans="1:16" x14ac:dyDescent="0.25">
      <c r="A109" s="59" t="s">
        <v>190</v>
      </c>
      <c r="B109" s="46" t="s">
        <v>192</v>
      </c>
      <c r="C109" s="46" t="s">
        <v>86</v>
      </c>
      <c r="D109" s="46" t="s">
        <v>184</v>
      </c>
      <c r="E109" s="68">
        <f>_xlfn.XLOOKUP(Tabela4[[#This Row],[Origem]],Tabela2[Estado],Tabela2[Id_Porto],-1)</f>
        <v>4</v>
      </c>
      <c r="F109" s="68">
        <f>_xlfn.XLOOKUP(Tabela4[[#This Row],[Destino]],Tabela2[Estado],Tabela2[Id_Porto],-1)</f>
        <v>9</v>
      </c>
      <c r="G109" s="68">
        <f>_xlfn.XLOOKUP(Tabela4[[#This Row],[Tipo]],Tabela5[Tipo],Tabela5[Id_Carga],-1)</f>
        <v>1</v>
      </c>
      <c r="H109" s="59">
        <f>MONTH(DATE(2024, FIND(Tabela4[[#This Row],[Mês]], "janfevmarabrmaijunjulagosetoutnovdez")/3 + 1, 1))</f>
        <v>1</v>
      </c>
      <c r="I109" s="51">
        <v>134</v>
      </c>
      <c r="J109" s="47">
        <v>134</v>
      </c>
    </row>
    <row r="110" spans="1:16" x14ac:dyDescent="0.25">
      <c r="A110" s="59" t="s">
        <v>190</v>
      </c>
      <c r="B110" s="46" t="s">
        <v>191</v>
      </c>
      <c r="C110" s="46" t="s">
        <v>177</v>
      </c>
      <c r="D110" s="46" t="s">
        <v>186</v>
      </c>
      <c r="E110" s="68">
        <f>_xlfn.XLOOKUP(Tabela4[[#This Row],[Origem]],Tabela2[Estado],Tabela2[Id_Porto],-1)</f>
        <v>1</v>
      </c>
      <c r="F110" s="68">
        <f>_xlfn.XLOOKUP(Tabela4[[#This Row],[Destino]],Tabela2[Estado],Tabela2[Id_Porto],-1)</f>
        <v>11</v>
      </c>
      <c r="G110" s="68">
        <f>_xlfn.XLOOKUP(Tabela4[[#This Row],[Tipo]],Tabela5[Tipo],Tabela5[Id_Carga],-1)</f>
        <v>3</v>
      </c>
      <c r="H110" s="59">
        <f>MONTH(DATE(2024, FIND(Tabela4[[#This Row],[Mês]], "janfevmarabrmaijunjulagosetoutnovdez")/3 + 1, 1))</f>
        <v>1</v>
      </c>
      <c r="I110" s="51">
        <v>63</v>
      </c>
      <c r="J110" s="47">
        <v>126</v>
      </c>
    </row>
    <row r="111" spans="1:16" x14ac:dyDescent="0.25">
      <c r="A111" s="59" t="s">
        <v>190</v>
      </c>
      <c r="B111" s="46" t="s">
        <v>191</v>
      </c>
      <c r="C111" s="46" t="s">
        <v>182</v>
      </c>
      <c r="D111" s="46" t="s">
        <v>177</v>
      </c>
      <c r="E111" s="68">
        <f>_xlfn.XLOOKUP(Tabela4[[#This Row],[Origem]],Tabela2[Estado],Tabela2[Id_Porto],-1)</f>
        <v>7</v>
      </c>
      <c r="F111" s="68">
        <f>_xlfn.XLOOKUP(Tabela4[[#This Row],[Destino]],Tabela2[Estado],Tabela2[Id_Porto],-1)</f>
        <v>1</v>
      </c>
      <c r="G111" s="68">
        <f>_xlfn.XLOOKUP(Tabela4[[#This Row],[Tipo]],Tabela5[Tipo],Tabela5[Id_Carga],-1)</f>
        <v>3</v>
      </c>
      <c r="H111" s="59">
        <f>MONTH(DATE(2024, FIND(Tabela4[[#This Row],[Mês]], "janfevmarabrmaijunjulagosetoutnovdez")/3 + 1, 1))</f>
        <v>1</v>
      </c>
      <c r="I111" s="51">
        <v>62</v>
      </c>
      <c r="J111" s="47">
        <v>124</v>
      </c>
    </row>
    <row r="112" spans="1:16" x14ac:dyDescent="0.25">
      <c r="A112" s="59" t="s">
        <v>190</v>
      </c>
      <c r="B112" s="46" t="s">
        <v>191</v>
      </c>
      <c r="C112" s="46" t="s">
        <v>186</v>
      </c>
      <c r="D112" s="46" t="s">
        <v>179</v>
      </c>
      <c r="E112" s="68">
        <f>_xlfn.XLOOKUP(Tabela4[[#This Row],[Origem]],Tabela2[Estado],Tabela2[Id_Porto],-1)</f>
        <v>11</v>
      </c>
      <c r="F112" s="68">
        <f>_xlfn.XLOOKUP(Tabela4[[#This Row],[Destino]],Tabela2[Estado],Tabela2[Id_Porto],-1)</f>
        <v>3</v>
      </c>
      <c r="G112" s="68">
        <f>_xlfn.XLOOKUP(Tabela4[[#This Row],[Tipo]],Tabela5[Tipo],Tabela5[Id_Carga],-1)</f>
        <v>3</v>
      </c>
      <c r="H112" s="59">
        <f>MONTH(DATE(2024, FIND(Tabela4[[#This Row],[Mês]], "janfevmarabrmaijunjulagosetoutnovdez")/3 + 1, 1))</f>
        <v>1</v>
      </c>
      <c r="I112" s="51">
        <v>60</v>
      </c>
      <c r="J112" s="47">
        <v>120</v>
      </c>
    </row>
    <row r="113" spans="1:10" x14ac:dyDescent="0.25">
      <c r="A113" s="59" t="s">
        <v>190</v>
      </c>
      <c r="B113" s="46" t="s">
        <v>192</v>
      </c>
      <c r="C113" s="46" t="s">
        <v>184</v>
      </c>
      <c r="D113" s="46" t="s">
        <v>186</v>
      </c>
      <c r="E113" s="68">
        <f>_xlfn.XLOOKUP(Tabela4[[#This Row],[Origem]],Tabela2[Estado],Tabela2[Id_Porto],-1)</f>
        <v>9</v>
      </c>
      <c r="F113" s="68">
        <f>_xlfn.XLOOKUP(Tabela4[[#This Row],[Destino]],Tabela2[Estado],Tabela2[Id_Porto],-1)</f>
        <v>11</v>
      </c>
      <c r="G113" s="68">
        <f>_xlfn.XLOOKUP(Tabela4[[#This Row],[Tipo]],Tabela5[Tipo],Tabela5[Id_Carga],-1)</f>
        <v>1</v>
      </c>
      <c r="H113" s="59">
        <f>MONTH(DATE(2024, FIND(Tabela4[[#This Row],[Mês]], "janfevmarabrmaijunjulagosetoutnovdez")/3 + 1, 1))</f>
        <v>1</v>
      </c>
      <c r="I113" s="51">
        <v>115</v>
      </c>
      <c r="J113" s="47">
        <v>115</v>
      </c>
    </row>
    <row r="114" spans="1:10" x14ac:dyDescent="0.25">
      <c r="A114" s="59" t="s">
        <v>190</v>
      </c>
      <c r="B114" s="46" t="s">
        <v>191</v>
      </c>
      <c r="C114" s="46" t="s">
        <v>181</v>
      </c>
      <c r="D114" s="46" t="s">
        <v>180</v>
      </c>
      <c r="E114" s="68">
        <f>_xlfn.XLOOKUP(Tabela4[[#This Row],[Origem]],Tabela2[Estado],Tabela2[Id_Porto],-1)</f>
        <v>6</v>
      </c>
      <c r="F114" s="68">
        <f>_xlfn.XLOOKUP(Tabela4[[#This Row],[Destino]],Tabela2[Estado],Tabela2[Id_Porto],-1)</f>
        <v>5</v>
      </c>
      <c r="G114" s="68">
        <f>_xlfn.XLOOKUP(Tabela4[[#This Row],[Tipo]],Tabela5[Tipo],Tabela5[Id_Carga],-1)</f>
        <v>3</v>
      </c>
      <c r="H114" s="59">
        <f>MONTH(DATE(2024, FIND(Tabela4[[#This Row],[Mês]], "janfevmarabrmaijunjulagosetoutnovdez")/3 + 1, 1))</f>
        <v>1</v>
      </c>
      <c r="I114" s="51">
        <v>57</v>
      </c>
      <c r="J114" s="47">
        <v>114</v>
      </c>
    </row>
    <row r="115" spans="1:10" x14ac:dyDescent="0.25">
      <c r="A115" s="59" t="s">
        <v>190</v>
      </c>
      <c r="B115" s="46" t="s">
        <v>192</v>
      </c>
      <c r="C115" s="46" t="s">
        <v>184</v>
      </c>
      <c r="D115" s="46" t="s">
        <v>183</v>
      </c>
      <c r="E115" s="68">
        <f>_xlfn.XLOOKUP(Tabela4[[#This Row],[Origem]],Tabela2[Estado],Tabela2[Id_Porto],-1)</f>
        <v>9</v>
      </c>
      <c r="F115" s="68">
        <f>_xlfn.XLOOKUP(Tabela4[[#This Row],[Destino]],Tabela2[Estado],Tabela2[Id_Porto],-1)</f>
        <v>8</v>
      </c>
      <c r="G115" s="68">
        <f>_xlfn.XLOOKUP(Tabela4[[#This Row],[Tipo]],Tabela5[Tipo],Tabela5[Id_Carga],-1)</f>
        <v>1</v>
      </c>
      <c r="H115" s="59">
        <f>MONTH(DATE(2024, FIND(Tabela4[[#This Row],[Mês]], "janfevmarabrmaijunjulagosetoutnovdez")/3 + 1, 1))</f>
        <v>1</v>
      </c>
      <c r="I115" s="51">
        <v>109</v>
      </c>
      <c r="J115" s="47">
        <v>109</v>
      </c>
    </row>
    <row r="116" spans="1:10" x14ac:dyDescent="0.25">
      <c r="A116" s="59" t="s">
        <v>190</v>
      </c>
      <c r="B116" s="46" t="s">
        <v>192</v>
      </c>
      <c r="C116" s="46" t="s">
        <v>186</v>
      </c>
      <c r="D116" s="46" t="s">
        <v>183</v>
      </c>
      <c r="E116" s="68">
        <f>_xlfn.XLOOKUP(Tabela4[[#This Row],[Origem]],Tabela2[Estado],Tabela2[Id_Porto],-1)</f>
        <v>11</v>
      </c>
      <c r="F116" s="68">
        <f>_xlfn.XLOOKUP(Tabela4[[#This Row],[Destino]],Tabela2[Estado],Tabela2[Id_Porto],-1)</f>
        <v>8</v>
      </c>
      <c r="G116" s="68">
        <f>_xlfn.XLOOKUP(Tabela4[[#This Row],[Tipo]],Tabela5[Tipo],Tabela5[Id_Carga],-1)</f>
        <v>1</v>
      </c>
      <c r="H116" s="59">
        <f>MONTH(DATE(2024, FIND(Tabela4[[#This Row],[Mês]], "janfevmarabrmaijunjulagosetoutnovdez")/3 + 1, 1))</f>
        <v>1</v>
      </c>
      <c r="I116" s="51">
        <v>106</v>
      </c>
      <c r="J116" s="47">
        <v>106</v>
      </c>
    </row>
    <row r="117" spans="1:10" x14ac:dyDescent="0.25">
      <c r="A117" s="59" t="s">
        <v>190</v>
      </c>
      <c r="B117" s="46" t="s">
        <v>192</v>
      </c>
      <c r="C117" s="46" t="s">
        <v>184</v>
      </c>
      <c r="D117" s="46" t="s">
        <v>186</v>
      </c>
      <c r="E117" s="68">
        <f>_xlfn.XLOOKUP(Tabela4[[#This Row],[Origem]],Tabela2[Estado],Tabela2[Id_Porto],-1)</f>
        <v>9</v>
      </c>
      <c r="F117" s="68">
        <f>_xlfn.XLOOKUP(Tabela4[[#This Row],[Destino]],Tabela2[Estado],Tabela2[Id_Porto],-1)</f>
        <v>11</v>
      </c>
      <c r="G117" s="68">
        <f>_xlfn.XLOOKUP(Tabela4[[#This Row],[Tipo]],Tabela5[Tipo],Tabela5[Id_Carga],-1)</f>
        <v>1</v>
      </c>
      <c r="H117" s="59">
        <f>MONTH(DATE(2024, FIND(Tabela4[[#This Row],[Mês]], "janfevmarabrmaijunjulagosetoutnovdez")/3 + 1, 1))</f>
        <v>1</v>
      </c>
      <c r="I117" s="51">
        <v>106</v>
      </c>
      <c r="J117" s="47">
        <v>106</v>
      </c>
    </row>
    <row r="118" spans="1:10" x14ac:dyDescent="0.25">
      <c r="A118" s="59" t="s">
        <v>190</v>
      </c>
      <c r="B118" s="46" t="s">
        <v>192</v>
      </c>
      <c r="C118" s="46" t="s">
        <v>180</v>
      </c>
      <c r="D118" s="46" t="s">
        <v>177</v>
      </c>
      <c r="E118" s="68">
        <f>_xlfn.XLOOKUP(Tabela4[[#This Row],[Origem]],Tabela2[Estado],Tabela2[Id_Porto],-1)</f>
        <v>5</v>
      </c>
      <c r="F118" s="68">
        <f>_xlfn.XLOOKUP(Tabela4[[#This Row],[Destino]],Tabela2[Estado],Tabela2[Id_Porto],-1)</f>
        <v>1</v>
      </c>
      <c r="G118" s="68">
        <f>_xlfn.XLOOKUP(Tabela4[[#This Row],[Tipo]],Tabela5[Tipo],Tabela5[Id_Carga],-1)</f>
        <v>1</v>
      </c>
      <c r="H118" s="59">
        <f>MONTH(DATE(2024, FIND(Tabela4[[#This Row],[Mês]], "janfevmarabrmaijunjulagosetoutnovdez")/3 + 1, 1))</f>
        <v>1</v>
      </c>
      <c r="I118" s="51">
        <v>103</v>
      </c>
      <c r="J118" s="47">
        <v>103</v>
      </c>
    </row>
    <row r="119" spans="1:10" x14ac:dyDescent="0.25">
      <c r="A119" s="59" t="s">
        <v>190</v>
      </c>
      <c r="B119" s="46" t="s">
        <v>191</v>
      </c>
      <c r="C119" s="46" t="s">
        <v>183</v>
      </c>
      <c r="D119" s="46" t="s">
        <v>186</v>
      </c>
      <c r="E119" s="68">
        <f>_xlfn.XLOOKUP(Tabela4[[#This Row],[Origem]],Tabela2[Estado],Tabela2[Id_Porto],-1)</f>
        <v>8</v>
      </c>
      <c r="F119" s="68">
        <f>_xlfn.XLOOKUP(Tabela4[[#This Row],[Destino]],Tabela2[Estado],Tabela2[Id_Porto],-1)</f>
        <v>11</v>
      </c>
      <c r="G119" s="68">
        <f>_xlfn.XLOOKUP(Tabela4[[#This Row],[Tipo]],Tabela5[Tipo],Tabela5[Id_Carga],-1)</f>
        <v>3</v>
      </c>
      <c r="H119" s="59">
        <f>MONTH(DATE(2024, FIND(Tabela4[[#This Row],[Mês]], "janfevmarabrmaijunjulagosetoutnovdez")/3 + 1, 1))</f>
        <v>1</v>
      </c>
      <c r="I119" s="51">
        <v>51</v>
      </c>
      <c r="J119" s="47">
        <v>102</v>
      </c>
    </row>
    <row r="120" spans="1:10" x14ac:dyDescent="0.25">
      <c r="A120" s="59" t="s">
        <v>190</v>
      </c>
      <c r="B120" s="46" t="s">
        <v>192</v>
      </c>
      <c r="C120" s="46" t="s">
        <v>186</v>
      </c>
      <c r="D120" s="46" t="s">
        <v>177</v>
      </c>
      <c r="E120" s="68">
        <f>_xlfn.XLOOKUP(Tabela4[[#This Row],[Origem]],Tabela2[Estado],Tabela2[Id_Porto],-1)</f>
        <v>11</v>
      </c>
      <c r="F120" s="68">
        <f>_xlfn.XLOOKUP(Tabela4[[#This Row],[Destino]],Tabela2[Estado],Tabela2[Id_Porto],-1)</f>
        <v>1</v>
      </c>
      <c r="G120" s="68">
        <f>_xlfn.XLOOKUP(Tabela4[[#This Row],[Tipo]],Tabela5[Tipo],Tabela5[Id_Carga],-1)</f>
        <v>1</v>
      </c>
      <c r="H120" s="59">
        <f>MONTH(DATE(2024, FIND(Tabela4[[#This Row],[Mês]], "janfevmarabrmaijunjulagosetoutnovdez")/3 + 1, 1))</f>
        <v>1</v>
      </c>
      <c r="I120" s="51">
        <v>99</v>
      </c>
      <c r="J120" s="47">
        <v>99</v>
      </c>
    </row>
    <row r="121" spans="1:10" x14ac:dyDescent="0.25">
      <c r="A121" s="59" t="s">
        <v>190</v>
      </c>
      <c r="B121" s="46" t="s">
        <v>192</v>
      </c>
      <c r="C121" s="46" t="s">
        <v>86</v>
      </c>
      <c r="D121" s="46" t="s">
        <v>186</v>
      </c>
      <c r="E121" s="68">
        <f>_xlfn.XLOOKUP(Tabela4[[#This Row],[Origem]],Tabela2[Estado],Tabela2[Id_Porto],-1)</f>
        <v>4</v>
      </c>
      <c r="F121" s="68">
        <f>_xlfn.XLOOKUP(Tabela4[[#This Row],[Destino]],Tabela2[Estado],Tabela2[Id_Porto],-1)</f>
        <v>11</v>
      </c>
      <c r="G121" s="68">
        <f>_xlfn.XLOOKUP(Tabela4[[#This Row],[Tipo]],Tabela5[Tipo],Tabela5[Id_Carga],-1)</f>
        <v>1</v>
      </c>
      <c r="H121" s="59">
        <f>MONTH(DATE(2024, FIND(Tabela4[[#This Row],[Mês]], "janfevmarabrmaijunjulagosetoutnovdez")/3 + 1, 1))</f>
        <v>1</v>
      </c>
      <c r="I121" s="51">
        <v>97</v>
      </c>
      <c r="J121" s="47">
        <v>97</v>
      </c>
    </row>
    <row r="122" spans="1:10" x14ac:dyDescent="0.25">
      <c r="A122" s="59" t="s">
        <v>190</v>
      </c>
      <c r="B122" s="46" t="s">
        <v>191</v>
      </c>
      <c r="C122" s="46" t="s">
        <v>186</v>
      </c>
      <c r="D122" s="46" t="s">
        <v>183</v>
      </c>
      <c r="E122" s="68">
        <f>_xlfn.XLOOKUP(Tabela4[[#This Row],[Origem]],Tabela2[Estado],Tabela2[Id_Porto],-1)</f>
        <v>11</v>
      </c>
      <c r="F122" s="68">
        <f>_xlfn.XLOOKUP(Tabela4[[#This Row],[Destino]],Tabela2[Estado],Tabela2[Id_Porto],-1)</f>
        <v>8</v>
      </c>
      <c r="G122" s="68">
        <f>_xlfn.XLOOKUP(Tabela4[[#This Row],[Tipo]],Tabela5[Tipo],Tabela5[Id_Carga],-1)</f>
        <v>3</v>
      </c>
      <c r="H122" s="59">
        <f>MONTH(DATE(2024, FIND(Tabela4[[#This Row],[Mês]], "janfevmarabrmaijunjulagosetoutnovdez")/3 + 1, 1))</f>
        <v>1</v>
      </c>
      <c r="I122" s="51">
        <v>44</v>
      </c>
      <c r="J122" s="47">
        <v>88</v>
      </c>
    </row>
    <row r="123" spans="1:10" x14ac:dyDescent="0.25">
      <c r="A123" s="59" t="s">
        <v>190</v>
      </c>
      <c r="B123" s="46" t="s">
        <v>192</v>
      </c>
      <c r="C123" s="46" t="s">
        <v>184</v>
      </c>
      <c r="D123" s="46" t="s">
        <v>177</v>
      </c>
      <c r="E123" s="68">
        <f>_xlfn.XLOOKUP(Tabela4[[#This Row],[Origem]],Tabela2[Estado],Tabela2[Id_Porto],-1)</f>
        <v>9</v>
      </c>
      <c r="F123" s="68">
        <f>_xlfn.XLOOKUP(Tabela4[[#This Row],[Destino]],Tabela2[Estado],Tabela2[Id_Porto],-1)</f>
        <v>1</v>
      </c>
      <c r="G123" s="68">
        <f>_xlfn.XLOOKUP(Tabela4[[#This Row],[Tipo]],Tabela5[Tipo],Tabela5[Id_Carga],-1)</f>
        <v>1</v>
      </c>
      <c r="H123" s="59">
        <f>MONTH(DATE(2024, FIND(Tabela4[[#This Row],[Mês]], "janfevmarabrmaijunjulagosetoutnovdez")/3 + 1, 1))</f>
        <v>1</v>
      </c>
      <c r="I123" s="51">
        <v>88</v>
      </c>
      <c r="J123" s="47">
        <v>88</v>
      </c>
    </row>
    <row r="124" spans="1:10" x14ac:dyDescent="0.25">
      <c r="A124" s="59" t="s">
        <v>190</v>
      </c>
      <c r="B124" s="46" t="s">
        <v>191</v>
      </c>
      <c r="C124" s="46" t="s">
        <v>183</v>
      </c>
      <c r="D124" s="46" t="s">
        <v>86</v>
      </c>
      <c r="E124" s="68">
        <f>_xlfn.XLOOKUP(Tabela4[[#This Row],[Origem]],Tabela2[Estado],Tabela2[Id_Porto],-1)</f>
        <v>8</v>
      </c>
      <c r="F124" s="68">
        <f>_xlfn.XLOOKUP(Tabela4[[#This Row],[Destino]],Tabela2[Estado],Tabela2[Id_Porto],-1)</f>
        <v>4</v>
      </c>
      <c r="G124" s="68">
        <f>_xlfn.XLOOKUP(Tabela4[[#This Row],[Tipo]],Tabela5[Tipo],Tabela5[Id_Carga],-1)</f>
        <v>3</v>
      </c>
      <c r="H124" s="59">
        <f>MONTH(DATE(2024, FIND(Tabela4[[#This Row],[Mês]], "janfevmarabrmaijunjulagosetoutnovdez")/3 + 1, 1))</f>
        <v>1</v>
      </c>
      <c r="I124" s="51">
        <v>43</v>
      </c>
      <c r="J124" s="47">
        <v>86</v>
      </c>
    </row>
    <row r="125" spans="1:10" x14ac:dyDescent="0.25">
      <c r="A125" s="59" t="s">
        <v>190</v>
      </c>
      <c r="B125" s="46" t="s">
        <v>191</v>
      </c>
      <c r="C125" s="46" t="s">
        <v>183</v>
      </c>
      <c r="D125" s="46" t="s">
        <v>184</v>
      </c>
      <c r="E125" s="68">
        <f>_xlfn.XLOOKUP(Tabela4[[#This Row],[Origem]],Tabela2[Estado],Tabela2[Id_Porto],-1)</f>
        <v>8</v>
      </c>
      <c r="F125" s="68">
        <f>_xlfn.XLOOKUP(Tabela4[[#This Row],[Destino]],Tabela2[Estado],Tabela2[Id_Porto],-1)</f>
        <v>9</v>
      </c>
      <c r="G125" s="68">
        <f>_xlfn.XLOOKUP(Tabela4[[#This Row],[Tipo]],Tabela5[Tipo],Tabela5[Id_Carga],-1)</f>
        <v>3</v>
      </c>
      <c r="H125" s="59">
        <f>MONTH(DATE(2024, FIND(Tabela4[[#This Row],[Mês]], "janfevmarabrmaijunjulagosetoutnovdez")/3 + 1, 1))</f>
        <v>1</v>
      </c>
      <c r="I125" s="51">
        <v>43</v>
      </c>
      <c r="J125" s="47">
        <v>86</v>
      </c>
    </row>
    <row r="126" spans="1:10" x14ac:dyDescent="0.25">
      <c r="A126" s="59" t="s">
        <v>190</v>
      </c>
      <c r="B126" s="46" t="s">
        <v>191</v>
      </c>
      <c r="C126" s="46" t="s">
        <v>184</v>
      </c>
      <c r="D126" s="46" t="s">
        <v>186</v>
      </c>
      <c r="E126" s="68">
        <f>_xlfn.XLOOKUP(Tabela4[[#This Row],[Origem]],Tabela2[Estado],Tabela2[Id_Porto],-1)</f>
        <v>9</v>
      </c>
      <c r="F126" s="68">
        <f>_xlfn.XLOOKUP(Tabela4[[#This Row],[Destino]],Tabela2[Estado],Tabela2[Id_Porto],-1)</f>
        <v>11</v>
      </c>
      <c r="G126" s="68">
        <f>_xlfn.XLOOKUP(Tabela4[[#This Row],[Tipo]],Tabela5[Tipo],Tabela5[Id_Carga],-1)</f>
        <v>3</v>
      </c>
      <c r="H126" s="59">
        <f>MONTH(DATE(2024, FIND(Tabela4[[#This Row],[Mês]], "janfevmarabrmaijunjulagosetoutnovdez")/3 + 1, 1))</f>
        <v>1</v>
      </c>
      <c r="I126" s="51">
        <v>43</v>
      </c>
      <c r="J126" s="47">
        <v>86</v>
      </c>
    </row>
    <row r="127" spans="1:10" x14ac:dyDescent="0.25">
      <c r="A127" s="59" t="s">
        <v>190</v>
      </c>
      <c r="B127" s="46" t="s">
        <v>192</v>
      </c>
      <c r="C127" s="46" t="s">
        <v>177</v>
      </c>
      <c r="D127" s="46" t="s">
        <v>186</v>
      </c>
      <c r="E127" s="68">
        <f>_xlfn.XLOOKUP(Tabela4[[#This Row],[Origem]],Tabela2[Estado],Tabela2[Id_Porto],-1)</f>
        <v>1</v>
      </c>
      <c r="F127" s="68">
        <f>_xlfn.XLOOKUP(Tabela4[[#This Row],[Destino]],Tabela2[Estado],Tabela2[Id_Porto],-1)</f>
        <v>11</v>
      </c>
      <c r="G127" s="68">
        <f>_xlfn.XLOOKUP(Tabela4[[#This Row],[Tipo]],Tabela5[Tipo],Tabela5[Id_Carga],-1)</f>
        <v>1</v>
      </c>
      <c r="H127" s="59">
        <f>MONTH(DATE(2024, FIND(Tabela4[[#This Row],[Mês]], "janfevmarabrmaijunjulagosetoutnovdez")/3 + 1, 1))</f>
        <v>1</v>
      </c>
      <c r="I127" s="51">
        <v>85</v>
      </c>
      <c r="J127" s="47">
        <v>85</v>
      </c>
    </row>
    <row r="128" spans="1:10" x14ac:dyDescent="0.25">
      <c r="A128" s="59" t="s">
        <v>190</v>
      </c>
      <c r="B128" s="46" t="s">
        <v>191</v>
      </c>
      <c r="C128" s="46" t="s">
        <v>86</v>
      </c>
      <c r="D128" s="46" t="s">
        <v>186</v>
      </c>
      <c r="E128" s="68">
        <f>_xlfn.XLOOKUP(Tabela4[[#This Row],[Origem]],Tabela2[Estado],Tabela2[Id_Porto],-1)</f>
        <v>4</v>
      </c>
      <c r="F128" s="68">
        <f>_xlfn.XLOOKUP(Tabela4[[#This Row],[Destino]],Tabela2[Estado],Tabela2[Id_Porto],-1)</f>
        <v>11</v>
      </c>
      <c r="G128" s="68">
        <f>_xlfn.XLOOKUP(Tabela4[[#This Row],[Tipo]],Tabela5[Tipo],Tabela5[Id_Carga],-1)</f>
        <v>3</v>
      </c>
      <c r="H128" s="59">
        <f>MONTH(DATE(2024, FIND(Tabela4[[#This Row],[Mês]], "janfevmarabrmaijunjulagosetoutnovdez")/3 + 1, 1))</f>
        <v>1</v>
      </c>
      <c r="I128" s="51">
        <v>42</v>
      </c>
      <c r="J128" s="47">
        <v>84</v>
      </c>
    </row>
    <row r="129" spans="1:10" x14ac:dyDescent="0.25">
      <c r="A129" s="59" t="s">
        <v>190</v>
      </c>
      <c r="B129" s="46" t="s">
        <v>191</v>
      </c>
      <c r="C129" s="46" t="s">
        <v>180</v>
      </c>
      <c r="D129" s="46" t="s">
        <v>187</v>
      </c>
      <c r="E129" s="68">
        <f>_xlfn.XLOOKUP(Tabela4[[#This Row],[Origem]],Tabela2[Estado],Tabela2[Id_Porto],-1)</f>
        <v>5</v>
      </c>
      <c r="F129" s="68">
        <f>_xlfn.XLOOKUP(Tabela4[[#This Row],[Destino]],Tabela2[Estado],Tabela2[Id_Porto],-1)</f>
        <v>12</v>
      </c>
      <c r="G129" s="68">
        <f>_xlfn.XLOOKUP(Tabela4[[#This Row],[Tipo]],Tabela5[Tipo],Tabela5[Id_Carga],-1)</f>
        <v>3</v>
      </c>
      <c r="H129" s="59">
        <f>MONTH(DATE(2024, FIND(Tabela4[[#This Row],[Mês]], "janfevmarabrmaijunjulagosetoutnovdez")/3 + 1, 1))</f>
        <v>1</v>
      </c>
      <c r="I129" s="51">
        <v>42</v>
      </c>
      <c r="J129" s="47">
        <v>84</v>
      </c>
    </row>
    <row r="130" spans="1:10" x14ac:dyDescent="0.25">
      <c r="A130" s="59" t="s">
        <v>190</v>
      </c>
      <c r="B130" s="46" t="s">
        <v>192</v>
      </c>
      <c r="C130" s="46" t="s">
        <v>183</v>
      </c>
      <c r="D130" s="46" t="s">
        <v>177</v>
      </c>
      <c r="E130" s="68">
        <f>_xlfn.XLOOKUP(Tabela4[[#This Row],[Origem]],Tabela2[Estado],Tabela2[Id_Porto],-1)</f>
        <v>8</v>
      </c>
      <c r="F130" s="68">
        <f>_xlfn.XLOOKUP(Tabela4[[#This Row],[Destino]],Tabela2[Estado],Tabela2[Id_Porto],-1)</f>
        <v>1</v>
      </c>
      <c r="G130" s="68">
        <f>_xlfn.XLOOKUP(Tabela4[[#This Row],[Tipo]],Tabela5[Tipo],Tabela5[Id_Carga],-1)</f>
        <v>1</v>
      </c>
      <c r="H130" s="59">
        <f>MONTH(DATE(2024, FIND(Tabela4[[#This Row],[Mês]], "janfevmarabrmaijunjulagosetoutnovdez")/3 + 1, 1))</f>
        <v>1</v>
      </c>
      <c r="I130" s="51">
        <v>80</v>
      </c>
      <c r="J130" s="47">
        <v>80</v>
      </c>
    </row>
    <row r="131" spans="1:10" x14ac:dyDescent="0.25">
      <c r="A131" s="59" t="s">
        <v>190</v>
      </c>
      <c r="B131" s="46" t="s">
        <v>191</v>
      </c>
      <c r="C131" s="46" t="s">
        <v>181</v>
      </c>
      <c r="D131" s="46" t="s">
        <v>177</v>
      </c>
      <c r="E131" s="68">
        <f>_xlfn.XLOOKUP(Tabela4[[#This Row],[Origem]],Tabela2[Estado],Tabela2[Id_Porto],-1)</f>
        <v>6</v>
      </c>
      <c r="F131" s="68">
        <f>_xlfn.XLOOKUP(Tabela4[[#This Row],[Destino]],Tabela2[Estado],Tabela2[Id_Porto],-1)</f>
        <v>1</v>
      </c>
      <c r="G131" s="68">
        <f>_xlfn.XLOOKUP(Tabela4[[#This Row],[Tipo]],Tabela5[Tipo],Tabela5[Id_Carga],-1)</f>
        <v>3</v>
      </c>
      <c r="H131" s="59">
        <f>MONTH(DATE(2024, FIND(Tabela4[[#This Row],[Mês]], "janfevmarabrmaijunjulagosetoutnovdez")/3 + 1, 1))</f>
        <v>1</v>
      </c>
      <c r="I131" s="51">
        <v>39</v>
      </c>
      <c r="J131" s="47">
        <v>78</v>
      </c>
    </row>
    <row r="132" spans="1:10" x14ac:dyDescent="0.25">
      <c r="A132" s="59" t="s">
        <v>190</v>
      </c>
      <c r="B132" s="46" t="s">
        <v>191</v>
      </c>
      <c r="C132" s="46" t="s">
        <v>187</v>
      </c>
      <c r="D132" s="46" t="s">
        <v>177</v>
      </c>
      <c r="E132" s="68">
        <f>_xlfn.XLOOKUP(Tabela4[[#This Row],[Origem]],Tabela2[Estado],Tabela2[Id_Porto],-1)</f>
        <v>12</v>
      </c>
      <c r="F132" s="68">
        <f>_xlfn.XLOOKUP(Tabela4[[#This Row],[Destino]],Tabela2[Estado],Tabela2[Id_Porto],-1)</f>
        <v>1</v>
      </c>
      <c r="G132" s="68">
        <f>_xlfn.XLOOKUP(Tabela4[[#This Row],[Tipo]],Tabela5[Tipo],Tabela5[Id_Carga],-1)</f>
        <v>3</v>
      </c>
      <c r="H132" s="59">
        <f>MONTH(DATE(2024, FIND(Tabela4[[#This Row],[Mês]], "janfevmarabrmaijunjulagosetoutnovdez")/3 + 1, 1))</f>
        <v>1</v>
      </c>
      <c r="I132" s="51">
        <v>39</v>
      </c>
      <c r="J132" s="47">
        <v>78</v>
      </c>
    </row>
    <row r="133" spans="1:10" x14ac:dyDescent="0.25">
      <c r="A133" s="59" t="s">
        <v>190</v>
      </c>
      <c r="B133" s="46" t="s">
        <v>191</v>
      </c>
      <c r="C133" s="46" t="s">
        <v>187</v>
      </c>
      <c r="D133" s="46" t="s">
        <v>86</v>
      </c>
      <c r="E133" s="68">
        <f>_xlfn.XLOOKUP(Tabela4[[#This Row],[Origem]],Tabela2[Estado],Tabela2[Id_Porto],-1)</f>
        <v>12</v>
      </c>
      <c r="F133" s="68">
        <f>_xlfn.XLOOKUP(Tabela4[[#This Row],[Destino]],Tabela2[Estado],Tabela2[Id_Porto],-1)</f>
        <v>4</v>
      </c>
      <c r="G133" s="68">
        <f>_xlfn.XLOOKUP(Tabela4[[#This Row],[Tipo]],Tabela5[Tipo],Tabela5[Id_Carga],-1)</f>
        <v>3</v>
      </c>
      <c r="H133" s="59">
        <f>MONTH(DATE(2024, FIND(Tabela4[[#This Row],[Mês]], "janfevmarabrmaijunjulagosetoutnovdez")/3 + 1, 1))</f>
        <v>1</v>
      </c>
      <c r="I133" s="51">
        <v>39</v>
      </c>
      <c r="J133" s="47">
        <v>78</v>
      </c>
    </row>
    <row r="134" spans="1:10" x14ac:dyDescent="0.25">
      <c r="A134" s="59" t="s">
        <v>190</v>
      </c>
      <c r="B134" s="46" t="s">
        <v>192</v>
      </c>
      <c r="C134" s="46" t="s">
        <v>177</v>
      </c>
      <c r="D134" s="46" t="s">
        <v>184</v>
      </c>
      <c r="E134" s="68">
        <f>_xlfn.XLOOKUP(Tabela4[[#This Row],[Origem]],Tabela2[Estado],Tabela2[Id_Porto],-1)</f>
        <v>1</v>
      </c>
      <c r="F134" s="68">
        <f>_xlfn.XLOOKUP(Tabela4[[#This Row],[Destino]],Tabela2[Estado],Tabela2[Id_Porto],-1)</f>
        <v>9</v>
      </c>
      <c r="G134" s="68">
        <f>_xlfn.XLOOKUP(Tabela4[[#This Row],[Tipo]],Tabela5[Tipo],Tabela5[Id_Carga],-1)</f>
        <v>1</v>
      </c>
      <c r="H134" s="59">
        <f>MONTH(DATE(2024, FIND(Tabela4[[#This Row],[Mês]], "janfevmarabrmaijunjulagosetoutnovdez")/3 + 1, 1))</f>
        <v>1</v>
      </c>
      <c r="I134" s="51">
        <v>77</v>
      </c>
      <c r="J134" s="47">
        <v>77</v>
      </c>
    </row>
    <row r="135" spans="1:10" x14ac:dyDescent="0.25">
      <c r="A135" s="59" t="s">
        <v>190</v>
      </c>
      <c r="B135" s="46" t="s">
        <v>192</v>
      </c>
      <c r="C135" s="46" t="s">
        <v>180</v>
      </c>
      <c r="D135" s="46" t="s">
        <v>184</v>
      </c>
      <c r="E135" s="68">
        <f>_xlfn.XLOOKUP(Tabela4[[#This Row],[Origem]],Tabela2[Estado],Tabela2[Id_Porto],-1)</f>
        <v>5</v>
      </c>
      <c r="F135" s="68">
        <f>_xlfn.XLOOKUP(Tabela4[[#This Row],[Destino]],Tabela2[Estado],Tabela2[Id_Porto],-1)</f>
        <v>9</v>
      </c>
      <c r="G135" s="68">
        <f>_xlfn.XLOOKUP(Tabela4[[#This Row],[Tipo]],Tabela5[Tipo],Tabela5[Id_Carga],-1)</f>
        <v>1</v>
      </c>
      <c r="H135" s="59">
        <f>MONTH(DATE(2024, FIND(Tabela4[[#This Row],[Mês]], "janfevmarabrmaijunjulagosetoutnovdez")/3 + 1, 1))</f>
        <v>1</v>
      </c>
      <c r="I135" s="51">
        <v>74</v>
      </c>
      <c r="J135" s="47">
        <v>74</v>
      </c>
    </row>
    <row r="136" spans="1:10" x14ac:dyDescent="0.25">
      <c r="A136" s="59" t="s">
        <v>190</v>
      </c>
      <c r="B136" s="46" t="s">
        <v>192</v>
      </c>
      <c r="C136" s="46" t="s">
        <v>181</v>
      </c>
      <c r="D136" s="46" t="s">
        <v>187</v>
      </c>
      <c r="E136" s="68">
        <f>_xlfn.XLOOKUP(Tabela4[[#This Row],[Origem]],Tabela2[Estado],Tabela2[Id_Porto],-1)</f>
        <v>6</v>
      </c>
      <c r="F136" s="68">
        <f>_xlfn.XLOOKUP(Tabela4[[#This Row],[Destino]],Tabela2[Estado],Tabela2[Id_Porto],-1)</f>
        <v>12</v>
      </c>
      <c r="G136" s="68">
        <f>_xlfn.XLOOKUP(Tabela4[[#This Row],[Tipo]],Tabela5[Tipo],Tabela5[Id_Carga],-1)</f>
        <v>1</v>
      </c>
      <c r="H136" s="59">
        <f>MONTH(DATE(2024, FIND(Tabela4[[#This Row],[Mês]], "janfevmarabrmaijunjulagosetoutnovdez")/3 + 1, 1))</f>
        <v>1</v>
      </c>
      <c r="I136" s="51">
        <v>70</v>
      </c>
      <c r="J136" s="47">
        <v>70</v>
      </c>
    </row>
    <row r="137" spans="1:10" x14ac:dyDescent="0.25">
      <c r="A137" s="59" t="s">
        <v>190</v>
      </c>
      <c r="B137" s="46" t="s">
        <v>192</v>
      </c>
      <c r="C137" s="46" t="s">
        <v>86</v>
      </c>
      <c r="D137" s="46" t="s">
        <v>183</v>
      </c>
      <c r="E137" s="68">
        <f>_xlfn.XLOOKUP(Tabela4[[#This Row],[Origem]],Tabela2[Estado],Tabela2[Id_Porto],-1)</f>
        <v>4</v>
      </c>
      <c r="F137" s="68">
        <f>_xlfn.XLOOKUP(Tabela4[[#This Row],[Destino]],Tabela2[Estado],Tabela2[Id_Porto],-1)</f>
        <v>8</v>
      </c>
      <c r="G137" s="68">
        <f>_xlfn.XLOOKUP(Tabela4[[#This Row],[Tipo]],Tabela5[Tipo],Tabela5[Id_Carga],-1)</f>
        <v>1</v>
      </c>
      <c r="H137" s="59">
        <f>MONTH(DATE(2024, FIND(Tabela4[[#This Row],[Mês]], "janfevmarabrmaijunjulagosetoutnovdez")/3 + 1, 1))</f>
        <v>1</v>
      </c>
      <c r="I137" s="51">
        <v>70</v>
      </c>
      <c r="J137" s="47">
        <v>70</v>
      </c>
    </row>
    <row r="138" spans="1:10" x14ac:dyDescent="0.25">
      <c r="A138" s="59" t="s">
        <v>190</v>
      </c>
      <c r="B138" s="46" t="s">
        <v>191</v>
      </c>
      <c r="C138" s="46" t="s">
        <v>180</v>
      </c>
      <c r="D138" s="46" t="s">
        <v>186</v>
      </c>
      <c r="E138" s="68">
        <f>_xlfn.XLOOKUP(Tabela4[[#This Row],[Origem]],Tabela2[Estado],Tabela2[Id_Porto],-1)</f>
        <v>5</v>
      </c>
      <c r="F138" s="68">
        <f>_xlfn.XLOOKUP(Tabela4[[#This Row],[Destino]],Tabela2[Estado],Tabela2[Id_Porto],-1)</f>
        <v>11</v>
      </c>
      <c r="G138" s="68">
        <f>_xlfn.XLOOKUP(Tabela4[[#This Row],[Tipo]],Tabela5[Tipo],Tabela5[Id_Carga],-1)</f>
        <v>3</v>
      </c>
      <c r="H138" s="59">
        <f>MONTH(DATE(2024, FIND(Tabela4[[#This Row],[Mês]], "janfevmarabrmaijunjulagosetoutnovdez")/3 + 1, 1))</f>
        <v>1</v>
      </c>
      <c r="I138" s="51">
        <v>35</v>
      </c>
      <c r="J138" s="47">
        <v>70</v>
      </c>
    </row>
    <row r="139" spans="1:10" x14ac:dyDescent="0.25">
      <c r="A139" s="59" t="s">
        <v>190</v>
      </c>
      <c r="B139" s="46" t="s">
        <v>191</v>
      </c>
      <c r="C139" s="46" t="s">
        <v>183</v>
      </c>
      <c r="D139" s="46" t="s">
        <v>177</v>
      </c>
      <c r="E139" s="68">
        <f>_xlfn.XLOOKUP(Tabela4[[#This Row],[Origem]],Tabela2[Estado],Tabela2[Id_Porto],-1)</f>
        <v>8</v>
      </c>
      <c r="F139" s="68">
        <f>_xlfn.XLOOKUP(Tabela4[[#This Row],[Destino]],Tabela2[Estado],Tabela2[Id_Porto],-1)</f>
        <v>1</v>
      </c>
      <c r="G139" s="68">
        <f>_xlfn.XLOOKUP(Tabela4[[#This Row],[Tipo]],Tabela5[Tipo],Tabela5[Id_Carga],-1)</f>
        <v>3</v>
      </c>
      <c r="H139" s="59">
        <f>MONTH(DATE(2024, FIND(Tabela4[[#This Row],[Mês]], "janfevmarabrmaijunjulagosetoutnovdez")/3 + 1, 1))</f>
        <v>1</v>
      </c>
      <c r="I139" s="51">
        <v>35</v>
      </c>
      <c r="J139" s="47">
        <v>70</v>
      </c>
    </row>
    <row r="140" spans="1:10" x14ac:dyDescent="0.25">
      <c r="A140" s="59" t="s">
        <v>190</v>
      </c>
      <c r="B140" s="46" t="s">
        <v>191</v>
      </c>
      <c r="C140" s="46" t="s">
        <v>181</v>
      </c>
      <c r="D140" s="46" t="s">
        <v>186</v>
      </c>
      <c r="E140" s="68">
        <f>_xlfn.XLOOKUP(Tabela4[[#This Row],[Origem]],Tabela2[Estado],Tabela2[Id_Porto],-1)</f>
        <v>6</v>
      </c>
      <c r="F140" s="68">
        <f>_xlfn.XLOOKUP(Tabela4[[#This Row],[Destino]],Tabela2[Estado],Tabela2[Id_Porto],-1)</f>
        <v>11</v>
      </c>
      <c r="G140" s="68">
        <f>_xlfn.XLOOKUP(Tabela4[[#This Row],[Tipo]],Tabela5[Tipo],Tabela5[Id_Carga],-1)</f>
        <v>3</v>
      </c>
      <c r="H140" s="59">
        <f>MONTH(DATE(2024, FIND(Tabela4[[#This Row],[Mês]], "janfevmarabrmaijunjulagosetoutnovdez")/3 + 1, 1))</f>
        <v>1</v>
      </c>
      <c r="I140" s="51">
        <v>33</v>
      </c>
      <c r="J140" s="47">
        <v>66</v>
      </c>
    </row>
    <row r="141" spans="1:10" x14ac:dyDescent="0.25">
      <c r="A141" s="59" t="s">
        <v>190</v>
      </c>
      <c r="B141" s="46" t="s">
        <v>192</v>
      </c>
      <c r="C141" s="46" t="s">
        <v>180</v>
      </c>
      <c r="D141" s="46" t="s">
        <v>177</v>
      </c>
      <c r="E141" s="68">
        <f>_xlfn.XLOOKUP(Tabela4[[#This Row],[Origem]],Tabela2[Estado],Tabela2[Id_Porto],-1)</f>
        <v>5</v>
      </c>
      <c r="F141" s="68">
        <f>_xlfn.XLOOKUP(Tabela4[[#This Row],[Destino]],Tabela2[Estado],Tabela2[Id_Porto],-1)</f>
        <v>1</v>
      </c>
      <c r="G141" s="68">
        <f>_xlfn.XLOOKUP(Tabela4[[#This Row],[Tipo]],Tabela5[Tipo],Tabela5[Id_Carga],-1)</f>
        <v>1</v>
      </c>
      <c r="H141" s="59">
        <f>MONTH(DATE(2024, FIND(Tabela4[[#This Row],[Mês]], "janfevmarabrmaijunjulagosetoutnovdez")/3 + 1, 1))</f>
        <v>1</v>
      </c>
      <c r="I141" s="51">
        <v>66</v>
      </c>
      <c r="J141" s="47">
        <v>66</v>
      </c>
    </row>
    <row r="142" spans="1:10" x14ac:dyDescent="0.25">
      <c r="A142" s="59" t="s">
        <v>190</v>
      </c>
      <c r="B142" s="46" t="s">
        <v>193</v>
      </c>
      <c r="C142" s="46" t="s">
        <v>186</v>
      </c>
      <c r="D142" s="46" t="s">
        <v>186</v>
      </c>
      <c r="E142" s="68">
        <f>_xlfn.XLOOKUP(Tabela4[[#This Row],[Origem]],Tabela2[Estado],Tabela2[Id_Porto],-1)</f>
        <v>11</v>
      </c>
      <c r="F142" s="68">
        <f>_xlfn.XLOOKUP(Tabela4[[#This Row],[Destino]],Tabela2[Estado],Tabela2[Id_Porto],-1)</f>
        <v>11</v>
      </c>
      <c r="G142" s="68">
        <f>_xlfn.XLOOKUP(Tabela4[[#This Row],[Tipo]],Tabela5[Tipo],Tabela5[Id_Carga],-1)</f>
        <v>4</v>
      </c>
      <c r="H142" s="59">
        <f>MONTH(DATE(2024, FIND(Tabela4[[#This Row],[Mês]], "janfevmarabrmaijunjulagosetoutnovdez")/3 + 1, 1))</f>
        <v>1</v>
      </c>
      <c r="I142" s="51">
        <v>33</v>
      </c>
      <c r="J142" s="47">
        <v>66</v>
      </c>
    </row>
    <row r="143" spans="1:10" x14ac:dyDescent="0.25">
      <c r="A143" s="59" t="s">
        <v>190</v>
      </c>
      <c r="B143" s="46" t="s">
        <v>191</v>
      </c>
      <c r="C143" s="46" t="s">
        <v>184</v>
      </c>
      <c r="D143" s="46" t="s">
        <v>179</v>
      </c>
      <c r="E143" s="68">
        <f>_xlfn.XLOOKUP(Tabela4[[#This Row],[Origem]],Tabela2[Estado],Tabela2[Id_Porto],-1)</f>
        <v>9</v>
      </c>
      <c r="F143" s="68">
        <f>_xlfn.XLOOKUP(Tabela4[[#This Row],[Destino]],Tabela2[Estado],Tabela2[Id_Porto],-1)</f>
        <v>3</v>
      </c>
      <c r="G143" s="68">
        <f>_xlfn.XLOOKUP(Tabela4[[#This Row],[Tipo]],Tabela5[Tipo],Tabela5[Id_Carga],-1)</f>
        <v>3</v>
      </c>
      <c r="H143" s="59">
        <f>MONTH(DATE(2024, FIND(Tabela4[[#This Row],[Mês]], "janfevmarabrmaijunjulagosetoutnovdez")/3 + 1, 1))</f>
        <v>1</v>
      </c>
      <c r="I143" s="51">
        <v>33</v>
      </c>
      <c r="J143" s="47">
        <v>66</v>
      </c>
    </row>
    <row r="144" spans="1:10" x14ac:dyDescent="0.25">
      <c r="A144" s="59" t="s">
        <v>190</v>
      </c>
      <c r="B144" s="46" t="s">
        <v>191</v>
      </c>
      <c r="C144" s="46" t="s">
        <v>184</v>
      </c>
      <c r="D144" s="46" t="s">
        <v>180</v>
      </c>
      <c r="E144" s="68">
        <f>_xlfn.XLOOKUP(Tabela4[[#This Row],[Origem]],Tabela2[Estado],Tabela2[Id_Porto],-1)</f>
        <v>9</v>
      </c>
      <c r="F144" s="68">
        <f>_xlfn.XLOOKUP(Tabela4[[#This Row],[Destino]],Tabela2[Estado],Tabela2[Id_Porto],-1)</f>
        <v>5</v>
      </c>
      <c r="G144" s="68">
        <f>_xlfn.XLOOKUP(Tabela4[[#This Row],[Tipo]],Tabela5[Tipo],Tabela5[Id_Carga],-1)</f>
        <v>3</v>
      </c>
      <c r="H144" s="59">
        <f>MONTH(DATE(2024, FIND(Tabela4[[#This Row],[Mês]], "janfevmarabrmaijunjulagosetoutnovdez")/3 + 1, 1))</f>
        <v>1</v>
      </c>
      <c r="I144" s="51">
        <v>33</v>
      </c>
      <c r="J144" s="47">
        <v>66</v>
      </c>
    </row>
    <row r="145" spans="1:10" x14ac:dyDescent="0.25">
      <c r="A145" s="59" t="s">
        <v>190</v>
      </c>
      <c r="B145" s="46" t="s">
        <v>191</v>
      </c>
      <c r="C145" s="46" t="s">
        <v>181</v>
      </c>
      <c r="D145" s="46" t="s">
        <v>86</v>
      </c>
      <c r="E145" s="68">
        <f>_xlfn.XLOOKUP(Tabela4[[#This Row],[Origem]],Tabela2[Estado],Tabela2[Id_Porto],-1)</f>
        <v>6</v>
      </c>
      <c r="F145" s="68">
        <f>_xlfn.XLOOKUP(Tabela4[[#This Row],[Destino]],Tabela2[Estado],Tabela2[Id_Porto],-1)</f>
        <v>4</v>
      </c>
      <c r="G145" s="68">
        <f>_xlfn.XLOOKUP(Tabela4[[#This Row],[Tipo]],Tabela5[Tipo],Tabela5[Id_Carga],-1)</f>
        <v>3</v>
      </c>
      <c r="H145" s="59">
        <f>MONTH(DATE(2024, FIND(Tabela4[[#This Row],[Mês]], "janfevmarabrmaijunjulagosetoutnovdez")/3 + 1, 1))</f>
        <v>1</v>
      </c>
      <c r="I145" s="51">
        <v>32</v>
      </c>
      <c r="J145" s="47">
        <v>64</v>
      </c>
    </row>
    <row r="146" spans="1:10" x14ac:dyDescent="0.25">
      <c r="A146" s="59" t="s">
        <v>190</v>
      </c>
      <c r="B146" s="46" t="s">
        <v>192</v>
      </c>
      <c r="C146" s="46" t="s">
        <v>184</v>
      </c>
      <c r="D146" s="46" t="s">
        <v>86</v>
      </c>
      <c r="E146" s="68">
        <f>_xlfn.XLOOKUP(Tabela4[[#This Row],[Origem]],Tabela2[Estado],Tabela2[Id_Porto],-1)</f>
        <v>9</v>
      </c>
      <c r="F146" s="68">
        <f>_xlfn.XLOOKUP(Tabela4[[#This Row],[Destino]],Tabela2[Estado],Tabela2[Id_Porto],-1)</f>
        <v>4</v>
      </c>
      <c r="G146" s="68">
        <f>_xlfn.XLOOKUP(Tabela4[[#This Row],[Tipo]],Tabela5[Tipo],Tabela5[Id_Carga],-1)</f>
        <v>1</v>
      </c>
      <c r="H146" s="59">
        <f>MONTH(DATE(2024, FIND(Tabela4[[#This Row],[Mês]], "janfevmarabrmaijunjulagosetoutnovdez")/3 + 1, 1))</f>
        <v>1</v>
      </c>
      <c r="I146" s="51">
        <v>64</v>
      </c>
      <c r="J146" s="47">
        <v>64</v>
      </c>
    </row>
    <row r="147" spans="1:10" x14ac:dyDescent="0.25">
      <c r="A147" s="59" t="s">
        <v>190</v>
      </c>
      <c r="B147" s="46" t="s">
        <v>192</v>
      </c>
      <c r="C147" s="46" t="s">
        <v>181</v>
      </c>
      <c r="D147" s="46" t="s">
        <v>183</v>
      </c>
      <c r="E147" s="68">
        <f>_xlfn.XLOOKUP(Tabela4[[#This Row],[Origem]],Tabela2[Estado],Tabela2[Id_Porto],-1)</f>
        <v>6</v>
      </c>
      <c r="F147" s="68">
        <f>_xlfn.XLOOKUP(Tabela4[[#This Row],[Destino]],Tabela2[Estado],Tabela2[Id_Porto],-1)</f>
        <v>8</v>
      </c>
      <c r="G147" s="68">
        <f>_xlfn.XLOOKUP(Tabela4[[#This Row],[Tipo]],Tabela5[Tipo],Tabela5[Id_Carga],-1)</f>
        <v>1</v>
      </c>
      <c r="H147" s="59">
        <f>MONTH(DATE(2024, FIND(Tabela4[[#This Row],[Mês]], "janfevmarabrmaijunjulagosetoutnovdez")/3 + 1, 1))</f>
        <v>1</v>
      </c>
      <c r="I147" s="51">
        <v>63</v>
      </c>
      <c r="J147" s="47">
        <v>63</v>
      </c>
    </row>
    <row r="148" spans="1:10" x14ac:dyDescent="0.25">
      <c r="A148" s="59" t="s">
        <v>190</v>
      </c>
      <c r="B148" s="46" t="s">
        <v>192</v>
      </c>
      <c r="C148" s="46" t="s">
        <v>183</v>
      </c>
      <c r="D148" s="46" t="s">
        <v>184</v>
      </c>
      <c r="E148" s="68">
        <f>_xlfn.XLOOKUP(Tabela4[[#This Row],[Origem]],Tabela2[Estado],Tabela2[Id_Porto],-1)</f>
        <v>8</v>
      </c>
      <c r="F148" s="68">
        <f>_xlfn.XLOOKUP(Tabela4[[#This Row],[Destino]],Tabela2[Estado],Tabela2[Id_Porto],-1)</f>
        <v>9</v>
      </c>
      <c r="G148" s="68">
        <f>_xlfn.XLOOKUP(Tabela4[[#This Row],[Tipo]],Tabela5[Tipo],Tabela5[Id_Carga],-1)</f>
        <v>1</v>
      </c>
      <c r="H148" s="59">
        <f>MONTH(DATE(2024, FIND(Tabela4[[#This Row],[Mês]], "janfevmarabrmaijunjulagosetoutnovdez")/3 + 1, 1))</f>
        <v>1</v>
      </c>
      <c r="I148" s="51">
        <v>61</v>
      </c>
      <c r="J148" s="47">
        <v>61</v>
      </c>
    </row>
    <row r="149" spans="1:10" x14ac:dyDescent="0.25">
      <c r="A149" s="59" t="s">
        <v>190</v>
      </c>
      <c r="B149" s="46" t="s">
        <v>191</v>
      </c>
      <c r="C149" s="46" t="s">
        <v>180</v>
      </c>
      <c r="D149" s="46" t="s">
        <v>179</v>
      </c>
      <c r="E149" s="68">
        <f>_xlfn.XLOOKUP(Tabela4[[#This Row],[Origem]],Tabela2[Estado],Tabela2[Id_Porto],-1)</f>
        <v>5</v>
      </c>
      <c r="F149" s="68">
        <f>_xlfn.XLOOKUP(Tabela4[[#This Row],[Destino]],Tabela2[Estado],Tabela2[Id_Porto],-1)</f>
        <v>3</v>
      </c>
      <c r="G149" s="68">
        <f>_xlfn.XLOOKUP(Tabela4[[#This Row],[Tipo]],Tabela5[Tipo],Tabela5[Id_Carga],-1)</f>
        <v>3</v>
      </c>
      <c r="H149" s="59">
        <f>MONTH(DATE(2024, FIND(Tabela4[[#This Row],[Mês]], "janfevmarabrmaijunjulagosetoutnovdez")/3 + 1, 1))</f>
        <v>1</v>
      </c>
      <c r="I149" s="51">
        <v>29</v>
      </c>
      <c r="J149" s="47">
        <v>58</v>
      </c>
    </row>
    <row r="150" spans="1:10" x14ac:dyDescent="0.25">
      <c r="A150" s="59" t="s">
        <v>190</v>
      </c>
      <c r="B150" s="46" t="s">
        <v>192</v>
      </c>
      <c r="C150" s="46" t="s">
        <v>180</v>
      </c>
      <c r="D150" s="46" t="s">
        <v>184</v>
      </c>
      <c r="E150" s="68">
        <f>_xlfn.XLOOKUP(Tabela4[[#This Row],[Origem]],Tabela2[Estado],Tabela2[Id_Porto],-1)</f>
        <v>5</v>
      </c>
      <c r="F150" s="68">
        <f>_xlfn.XLOOKUP(Tabela4[[#This Row],[Destino]],Tabela2[Estado],Tabela2[Id_Porto],-1)</f>
        <v>9</v>
      </c>
      <c r="G150" s="68">
        <f>_xlfn.XLOOKUP(Tabela4[[#This Row],[Tipo]],Tabela5[Tipo],Tabela5[Id_Carga],-1)</f>
        <v>1</v>
      </c>
      <c r="H150" s="59">
        <f>MONTH(DATE(2024, FIND(Tabela4[[#This Row],[Mês]], "janfevmarabrmaijunjulagosetoutnovdez")/3 + 1, 1))</f>
        <v>1</v>
      </c>
      <c r="I150" s="51">
        <v>57</v>
      </c>
      <c r="J150" s="47">
        <v>57</v>
      </c>
    </row>
    <row r="151" spans="1:10" x14ac:dyDescent="0.25">
      <c r="A151" s="59" t="s">
        <v>190</v>
      </c>
      <c r="B151" s="46" t="s">
        <v>192</v>
      </c>
      <c r="C151" s="46" t="s">
        <v>177</v>
      </c>
      <c r="D151" s="46" t="s">
        <v>184</v>
      </c>
      <c r="E151" s="68">
        <f>_xlfn.XLOOKUP(Tabela4[[#This Row],[Origem]],Tabela2[Estado],Tabela2[Id_Porto],-1)</f>
        <v>1</v>
      </c>
      <c r="F151" s="68">
        <f>_xlfn.XLOOKUP(Tabela4[[#This Row],[Destino]],Tabela2[Estado],Tabela2[Id_Porto],-1)</f>
        <v>9</v>
      </c>
      <c r="G151" s="68">
        <f>_xlfn.XLOOKUP(Tabela4[[#This Row],[Tipo]],Tabela5[Tipo],Tabela5[Id_Carga],-1)</f>
        <v>1</v>
      </c>
      <c r="H151" s="59">
        <f>MONTH(DATE(2024, FIND(Tabela4[[#This Row],[Mês]], "janfevmarabrmaijunjulagosetoutnovdez")/3 + 1, 1))</f>
        <v>1</v>
      </c>
      <c r="I151" s="51">
        <v>56</v>
      </c>
      <c r="J151" s="47">
        <v>56</v>
      </c>
    </row>
    <row r="152" spans="1:10" x14ac:dyDescent="0.25">
      <c r="A152" s="59" t="s">
        <v>190</v>
      </c>
      <c r="B152" s="46" t="s">
        <v>193</v>
      </c>
      <c r="C152" s="46" t="s">
        <v>183</v>
      </c>
      <c r="D152" s="46" t="s">
        <v>186</v>
      </c>
      <c r="E152" s="68">
        <f>_xlfn.XLOOKUP(Tabela4[[#This Row],[Origem]],Tabela2[Estado],Tabela2[Id_Porto],-1)</f>
        <v>8</v>
      </c>
      <c r="F152" s="68">
        <f>_xlfn.XLOOKUP(Tabela4[[#This Row],[Destino]],Tabela2[Estado],Tabela2[Id_Porto],-1)</f>
        <v>11</v>
      </c>
      <c r="G152" s="68">
        <f>_xlfn.XLOOKUP(Tabela4[[#This Row],[Tipo]],Tabela5[Tipo],Tabela5[Id_Carga],-1)</f>
        <v>4</v>
      </c>
      <c r="H152" s="59">
        <f>MONTH(DATE(2024, FIND(Tabela4[[#This Row],[Mês]], "janfevmarabrmaijunjulagosetoutnovdez")/3 + 1, 1))</f>
        <v>1</v>
      </c>
      <c r="I152" s="51">
        <v>27</v>
      </c>
      <c r="J152" s="47">
        <v>54</v>
      </c>
    </row>
    <row r="153" spans="1:10" x14ac:dyDescent="0.25">
      <c r="A153" s="59" t="s">
        <v>190</v>
      </c>
      <c r="B153" s="46" t="s">
        <v>192</v>
      </c>
      <c r="C153" s="46" t="s">
        <v>187</v>
      </c>
      <c r="D153" s="46" t="s">
        <v>179</v>
      </c>
      <c r="E153" s="68">
        <f>_xlfn.XLOOKUP(Tabela4[[#This Row],[Origem]],Tabela2[Estado],Tabela2[Id_Porto],-1)</f>
        <v>12</v>
      </c>
      <c r="F153" s="68">
        <f>_xlfn.XLOOKUP(Tabela4[[#This Row],[Destino]],Tabela2[Estado],Tabela2[Id_Porto],-1)</f>
        <v>3</v>
      </c>
      <c r="G153" s="68">
        <f>_xlfn.XLOOKUP(Tabela4[[#This Row],[Tipo]],Tabela5[Tipo],Tabela5[Id_Carga],-1)</f>
        <v>1</v>
      </c>
      <c r="H153" s="59">
        <f>MONTH(DATE(2024, FIND(Tabela4[[#This Row],[Mês]], "janfevmarabrmaijunjulagosetoutnovdez")/3 + 1, 1))</f>
        <v>1</v>
      </c>
      <c r="I153" s="51">
        <v>54</v>
      </c>
      <c r="J153" s="47">
        <v>54</v>
      </c>
    </row>
    <row r="154" spans="1:10" x14ac:dyDescent="0.25">
      <c r="A154" s="59" t="s">
        <v>190</v>
      </c>
      <c r="B154" s="46" t="s">
        <v>193</v>
      </c>
      <c r="C154" s="46" t="s">
        <v>181</v>
      </c>
      <c r="D154" s="46" t="s">
        <v>86</v>
      </c>
      <c r="E154" s="68">
        <f>_xlfn.XLOOKUP(Tabela4[[#This Row],[Origem]],Tabela2[Estado],Tabela2[Id_Porto],-1)</f>
        <v>6</v>
      </c>
      <c r="F154" s="68">
        <f>_xlfn.XLOOKUP(Tabela4[[#This Row],[Destino]],Tabela2[Estado],Tabela2[Id_Porto],-1)</f>
        <v>4</v>
      </c>
      <c r="G154" s="68">
        <f>_xlfn.XLOOKUP(Tabela4[[#This Row],[Tipo]],Tabela5[Tipo],Tabela5[Id_Carga],-1)</f>
        <v>4</v>
      </c>
      <c r="H154" s="59">
        <f>MONTH(DATE(2024, FIND(Tabela4[[#This Row],[Mês]], "janfevmarabrmaijunjulagosetoutnovdez")/3 + 1, 1))</f>
        <v>1</v>
      </c>
      <c r="I154" s="51">
        <v>26</v>
      </c>
      <c r="J154" s="47">
        <v>52</v>
      </c>
    </row>
    <row r="155" spans="1:10" x14ac:dyDescent="0.25">
      <c r="A155" s="59" t="s">
        <v>190</v>
      </c>
      <c r="B155" s="46" t="s">
        <v>191</v>
      </c>
      <c r="C155" s="46" t="s">
        <v>86</v>
      </c>
      <c r="D155" s="46" t="s">
        <v>181</v>
      </c>
      <c r="E155" s="68">
        <f>_xlfn.XLOOKUP(Tabela4[[#This Row],[Origem]],Tabela2[Estado],Tabela2[Id_Porto],-1)</f>
        <v>4</v>
      </c>
      <c r="F155" s="68">
        <f>_xlfn.XLOOKUP(Tabela4[[#This Row],[Destino]],Tabela2[Estado],Tabela2[Id_Porto],-1)</f>
        <v>6</v>
      </c>
      <c r="G155" s="68">
        <f>_xlfn.XLOOKUP(Tabela4[[#This Row],[Tipo]],Tabela5[Tipo],Tabela5[Id_Carga],-1)</f>
        <v>3</v>
      </c>
      <c r="H155" s="59">
        <f>MONTH(DATE(2024, FIND(Tabela4[[#This Row],[Mês]], "janfevmarabrmaijunjulagosetoutnovdez")/3 + 1, 1))</f>
        <v>1</v>
      </c>
      <c r="I155" s="51">
        <v>26</v>
      </c>
      <c r="J155" s="47">
        <v>52</v>
      </c>
    </row>
    <row r="156" spans="1:10" x14ac:dyDescent="0.25">
      <c r="A156" s="59" t="s">
        <v>190</v>
      </c>
      <c r="B156" s="46" t="s">
        <v>192</v>
      </c>
      <c r="C156" s="46" t="s">
        <v>181</v>
      </c>
      <c r="D156" s="46" t="s">
        <v>180</v>
      </c>
      <c r="E156" s="68">
        <f>_xlfn.XLOOKUP(Tabela4[[#This Row],[Origem]],Tabela2[Estado],Tabela2[Id_Porto],-1)</f>
        <v>6</v>
      </c>
      <c r="F156" s="68">
        <f>_xlfn.XLOOKUP(Tabela4[[#This Row],[Destino]],Tabela2[Estado],Tabela2[Id_Porto],-1)</f>
        <v>5</v>
      </c>
      <c r="G156" s="68">
        <f>_xlfn.XLOOKUP(Tabela4[[#This Row],[Tipo]],Tabela5[Tipo],Tabela5[Id_Carga],-1)</f>
        <v>1</v>
      </c>
      <c r="H156" s="59">
        <f>MONTH(DATE(2024, FIND(Tabela4[[#This Row],[Mês]], "janfevmarabrmaijunjulagosetoutnovdez")/3 + 1, 1))</f>
        <v>1</v>
      </c>
      <c r="I156" s="51">
        <v>51</v>
      </c>
      <c r="J156" s="47">
        <v>51</v>
      </c>
    </row>
    <row r="157" spans="1:10" x14ac:dyDescent="0.25">
      <c r="A157" s="59" t="s">
        <v>190</v>
      </c>
      <c r="B157" s="46" t="s">
        <v>192</v>
      </c>
      <c r="C157" s="46" t="s">
        <v>86</v>
      </c>
      <c r="D157" s="46" t="s">
        <v>177</v>
      </c>
      <c r="E157" s="68">
        <f>_xlfn.XLOOKUP(Tabela4[[#This Row],[Origem]],Tabela2[Estado],Tabela2[Id_Porto],-1)</f>
        <v>4</v>
      </c>
      <c r="F157" s="68">
        <f>_xlfn.XLOOKUP(Tabela4[[#This Row],[Destino]],Tabela2[Estado],Tabela2[Id_Porto],-1)</f>
        <v>1</v>
      </c>
      <c r="G157" s="68">
        <f>_xlfn.XLOOKUP(Tabela4[[#This Row],[Tipo]],Tabela5[Tipo],Tabela5[Id_Carga],-1)</f>
        <v>1</v>
      </c>
      <c r="H157" s="59">
        <f>MONTH(DATE(2024, FIND(Tabela4[[#This Row],[Mês]], "janfevmarabrmaijunjulagosetoutnovdez")/3 + 1, 1))</f>
        <v>1</v>
      </c>
      <c r="I157" s="51">
        <v>51</v>
      </c>
      <c r="J157" s="47">
        <v>51</v>
      </c>
    </row>
    <row r="158" spans="1:10" x14ac:dyDescent="0.25">
      <c r="A158" s="59" t="s">
        <v>190</v>
      </c>
      <c r="B158" s="46" t="s">
        <v>192</v>
      </c>
      <c r="C158" s="46" t="s">
        <v>183</v>
      </c>
      <c r="D158" s="46" t="s">
        <v>181</v>
      </c>
      <c r="E158" s="68">
        <f>_xlfn.XLOOKUP(Tabela4[[#This Row],[Origem]],Tabela2[Estado],Tabela2[Id_Porto],-1)</f>
        <v>8</v>
      </c>
      <c r="F158" s="68">
        <f>_xlfn.XLOOKUP(Tabela4[[#This Row],[Destino]],Tabela2[Estado],Tabela2[Id_Porto],-1)</f>
        <v>6</v>
      </c>
      <c r="G158" s="68">
        <f>_xlfn.XLOOKUP(Tabela4[[#This Row],[Tipo]],Tabela5[Tipo],Tabela5[Id_Carga],-1)</f>
        <v>1</v>
      </c>
      <c r="H158" s="59">
        <f>MONTH(DATE(2024, FIND(Tabela4[[#This Row],[Mês]], "janfevmarabrmaijunjulagosetoutnovdez")/3 + 1, 1))</f>
        <v>1</v>
      </c>
      <c r="I158" s="51">
        <v>51</v>
      </c>
      <c r="J158" s="47">
        <v>51</v>
      </c>
    </row>
    <row r="159" spans="1:10" x14ac:dyDescent="0.25">
      <c r="A159" s="59" t="s">
        <v>190</v>
      </c>
      <c r="B159" s="46" t="s">
        <v>191</v>
      </c>
      <c r="C159" s="46" t="s">
        <v>184</v>
      </c>
      <c r="D159" s="46" t="s">
        <v>86</v>
      </c>
      <c r="E159" s="68">
        <f>_xlfn.XLOOKUP(Tabela4[[#This Row],[Origem]],Tabela2[Estado],Tabela2[Id_Porto],-1)</f>
        <v>9</v>
      </c>
      <c r="F159" s="68">
        <f>_xlfn.XLOOKUP(Tabela4[[#This Row],[Destino]],Tabela2[Estado],Tabela2[Id_Porto],-1)</f>
        <v>4</v>
      </c>
      <c r="G159" s="68">
        <f>_xlfn.XLOOKUP(Tabela4[[#This Row],[Tipo]],Tabela5[Tipo],Tabela5[Id_Carga],-1)</f>
        <v>3</v>
      </c>
      <c r="H159" s="59">
        <f>MONTH(DATE(2024, FIND(Tabela4[[#This Row],[Mês]], "janfevmarabrmaijunjulagosetoutnovdez")/3 + 1, 1))</f>
        <v>1</v>
      </c>
      <c r="I159" s="51">
        <v>25</v>
      </c>
      <c r="J159" s="47">
        <v>50</v>
      </c>
    </row>
    <row r="160" spans="1:10" x14ac:dyDescent="0.25">
      <c r="A160" s="59" t="s">
        <v>190</v>
      </c>
      <c r="B160" s="46" t="s">
        <v>191</v>
      </c>
      <c r="C160" s="46" t="s">
        <v>182</v>
      </c>
      <c r="D160" s="46" t="s">
        <v>186</v>
      </c>
      <c r="E160" s="68">
        <f>_xlfn.XLOOKUP(Tabela4[[#This Row],[Origem]],Tabela2[Estado],Tabela2[Id_Porto],-1)</f>
        <v>7</v>
      </c>
      <c r="F160" s="68">
        <f>_xlfn.XLOOKUP(Tabela4[[#This Row],[Destino]],Tabela2[Estado],Tabela2[Id_Porto],-1)</f>
        <v>11</v>
      </c>
      <c r="G160" s="68">
        <f>_xlfn.XLOOKUP(Tabela4[[#This Row],[Tipo]],Tabela5[Tipo],Tabela5[Id_Carga],-1)</f>
        <v>3</v>
      </c>
      <c r="H160" s="59">
        <f>MONTH(DATE(2024, FIND(Tabela4[[#This Row],[Mês]], "janfevmarabrmaijunjulagosetoutnovdez")/3 + 1, 1))</f>
        <v>1</v>
      </c>
      <c r="I160" s="51">
        <v>24</v>
      </c>
      <c r="J160" s="47">
        <v>48</v>
      </c>
    </row>
    <row r="161" spans="1:10" x14ac:dyDescent="0.25">
      <c r="A161" s="59" t="s">
        <v>190</v>
      </c>
      <c r="B161" s="46" t="s">
        <v>193</v>
      </c>
      <c r="C161" s="46" t="s">
        <v>184</v>
      </c>
      <c r="D161" s="46" t="s">
        <v>181</v>
      </c>
      <c r="E161" s="68">
        <f>_xlfn.XLOOKUP(Tabela4[[#This Row],[Origem]],Tabela2[Estado],Tabela2[Id_Porto],-1)</f>
        <v>9</v>
      </c>
      <c r="F161" s="68">
        <f>_xlfn.XLOOKUP(Tabela4[[#This Row],[Destino]],Tabela2[Estado],Tabela2[Id_Porto],-1)</f>
        <v>6</v>
      </c>
      <c r="G161" s="68">
        <f>_xlfn.XLOOKUP(Tabela4[[#This Row],[Tipo]],Tabela5[Tipo],Tabela5[Id_Carga],-1)</f>
        <v>4</v>
      </c>
      <c r="H161" s="59">
        <f>MONTH(DATE(2024, FIND(Tabela4[[#This Row],[Mês]], "janfevmarabrmaijunjulagosetoutnovdez")/3 + 1, 1))</f>
        <v>1</v>
      </c>
      <c r="I161" s="51">
        <v>24</v>
      </c>
      <c r="J161" s="47">
        <v>48</v>
      </c>
    </row>
    <row r="162" spans="1:10" x14ac:dyDescent="0.25">
      <c r="A162" s="59" t="s">
        <v>190</v>
      </c>
      <c r="B162" s="46" t="s">
        <v>191</v>
      </c>
      <c r="C162" s="46" t="s">
        <v>187</v>
      </c>
      <c r="D162" s="46" t="s">
        <v>180</v>
      </c>
      <c r="E162" s="68">
        <f>_xlfn.XLOOKUP(Tabela4[[#This Row],[Origem]],Tabela2[Estado],Tabela2[Id_Porto],-1)</f>
        <v>12</v>
      </c>
      <c r="F162" s="68">
        <f>_xlfn.XLOOKUP(Tabela4[[#This Row],[Destino]],Tabela2[Estado],Tabela2[Id_Porto],-1)</f>
        <v>5</v>
      </c>
      <c r="G162" s="68">
        <f>_xlfn.XLOOKUP(Tabela4[[#This Row],[Tipo]],Tabela5[Tipo],Tabela5[Id_Carga],-1)</f>
        <v>3</v>
      </c>
      <c r="H162" s="59">
        <f>MONTH(DATE(2024, FIND(Tabela4[[#This Row],[Mês]], "janfevmarabrmaijunjulagosetoutnovdez")/3 + 1, 1))</f>
        <v>1</v>
      </c>
      <c r="I162" s="51">
        <v>23</v>
      </c>
      <c r="J162" s="47">
        <v>46</v>
      </c>
    </row>
    <row r="163" spans="1:10" x14ac:dyDescent="0.25">
      <c r="A163" s="59" t="s">
        <v>190</v>
      </c>
      <c r="B163" s="46" t="s">
        <v>192</v>
      </c>
      <c r="C163" s="46" t="s">
        <v>184</v>
      </c>
      <c r="D163" s="46" t="s">
        <v>86</v>
      </c>
      <c r="E163" s="68">
        <f>_xlfn.XLOOKUP(Tabela4[[#This Row],[Origem]],Tabela2[Estado],Tabela2[Id_Porto],-1)</f>
        <v>9</v>
      </c>
      <c r="F163" s="68">
        <f>_xlfn.XLOOKUP(Tabela4[[#This Row],[Destino]],Tabela2[Estado],Tabela2[Id_Porto],-1)</f>
        <v>4</v>
      </c>
      <c r="G163" s="68">
        <f>_xlfn.XLOOKUP(Tabela4[[#This Row],[Tipo]],Tabela5[Tipo],Tabela5[Id_Carga],-1)</f>
        <v>1</v>
      </c>
      <c r="H163" s="59">
        <f>MONTH(DATE(2024, FIND(Tabela4[[#This Row],[Mês]], "janfevmarabrmaijunjulagosetoutnovdez")/3 + 1, 1))</f>
        <v>1</v>
      </c>
      <c r="I163" s="51">
        <v>46</v>
      </c>
      <c r="J163" s="47">
        <v>46</v>
      </c>
    </row>
    <row r="164" spans="1:10" x14ac:dyDescent="0.25">
      <c r="A164" s="59" t="s">
        <v>190</v>
      </c>
      <c r="B164" s="46" t="s">
        <v>192</v>
      </c>
      <c r="C164" s="46" t="s">
        <v>177</v>
      </c>
      <c r="D164" s="46" t="s">
        <v>180</v>
      </c>
      <c r="E164" s="68">
        <f>_xlfn.XLOOKUP(Tabela4[[#This Row],[Origem]],Tabela2[Estado],Tabela2[Id_Porto],-1)</f>
        <v>1</v>
      </c>
      <c r="F164" s="68">
        <f>_xlfn.XLOOKUP(Tabela4[[#This Row],[Destino]],Tabela2[Estado],Tabela2[Id_Porto],-1)</f>
        <v>5</v>
      </c>
      <c r="G164" s="68">
        <f>_xlfn.XLOOKUP(Tabela4[[#This Row],[Tipo]],Tabela5[Tipo],Tabela5[Id_Carga],-1)</f>
        <v>1</v>
      </c>
      <c r="H164" s="59">
        <f>MONTH(DATE(2024, FIND(Tabela4[[#This Row],[Mês]], "janfevmarabrmaijunjulagosetoutnovdez")/3 + 1, 1))</f>
        <v>1</v>
      </c>
      <c r="I164" s="51">
        <v>45</v>
      </c>
      <c r="J164" s="47">
        <v>45</v>
      </c>
    </row>
    <row r="165" spans="1:10" x14ac:dyDescent="0.25">
      <c r="A165" s="59" t="s">
        <v>190</v>
      </c>
      <c r="B165" s="46" t="s">
        <v>192</v>
      </c>
      <c r="C165" s="46" t="s">
        <v>181</v>
      </c>
      <c r="D165" s="46" t="s">
        <v>86</v>
      </c>
      <c r="E165" s="68">
        <f>_xlfn.XLOOKUP(Tabela4[[#This Row],[Origem]],Tabela2[Estado],Tabela2[Id_Porto],-1)</f>
        <v>6</v>
      </c>
      <c r="F165" s="68">
        <f>_xlfn.XLOOKUP(Tabela4[[#This Row],[Destino]],Tabela2[Estado],Tabela2[Id_Porto],-1)</f>
        <v>4</v>
      </c>
      <c r="G165" s="68">
        <f>_xlfn.XLOOKUP(Tabela4[[#This Row],[Tipo]],Tabela5[Tipo],Tabela5[Id_Carga],-1)</f>
        <v>1</v>
      </c>
      <c r="H165" s="59">
        <f>MONTH(DATE(2024, FIND(Tabela4[[#This Row],[Mês]], "janfevmarabrmaijunjulagosetoutnovdez")/3 + 1, 1))</f>
        <v>1</v>
      </c>
      <c r="I165" s="51">
        <v>45</v>
      </c>
      <c r="J165" s="47">
        <v>45</v>
      </c>
    </row>
    <row r="166" spans="1:10" x14ac:dyDescent="0.25">
      <c r="A166" s="59" t="s">
        <v>190</v>
      </c>
      <c r="B166" s="46" t="s">
        <v>193</v>
      </c>
      <c r="C166" s="46" t="s">
        <v>181</v>
      </c>
      <c r="D166" s="46" t="s">
        <v>184</v>
      </c>
      <c r="E166" s="68">
        <f>_xlfn.XLOOKUP(Tabela4[[#This Row],[Origem]],Tabela2[Estado],Tabela2[Id_Porto],-1)</f>
        <v>6</v>
      </c>
      <c r="F166" s="68">
        <f>_xlfn.XLOOKUP(Tabela4[[#This Row],[Destino]],Tabela2[Estado],Tabela2[Id_Porto],-1)</f>
        <v>9</v>
      </c>
      <c r="G166" s="68">
        <f>_xlfn.XLOOKUP(Tabela4[[#This Row],[Tipo]],Tabela5[Tipo],Tabela5[Id_Carga],-1)</f>
        <v>4</v>
      </c>
      <c r="H166" s="59">
        <f>MONTH(DATE(2024, FIND(Tabela4[[#This Row],[Mês]], "janfevmarabrmaijunjulagosetoutnovdez")/3 + 1, 1))</f>
        <v>1</v>
      </c>
      <c r="I166" s="51">
        <v>22</v>
      </c>
      <c r="J166" s="47">
        <v>44</v>
      </c>
    </row>
    <row r="167" spans="1:10" x14ac:dyDescent="0.25">
      <c r="A167" s="59" t="s">
        <v>190</v>
      </c>
      <c r="B167" s="46" t="s">
        <v>191</v>
      </c>
      <c r="C167" s="46" t="s">
        <v>184</v>
      </c>
      <c r="D167" s="46" t="s">
        <v>177</v>
      </c>
      <c r="E167" s="68">
        <f>_xlfn.XLOOKUP(Tabela4[[#This Row],[Origem]],Tabela2[Estado],Tabela2[Id_Porto],-1)</f>
        <v>9</v>
      </c>
      <c r="F167" s="68">
        <f>_xlfn.XLOOKUP(Tabela4[[#This Row],[Destino]],Tabela2[Estado],Tabela2[Id_Porto],-1)</f>
        <v>1</v>
      </c>
      <c r="G167" s="68">
        <f>_xlfn.XLOOKUP(Tabela4[[#This Row],[Tipo]],Tabela5[Tipo],Tabela5[Id_Carga],-1)</f>
        <v>3</v>
      </c>
      <c r="H167" s="59">
        <f>MONTH(DATE(2024, FIND(Tabela4[[#This Row],[Mês]], "janfevmarabrmaijunjulagosetoutnovdez")/3 + 1, 1))</f>
        <v>1</v>
      </c>
      <c r="I167" s="51">
        <v>44</v>
      </c>
      <c r="J167" s="47">
        <v>44</v>
      </c>
    </row>
    <row r="168" spans="1:10" x14ac:dyDescent="0.25">
      <c r="A168" s="59" t="s">
        <v>190</v>
      </c>
      <c r="B168" s="46" t="s">
        <v>192</v>
      </c>
      <c r="C168" s="46" t="s">
        <v>187</v>
      </c>
      <c r="D168" s="46" t="s">
        <v>180</v>
      </c>
      <c r="E168" s="68">
        <f>_xlfn.XLOOKUP(Tabela4[[#This Row],[Origem]],Tabela2[Estado],Tabela2[Id_Porto],-1)</f>
        <v>12</v>
      </c>
      <c r="F168" s="68">
        <f>_xlfn.XLOOKUP(Tabela4[[#This Row],[Destino]],Tabela2[Estado],Tabela2[Id_Porto],-1)</f>
        <v>5</v>
      </c>
      <c r="G168" s="68">
        <f>_xlfn.XLOOKUP(Tabela4[[#This Row],[Tipo]],Tabela5[Tipo],Tabela5[Id_Carga],-1)</f>
        <v>1</v>
      </c>
      <c r="H168" s="59">
        <f>MONTH(DATE(2024, FIND(Tabela4[[#This Row],[Mês]], "janfevmarabrmaijunjulagosetoutnovdez")/3 + 1, 1))</f>
        <v>1</v>
      </c>
      <c r="I168" s="51">
        <v>43</v>
      </c>
      <c r="J168" s="47">
        <v>43</v>
      </c>
    </row>
    <row r="169" spans="1:10" x14ac:dyDescent="0.25">
      <c r="A169" s="59" t="s">
        <v>190</v>
      </c>
      <c r="B169" s="46" t="s">
        <v>191</v>
      </c>
      <c r="C169" s="46" t="s">
        <v>187</v>
      </c>
      <c r="D169" s="46" t="s">
        <v>177</v>
      </c>
      <c r="E169" s="68">
        <f>_xlfn.XLOOKUP(Tabela4[[#This Row],[Origem]],Tabela2[Estado],Tabela2[Id_Porto],-1)</f>
        <v>12</v>
      </c>
      <c r="F169" s="68">
        <f>_xlfn.XLOOKUP(Tabela4[[#This Row],[Destino]],Tabela2[Estado],Tabela2[Id_Porto],-1)</f>
        <v>1</v>
      </c>
      <c r="G169" s="68">
        <f>_xlfn.XLOOKUP(Tabela4[[#This Row],[Tipo]],Tabela5[Tipo],Tabela5[Id_Carga],-1)</f>
        <v>3</v>
      </c>
      <c r="H169" s="59">
        <f>MONTH(DATE(2024, FIND(Tabela4[[#This Row],[Mês]], "janfevmarabrmaijunjulagosetoutnovdez")/3 + 1, 1))</f>
        <v>1</v>
      </c>
      <c r="I169" s="51">
        <v>21</v>
      </c>
      <c r="J169" s="47">
        <v>42</v>
      </c>
    </row>
    <row r="170" spans="1:10" x14ac:dyDescent="0.25">
      <c r="A170" s="59" t="s">
        <v>190</v>
      </c>
      <c r="B170" s="46" t="s">
        <v>191</v>
      </c>
      <c r="C170" s="46" t="s">
        <v>177</v>
      </c>
      <c r="D170" s="46" t="s">
        <v>184</v>
      </c>
      <c r="E170" s="68">
        <f>_xlfn.XLOOKUP(Tabela4[[#This Row],[Origem]],Tabela2[Estado],Tabela2[Id_Porto],-1)</f>
        <v>1</v>
      </c>
      <c r="F170" s="68">
        <f>_xlfn.XLOOKUP(Tabela4[[#This Row],[Destino]],Tabela2[Estado],Tabela2[Id_Porto],-1)</f>
        <v>9</v>
      </c>
      <c r="G170" s="68">
        <f>_xlfn.XLOOKUP(Tabela4[[#This Row],[Tipo]],Tabela5[Tipo],Tabela5[Id_Carga],-1)</f>
        <v>3</v>
      </c>
      <c r="H170" s="59">
        <f>MONTH(DATE(2024, FIND(Tabela4[[#This Row],[Mês]], "janfevmarabrmaijunjulagosetoutnovdez")/3 + 1, 1))</f>
        <v>1</v>
      </c>
      <c r="I170" s="51">
        <v>20</v>
      </c>
      <c r="J170" s="47">
        <v>40</v>
      </c>
    </row>
    <row r="171" spans="1:10" x14ac:dyDescent="0.25">
      <c r="A171" s="59" t="s">
        <v>190</v>
      </c>
      <c r="B171" s="46" t="s">
        <v>191</v>
      </c>
      <c r="C171" s="46" t="s">
        <v>181</v>
      </c>
      <c r="D171" s="46" t="s">
        <v>186</v>
      </c>
      <c r="E171" s="68">
        <f>_xlfn.XLOOKUP(Tabela4[[#This Row],[Origem]],Tabela2[Estado],Tabela2[Id_Porto],-1)</f>
        <v>6</v>
      </c>
      <c r="F171" s="68">
        <f>_xlfn.XLOOKUP(Tabela4[[#This Row],[Destino]],Tabela2[Estado],Tabela2[Id_Porto],-1)</f>
        <v>11</v>
      </c>
      <c r="G171" s="68">
        <f>_xlfn.XLOOKUP(Tabela4[[#This Row],[Tipo]],Tabela5[Tipo],Tabela5[Id_Carga],-1)</f>
        <v>3</v>
      </c>
      <c r="H171" s="59">
        <f>MONTH(DATE(2024, FIND(Tabela4[[#This Row],[Mês]], "janfevmarabrmaijunjulagosetoutnovdez")/3 + 1, 1))</f>
        <v>1</v>
      </c>
      <c r="I171" s="51">
        <v>20</v>
      </c>
      <c r="J171" s="47">
        <v>40</v>
      </c>
    </row>
    <row r="172" spans="1:10" x14ac:dyDescent="0.25">
      <c r="A172" s="59" t="s">
        <v>190</v>
      </c>
      <c r="B172" s="46" t="s">
        <v>191</v>
      </c>
      <c r="C172" s="46" t="s">
        <v>180</v>
      </c>
      <c r="D172" s="46" t="s">
        <v>181</v>
      </c>
      <c r="E172" s="68">
        <f>_xlfn.XLOOKUP(Tabela4[[#This Row],[Origem]],Tabela2[Estado],Tabela2[Id_Porto],-1)</f>
        <v>5</v>
      </c>
      <c r="F172" s="68">
        <f>_xlfn.XLOOKUP(Tabela4[[#This Row],[Destino]],Tabela2[Estado],Tabela2[Id_Porto],-1)</f>
        <v>6</v>
      </c>
      <c r="G172" s="68">
        <f>_xlfn.XLOOKUP(Tabela4[[#This Row],[Tipo]],Tabela5[Tipo],Tabela5[Id_Carga],-1)</f>
        <v>3</v>
      </c>
      <c r="H172" s="59">
        <f>MONTH(DATE(2024, FIND(Tabela4[[#This Row],[Mês]], "janfevmarabrmaijunjulagosetoutnovdez")/3 + 1, 1))</f>
        <v>1</v>
      </c>
      <c r="I172" s="51">
        <v>20</v>
      </c>
      <c r="J172" s="47">
        <v>40</v>
      </c>
    </row>
    <row r="173" spans="1:10" x14ac:dyDescent="0.25">
      <c r="A173" s="59" t="s">
        <v>190</v>
      </c>
      <c r="B173" s="46" t="s">
        <v>191</v>
      </c>
      <c r="C173" s="46" t="s">
        <v>187</v>
      </c>
      <c r="D173" s="46" t="s">
        <v>184</v>
      </c>
      <c r="E173" s="68">
        <f>_xlfn.XLOOKUP(Tabela4[[#This Row],[Origem]],Tabela2[Estado],Tabela2[Id_Porto],-1)</f>
        <v>12</v>
      </c>
      <c r="F173" s="68">
        <f>_xlfn.XLOOKUP(Tabela4[[#This Row],[Destino]],Tabela2[Estado],Tabela2[Id_Porto],-1)</f>
        <v>9</v>
      </c>
      <c r="G173" s="68">
        <f>_xlfn.XLOOKUP(Tabela4[[#This Row],[Tipo]],Tabela5[Tipo],Tabela5[Id_Carga],-1)</f>
        <v>3</v>
      </c>
      <c r="H173" s="59">
        <f>MONTH(DATE(2024, FIND(Tabela4[[#This Row],[Mês]], "janfevmarabrmaijunjulagosetoutnovdez")/3 + 1, 1))</f>
        <v>1</v>
      </c>
      <c r="I173" s="51">
        <v>20</v>
      </c>
      <c r="J173" s="47">
        <v>40</v>
      </c>
    </row>
    <row r="174" spans="1:10" x14ac:dyDescent="0.25">
      <c r="A174" s="59" t="s">
        <v>190</v>
      </c>
      <c r="B174" s="46" t="s">
        <v>191</v>
      </c>
      <c r="C174" s="46" t="s">
        <v>184</v>
      </c>
      <c r="D174" s="46" t="s">
        <v>86</v>
      </c>
      <c r="E174" s="68">
        <f>_xlfn.XLOOKUP(Tabela4[[#This Row],[Origem]],Tabela2[Estado],Tabela2[Id_Porto],-1)</f>
        <v>9</v>
      </c>
      <c r="F174" s="68">
        <f>_xlfn.XLOOKUP(Tabela4[[#This Row],[Destino]],Tabela2[Estado],Tabela2[Id_Porto],-1)</f>
        <v>4</v>
      </c>
      <c r="G174" s="68">
        <f>_xlfn.XLOOKUP(Tabela4[[#This Row],[Tipo]],Tabela5[Tipo],Tabela5[Id_Carga],-1)</f>
        <v>3</v>
      </c>
      <c r="H174" s="59">
        <f>MONTH(DATE(2024, FIND(Tabela4[[#This Row],[Mês]], "janfevmarabrmaijunjulagosetoutnovdez")/3 + 1, 1))</f>
        <v>1</v>
      </c>
      <c r="I174" s="51">
        <v>20</v>
      </c>
      <c r="J174" s="47">
        <v>40</v>
      </c>
    </row>
    <row r="175" spans="1:10" x14ac:dyDescent="0.25">
      <c r="A175" s="59" t="s">
        <v>190</v>
      </c>
      <c r="B175" s="46" t="s">
        <v>193</v>
      </c>
      <c r="C175" s="46" t="s">
        <v>184</v>
      </c>
      <c r="D175" s="46" t="s">
        <v>179</v>
      </c>
      <c r="E175" s="68">
        <f>_xlfn.XLOOKUP(Tabela4[[#This Row],[Origem]],Tabela2[Estado],Tabela2[Id_Porto],-1)</f>
        <v>9</v>
      </c>
      <c r="F175" s="68">
        <f>_xlfn.XLOOKUP(Tabela4[[#This Row],[Destino]],Tabela2[Estado],Tabela2[Id_Porto],-1)</f>
        <v>3</v>
      </c>
      <c r="G175" s="68">
        <f>_xlfn.XLOOKUP(Tabela4[[#This Row],[Tipo]],Tabela5[Tipo],Tabela5[Id_Carga],-1)</f>
        <v>4</v>
      </c>
      <c r="H175" s="59">
        <f>MONTH(DATE(2024, FIND(Tabela4[[#This Row],[Mês]], "janfevmarabrmaijunjulagosetoutnovdez")/3 + 1, 1))</f>
        <v>1</v>
      </c>
      <c r="I175" s="51">
        <v>20</v>
      </c>
      <c r="J175" s="47">
        <v>40</v>
      </c>
    </row>
    <row r="176" spans="1:10" x14ac:dyDescent="0.25">
      <c r="A176" s="59" t="s">
        <v>190</v>
      </c>
      <c r="B176" s="46" t="s">
        <v>192</v>
      </c>
      <c r="C176" s="46" t="s">
        <v>177</v>
      </c>
      <c r="D176" s="46" t="s">
        <v>86</v>
      </c>
      <c r="E176" s="68">
        <f>_xlfn.XLOOKUP(Tabela4[[#This Row],[Origem]],Tabela2[Estado],Tabela2[Id_Porto],-1)</f>
        <v>1</v>
      </c>
      <c r="F176" s="68">
        <f>_xlfn.XLOOKUP(Tabela4[[#This Row],[Destino]],Tabela2[Estado],Tabela2[Id_Porto],-1)</f>
        <v>4</v>
      </c>
      <c r="G176" s="68">
        <f>_xlfn.XLOOKUP(Tabela4[[#This Row],[Tipo]],Tabela5[Tipo],Tabela5[Id_Carga],-1)</f>
        <v>1</v>
      </c>
      <c r="H176" s="59">
        <f>MONTH(DATE(2024, FIND(Tabela4[[#This Row],[Mês]], "janfevmarabrmaijunjulagosetoutnovdez")/3 + 1, 1))</f>
        <v>1</v>
      </c>
      <c r="I176" s="51">
        <v>39</v>
      </c>
      <c r="J176" s="47">
        <v>39</v>
      </c>
    </row>
    <row r="177" spans="1:10" x14ac:dyDescent="0.25">
      <c r="A177" s="59" t="s">
        <v>190</v>
      </c>
      <c r="B177" s="46" t="s">
        <v>192</v>
      </c>
      <c r="C177" s="46" t="s">
        <v>180</v>
      </c>
      <c r="D177" s="46" t="s">
        <v>186</v>
      </c>
      <c r="E177" s="68">
        <f>_xlfn.XLOOKUP(Tabela4[[#This Row],[Origem]],Tabela2[Estado],Tabela2[Id_Porto],-1)</f>
        <v>5</v>
      </c>
      <c r="F177" s="68">
        <f>_xlfn.XLOOKUP(Tabela4[[#This Row],[Destino]],Tabela2[Estado],Tabela2[Id_Porto],-1)</f>
        <v>11</v>
      </c>
      <c r="G177" s="68">
        <f>_xlfn.XLOOKUP(Tabela4[[#This Row],[Tipo]],Tabela5[Tipo],Tabela5[Id_Carga],-1)</f>
        <v>1</v>
      </c>
      <c r="H177" s="59">
        <f>MONTH(DATE(2024, FIND(Tabela4[[#This Row],[Mês]], "janfevmarabrmaijunjulagosetoutnovdez")/3 + 1, 1))</f>
        <v>1</v>
      </c>
      <c r="I177" s="51">
        <v>39</v>
      </c>
      <c r="J177" s="47">
        <v>39</v>
      </c>
    </row>
    <row r="178" spans="1:10" x14ac:dyDescent="0.25">
      <c r="A178" s="59" t="s">
        <v>190</v>
      </c>
      <c r="B178" s="46" t="s">
        <v>191</v>
      </c>
      <c r="C178" s="46" t="s">
        <v>182</v>
      </c>
      <c r="D178" s="46" t="s">
        <v>184</v>
      </c>
      <c r="E178" s="68">
        <f>_xlfn.XLOOKUP(Tabela4[[#This Row],[Origem]],Tabela2[Estado],Tabela2[Id_Porto],-1)</f>
        <v>7</v>
      </c>
      <c r="F178" s="68">
        <f>_xlfn.XLOOKUP(Tabela4[[#This Row],[Destino]],Tabela2[Estado],Tabela2[Id_Porto],-1)</f>
        <v>9</v>
      </c>
      <c r="G178" s="68">
        <f>_xlfn.XLOOKUP(Tabela4[[#This Row],[Tipo]],Tabela5[Tipo],Tabela5[Id_Carga],-1)</f>
        <v>3</v>
      </c>
      <c r="H178" s="59">
        <f>MONTH(DATE(2024, FIND(Tabela4[[#This Row],[Mês]], "janfevmarabrmaijunjulagosetoutnovdez")/3 + 1, 1))</f>
        <v>1</v>
      </c>
      <c r="I178" s="51">
        <v>19</v>
      </c>
      <c r="J178" s="47">
        <v>38</v>
      </c>
    </row>
    <row r="179" spans="1:10" x14ac:dyDescent="0.25">
      <c r="A179" s="59" t="s">
        <v>190</v>
      </c>
      <c r="B179" s="46" t="s">
        <v>191</v>
      </c>
      <c r="C179" s="46" t="s">
        <v>183</v>
      </c>
      <c r="D179" s="46" t="s">
        <v>186</v>
      </c>
      <c r="E179" s="68">
        <f>_xlfn.XLOOKUP(Tabela4[[#This Row],[Origem]],Tabela2[Estado],Tabela2[Id_Porto],-1)</f>
        <v>8</v>
      </c>
      <c r="F179" s="68">
        <f>_xlfn.XLOOKUP(Tabela4[[#This Row],[Destino]],Tabela2[Estado],Tabela2[Id_Porto],-1)</f>
        <v>11</v>
      </c>
      <c r="G179" s="68">
        <f>_xlfn.XLOOKUP(Tabela4[[#This Row],[Tipo]],Tabela5[Tipo],Tabela5[Id_Carga],-1)</f>
        <v>3</v>
      </c>
      <c r="H179" s="59">
        <f>MONTH(DATE(2024, FIND(Tabela4[[#This Row],[Mês]], "janfevmarabrmaijunjulagosetoutnovdez")/3 + 1, 1))</f>
        <v>1</v>
      </c>
      <c r="I179" s="51">
        <v>19</v>
      </c>
      <c r="J179" s="47">
        <v>38</v>
      </c>
    </row>
    <row r="180" spans="1:10" x14ac:dyDescent="0.25">
      <c r="A180" s="59" t="s">
        <v>190</v>
      </c>
      <c r="B180" s="46" t="s">
        <v>191</v>
      </c>
      <c r="C180" s="46" t="s">
        <v>186</v>
      </c>
      <c r="D180" s="46" t="s">
        <v>186</v>
      </c>
      <c r="E180" s="68">
        <f>_xlfn.XLOOKUP(Tabela4[[#This Row],[Origem]],Tabela2[Estado],Tabela2[Id_Porto],-1)</f>
        <v>11</v>
      </c>
      <c r="F180" s="68">
        <f>_xlfn.XLOOKUP(Tabela4[[#This Row],[Destino]],Tabela2[Estado],Tabela2[Id_Porto],-1)</f>
        <v>11</v>
      </c>
      <c r="G180" s="68">
        <f>_xlfn.XLOOKUP(Tabela4[[#This Row],[Tipo]],Tabela5[Tipo],Tabela5[Id_Carga],-1)</f>
        <v>3</v>
      </c>
      <c r="H180" s="59">
        <f>MONTH(DATE(2024, FIND(Tabela4[[#This Row],[Mês]], "janfevmarabrmaijunjulagosetoutnovdez")/3 + 1, 1))</f>
        <v>1</v>
      </c>
      <c r="I180" s="51">
        <v>19</v>
      </c>
      <c r="J180" s="47">
        <v>38</v>
      </c>
    </row>
    <row r="181" spans="1:10" x14ac:dyDescent="0.25">
      <c r="A181" s="59" t="s">
        <v>190</v>
      </c>
      <c r="B181" s="46" t="s">
        <v>192</v>
      </c>
      <c r="C181" s="46" t="s">
        <v>86</v>
      </c>
      <c r="D181" s="46" t="s">
        <v>181</v>
      </c>
      <c r="E181" s="68">
        <f>_xlfn.XLOOKUP(Tabela4[[#This Row],[Origem]],Tabela2[Estado],Tabela2[Id_Porto],-1)</f>
        <v>4</v>
      </c>
      <c r="F181" s="68">
        <f>_xlfn.XLOOKUP(Tabela4[[#This Row],[Destino]],Tabela2[Estado],Tabela2[Id_Porto],-1)</f>
        <v>6</v>
      </c>
      <c r="G181" s="68">
        <f>_xlfn.XLOOKUP(Tabela4[[#This Row],[Tipo]],Tabela5[Tipo],Tabela5[Id_Carga],-1)</f>
        <v>1</v>
      </c>
      <c r="H181" s="59">
        <f>MONTH(DATE(2024, FIND(Tabela4[[#This Row],[Mês]], "janfevmarabrmaijunjulagosetoutnovdez")/3 + 1, 1))</f>
        <v>1</v>
      </c>
      <c r="I181" s="51">
        <v>37</v>
      </c>
      <c r="J181" s="47">
        <v>37</v>
      </c>
    </row>
    <row r="182" spans="1:10" x14ac:dyDescent="0.25">
      <c r="A182" s="59" t="s">
        <v>190</v>
      </c>
      <c r="B182" s="46" t="s">
        <v>192</v>
      </c>
      <c r="C182" s="46" t="s">
        <v>181</v>
      </c>
      <c r="D182" s="46" t="s">
        <v>177</v>
      </c>
      <c r="E182" s="68">
        <f>_xlfn.XLOOKUP(Tabela4[[#This Row],[Origem]],Tabela2[Estado],Tabela2[Id_Porto],-1)</f>
        <v>6</v>
      </c>
      <c r="F182" s="68">
        <f>_xlfn.XLOOKUP(Tabela4[[#This Row],[Destino]],Tabela2[Estado],Tabela2[Id_Porto],-1)</f>
        <v>1</v>
      </c>
      <c r="G182" s="68">
        <f>_xlfn.XLOOKUP(Tabela4[[#This Row],[Tipo]],Tabela5[Tipo],Tabela5[Id_Carga],-1)</f>
        <v>1</v>
      </c>
      <c r="H182" s="59">
        <f>MONTH(DATE(2024, FIND(Tabela4[[#This Row],[Mês]], "janfevmarabrmaijunjulagosetoutnovdez")/3 + 1, 1))</f>
        <v>1</v>
      </c>
      <c r="I182" s="51">
        <v>36</v>
      </c>
      <c r="J182" s="47">
        <v>36</v>
      </c>
    </row>
    <row r="183" spans="1:10" x14ac:dyDescent="0.25">
      <c r="A183" s="59" t="s">
        <v>190</v>
      </c>
      <c r="B183" s="46" t="s">
        <v>193</v>
      </c>
      <c r="C183" s="46" t="s">
        <v>181</v>
      </c>
      <c r="D183" s="46" t="s">
        <v>180</v>
      </c>
      <c r="E183" s="68">
        <f>_xlfn.XLOOKUP(Tabela4[[#This Row],[Origem]],Tabela2[Estado],Tabela2[Id_Porto],-1)</f>
        <v>6</v>
      </c>
      <c r="F183" s="68">
        <f>_xlfn.XLOOKUP(Tabela4[[#This Row],[Destino]],Tabela2[Estado],Tabela2[Id_Porto],-1)</f>
        <v>5</v>
      </c>
      <c r="G183" s="68">
        <f>_xlfn.XLOOKUP(Tabela4[[#This Row],[Tipo]],Tabela5[Tipo],Tabela5[Id_Carga],-1)</f>
        <v>4</v>
      </c>
      <c r="H183" s="59">
        <f>MONTH(DATE(2024, FIND(Tabela4[[#This Row],[Mês]], "janfevmarabrmaijunjulagosetoutnovdez")/3 + 1, 1))</f>
        <v>1</v>
      </c>
      <c r="I183" s="51">
        <v>18</v>
      </c>
      <c r="J183" s="47">
        <v>36</v>
      </c>
    </row>
    <row r="184" spans="1:10" x14ac:dyDescent="0.25">
      <c r="A184" s="59" t="s">
        <v>190</v>
      </c>
      <c r="B184" s="46" t="s">
        <v>191</v>
      </c>
      <c r="C184" s="46" t="s">
        <v>86</v>
      </c>
      <c r="D184" s="46" t="s">
        <v>183</v>
      </c>
      <c r="E184" s="68">
        <f>_xlfn.XLOOKUP(Tabela4[[#This Row],[Origem]],Tabela2[Estado],Tabela2[Id_Porto],-1)</f>
        <v>4</v>
      </c>
      <c r="F184" s="68">
        <f>_xlfn.XLOOKUP(Tabela4[[#This Row],[Destino]],Tabela2[Estado],Tabela2[Id_Porto],-1)</f>
        <v>8</v>
      </c>
      <c r="G184" s="68">
        <f>_xlfn.XLOOKUP(Tabela4[[#This Row],[Tipo]],Tabela5[Tipo],Tabela5[Id_Carga],-1)</f>
        <v>3</v>
      </c>
      <c r="H184" s="59">
        <f>MONTH(DATE(2024, FIND(Tabela4[[#This Row],[Mês]], "janfevmarabrmaijunjulagosetoutnovdez")/3 + 1, 1))</f>
        <v>1</v>
      </c>
      <c r="I184" s="51">
        <v>18</v>
      </c>
      <c r="J184" s="47">
        <v>36</v>
      </c>
    </row>
    <row r="185" spans="1:10" x14ac:dyDescent="0.25">
      <c r="A185" s="59" t="s">
        <v>190</v>
      </c>
      <c r="B185" s="46" t="s">
        <v>193</v>
      </c>
      <c r="C185" s="46" t="s">
        <v>180</v>
      </c>
      <c r="D185" s="46" t="s">
        <v>86</v>
      </c>
      <c r="E185" s="68">
        <f>_xlfn.XLOOKUP(Tabela4[[#This Row],[Origem]],Tabela2[Estado],Tabela2[Id_Porto],-1)</f>
        <v>5</v>
      </c>
      <c r="F185" s="68">
        <f>_xlfn.XLOOKUP(Tabela4[[#This Row],[Destino]],Tabela2[Estado],Tabela2[Id_Porto],-1)</f>
        <v>4</v>
      </c>
      <c r="G185" s="68">
        <f>_xlfn.XLOOKUP(Tabela4[[#This Row],[Tipo]],Tabela5[Tipo],Tabela5[Id_Carga],-1)</f>
        <v>4</v>
      </c>
      <c r="H185" s="59">
        <f>MONTH(DATE(2024, FIND(Tabela4[[#This Row],[Mês]], "janfevmarabrmaijunjulagosetoutnovdez")/3 + 1, 1))</f>
        <v>1</v>
      </c>
      <c r="I185" s="51">
        <v>18</v>
      </c>
      <c r="J185" s="47">
        <v>36</v>
      </c>
    </row>
    <row r="186" spans="1:10" x14ac:dyDescent="0.25">
      <c r="A186" s="59" t="s">
        <v>190</v>
      </c>
      <c r="B186" s="46" t="s">
        <v>192</v>
      </c>
      <c r="C186" s="46" t="s">
        <v>180</v>
      </c>
      <c r="D186" s="46" t="s">
        <v>187</v>
      </c>
      <c r="E186" s="68">
        <f>_xlfn.XLOOKUP(Tabela4[[#This Row],[Origem]],Tabela2[Estado],Tabela2[Id_Porto],-1)</f>
        <v>5</v>
      </c>
      <c r="F186" s="68">
        <f>_xlfn.XLOOKUP(Tabela4[[#This Row],[Destino]],Tabela2[Estado],Tabela2[Id_Porto],-1)</f>
        <v>12</v>
      </c>
      <c r="G186" s="68">
        <f>_xlfn.XLOOKUP(Tabela4[[#This Row],[Tipo]],Tabela5[Tipo],Tabela5[Id_Carga],-1)</f>
        <v>1</v>
      </c>
      <c r="H186" s="59">
        <f>MONTH(DATE(2024, FIND(Tabela4[[#This Row],[Mês]], "janfevmarabrmaijunjulagosetoutnovdez")/3 + 1, 1))</f>
        <v>1</v>
      </c>
      <c r="I186" s="51">
        <v>36</v>
      </c>
      <c r="J186" s="47">
        <v>36</v>
      </c>
    </row>
    <row r="187" spans="1:10" x14ac:dyDescent="0.25">
      <c r="A187" s="59" t="s">
        <v>190</v>
      </c>
      <c r="B187" s="46" t="s">
        <v>191</v>
      </c>
      <c r="C187" s="46" t="s">
        <v>187</v>
      </c>
      <c r="D187" s="46" t="s">
        <v>184</v>
      </c>
      <c r="E187" s="68">
        <f>_xlfn.XLOOKUP(Tabela4[[#This Row],[Origem]],Tabela2[Estado],Tabela2[Id_Porto],-1)</f>
        <v>12</v>
      </c>
      <c r="F187" s="68">
        <f>_xlfn.XLOOKUP(Tabela4[[#This Row],[Destino]],Tabela2[Estado],Tabela2[Id_Porto],-1)</f>
        <v>9</v>
      </c>
      <c r="G187" s="68">
        <f>_xlfn.XLOOKUP(Tabela4[[#This Row],[Tipo]],Tabela5[Tipo],Tabela5[Id_Carga],-1)</f>
        <v>3</v>
      </c>
      <c r="H187" s="59">
        <f>MONTH(DATE(2024, FIND(Tabela4[[#This Row],[Mês]], "janfevmarabrmaijunjulagosetoutnovdez")/3 + 1, 1))</f>
        <v>1</v>
      </c>
      <c r="I187" s="51">
        <v>18</v>
      </c>
      <c r="J187" s="47">
        <v>36</v>
      </c>
    </row>
    <row r="188" spans="1:10" x14ac:dyDescent="0.25">
      <c r="A188" s="59" t="s">
        <v>190</v>
      </c>
      <c r="B188" s="46" t="s">
        <v>191</v>
      </c>
      <c r="C188" s="46" t="s">
        <v>184</v>
      </c>
      <c r="D188" s="46" t="s">
        <v>183</v>
      </c>
      <c r="E188" s="68">
        <f>_xlfn.XLOOKUP(Tabela4[[#This Row],[Origem]],Tabela2[Estado],Tabela2[Id_Porto],-1)</f>
        <v>9</v>
      </c>
      <c r="F188" s="68">
        <f>_xlfn.XLOOKUP(Tabela4[[#This Row],[Destino]],Tabela2[Estado],Tabela2[Id_Porto],-1)</f>
        <v>8</v>
      </c>
      <c r="G188" s="68">
        <f>_xlfn.XLOOKUP(Tabela4[[#This Row],[Tipo]],Tabela5[Tipo],Tabela5[Id_Carga],-1)</f>
        <v>3</v>
      </c>
      <c r="H188" s="59">
        <f>MONTH(DATE(2024, FIND(Tabela4[[#This Row],[Mês]], "janfevmarabrmaijunjulagosetoutnovdez")/3 + 1, 1))</f>
        <v>1</v>
      </c>
      <c r="I188" s="51">
        <v>18</v>
      </c>
      <c r="J188" s="47">
        <v>36</v>
      </c>
    </row>
    <row r="189" spans="1:10" x14ac:dyDescent="0.25">
      <c r="A189" s="59" t="s">
        <v>190</v>
      </c>
      <c r="B189" s="46" t="s">
        <v>192</v>
      </c>
      <c r="C189" s="46" t="s">
        <v>182</v>
      </c>
      <c r="D189" s="46" t="s">
        <v>184</v>
      </c>
      <c r="E189" s="68">
        <f>_xlfn.XLOOKUP(Tabela4[[#This Row],[Origem]],Tabela2[Estado],Tabela2[Id_Porto],-1)</f>
        <v>7</v>
      </c>
      <c r="F189" s="68">
        <f>_xlfn.XLOOKUP(Tabela4[[#This Row],[Destino]],Tabela2[Estado],Tabela2[Id_Porto],-1)</f>
        <v>9</v>
      </c>
      <c r="G189" s="68">
        <f>_xlfn.XLOOKUP(Tabela4[[#This Row],[Tipo]],Tabela5[Tipo],Tabela5[Id_Carga],-1)</f>
        <v>1</v>
      </c>
      <c r="H189" s="59">
        <f>MONTH(DATE(2024, FIND(Tabela4[[#This Row],[Mês]], "janfevmarabrmaijunjulagosetoutnovdez")/3 + 1, 1))</f>
        <v>1</v>
      </c>
      <c r="I189" s="51">
        <v>35</v>
      </c>
      <c r="J189" s="47">
        <v>35</v>
      </c>
    </row>
    <row r="190" spans="1:10" x14ac:dyDescent="0.25">
      <c r="A190" s="59" t="s">
        <v>190</v>
      </c>
      <c r="B190" s="46" t="s">
        <v>192</v>
      </c>
      <c r="C190" s="46" t="s">
        <v>183</v>
      </c>
      <c r="D190" s="46" t="s">
        <v>184</v>
      </c>
      <c r="E190" s="68">
        <f>_xlfn.XLOOKUP(Tabela4[[#This Row],[Origem]],Tabela2[Estado],Tabela2[Id_Porto],-1)</f>
        <v>8</v>
      </c>
      <c r="F190" s="68">
        <f>_xlfn.XLOOKUP(Tabela4[[#This Row],[Destino]],Tabela2[Estado],Tabela2[Id_Porto],-1)</f>
        <v>9</v>
      </c>
      <c r="G190" s="68">
        <f>_xlfn.XLOOKUP(Tabela4[[#This Row],[Tipo]],Tabela5[Tipo],Tabela5[Id_Carga],-1)</f>
        <v>1</v>
      </c>
      <c r="H190" s="59">
        <f>MONTH(DATE(2024, FIND(Tabela4[[#This Row],[Mês]], "janfevmarabrmaijunjulagosetoutnovdez")/3 + 1, 1))</f>
        <v>1</v>
      </c>
      <c r="I190" s="51">
        <v>35</v>
      </c>
      <c r="J190" s="47">
        <v>35</v>
      </c>
    </row>
    <row r="191" spans="1:10" x14ac:dyDescent="0.25">
      <c r="A191" s="59" t="s">
        <v>190</v>
      </c>
      <c r="B191" s="46" t="s">
        <v>193</v>
      </c>
      <c r="C191" s="46" t="s">
        <v>86</v>
      </c>
      <c r="D191" s="46" t="s">
        <v>184</v>
      </c>
      <c r="E191" s="68">
        <f>_xlfn.XLOOKUP(Tabela4[[#This Row],[Origem]],Tabela2[Estado],Tabela2[Id_Porto],-1)</f>
        <v>4</v>
      </c>
      <c r="F191" s="68">
        <f>_xlfn.XLOOKUP(Tabela4[[#This Row],[Destino]],Tabela2[Estado],Tabela2[Id_Porto],-1)</f>
        <v>9</v>
      </c>
      <c r="G191" s="68">
        <f>_xlfn.XLOOKUP(Tabela4[[#This Row],[Tipo]],Tabela5[Tipo],Tabela5[Id_Carga],-1)</f>
        <v>4</v>
      </c>
      <c r="H191" s="59">
        <f>MONTH(DATE(2024, FIND(Tabela4[[#This Row],[Mês]], "janfevmarabrmaijunjulagosetoutnovdez")/3 + 1, 1))</f>
        <v>1</v>
      </c>
      <c r="I191" s="51">
        <v>17</v>
      </c>
      <c r="J191" s="47">
        <v>34</v>
      </c>
    </row>
    <row r="192" spans="1:10" x14ac:dyDescent="0.25">
      <c r="A192" s="59" t="s">
        <v>190</v>
      </c>
      <c r="B192" s="46" t="s">
        <v>193</v>
      </c>
      <c r="C192" s="46" t="s">
        <v>183</v>
      </c>
      <c r="D192" s="46" t="s">
        <v>180</v>
      </c>
      <c r="E192" s="68">
        <f>_xlfn.XLOOKUP(Tabela4[[#This Row],[Origem]],Tabela2[Estado],Tabela2[Id_Porto],-1)</f>
        <v>8</v>
      </c>
      <c r="F192" s="68">
        <f>_xlfn.XLOOKUP(Tabela4[[#This Row],[Destino]],Tabela2[Estado],Tabela2[Id_Porto],-1)</f>
        <v>5</v>
      </c>
      <c r="G192" s="68">
        <f>_xlfn.XLOOKUP(Tabela4[[#This Row],[Tipo]],Tabela5[Tipo],Tabela5[Id_Carga],-1)</f>
        <v>4</v>
      </c>
      <c r="H192" s="59">
        <f>MONTH(DATE(2024, FIND(Tabela4[[#This Row],[Mês]], "janfevmarabrmaijunjulagosetoutnovdez")/3 + 1, 1))</f>
        <v>1</v>
      </c>
      <c r="I192" s="51">
        <v>17</v>
      </c>
      <c r="J192" s="47">
        <v>34</v>
      </c>
    </row>
    <row r="193" spans="1:10" x14ac:dyDescent="0.25">
      <c r="A193" s="59" t="s">
        <v>190</v>
      </c>
      <c r="B193" s="46" t="s">
        <v>193</v>
      </c>
      <c r="C193" s="46" t="s">
        <v>186</v>
      </c>
      <c r="D193" s="46" t="s">
        <v>185</v>
      </c>
      <c r="E193" s="68">
        <f>_xlfn.XLOOKUP(Tabela4[[#This Row],[Origem]],Tabela2[Estado],Tabela2[Id_Porto],-1)</f>
        <v>11</v>
      </c>
      <c r="F193" s="68">
        <f>_xlfn.XLOOKUP(Tabela4[[#This Row],[Destino]],Tabela2[Estado],Tabela2[Id_Porto],-1)</f>
        <v>10</v>
      </c>
      <c r="G193" s="68">
        <f>_xlfn.XLOOKUP(Tabela4[[#This Row],[Tipo]],Tabela5[Tipo],Tabela5[Id_Carga],-1)</f>
        <v>4</v>
      </c>
      <c r="H193" s="59">
        <f>MONTH(DATE(2024, FIND(Tabela4[[#This Row],[Mês]], "janfevmarabrmaijunjulagosetoutnovdez")/3 + 1, 1))</f>
        <v>1</v>
      </c>
      <c r="I193" s="51">
        <v>17</v>
      </c>
      <c r="J193" s="47">
        <v>34</v>
      </c>
    </row>
    <row r="194" spans="1:10" x14ac:dyDescent="0.25">
      <c r="A194" s="59" t="s">
        <v>190</v>
      </c>
      <c r="B194" s="46" t="s">
        <v>192</v>
      </c>
      <c r="C194" s="46" t="s">
        <v>184</v>
      </c>
      <c r="D194" s="46" t="s">
        <v>186</v>
      </c>
      <c r="E194" s="68">
        <f>_xlfn.XLOOKUP(Tabela4[[#This Row],[Origem]],Tabela2[Estado],Tabela2[Id_Porto],-1)</f>
        <v>9</v>
      </c>
      <c r="F194" s="68">
        <f>_xlfn.XLOOKUP(Tabela4[[#This Row],[Destino]],Tabela2[Estado],Tabela2[Id_Porto],-1)</f>
        <v>11</v>
      </c>
      <c r="G194" s="68">
        <f>_xlfn.XLOOKUP(Tabela4[[#This Row],[Tipo]],Tabela5[Tipo],Tabela5[Id_Carga],-1)</f>
        <v>1</v>
      </c>
      <c r="H194" s="59">
        <f>MONTH(DATE(2024, FIND(Tabela4[[#This Row],[Mês]], "janfevmarabrmaijunjulagosetoutnovdez")/3 + 1, 1))</f>
        <v>1</v>
      </c>
      <c r="I194" s="51">
        <v>34</v>
      </c>
      <c r="J194" s="47">
        <v>34</v>
      </c>
    </row>
    <row r="195" spans="1:10" x14ac:dyDescent="0.25">
      <c r="A195" s="59" t="s">
        <v>190</v>
      </c>
      <c r="B195" s="46" t="s">
        <v>192</v>
      </c>
      <c r="C195" s="46" t="s">
        <v>184</v>
      </c>
      <c r="D195" s="46" t="s">
        <v>177</v>
      </c>
      <c r="E195" s="68">
        <f>_xlfn.XLOOKUP(Tabela4[[#This Row],[Origem]],Tabela2[Estado],Tabela2[Id_Porto],-1)</f>
        <v>9</v>
      </c>
      <c r="F195" s="68">
        <f>_xlfn.XLOOKUP(Tabela4[[#This Row],[Destino]],Tabela2[Estado],Tabela2[Id_Porto],-1)</f>
        <v>1</v>
      </c>
      <c r="G195" s="68">
        <f>_xlfn.XLOOKUP(Tabela4[[#This Row],[Tipo]],Tabela5[Tipo],Tabela5[Id_Carga],-1)</f>
        <v>1</v>
      </c>
      <c r="H195" s="59">
        <f>MONTH(DATE(2024, FIND(Tabela4[[#This Row],[Mês]], "janfevmarabrmaijunjulagosetoutnovdez")/3 + 1, 1))</f>
        <v>1</v>
      </c>
      <c r="I195" s="51">
        <v>33</v>
      </c>
      <c r="J195" s="47">
        <v>33</v>
      </c>
    </row>
    <row r="196" spans="1:10" x14ac:dyDescent="0.25">
      <c r="A196" s="59" t="s">
        <v>190</v>
      </c>
      <c r="B196" s="46" t="s">
        <v>192</v>
      </c>
      <c r="C196" s="46" t="s">
        <v>186</v>
      </c>
      <c r="D196" s="46" t="s">
        <v>177</v>
      </c>
      <c r="E196" s="68">
        <f>_xlfn.XLOOKUP(Tabela4[[#This Row],[Origem]],Tabela2[Estado],Tabela2[Id_Porto],-1)</f>
        <v>11</v>
      </c>
      <c r="F196" s="68">
        <f>_xlfn.XLOOKUP(Tabela4[[#This Row],[Destino]],Tabela2[Estado],Tabela2[Id_Porto],-1)</f>
        <v>1</v>
      </c>
      <c r="G196" s="68">
        <f>_xlfn.XLOOKUP(Tabela4[[#This Row],[Tipo]],Tabela5[Tipo],Tabela5[Id_Carga],-1)</f>
        <v>1</v>
      </c>
      <c r="H196" s="59">
        <f>MONTH(DATE(2024, FIND(Tabela4[[#This Row],[Mês]], "janfevmarabrmaijunjulagosetoutnovdez")/3 + 1, 1))</f>
        <v>1</v>
      </c>
      <c r="I196" s="51">
        <v>31</v>
      </c>
      <c r="J196" s="47">
        <v>31</v>
      </c>
    </row>
    <row r="197" spans="1:10" x14ac:dyDescent="0.25">
      <c r="A197" s="59" t="s">
        <v>190</v>
      </c>
      <c r="B197" s="46" t="s">
        <v>192</v>
      </c>
      <c r="C197" s="46" t="s">
        <v>184</v>
      </c>
      <c r="D197" s="46" t="s">
        <v>181</v>
      </c>
      <c r="E197" s="68">
        <f>_xlfn.XLOOKUP(Tabela4[[#This Row],[Origem]],Tabela2[Estado],Tabela2[Id_Porto],-1)</f>
        <v>9</v>
      </c>
      <c r="F197" s="68">
        <f>_xlfn.XLOOKUP(Tabela4[[#This Row],[Destino]],Tabela2[Estado],Tabela2[Id_Porto],-1)</f>
        <v>6</v>
      </c>
      <c r="G197" s="68">
        <f>_xlfn.XLOOKUP(Tabela4[[#This Row],[Tipo]],Tabela5[Tipo],Tabela5[Id_Carga],-1)</f>
        <v>1</v>
      </c>
      <c r="H197" s="59">
        <f>MONTH(DATE(2024, FIND(Tabela4[[#This Row],[Mês]], "janfevmarabrmaijunjulagosetoutnovdez")/3 + 1, 1))</f>
        <v>1</v>
      </c>
      <c r="I197" s="51">
        <v>30</v>
      </c>
      <c r="J197" s="47">
        <v>30</v>
      </c>
    </row>
    <row r="198" spans="1:10" x14ac:dyDescent="0.25">
      <c r="A198" s="59" t="s">
        <v>190</v>
      </c>
      <c r="B198" s="46" t="s">
        <v>192</v>
      </c>
      <c r="C198" s="46" t="s">
        <v>181</v>
      </c>
      <c r="D198" s="46" t="s">
        <v>86</v>
      </c>
      <c r="E198" s="68">
        <f>_xlfn.XLOOKUP(Tabela4[[#This Row],[Origem]],Tabela2[Estado],Tabela2[Id_Porto],-1)</f>
        <v>6</v>
      </c>
      <c r="F198" s="68">
        <f>_xlfn.XLOOKUP(Tabela4[[#This Row],[Destino]],Tabela2[Estado],Tabela2[Id_Porto],-1)</f>
        <v>4</v>
      </c>
      <c r="G198" s="68">
        <f>_xlfn.XLOOKUP(Tabela4[[#This Row],[Tipo]],Tabela5[Tipo],Tabela5[Id_Carga],-1)</f>
        <v>1</v>
      </c>
      <c r="H198" s="59">
        <f>MONTH(DATE(2024, FIND(Tabela4[[#This Row],[Mês]], "janfevmarabrmaijunjulagosetoutnovdez")/3 + 1, 1))</f>
        <v>1</v>
      </c>
      <c r="I198" s="51">
        <v>28</v>
      </c>
      <c r="J198" s="47">
        <v>28</v>
      </c>
    </row>
    <row r="199" spans="1:10" x14ac:dyDescent="0.25">
      <c r="A199" s="59" t="s">
        <v>190</v>
      </c>
      <c r="B199" s="46" t="s">
        <v>192</v>
      </c>
      <c r="C199" s="46" t="s">
        <v>86</v>
      </c>
      <c r="D199" s="46" t="s">
        <v>180</v>
      </c>
      <c r="E199" s="68">
        <f>_xlfn.XLOOKUP(Tabela4[[#This Row],[Origem]],Tabela2[Estado],Tabela2[Id_Porto],-1)</f>
        <v>4</v>
      </c>
      <c r="F199" s="68">
        <f>_xlfn.XLOOKUP(Tabela4[[#This Row],[Destino]],Tabela2[Estado],Tabela2[Id_Porto],-1)</f>
        <v>5</v>
      </c>
      <c r="G199" s="68">
        <f>_xlfn.XLOOKUP(Tabela4[[#This Row],[Tipo]],Tabela5[Tipo],Tabela5[Id_Carga],-1)</f>
        <v>1</v>
      </c>
      <c r="H199" s="59">
        <f>MONTH(DATE(2024, FIND(Tabela4[[#This Row],[Mês]], "janfevmarabrmaijunjulagosetoutnovdez")/3 + 1, 1))</f>
        <v>1</v>
      </c>
      <c r="I199" s="51">
        <v>28</v>
      </c>
      <c r="J199" s="47">
        <v>28</v>
      </c>
    </row>
    <row r="200" spans="1:10" x14ac:dyDescent="0.25">
      <c r="A200" s="59" t="s">
        <v>190</v>
      </c>
      <c r="B200" s="46" t="s">
        <v>192</v>
      </c>
      <c r="C200" s="46" t="s">
        <v>182</v>
      </c>
      <c r="D200" s="46" t="s">
        <v>184</v>
      </c>
      <c r="E200" s="68">
        <f>_xlfn.XLOOKUP(Tabela4[[#This Row],[Origem]],Tabela2[Estado],Tabela2[Id_Porto],-1)</f>
        <v>7</v>
      </c>
      <c r="F200" s="68">
        <f>_xlfn.XLOOKUP(Tabela4[[#This Row],[Destino]],Tabela2[Estado],Tabela2[Id_Porto],-1)</f>
        <v>9</v>
      </c>
      <c r="G200" s="68">
        <f>_xlfn.XLOOKUP(Tabela4[[#This Row],[Tipo]],Tabela5[Tipo],Tabela5[Id_Carga],-1)</f>
        <v>1</v>
      </c>
      <c r="H200" s="59">
        <f>MONTH(DATE(2024, FIND(Tabela4[[#This Row],[Mês]], "janfevmarabrmaijunjulagosetoutnovdez")/3 + 1, 1))</f>
        <v>1</v>
      </c>
      <c r="I200" s="51">
        <v>28</v>
      </c>
      <c r="J200" s="47">
        <v>28</v>
      </c>
    </row>
    <row r="201" spans="1:10" x14ac:dyDescent="0.25">
      <c r="A201" s="59" t="s">
        <v>190</v>
      </c>
      <c r="B201" s="46" t="s">
        <v>192</v>
      </c>
      <c r="C201" s="46" t="s">
        <v>183</v>
      </c>
      <c r="D201" s="46" t="s">
        <v>184</v>
      </c>
      <c r="E201" s="68">
        <f>_xlfn.XLOOKUP(Tabela4[[#This Row],[Origem]],Tabela2[Estado],Tabela2[Id_Porto],-1)</f>
        <v>8</v>
      </c>
      <c r="F201" s="68">
        <f>_xlfn.XLOOKUP(Tabela4[[#This Row],[Destino]],Tabela2[Estado],Tabela2[Id_Porto],-1)</f>
        <v>9</v>
      </c>
      <c r="G201" s="68">
        <f>_xlfn.XLOOKUP(Tabela4[[#This Row],[Tipo]],Tabela5[Tipo],Tabela5[Id_Carga],-1)</f>
        <v>1</v>
      </c>
      <c r="H201" s="59">
        <f>MONTH(DATE(2024, FIND(Tabela4[[#This Row],[Mês]], "janfevmarabrmaijunjulagosetoutnovdez")/3 + 1, 1))</f>
        <v>1</v>
      </c>
      <c r="I201" s="51">
        <v>28</v>
      </c>
      <c r="J201" s="47">
        <v>28</v>
      </c>
    </row>
    <row r="202" spans="1:10" x14ac:dyDescent="0.25">
      <c r="A202" s="59" t="s">
        <v>190</v>
      </c>
      <c r="B202" s="46" t="s">
        <v>191</v>
      </c>
      <c r="C202" s="46" t="s">
        <v>186</v>
      </c>
      <c r="D202" s="46" t="s">
        <v>86</v>
      </c>
      <c r="E202" s="68">
        <f>_xlfn.XLOOKUP(Tabela4[[#This Row],[Origem]],Tabela2[Estado],Tabela2[Id_Porto],-1)</f>
        <v>11</v>
      </c>
      <c r="F202" s="68">
        <f>_xlfn.XLOOKUP(Tabela4[[#This Row],[Destino]],Tabela2[Estado],Tabela2[Id_Porto],-1)</f>
        <v>4</v>
      </c>
      <c r="G202" s="68">
        <f>_xlfn.XLOOKUP(Tabela4[[#This Row],[Tipo]],Tabela5[Tipo],Tabela5[Id_Carga],-1)</f>
        <v>3</v>
      </c>
      <c r="H202" s="59">
        <f>MONTH(DATE(2024, FIND(Tabela4[[#This Row],[Mês]], "janfevmarabrmaijunjulagosetoutnovdez")/3 + 1, 1))</f>
        <v>1</v>
      </c>
      <c r="I202" s="51">
        <v>14</v>
      </c>
      <c r="J202" s="47">
        <v>28</v>
      </c>
    </row>
    <row r="203" spans="1:10" x14ac:dyDescent="0.25">
      <c r="A203" s="59" t="s">
        <v>190</v>
      </c>
      <c r="B203" s="46" t="s">
        <v>192</v>
      </c>
      <c r="C203" s="46" t="s">
        <v>186</v>
      </c>
      <c r="D203" s="46" t="s">
        <v>186</v>
      </c>
      <c r="E203" s="68">
        <f>_xlfn.XLOOKUP(Tabela4[[#This Row],[Origem]],Tabela2[Estado],Tabela2[Id_Porto],-1)</f>
        <v>11</v>
      </c>
      <c r="F203" s="68">
        <f>_xlfn.XLOOKUP(Tabela4[[#This Row],[Destino]],Tabela2[Estado],Tabela2[Id_Porto],-1)</f>
        <v>11</v>
      </c>
      <c r="G203" s="68">
        <f>_xlfn.XLOOKUP(Tabela4[[#This Row],[Tipo]],Tabela5[Tipo],Tabela5[Id_Carga],-1)</f>
        <v>1</v>
      </c>
      <c r="H203" s="59">
        <f>MONTH(DATE(2024, FIND(Tabela4[[#This Row],[Mês]], "janfevmarabrmaijunjulagosetoutnovdez")/3 + 1, 1))</f>
        <v>1</v>
      </c>
      <c r="I203" s="51">
        <v>28</v>
      </c>
      <c r="J203" s="47">
        <v>28</v>
      </c>
    </row>
    <row r="204" spans="1:10" x14ac:dyDescent="0.25">
      <c r="A204" s="59" t="s">
        <v>190</v>
      </c>
      <c r="B204" s="46" t="s">
        <v>191</v>
      </c>
      <c r="C204" s="46" t="s">
        <v>184</v>
      </c>
      <c r="D204" s="46" t="s">
        <v>183</v>
      </c>
      <c r="E204" s="68">
        <f>_xlfn.XLOOKUP(Tabela4[[#This Row],[Origem]],Tabela2[Estado],Tabela2[Id_Porto],-1)</f>
        <v>9</v>
      </c>
      <c r="F204" s="68">
        <f>_xlfn.XLOOKUP(Tabela4[[#This Row],[Destino]],Tabela2[Estado],Tabela2[Id_Porto],-1)</f>
        <v>8</v>
      </c>
      <c r="G204" s="68">
        <f>_xlfn.XLOOKUP(Tabela4[[#This Row],[Tipo]],Tabela5[Tipo],Tabela5[Id_Carga],-1)</f>
        <v>3</v>
      </c>
      <c r="H204" s="59">
        <f>MONTH(DATE(2024, FIND(Tabela4[[#This Row],[Mês]], "janfevmarabrmaijunjulagosetoutnovdez")/3 + 1, 1))</f>
        <v>1</v>
      </c>
      <c r="I204" s="51">
        <v>14</v>
      </c>
      <c r="J204" s="47">
        <v>28</v>
      </c>
    </row>
    <row r="205" spans="1:10" x14ac:dyDescent="0.25">
      <c r="A205" s="59" t="s">
        <v>190</v>
      </c>
      <c r="B205" s="46" t="s">
        <v>192</v>
      </c>
      <c r="C205" s="46" t="s">
        <v>177</v>
      </c>
      <c r="D205" s="46" t="s">
        <v>181</v>
      </c>
      <c r="E205" s="68">
        <f>_xlfn.XLOOKUP(Tabela4[[#This Row],[Origem]],Tabela2[Estado],Tabela2[Id_Porto],-1)</f>
        <v>1</v>
      </c>
      <c r="F205" s="68">
        <f>_xlfn.XLOOKUP(Tabela4[[#This Row],[Destino]],Tabela2[Estado],Tabela2[Id_Porto],-1)</f>
        <v>6</v>
      </c>
      <c r="G205" s="68">
        <f>_xlfn.XLOOKUP(Tabela4[[#This Row],[Tipo]],Tabela5[Tipo],Tabela5[Id_Carga],-1)</f>
        <v>1</v>
      </c>
      <c r="H205" s="59">
        <f>MONTH(DATE(2024, FIND(Tabela4[[#This Row],[Mês]], "janfevmarabrmaijunjulagosetoutnovdez")/3 + 1, 1))</f>
        <v>1</v>
      </c>
      <c r="I205" s="51">
        <v>27</v>
      </c>
      <c r="J205" s="47">
        <v>27</v>
      </c>
    </row>
    <row r="206" spans="1:10" x14ac:dyDescent="0.25">
      <c r="A206" s="59" t="s">
        <v>190</v>
      </c>
      <c r="B206" s="46" t="s">
        <v>192</v>
      </c>
      <c r="C206" s="46" t="s">
        <v>182</v>
      </c>
      <c r="D206" s="46" t="s">
        <v>177</v>
      </c>
      <c r="E206" s="68">
        <f>_xlfn.XLOOKUP(Tabela4[[#This Row],[Origem]],Tabela2[Estado],Tabela2[Id_Porto],-1)</f>
        <v>7</v>
      </c>
      <c r="F206" s="68">
        <f>_xlfn.XLOOKUP(Tabela4[[#This Row],[Destino]],Tabela2[Estado],Tabela2[Id_Porto],-1)</f>
        <v>1</v>
      </c>
      <c r="G206" s="68">
        <f>_xlfn.XLOOKUP(Tabela4[[#This Row],[Tipo]],Tabela5[Tipo],Tabela5[Id_Carga],-1)</f>
        <v>1</v>
      </c>
      <c r="H206" s="59">
        <f>MONTH(DATE(2024, FIND(Tabela4[[#This Row],[Mês]], "janfevmarabrmaijunjulagosetoutnovdez")/3 + 1, 1))</f>
        <v>1</v>
      </c>
      <c r="I206" s="51">
        <v>27</v>
      </c>
      <c r="J206" s="47">
        <v>27</v>
      </c>
    </row>
    <row r="207" spans="1:10" x14ac:dyDescent="0.25">
      <c r="A207" s="59" t="s">
        <v>190</v>
      </c>
      <c r="B207" s="46" t="s">
        <v>192</v>
      </c>
      <c r="C207" s="46" t="s">
        <v>180</v>
      </c>
      <c r="D207" s="46" t="s">
        <v>86</v>
      </c>
      <c r="E207" s="68">
        <f>_xlfn.XLOOKUP(Tabela4[[#This Row],[Origem]],Tabela2[Estado],Tabela2[Id_Porto],-1)</f>
        <v>5</v>
      </c>
      <c r="F207" s="68">
        <f>_xlfn.XLOOKUP(Tabela4[[#This Row],[Destino]],Tabela2[Estado],Tabela2[Id_Porto],-1)</f>
        <v>4</v>
      </c>
      <c r="G207" s="68">
        <f>_xlfn.XLOOKUP(Tabela4[[#This Row],[Tipo]],Tabela5[Tipo],Tabela5[Id_Carga],-1)</f>
        <v>1</v>
      </c>
      <c r="H207" s="59">
        <f>MONTH(DATE(2024, FIND(Tabela4[[#This Row],[Mês]], "janfevmarabrmaijunjulagosetoutnovdez")/3 + 1, 1))</f>
        <v>1</v>
      </c>
      <c r="I207" s="51">
        <v>27</v>
      </c>
      <c r="J207" s="47">
        <v>27</v>
      </c>
    </row>
    <row r="208" spans="1:10" x14ac:dyDescent="0.25">
      <c r="A208" s="59" t="s">
        <v>190</v>
      </c>
      <c r="B208" s="46" t="s">
        <v>192</v>
      </c>
      <c r="C208" s="46" t="s">
        <v>177</v>
      </c>
      <c r="D208" s="46" t="s">
        <v>86</v>
      </c>
      <c r="E208" s="68">
        <f>_xlfn.XLOOKUP(Tabela4[[#This Row],[Origem]],Tabela2[Estado],Tabela2[Id_Porto],-1)</f>
        <v>1</v>
      </c>
      <c r="F208" s="68">
        <f>_xlfn.XLOOKUP(Tabela4[[#This Row],[Destino]],Tabela2[Estado],Tabela2[Id_Porto],-1)</f>
        <v>4</v>
      </c>
      <c r="G208" s="68">
        <f>_xlfn.XLOOKUP(Tabela4[[#This Row],[Tipo]],Tabela5[Tipo],Tabela5[Id_Carga],-1)</f>
        <v>1</v>
      </c>
      <c r="H208" s="59">
        <f>MONTH(DATE(2024, FIND(Tabela4[[#This Row],[Mês]], "janfevmarabrmaijunjulagosetoutnovdez")/3 + 1, 1))</f>
        <v>1</v>
      </c>
      <c r="I208" s="51">
        <v>26</v>
      </c>
      <c r="J208" s="47">
        <v>26</v>
      </c>
    </row>
    <row r="209" spans="1:10" x14ac:dyDescent="0.25">
      <c r="A209" s="59" t="s">
        <v>190</v>
      </c>
      <c r="B209" s="46" t="s">
        <v>192</v>
      </c>
      <c r="C209" s="46" t="s">
        <v>182</v>
      </c>
      <c r="D209" s="46" t="s">
        <v>177</v>
      </c>
      <c r="E209" s="68">
        <f>_xlfn.XLOOKUP(Tabela4[[#This Row],[Origem]],Tabela2[Estado],Tabela2[Id_Porto],-1)</f>
        <v>7</v>
      </c>
      <c r="F209" s="68">
        <f>_xlfn.XLOOKUP(Tabela4[[#This Row],[Destino]],Tabela2[Estado],Tabela2[Id_Porto],-1)</f>
        <v>1</v>
      </c>
      <c r="G209" s="68">
        <f>_xlfn.XLOOKUP(Tabela4[[#This Row],[Tipo]],Tabela5[Tipo],Tabela5[Id_Carga],-1)</f>
        <v>1</v>
      </c>
      <c r="H209" s="59">
        <f>MONTH(DATE(2024, FIND(Tabela4[[#This Row],[Mês]], "janfevmarabrmaijunjulagosetoutnovdez")/3 + 1, 1))</f>
        <v>1</v>
      </c>
      <c r="I209" s="51">
        <v>26</v>
      </c>
      <c r="J209" s="47">
        <v>26</v>
      </c>
    </row>
    <row r="210" spans="1:10" x14ac:dyDescent="0.25">
      <c r="A210" s="59" t="s">
        <v>190</v>
      </c>
      <c r="B210" s="46" t="s">
        <v>193</v>
      </c>
      <c r="C210" s="46" t="s">
        <v>187</v>
      </c>
      <c r="D210" s="46" t="s">
        <v>180</v>
      </c>
      <c r="E210" s="68">
        <f>_xlfn.XLOOKUP(Tabela4[[#This Row],[Origem]],Tabela2[Estado],Tabela2[Id_Porto],-1)</f>
        <v>12</v>
      </c>
      <c r="F210" s="68">
        <f>_xlfn.XLOOKUP(Tabela4[[#This Row],[Destino]],Tabela2[Estado],Tabela2[Id_Porto],-1)</f>
        <v>5</v>
      </c>
      <c r="G210" s="68">
        <f>_xlfn.XLOOKUP(Tabela4[[#This Row],[Tipo]],Tabela5[Tipo],Tabela5[Id_Carga],-1)</f>
        <v>4</v>
      </c>
      <c r="H210" s="59">
        <f>MONTH(DATE(2024, FIND(Tabela4[[#This Row],[Mês]], "janfevmarabrmaijunjulagosetoutnovdez")/3 + 1, 1))</f>
        <v>1</v>
      </c>
      <c r="I210" s="51">
        <v>13</v>
      </c>
      <c r="J210" s="47">
        <v>26</v>
      </c>
    </row>
    <row r="211" spans="1:10" x14ac:dyDescent="0.25">
      <c r="A211" s="59" t="s">
        <v>190</v>
      </c>
      <c r="B211" s="46" t="s">
        <v>191</v>
      </c>
      <c r="C211" s="46" t="s">
        <v>187</v>
      </c>
      <c r="D211" s="46" t="s">
        <v>186</v>
      </c>
      <c r="E211" s="68">
        <f>_xlfn.XLOOKUP(Tabela4[[#This Row],[Origem]],Tabela2[Estado],Tabela2[Id_Porto],-1)</f>
        <v>12</v>
      </c>
      <c r="F211" s="68">
        <f>_xlfn.XLOOKUP(Tabela4[[#This Row],[Destino]],Tabela2[Estado],Tabela2[Id_Porto],-1)</f>
        <v>11</v>
      </c>
      <c r="G211" s="68">
        <f>_xlfn.XLOOKUP(Tabela4[[#This Row],[Tipo]],Tabela5[Tipo],Tabela5[Id_Carga],-1)</f>
        <v>3</v>
      </c>
      <c r="H211" s="59">
        <f>MONTH(DATE(2024, FIND(Tabela4[[#This Row],[Mês]], "janfevmarabrmaijunjulagosetoutnovdez")/3 + 1, 1))</f>
        <v>1</v>
      </c>
      <c r="I211" s="51">
        <v>13</v>
      </c>
      <c r="J211" s="47">
        <v>26</v>
      </c>
    </row>
    <row r="212" spans="1:10" x14ac:dyDescent="0.25">
      <c r="A212" s="59" t="s">
        <v>190</v>
      </c>
      <c r="B212" s="46" t="s">
        <v>191</v>
      </c>
      <c r="C212" s="46" t="s">
        <v>187</v>
      </c>
      <c r="D212" s="46" t="s">
        <v>186</v>
      </c>
      <c r="E212" s="68">
        <f>_xlfn.XLOOKUP(Tabela4[[#This Row],[Origem]],Tabela2[Estado],Tabela2[Id_Porto],-1)</f>
        <v>12</v>
      </c>
      <c r="F212" s="68">
        <f>_xlfn.XLOOKUP(Tabela4[[#This Row],[Destino]],Tabela2[Estado],Tabela2[Id_Porto],-1)</f>
        <v>11</v>
      </c>
      <c r="G212" s="68">
        <f>_xlfn.XLOOKUP(Tabela4[[#This Row],[Tipo]],Tabela5[Tipo],Tabela5[Id_Carga],-1)</f>
        <v>3</v>
      </c>
      <c r="H212" s="59">
        <f>MONTH(DATE(2024, FIND(Tabela4[[#This Row],[Mês]], "janfevmarabrmaijunjulagosetoutnovdez")/3 + 1, 1))</f>
        <v>1</v>
      </c>
      <c r="I212" s="51">
        <v>13</v>
      </c>
      <c r="J212" s="47">
        <v>26</v>
      </c>
    </row>
    <row r="213" spans="1:10" x14ac:dyDescent="0.25">
      <c r="A213" s="59" t="s">
        <v>190</v>
      </c>
      <c r="B213" s="46" t="s">
        <v>191</v>
      </c>
      <c r="C213" s="46" t="s">
        <v>86</v>
      </c>
      <c r="D213" s="46" t="s">
        <v>179</v>
      </c>
      <c r="E213" s="68">
        <f>_xlfn.XLOOKUP(Tabela4[[#This Row],[Origem]],Tabela2[Estado],Tabela2[Id_Porto],-1)</f>
        <v>4</v>
      </c>
      <c r="F213" s="68">
        <f>_xlfn.XLOOKUP(Tabela4[[#This Row],[Destino]],Tabela2[Estado],Tabela2[Id_Porto],-1)</f>
        <v>3</v>
      </c>
      <c r="G213" s="68">
        <f>_xlfn.XLOOKUP(Tabela4[[#This Row],[Tipo]],Tabela5[Tipo],Tabela5[Id_Carga],-1)</f>
        <v>3</v>
      </c>
      <c r="H213" s="59">
        <f>MONTH(DATE(2024, FIND(Tabela4[[#This Row],[Mês]], "janfevmarabrmaijunjulagosetoutnovdez")/3 + 1, 1))</f>
        <v>1</v>
      </c>
      <c r="I213" s="51">
        <v>12</v>
      </c>
      <c r="J213" s="47">
        <v>24</v>
      </c>
    </row>
    <row r="214" spans="1:10" x14ac:dyDescent="0.25">
      <c r="A214" s="59" t="s">
        <v>190</v>
      </c>
      <c r="B214" s="46" t="s">
        <v>191</v>
      </c>
      <c r="C214" s="46" t="s">
        <v>86</v>
      </c>
      <c r="D214" s="46" t="s">
        <v>186</v>
      </c>
      <c r="E214" s="68">
        <f>_xlfn.XLOOKUP(Tabela4[[#This Row],[Origem]],Tabela2[Estado],Tabela2[Id_Porto],-1)</f>
        <v>4</v>
      </c>
      <c r="F214" s="68">
        <f>_xlfn.XLOOKUP(Tabela4[[#This Row],[Destino]],Tabela2[Estado],Tabela2[Id_Porto],-1)</f>
        <v>11</v>
      </c>
      <c r="G214" s="68">
        <f>_xlfn.XLOOKUP(Tabela4[[#This Row],[Tipo]],Tabela5[Tipo],Tabela5[Id_Carga],-1)</f>
        <v>3</v>
      </c>
      <c r="H214" s="59">
        <f>MONTH(DATE(2024, FIND(Tabela4[[#This Row],[Mês]], "janfevmarabrmaijunjulagosetoutnovdez")/3 + 1, 1))</f>
        <v>1</v>
      </c>
      <c r="I214" s="51">
        <v>12</v>
      </c>
      <c r="J214" s="47">
        <v>24</v>
      </c>
    </row>
    <row r="215" spans="1:10" x14ac:dyDescent="0.25">
      <c r="A215" s="59" t="s">
        <v>190</v>
      </c>
      <c r="B215" s="46" t="s">
        <v>192</v>
      </c>
      <c r="C215" s="46" t="s">
        <v>182</v>
      </c>
      <c r="D215" s="46" t="s">
        <v>186</v>
      </c>
      <c r="E215" s="68">
        <f>_xlfn.XLOOKUP(Tabela4[[#This Row],[Origem]],Tabela2[Estado],Tabela2[Id_Porto],-1)</f>
        <v>7</v>
      </c>
      <c r="F215" s="68">
        <f>_xlfn.XLOOKUP(Tabela4[[#This Row],[Destino]],Tabela2[Estado],Tabela2[Id_Porto],-1)</f>
        <v>11</v>
      </c>
      <c r="G215" s="68">
        <f>_xlfn.XLOOKUP(Tabela4[[#This Row],[Tipo]],Tabela5[Tipo],Tabela5[Id_Carga],-1)</f>
        <v>1</v>
      </c>
      <c r="H215" s="59">
        <f>MONTH(DATE(2024, FIND(Tabela4[[#This Row],[Mês]], "janfevmarabrmaijunjulagosetoutnovdez")/3 + 1, 1))</f>
        <v>1</v>
      </c>
      <c r="I215" s="51">
        <v>24</v>
      </c>
      <c r="J215" s="47">
        <v>24</v>
      </c>
    </row>
    <row r="216" spans="1:10" x14ac:dyDescent="0.25">
      <c r="A216" s="59" t="s">
        <v>190</v>
      </c>
      <c r="B216" s="46" t="s">
        <v>193</v>
      </c>
      <c r="C216" s="46" t="s">
        <v>178</v>
      </c>
      <c r="D216" s="46" t="s">
        <v>86</v>
      </c>
      <c r="E216" s="68">
        <f>_xlfn.XLOOKUP(Tabela4[[#This Row],[Origem]],Tabela2[Estado],Tabela2[Id_Porto],-1)</f>
        <v>2</v>
      </c>
      <c r="F216" s="68">
        <f>_xlfn.XLOOKUP(Tabela4[[#This Row],[Destino]],Tabela2[Estado],Tabela2[Id_Porto],-1)</f>
        <v>4</v>
      </c>
      <c r="G216" s="68">
        <f>_xlfn.XLOOKUP(Tabela4[[#This Row],[Tipo]],Tabela5[Tipo],Tabela5[Id_Carga],-1)</f>
        <v>4</v>
      </c>
      <c r="H216" s="59">
        <f>MONTH(DATE(2024, FIND(Tabela4[[#This Row],[Mês]], "janfevmarabrmaijunjulagosetoutnovdez")/3 + 1, 1))</f>
        <v>1</v>
      </c>
      <c r="I216" s="51">
        <v>12</v>
      </c>
      <c r="J216" s="47">
        <v>24</v>
      </c>
    </row>
    <row r="217" spans="1:10" x14ac:dyDescent="0.25">
      <c r="A217" s="59" t="s">
        <v>190</v>
      </c>
      <c r="B217" s="46" t="s">
        <v>193</v>
      </c>
      <c r="C217" s="46" t="s">
        <v>178</v>
      </c>
      <c r="D217" s="46" t="s">
        <v>184</v>
      </c>
      <c r="E217" s="68">
        <f>_xlfn.XLOOKUP(Tabela4[[#This Row],[Origem]],Tabela2[Estado],Tabela2[Id_Porto],-1)</f>
        <v>2</v>
      </c>
      <c r="F217" s="68">
        <f>_xlfn.XLOOKUP(Tabela4[[#This Row],[Destino]],Tabela2[Estado],Tabela2[Id_Porto],-1)</f>
        <v>9</v>
      </c>
      <c r="G217" s="68">
        <f>_xlfn.XLOOKUP(Tabela4[[#This Row],[Tipo]],Tabela5[Tipo],Tabela5[Id_Carga],-1)</f>
        <v>4</v>
      </c>
      <c r="H217" s="59">
        <f>MONTH(DATE(2024, FIND(Tabela4[[#This Row],[Mês]], "janfevmarabrmaijunjulagosetoutnovdez")/3 + 1, 1))</f>
        <v>1</v>
      </c>
      <c r="I217" s="51">
        <v>12</v>
      </c>
      <c r="J217" s="47">
        <v>24</v>
      </c>
    </row>
    <row r="218" spans="1:10" x14ac:dyDescent="0.25">
      <c r="A218" s="59" t="s">
        <v>190</v>
      </c>
      <c r="B218" s="46" t="s">
        <v>191</v>
      </c>
      <c r="C218" s="46" t="s">
        <v>180</v>
      </c>
      <c r="D218" s="46" t="s">
        <v>86</v>
      </c>
      <c r="E218" s="68">
        <f>_xlfn.XLOOKUP(Tabela4[[#This Row],[Origem]],Tabela2[Estado],Tabela2[Id_Porto],-1)</f>
        <v>5</v>
      </c>
      <c r="F218" s="68">
        <f>_xlfn.XLOOKUP(Tabela4[[#This Row],[Destino]],Tabela2[Estado],Tabela2[Id_Porto],-1)</f>
        <v>4</v>
      </c>
      <c r="G218" s="68">
        <f>_xlfn.XLOOKUP(Tabela4[[#This Row],[Tipo]],Tabela5[Tipo],Tabela5[Id_Carga],-1)</f>
        <v>3</v>
      </c>
      <c r="H218" s="59">
        <f>MONTH(DATE(2024, FIND(Tabela4[[#This Row],[Mês]], "janfevmarabrmaijunjulagosetoutnovdez")/3 + 1, 1))</f>
        <v>1</v>
      </c>
      <c r="I218" s="51">
        <v>12</v>
      </c>
      <c r="J218" s="47">
        <v>24</v>
      </c>
    </row>
    <row r="219" spans="1:10" x14ac:dyDescent="0.25">
      <c r="A219" s="59" t="s">
        <v>190</v>
      </c>
      <c r="B219" s="46" t="s">
        <v>191</v>
      </c>
      <c r="C219" s="46" t="s">
        <v>180</v>
      </c>
      <c r="D219" s="46" t="s">
        <v>184</v>
      </c>
      <c r="E219" s="68">
        <f>_xlfn.XLOOKUP(Tabela4[[#This Row],[Origem]],Tabela2[Estado],Tabela2[Id_Porto],-1)</f>
        <v>5</v>
      </c>
      <c r="F219" s="68">
        <f>_xlfn.XLOOKUP(Tabela4[[#This Row],[Destino]],Tabela2[Estado],Tabela2[Id_Porto],-1)</f>
        <v>9</v>
      </c>
      <c r="G219" s="68">
        <f>_xlfn.XLOOKUP(Tabela4[[#This Row],[Tipo]],Tabela5[Tipo],Tabela5[Id_Carga],-1)</f>
        <v>3</v>
      </c>
      <c r="H219" s="59">
        <f>MONTH(DATE(2024, FIND(Tabela4[[#This Row],[Mês]], "janfevmarabrmaijunjulagosetoutnovdez")/3 + 1, 1))</f>
        <v>1</v>
      </c>
      <c r="I219" s="51">
        <v>12</v>
      </c>
      <c r="J219" s="47">
        <v>24</v>
      </c>
    </row>
    <row r="220" spans="1:10" x14ac:dyDescent="0.25">
      <c r="A220" s="59" t="s">
        <v>190</v>
      </c>
      <c r="B220" s="46" t="s">
        <v>191</v>
      </c>
      <c r="C220" s="46" t="s">
        <v>184</v>
      </c>
      <c r="D220" s="46" t="s">
        <v>86</v>
      </c>
      <c r="E220" s="68">
        <f>_xlfn.XLOOKUP(Tabela4[[#This Row],[Origem]],Tabela2[Estado],Tabela2[Id_Porto],-1)</f>
        <v>9</v>
      </c>
      <c r="F220" s="68">
        <f>_xlfn.XLOOKUP(Tabela4[[#This Row],[Destino]],Tabela2[Estado],Tabela2[Id_Porto],-1)</f>
        <v>4</v>
      </c>
      <c r="G220" s="68">
        <f>_xlfn.XLOOKUP(Tabela4[[#This Row],[Tipo]],Tabela5[Tipo],Tabela5[Id_Carga],-1)</f>
        <v>3</v>
      </c>
      <c r="H220" s="59">
        <f>MONTH(DATE(2024, FIND(Tabela4[[#This Row],[Mês]], "janfevmarabrmaijunjulagosetoutnovdez")/3 + 1, 1))</f>
        <v>1</v>
      </c>
      <c r="I220" s="51">
        <v>12</v>
      </c>
      <c r="J220" s="47">
        <v>24</v>
      </c>
    </row>
    <row r="221" spans="1:10" x14ac:dyDescent="0.25">
      <c r="A221" s="59" t="s">
        <v>190</v>
      </c>
      <c r="B221" s="46" t="s">
        <v>192</v>
      </c>
      <c r="C221" s="46" t="s">
        <v>183</v>
      </c>
      <c r="D221" s="46" t="s">
        <v>86</v>
      </c>
      <c r="E221" s="68">
        <f>_xlfn.XLOOKUP(Tabela4[[#This Row],[Origem]],Tabela2[Estado],Tabela2[Id_Porto],-1)</f>
        <v>8</v>
      </c>
      <c r="F221" s="68">
        <f>_xlfn.XLOOKUP(Tabela4[[#This Row],[Destino]],Tabela2[Estado],Tabela2[Id_Porto],-1)</f>
        <v>4</v>
      </c>
      <c r="G221" s="68">
        <f>_xlfn.XLOOKUP(Tabela4[[#This Row],[Tipo]],Tabela5[Tipo],Tabela5[Id_Carga],-1)</f>
        <v>1</v>
      </c>
      <c r="H221" s="59">
        <f>MONTH(DATE(2024, FIND(Tabela4[[#This Row],[Mês]], "janfevmarabrmaijunjulagosetoutnovdez")/3 + 1, 1))</f>
        <v>1</v>
      </c>
      <c r="I221" s="51">
        <v>23</v>
      </c>
      <c r="J221" s="47">
        <v>23</v>
      </c>
    </row>
    <row r="222" spans="1:10" x14ac:dyDescent="0.25">
      <c r="A222" s="59" t="s">
        <v>190</v>
      </c>
      <c r="B222" s="46" t="s">
        <v>192</v>
      </c>
      <c r="C222" s="46" t="s">
        <v>187</v>
      </c>
      <c r="D222" s="46" t="s">
        <v>186</v>
      </c>
      <c r="E222" s="68">
        <f>_xlfn.XLOOKUP(Tabela4[[#This Row],[Origem]],Tabela2[Estado],Tabela2[Id_Porto],-1)</f>
        <v>12</v>
      </c>
      <c r="F222" s="68">
        <f>_xlfn.XLOOKUP(Tabela4[[#This Row],[Destino]],Tabela2[Estado],Tabela2[Id_Porto],-1)</f>
        <v>11</v>
      </c>
      <c r="G222" s="68">
        <f>_xlfn.XLOOKUP(Tabela4[[#This Row],[Tipo]],Tabela5[Tipo],Tabela5[Id_Carga],-1)</f>
        <v>1</v>
      </c>
      <c r="H222" s="59">
        <f>MONTH(DATE(2024, FIND(Tabela4[[#This Row],[Mês]], "janfevmarabrmaijunjulagosetoutnovdez")/3 + 1, 1))</f>
        <v>1</v>
      </c>
      <c r="I222" s="51">
        <v>23</v>
      </c>
      <c r="J222" s="47">
        <v>23</v>
      </c>
    </row>
    <row r="223" spans="1:10" x14ac:dyDescent="0.25">
      <c r="A223" s="59" t="s">
        <v>190</v>
      </c>
      <c r="B223" s="46" t="s">
        <v>192</v>
      </c>
      <c r="C223" s="46" t="s">
        <v>187</v>
      </c>
      <c r="D223" s="46" t="s">
        <v>184</v>
      </c>
      <c r="E223" s="68">
        <f>_xlfn.XLOOKUP(Tabela4[[#This Row],[Origem]],Tabela2[Estado],Tabela2[Id_Porto],-1)</f>
        <v>12</v>
      </c>
      <c r="F223" s="68">
        <f>_xlfn.XLOOKUP(Tabela4[[#This Row],[Destino]],Tabela2[Estado],Tabela2[Id_Porto],-1)</f>
        <v>9</v>
      </c>
      <c r="G223" s="68">
        <f>_xlfn.XLOOKUP(Tabela4[[#This Row],[Tipo]],Tabela5[Tipo],Tabela5[Id_Carga],-1)</f>
        <v>1</v>
      </c>
      <c r="H223" s="59">
        <f>MONTH(DATE(2024, FIND(Tabela4[[#This Row],[Mês]], "janfevmarabrmaijunjulagosetoutnovdez")/3 + 1, 1))</f>
        <v>1</v>
      </c>
      <c r="I223" s="51">
        <v>23</v>
      </c>
      <c r="J223" s="47">
        <v>23</v>
      </c>
    </row>
    <row r="224" spans="1:10" x14ac:dyDescent="0.25">
      <c r="A224" s="59" t="s">
        <v>190</v>
      </c>
      <c r="B224" s="46" t="s">
        <v>192</v>
      </c>
      <c r="C224" s="46" t="s">
        <v>183</v>
      </c>
      <c r="D224" s="46" t="s">
        <v>177</v>
      </c>
      <c r="E224" s="68">
        <f>_xlfn.XLOOKUP(Tabela4[[#This Row],[Origem]],Tabela2[Estado],Tabela2[Id_Porto],-1)</f>
        <v>8</v>
      </c>
      <c r="F224" s="68">
        <f>_xlfn.XLOOKUP(Tabela4[[#This Row],[Destino]],Tabela2[Estado],Tabela2[Id_Porto],-1)</f>
        <v>1</v>
      </c>
      <c r="G224" s="68">
        <f>_xlfn.XLOOKUP(Tabela4[[#This Row],[Tipo]],Tabela5[Tipo],Tabela5[Id_Carga],-1)</f>
        <v>1</v>
      </c>
      <c r="H224" s="59">
        <f>MONTH(DATE(2024, FIND(Tabela4[[#This Row],[Mês]], "janfevmarabrmaijunjulagosetoutnovdez")/3 + 1, 1))</f>
        <v>1</v>
      </c>
      <c r="I224" s="51">
        <v>21</v>
      </c>
      <c r="J224" s="47">
        <v>21</v>
      </c>
    </row>
    <row r="225" spans="1:10" x14ac:dyDescent="0.25">
      <c r="A225" s="59" t="s">
        <v>190</v>
      </c>
      <c r="B225" s="46" t="s">
        <v>192</v>
      </c>
      <c r="C225" s="46" t="s">
        <v>177</v>
      </c>
      <c r="D225" s="46" t="s">
        <v>183</v>
      </c>
      <c r="E225" s="68">
        <f>_xlfn.XLOOKUP(Tabela4[[#This Row],[Origem]],Tabela2[Estado],Tabela2[Id_Porto],-1)</f>
        <v>1</v>
      </c>
      <c r="F225" s="68">
        <f>_xlfn.XLOOKUP(Tabela4[[#This Row],[Destino]],Tabela2[Estado],Tabela2[Id_Porto],-1)</f>
        <v>8</v>
      </c>
      <c r="G225" s="68">
        <f>_xlfn.XLOOKUP(Tabela4[[#This Row],[Tipo]],Tabela5[Tipo],Tabela5[Id_Carga],-1)</f>
        <v>1</v>
      </c>
      <c r="H225" s="59">
        <f>MONTH(DATE(2024, FIND(Tabela4[[#This Row],[Mês]], "janfevmarabrmaijunjulagosetoutnovdez")/3 + 1, 1))</f>
        <v>1</v>
      </c>
      <c r="I225" s="51">
        <v>20</v>
      </c>
      <c r="J225" s="47">
        <v>20</v>
      </c>
    </row>
    <row r="226" spans="1:10" x14ac:dyDescent="0.25">
      <c r="A226" s="59" t="s">
        <v>190</v>
      </c>
      <c r="B226" s="46" t="s">
        <v>193</v>
      </c>
      <c r="C226" s="46" t="s">
        <v>86</v>
      </c>
      <c r="D226" s="46" t="s">
        <v>179</v>
      </c>
      <c r="E226" s="68">
        <f>_xlfn.XLOOKUP(Tabela4[[#This Row],[Origem]],Tabela2[Estado],Tabela2[Id_Porto],-1)</f>
        <v>4</v>
      </c>
      <c r="F226" s="68">
        <f>_xlfn.XLOOKUP(Tabela4[[#This Row],[Destino]],Tabela2[Estado],Tabela2[Id_Porto],-1)</f>
        <v>3</v>
      </c>
      <c r="G226" s="68">
        <f>_xlfn.XLOOKUP(Tabela4[[#This Row],[Tipo]],Tabela5[Tipo],Tabela5[Id_Carga],-1)</f>
        <v>4</v>
      </c>
      <c r="H226" s="59">
        <f>MONTH(DATE(2024, FIND(Tabela4[[#This Row],[Mês]], "janfevmarabrmaijunjulagosetoutnovdez")/3 + 1, 1))</f>
        <v>1</v>
      </c>
      <c r="I226" s="51">
        <v>10</v>
      </c>
      <c r="J226" s="47">
        <v>20</v>
      </c>
    </row>
    <row r="227" spans="1:10" x14ac:dyDescent="0.25">
      <c r="A227" s="59" t="s">
        <v>190</v>
      </c>
      <c r="B227" s="46" t="s">
        <v>193</v>
      </c>
      <c r="C227" s="46" t="s">
        <v>185</v>
      </c>
      <c r="D227" s="46" t="s">
        <v>183</v>
      </c>
      <c r="E227" s="68">
        <f>_xlfn.XLOOKUP(Tabela4[[#This Row],[Origem]],Tabela2[Estado],Tabela2[Id_Porto],-1)</f>
        <v>10</v>
      </c>
      <c r="F227" s="68">
        <f>_xlfn.XLOOKUP(Tabela4[[#This Row],[Destino]],Tabela2[Estado],Tabela2[Id_Porto],-1)</f>
        <v>8</v>
      </c>
      <c r="G227" s="68">
        <f>_xlfn.XLOOKUP(Tabela4[[#This Row],[Tipo]],Tabela5[Tipo],Tabela5[Id_Carga],-1)</f>
        <v>4</v>
      </c>
      <c r="H227" s="59">
        <f>MONTH(DATE(2024, FIND(Tabela4[[#This Row],[Mês]], "janfevmarabrmaijunjulagosetoutnovdez")/3 + 1, 1))</f>
        <v>1</v>
      </c>
      <c r="I227" s="51">
        <v>10</v>
      </c>
      <c r="J227" s="47">
        <v>20</v>
      </c>
    </row>
    <row r="228" spans="1:10" x14ac:dyDescent="0.25">
      <c r="A228" s="59" t="s">
        <v>190</v>
      </c>
      <c r="B228" s="46" t="s">
        <v>192</v>
      </c>
      <c r="C228" s="46" t="s">
        <v>183</v>
      </c>
      <c r="D228" s="46" t="s">
        <v>181</v>
      </c>
      <c r="E228" s="68">
        <f>_xlfn.XLOOKUP(Tabela4[[#This Row],[Origem]],Tabela2[Estado],Tabela2[Id_Porto],-1)</f>
        <v>8</v>
      </c>
      <c r="F228" s="68">
        <f>_xlfn.XLOOKUP(Tabela4[[#This Row],[Destino]],Tabela2[Estado],Tabela2[Id_Porto],-1)</f>
        <v>6</v>
      </c>
      <c r="G228" s="68">
        <f>_xlfn.XLOOKUP(Tabela4[[#This Row],[Tipo]],Tabela5[Tipo],Tabela5[Id_Carga],-1)</f>
        <v>1</v>
      </c>
      <c r="H228" s="59">
        <f>MONTH(DATE(2024, FIND(Tabela4[[#This Row],[Mês]], "janfevmarabrmaijunjulagosetoutnovdez")/3 + 1, 1))</f>
        <v>1</v>
      </c>
      <c r="I228" s="51">
        <v>20</v>
      </c>
      <c r="J228" s="47">
        <v>20</v>
      </c>
    </row>
    <row r="229" spans="1:10" x14ac:dyDescent="0.25">
      <c r="A229" s="59" t="s">
        <v>190</v>
      </c>
      <c r="B229" s="46" t="s">
        <v>192</v>
      </c>
      <c r="C229" s="46" t="s">
        <v>183</v>
      </c>
      <c r="D229" s="46" t="s">
        <v>186</v>
      </c>
      <c r="E229" s="68">
        <f>_xlfn.XLOOKUP(Tabela4[[#This Row],[Origem]],Tabela2[Estado],Tabela2[Id_Porto],-1)</f>
        <v>8</v>
      </c>
      <c r="F229" s="68">
        <f>_xlfn.XLOOKUP(Tabela4[[#This Row],[Destino]],Tabela2[Estado],Tabela2[Id_Porto],-1)</f>
        <v>11</v>
      </c>
      <c r="G229" s="68">
        <f>_xlfn.XLOOKUP(Tabela4[[#This Row],[Tipo]],Tabela5[Tipo],Tabela5[Id_Carga],-1)</f>
        <v>1</v>
      </c>
      <c r="H229" s="59">
        <f>MONTH(DATE(2024, FIND(Tabela4[[#This Row],[Mês]], "janfevmarabrmaijunjulagosetoutnovdez")/3 + 1, 1))</f>
        <v>1</v>
      </c>
      <c r="I229" s="51">
        <v>20</v>
      </c>
      <c r="J229" s="47">
        <v>20</v>
      </c>
    </row>
    <row r="230" spans="1:10" x14ac:dyDescent="0.25">
      <c r="A230" s="59" t="s">
        <v>190</v>
      </c>
      <c r="B230" s="46" t="s">
        <v>193</v>
      </c>
      <c r="C230" s="46" t="s">
        <v>187</v>
      </c>
      <c r="D230" s="46" t="s">
        <v>86</v>
      </c>
      <c r="E230" s="68">
        <f>_xlfn.XLOOKUP(Tabela4[[#This Row],[Origem]],Tabela2[Estado],Tabela2[Id_Porto],-1)</f>
        <v>12</v>
      </c>
      <c r="F230" s="68">
        <f>_xlfn.XLOOKUP(Tabela4[[#This Row],[Destino]],Tabela2[Estado],Tabela2[Id_Porto],-1)</f>
        <v>4</v>
      </c>
      <c r="G230" s="68">
        <f>_xlfn.XLOOKUP(Tabela4[[#This Row],[Tipo]],Tabela5[Tipo],Tabela5[Id_Carga],-1)</f>
        <v>4</v>
      </c>
      <c r="H230" s="59">
        <f>MONTH(DATE(2024, FIND(Tabela4[[#This Row],[Mês]], "janfevmarabrmaijunjulagosetoutnovdez")/3 + 1, 1))</f>
        <v>1</v>
      </c>
      <c r="I230" s="51">
        <v>10</v>
      </c>
      <c r="J230" s="47">
        <v>20</v>
      </c>
    </row>
    <row r="231" spans="1:10" x14ac:dyDescent="0.25">
      <c r="A231" s="59" t="s">
        <v>190</v>
      </c>
      <c r="B231" s="46" t="s">
        <v>192</v>
      </c>
      <c r="C231" s="46" t="s">
        <v>186</v>
      </c>
      <c r="D231" s="46" t="s">
        <v>86</v>
      </c>
      <c r="E231" s="68">
        <f>_xlfn.XLOOKUP(Tabela4[[#This Row],[Origem]],Tabela2[Estado],Tabela2[Id_Porto],-1)</f>
        <v>11</v>
      </c>
      <c r="F231" s="68">
        <f>_xlfn.XLOOKUP(Tabela4[[#This Row],[Destino]],Tabela2[Estado],Tabela2[Id_Porto],-1)</f>
        <v>4</v>
      </c>
      <c r="G231" s="68">
        <f>_xlfn.XLOOKUP(Tabela4[[#This Row],[Tipo]],Tabela5[Tipo],Tabela5[Id_Carga],-1)</f>
        <v>1</v>
      </c>
      <c r="H231" s="59">
        <f>MONTH(DATE(2024, FIND(Tabela4[[#This Row],[Mês]], "janfevmarabrmaijunjulagosetoutnovdez")/3 + 1, 1))</f>
        <v>1</v>
      </c>
      <c r="I231" s="51">
        <v>20</v>
      </c>
      <c r="J231" s="47">
        <v>20</v>
      </c>
    </row>
    <row r="232" spans="1:10" x14ac:dyDescent="0.25">
      <c r="A232" s="59" t="s">
        <v>190</v>
      </c>
      <c r="B232" s="46" t="s">
        <v>192</v>
      </c>
      <c r="C232" s="46" t="s">
        <v>186</v>
      </c>
      <c r="D232" s="46" t="s">
        <v>186</v>
      </c>
      <c r="E232" s="68">
        <f>_xlfn.XLOOKUP(Tabela4[[#This Row],[Origem]],Tabela2[Estado],Tabela2[Id_Porto],-1)</f>
        <v>11</v>
      </c>
      <c r="F232" s="68">
        <f>_xlfn.XLOOKUP(Tabela4[[#This Row],[Destino]],Tabela2[Estado],Tabela2[Id_Porto],-1)</f>
        <v>11</v>
      </c>
      <c r="G232" s="68">
        <f>_xlfn.XLOOKUP(Tabela4[[#This Row],[Tipo]],Tabela5[Tipo],Tabela5[Id_Carga],-1)</f>
        <v>1</v>
      </c>
      <c r="H232" s="59">
        <f>MONTH(DATE(2024, FIND(Tabela4[[#This Row],[Mês]], "janfevmarabrmaijunjulagosetoutnovdez")/3 + 1, 1))</f>
        <v>1</v>
      </c>
      <c r="I232" s="51">
        <v>20</v>
      </c>
      <c r="J232" s="47">
        <v>20</v>
      </c>
    </row>
    <row r="233" spans="1:10" x14ac:dyDescent="0.25">
      <c r="A233" s="59" t="s">
        <v>190</v>
      </c>
      <c r="B233" s="46" t="s">
        <v>193</v>
      </c>
      <c r="C233" s="46" t="s">
        <v>186</v>
      </c>
      <c r="D233" s="46" t="s">
        <v>184</v>
      </c>
      <c r="E233" s="68">
        <f>_xlfn.XLOOKUP(Tabela4[[#This Row],[Origem]],Tabela2[Estado],Tabela2[Id_Porto],-1)</f>
        <v>11</v>
      </c>
      <c r="F233" s="68">
        <f>_xlfn.XLOOKUP(Tabela4[[#This Row],[Destino]],Tabela2[Estado],Tabela2[Id_Porto],-1)</f>
        <v>9</v>
      </c>
      <c r="G233" s="68">
        <f>_xlfn.XLOOKUP(Tabela4[[#This Row],[Tipo]],Tabela5[Tipo],Tabela5[Id_Carga],-1)</f>
        <v>4</v>
      </c>
      <c r="H233" s="59">
        <f>MONTH(DATE(2024, FIND(Tabela4[[#This Row],[Mês]], "janfevmarabrmaijunjulagosetoutnovdez")/3 + 1, 1))</f>
        <v>1</v>
      </c>
      <c r="I233" s="51">
        <v>10</v>
      </c>
      <c r="J233" s="47">
        <v>20</v>
      </c>
    </row>
    <row r="234" spans="1:10" x14ac:dyDescent="0.25">
      <c r="A234" s="59" t="s">
        <v>190</v>
      </c>
      <c r="B234" s="46" t="s">
        <v>191</v>
      </c>
      <c r="C234" s="46" t="s">
        <v>184</v>
      </c>
      <c r="D234" s="46" t="s">
        <v>86</v>
      </c>
      <c r="E234" s="68">
        <f>_xlfn.XLOOKUP(Tabela4[[#This Row],[Origem]],Tabela2[Estado],Tabela2[Id_Porto],-1)</f>
        <v>9</v>
      </c>
      <c r="F234" s="68">
        <f>_xlfn.XLOOKUP(Tabela4[[#This Row],[Destino]],Tabela2[Estado],Tabela2[Id_Porto],-1)</f>
        <v>4</v>
      </c>
      <c r="G234" s="68">
        <f>_xlfn.XLOOKUP(Tabela4[[#This Row],[Tipo]],Tabela5[Tipo],Tabela5[Id_Carga],-1)</f>
        <v>3</v>
      </c>
      <c r="H234" s="59">
        <f>MONTH(DATE(2024, FIND(Tabela4[[#This Row],[Mês]], "janfevmarabrmaijunjulagosetoutnovdez")/3 + 1, 1))</f>
        <v>1</v>
      </c>
      <c r="I234" s="51">
        <v>10</v>
      </c>
      <c r="J234" s="47">
        <v>20</v>
      </c>
    </row>
    <row r="235" spans="1:10" x14ac:dyDescent="0.25">
      <c r="A235" s="59" t="s">
        <v>190</v>
      </c>
      <c r="B235" s="46" t="s">
        <v>191</v>
      </c>
      <c r="C235" s="46" t="s">
        <v>177</v>
      </c>
      <c r="D235" s="46" t="s">
        <v>181</v>
      </c>
      <c r="E235" s="68">
        <f>_xlfn.XLOOKUP(Tabela4[[#This Row],[Origem]],Tabela2[Estado],Tabela2[Id_Porto],-1)</f>
        <v>1</v>
      </c>
      <c r="F235" s="68">
        <f>_xlfn.XLOOKUP(Tabela4[[#This Row],[Destino]],Tabela2[Estado],Tabela2[Id_Porto],-1)</f>
        <v>6</v>
      </c>
      <c r="G235" s="68">
        <f>_xlfn.XLOOKUP(Tabela4[[#This Row],[Tipo]],Tabela5[Tipo],Tabela5[Id_Carga],-1)</f>
        <v>3</v>
      </c>
      <c r="H235" s="59">
        <f>MONTH(DATE(2024, FIND(Tabela4[[#This Row],[Mês]], "janfevmarabrmaijunjulagosetoutnovdez")/3 + 1, 1))</f>
        <v>1</v>
      </c>
      <c r="I235" s="51">
        <v>9</v>
      </c>
      <c r="J235" s="47">
        <v>18</v>
      </c>
    </row>
    <row r="236" spans="1:10" x14ac:dyDescent="0.25">
      <c r="A236" s="59" t="s">
        <v>190</v>
      </c>
      <c r="B236" s="46" t="s">
        <v>191</v>
      </c>
      <c r="C236" s="46" t="s">
        <v>177</v>
      </c>
      <c r="D236" s="46" t="s">
        <v>86</v>
      </c>
      <c r="E236" s="68">
        <f>_xlfn.XLOOKUP(Tabela4[[#This Row],[Origem]],Tabela2[Estado],Tabela2[Id_Porto],-1)</f>
        <v>1</v>
      </c>
      <c r="F236" s="68">
        <f>_xlfn.XLOOKUP(Tabela4[[#This Row],[Destino]],Tabela2[Estado],Tabela2[Id_Porto],-1)</f>
        <v>4</v>
      </c>
      <c r="G236" s="68">
        <f>_xlfn.XLOOKUP(Tabela4[[#This Row],[Tipo]],Tabela5[Tipo],Tabela5[Id_Carga],-1)</f>
        <v>3</v>
      </c>
      <c r="H236" s="59">
        <f>MONTH(DATE(2024, FIND(Tabela4[[#This Row],[Mês]], "janfevmarabrmaijunjulagosetoutnovdez")/3 + 1, 1))</f>
        <v>1</v>
      </c>
      <c r="I236" s="51">
        <v>9</v>
      </c>
      <c r="J236" s="47">
        <v>18</v>
      </c>
    </row>
    <row r="237" spans="1:10" x14ac:dyDescent="0.25">
      <c r="A237" s="59" t="s">
        <v>190</v>
      </c>
      <c r="B237" s="46" t="s">
        <v>191</v>
      </c>
      <c r="C237" s="46" t="s">
        <v>183</v>
      </c>
      <c r="D237" s="46" t="s">
        <v>186</v>
      </c>
      <c r="E237" s="68">
        <f>_xlfn.XLOOKUP(Tabela4[[#This Row],[Origem]],Tabela2[Estado],Tabela2[Id_Porto],-1)</f>
        <v>8</v>
      </c>
      <c r="F237" s="68">
        <f>_xlfn.XLOOKUP(Tabela4[[#This Row],[Destino]],Tabela2[Estado],Tabela2[Id_Porto],-1)</f>
        <v>11</v>
      </c>
      <c r="G237" s="68">
        <f>_xlfn.XLOOKUP(Tabela4[[#This Row],[Tipo]],Tabela5[Tipo],Tabela5[Id_Carga],-1)</f>
        <v>3</v>
      </c>
      <c r="H237" s="59">
        <f>MONTH(DATE(2024, FIND(Tabela4[[#This Row],[Mês]], "janfevmarabrmaijunjulagosetoutnovdez")/3 + 1, 1))</f>
        <v>1</v>
      </c>
      <c r="I237" s="51">
        <v>9</v>
      </c>
      <c r="J237" s="47">
        <v>18</v>
      </c>
    </row>
    <row r="238" spans="1:10" x14ac:dyDescent="0.25">
      <c r="A238" s="59" t="s">
        <v>190</v>
      </c>
      <c r="B238" s="46" t="s">
        <v>192</v>
      </c>
      <c r="C238" s="46" t="s">
        <v>183</v>
      </c>
      <c r="D238" s="46" t="s">
        <v>184</v>
      </c>
      <c r="E238" s="68">
        <f>_xlfn.XLOOKUP(Tabela4[[#This Row],[Origem]],Tabela2[Estado],Tabela2[Id_Porto],-1)</f>
        <v>8</v>
      </c>
      <c r="F238" s="68">
        <f>_xlfn.XLOOKUP(Tabela4[[#This Row],[Destino]],Tabela2[Estado],Tabela2[Id_Porto],-1)</f>
        <v>9</v>
      </c>
      <c r="G238" s="68">
        <f>_xlfn.XLOOKUP(Tabela4[[#This Row],[Tipo]],Tabela5[Tipo],Tabela5[Id_Carga],-1)</f>
        <v>1</v>
      </c>
      <c r="H238" s="59">
        <f>MONTH(DATE(2024, FIND(Tabela4[[#This Row],[Mês]], "janfevmarabrmaijunjulagosetoutnovdez")/3 + 1, 1))</f>
        <v>1</v>
      </c>
      <c r="I238" s="51">
        <v>18</v>
      </c>
      <c r="J238" s="47">
        <v>18</v>
      </c>
    </row>
    <row r="239" spans="1:10" x14ac:dyDescent="0.25">
      <c r="A239" s="59" t="s">
        <v>190</v>
      </c>
      <c r="B239" s="46" t="s">
        <v>192</v>
      </c>
      <c r="C239" s="46" t="s">
        <v>181</v>
      </c>
      <c r="D239" s="46" t="s">
        <v>183</v>
      </c>
      <c r="E239" s="68">
        <f>_xlfn.XLOOKUP(Tabela4[[#This Row],[Origem]],Tabela2[Estado],Tabela2[Id_Porto],-1)</f>
        <v>6</v>
      </c>
      <c r="F239" s="68">
        <f>_xlfn.XLOOKUP(Tabela4[[#This Row],[Destino]],Tabela2[Estado],Tabela2[Id_Porto],-1)</f>
        <v>8</v>
      </c>
      <c r="G239" s="68">
        <f>_xlfn.XLOOKUP(Tabela4[[#This Row],[Tipo]],Tabela5[Tipo],Tabela5[Id_Carga],-1)</f>
        <v>1</v>
      </c>
      <c r="H239" s="59">
        <f>MONTH(DATE(2024, FIND(Tabela4[[#This Row],[Mês]], "janfevmarabrmaijunjulagosetoutnovdez")/3 + 1, 1))</f>
        <v>1</v>
      </c>
      <c r="I239" s="51">
        <v>16</v>
      </c>
      <c r="J239" s="47">
        <v>16</v>
      </c>
    </row>
    <row r="240" spans="1:10" x14ac:dyDescent="0.25">
      <c r="A240" s="59" t="s">
        <v>190</v>
      </c>
      <c r="B240" s="46" t="s">
        <v>191</v>
      </c>
      <c r="C240" s="46" t="s">
        <v>180</v>
      </c>
      <c r="D240" s="46" t="s">
        <v>183</v>
      </c>
      <c r="E240" s="68">
        <f>_xlfn.XLOOKUP(Tabela4[[#This Row],[Origem]],Tabela2[Estado],Tabela2[Id_Porto],-1)</f>
        <v>5</v>
      </c>
      <c r="F240" s="68">
        <f>_xlfn.XLOOKUP(Tabela4[[#This Row],[Destino]],Tabela2[Estado],Tabela2[Id_Porto],-1)</f>
        <v>8</v>
      </c>
      <c r="G240" s="68">
        <f>_xlfn.XLOOKUP(Tabela4[[#This Row],[Tipo]],Tabela5[Tipo],Tabela5[Id_Carga],-1)</f>
        <v>3</v>
      </c>
      <c r="H240" s="59">
        <f>MONTH(DATE(2024, FIND(Tabela4[[#This Row],[Mês]], "janfevmarabrmaijunjulagosetoutnovdez")/3 + 1, 1))</f>
        <v>1</v>
      </c>
      <c r="I240" s="51">
        <v>8</v>
      </c>
      <c r="J240" s="47">
        <v>16</v>
      </c>
    </row>
    <row r="241" spans="1:10" x14ac:dyDescent="0.25">
      <c r="A241" s="59" t="s">
        <v>190</v>
      </c>
      <c r="B241" s="46" t="s">
        <v>192</v>
      </c>
      <c r="C241" s="46" t="s">
        <v>183</v>
      </c>
      <c r="D241" s="46" t="s">
        <v>186</v>
      </c>
      <c r="E241" s="68">
        <f>_xlfn.XLOOKUP(Tabela4[[#This Row],[Origem]],Tabela2[Estado],Tabela2[Id_Porto],-1)</f>
        <v>8</v>
      </c>
      <c r="F241" s="68">
        <f>_xlfn.XLOOKUP(Tabela4[[#This Row],[Destino]],Tabela2[Estado],Tabela2[Id_Porto],-1)</f>
        <v>11</v>
      </c>
      <c r="G241" s="68">
        <f>_xlfn.XLOOKUP(Tabela4[[#This Row],[Tipo]],Tabela5[Tipo],Tabela5[Id_Carga],-1)</f>
        <v>1</v>
      </c>
      <c r="H241" s="59">
        <f>MONTH(DATE(2024, FIND(Tabela4[[#This Row],[Mês]], "janfevmarabrmaijunjulagosetoutnovdez")/3 + 1, 1))</f>
        <v>1</v>
      </c>
      <c r="I241" s="51">
        <v>16</v>
      </c>
      <c r="J241" s="47">
        <v>16</v>
      </c>
    </row>
    <row r="242" spans="1:10" x14ac:dyDescent="0.25">
      <c r="A242" s="59" t="s">
        <v>190</v>
      </c>
      <c r="B242" s="46" t="s">
        <v>191</v>
      </c>
      <c r="C242" s="46" t="s">
        <v>187</v>
      </c>
      <c r="D242" s="46" t="s">
        <v>86</v>
      </c>
      <c r="E242" s="68">
        <f>_xlfn.XLOOKUP(Tabela4[[#This Row],[Origem]],Tabela2[Estado],Tabela2[Id_Porto],-1)</f>
        <v>12</v>
      </c>
      <c r="F242" s="68">
        <f>_xlfn.XLOOKUP(Tabela4[[#This Row],[Destino]],Tabela2[Estado],Tabela2[Id_Porto],-1)</f>
        <v>4</v>
      </c>
      <c r="G242" s="68">
        <f>_xlfn.XLOOKUP(Tabela4[[#This Row],[Tipo]],Tabela5[Tipo],Tabela5[Id_Carga],-1)</f>
        <v>3</v>
      </c>
      <c r="H242" s="59">
        <f>MONTH(DATE(2024, FIND(Tabela4[[#This Row],[Mês]], "janfevmarabrmaijunjulagosetoutnovdez")/3 + 1, 1))</f>
        <v>1</v>
      </c>
      <c r="I242" s="51">
        <v>8</v>
      </c>
      <c r="J242" s="47">
        <v>16</v>
      </c>
    </row>
    <row r="243" spans="1:10" x14ac:dyDescent="0.25">
      <c r="A243" s="59" t="s">
        <v>190</v>
      </c>
      <c r="B243" s="46" t="s">
        <v>191</v>
      </c>
      <c r="C243" s="46" t="s">
        <v>187</v>
      </c>
      <c r="D243" s="46" t="s">
        <v>179</v>
      </c>
      <c r="E243" s="68">
        <f>_xlfn.XLOOKUP(Tabela4[[#This Row],[Origem]],Tabela2[Estado],Tabela2[Id_Porto],-1)</f>
        <v>12</v>
      </c>
      <c r="F243" s="68">
        <f>_xlfn.XLOOKUP(Tabela4[[#This Row],[Destino]],Tabela2[Estado],Tabela2[Id_Porto],-1)</f>
        <v>3</v>
      </c>
      <c r="G243" s="68">
        <f>_xlfn.XLOOKUP(Tabela4[[#This Row],[Tipo]],Tabela5[Tipo],Tabela5[Id_Carga],-1)</f>
        <v>3</v>
      </c>
      <c r="H243" s="59">
        <f>MONTH(DATE(2024, FIND(Tabela4[[#This Row],[Mês]], "janfevmarabrmaijunjulagosetoutnovdez")/3 + 1, 1))</f>
        <v>1</v>
      </c>
      <c r="I243" s="51">
        <v>8</v>
      </c>
      <c r="J243" s="47">
        <v>16</v>
      </c>
    </row>
    <row r="244" spans="1:10" x14ac:dyDescent="0.25">
      <c r="A244" s="59" t="s">
        <v>190</v>
      </c>
      <c r="B244" s="46" t="s">
        <v>193</v>
      </c>
      <c r="C244" s="46" t="s">
        <v>187</v>
      </c>
      <c r="D244" s="46" t="s">
        <v>184</v>
      </c>
      <c r="E244" s="68">
        <f>_xlfn.XLOOKUP(Tabela4[[#This Row],[Origem]],Tabela2[Estado],Tabela2[Id_Porto],-1)</f>
        <v>12</v>
      </c>
      <c r="F244" s="68">
        <f>_xlfn.XLOOKUP(Tabela4[[#This Row],[Destino]],Tabela2[Estado],Tabela2[Id_Porto],-1)</f>
        <v>9</v>
      </c>
      <c r="G244" s="68">
        <f>_xlfn.XLOOKUP(Tabela4[[#This Row],[Tipo]],Tabela5[Tipo],Tabela5[Id_Carga],-1)</f>
        <v>4</v>
      </c>
      <c r="H244" s="59">
        <f>MONTH(DATE(2024, FIND(Tabela4[[#This Row],[Mês]], "janfevmarabrmaijunjulagosetoutnovdez")/3 + 1, 1))</f>
        <v>1</v>
      </c>
      <c r="I244" s="51">
        <v>8</v>
      </c>
      <c r="J244" s="47">
        <v>16</v>
      </c>
    </row>
    <row r="245" spans="1:10" x14ac:dyDescent="0.25">
      <c r="A245" s="59" t="s">
        <v>190</v>
      </c>
      <c r="B245" s="46" t="s">
        <v>191</v>
      </c>
      <c r="C245" s="46" t="s">
        <v>186</v>
      </c>
      <c r="D245" s="46" t="s">
        <v>86</v>
      </c>
      <c r="E245" s="68">
        <f>_xlfn.XLOOKUP(Tabela4[[#This Row],[Origem]],Tabela2[Estado],Tabela2[Id_Porto],-1)</f>
        <v>11</v>
      </c>
      <c r="F245" s="68">
        <f>_xlfn.XLOOKUP(Tabela4[[#This Row],[Destino]],Tabela2[Estado],Tabela2[Id_Porto],-1)</f>
        <v>4</v>
      </c>
      <c r="G245" s="68">
        <f>_xlfn.XLOOKUP(Tabela4[[#This Row],[Tipo]],Tabela5[Tipo],Tabela5[Id_Carga],-1)</f>
        <v>3</v>
      </c>
      <c r="H245" s="59">
        <f>MONTH(DATE(2024, FIND(Tabela4[[#This Row],[Mês]], "janfevmarabrmaijunjulagosetoutnovdez")/3 + 1, 1))</f>
        <v>1</v>
      </c>
      <c r="I245" s="51">
        <v>8</v>
      </c>
      <c r="J245" s="47">
        <v>16</v>
      </c>
    </row>
    <row r="246" spans="1:10" x14ac:dyDescent="0.25">
      <c r="A246" s="59" t="s">
        <v>190</v>
      </c>
      <c r="B246" s="46" t="s">
        <v>192</v>
      </c>
      <c r="C246" s="46" t="s">
        <v>186</v>
      </c>
      <c r="D246" s="46" t="s">
        <v>186</v>
      </c>
      <c r="E246" s="68">
        <f>_xlfn.XLOOKUP(Tabela4[[#This Row],[Origem]],Tabela2[Estado],Tabela2[Id_Porto],-1)</f>
        <v>11</v>
      </c>
      <c r="F246" s="68">
        <f>_xlfn.XLOOKUP(Tabela4[[#This Row],[Destino]],Tabela2[Estado],Tabela2[Id_Porto],-1)</f>
        <v>11</v>
      </c>
      <c r="G246" s="68">
        <f>_xlfn.XLOOKUP(Tabela4[[#This Row],[Tipo]],Tabela5[Tipo],Tabela5[Id_Carga],-1)</f>
        <v>1</v>
      </c>
      <c r="H246" s="59">
        <f>MONTH(DATE(2024, FIND(Tabela4[[#This Row],[Mês]], "janfevmarabrmaijunjulagosetoutnovdez")/3 + 1, 1))</f>
        <v>1</v>
      </c>
      <c r="I246" s="51">
        <v>16</v>
      </c>
      <c r="J246" s="47">
        <v>16</v>
      </c>
    </row>
    <row r="247" spans="1:10" x14ac:dyDescent="0.25">
      <c r="A247" s="59" t="s">
        <v>190</v>
      </c>
      <c r="B247" s="46" t="s">
        <v>192</v>
      </c>
      <c r="C247" s="46" t="s">
        <v>184</v>
      </c>
      <c r="D247" s="46" t="s">
        <v>180</v>
      </c>
      <c r="E247" s="68">
        <f>_xlfn.XLOOKUP(Tabela4[[#This Row],[Origem]],Tabela2[Estado],Tabela2[Id_Porto],-1)</f>
        <v>9</v>
      </c>
      <c r="F247" s="68">
        <f>_xlfn.XLOOKUP(Tabela4[[#This Row],[Destino]],Tabela2[Estado],Tabela2[Id_Porto],-1)</f>
        <v>5</v>
      </c>
      <c r="G247" s="68">
        <f>_xlfn.XLOOKUP(Tabela4[[#This Row],[Tipo]],Tabela5[Tipo],Tabela5[Id_Carga],-1)</f>
        <v>1</v>
      </c>
      <c r="H247" s="59">
        <f>MONTH(DATE(2024, FIND(Tabela4[[#This Row],[Mês]], "janfevmarabrmaijunjulagosetoutnovdez")/3 + 1, 1))</f>
        <v>1</v>
      </c>
      <c r="I247" s="51">
        <v>16</v>
      </c>
      <c r="J247" s="47">
        <v>16</v>
      </c>
    </row>
    <row r="248" spans="1:10" x14ac:dyDescent="0.25">
      <c r="A248" s="59" t="s">
        <v>190</v>
      </c>
      <c r="B248" s="46" t="s">
        <v>192</v>
      </c>
      <c r="C248" s="46" t="s">
        <v>184</v>
      </c>
      <c r="D248" s="46" t="s">
        <v>180</v>
      </c>
      <c r="E248" s="68">
        <f>_xlfn.XLOOKUP(Tabela4[[#This Row],[Origem]],Tabela2[Estado],Tabela2[Id_Porto],-1)</f>
        <v>9</v>
      </c>
      <c r="F248" s="68">
        <f>_xlfn.XLOOKUP(Tabela4[[#This Row],[Destino]],Tabela2[Estado],Tabela2[Id_Porto],-1)</f>
        <v>5</v>
      </c>
      <c r="G248" s="68">
        <f>_xlfn.XLOOKUP(Tabela4[[#This Row],[Tipo]],Tabela5[Tipo],Tabela5[Id_Carga],-1)</f>
        <v>1</v>
      </c>
      <c r="H248" s="59">
        <f>MONTH(DATE(2024, FIND(Tabela4[[#This Row],[Mês]], "janfevmarabrmaijunjulagosetoutnovdez")/3 + 1, 1))</f>
        <v>1</v>
      </c>
      <c r="I248" s="51">
        <v>16</v>
      </c>
      <c r="J248" s="47">
        <v>16</v>
      </c>
    </row>
    <row r="249" spans="1:10" x14ac:dyDescent="0.25">
      <c r="A249" s="59" t="s">
        <v>190</v>
      </c>
      <c r="B249" s="46" t="s">
        <v>192</v>
      </c>
      <c r="C249" s="46" t="s">
        <v>180</v>
      </c>
      <c r="D249" s="46" t="s">
        <v>187</v>
      </c>
      <c r="E249" s="68">
        <f>_xlfn.XLOOKUP(Tabela4[[#This Row],[Origem]],Tabela2[Estado],Tabela2[Id_Porto],-1)</f>
        <v>5</v>
      </c>
      <c r="F249" s="68">
        <f>_xlfn.XLOOKUP(Tabela4[[#This Row],[Destino]],Tabela2[Estado],Tabela2[Id_Porto],-1)</f>
        <v>12</v>
      </c>
      <c r="G249" s="68">
        <f>_xlfn.XLOOKUP(Tabela4[[#This Row],[Tipo]],Tabela5[Tipo],Tabela5[Id_Carga],-1)</f>
        <v>1</v>
      </c>
      <c r="H249" s="59">
        <f>MONTH(DATE(2024, FIND(Tabela4[[#This Row],[Mês]], "janfevmarabrmaijunjulagosetoutnovdez")/3 + 1, 1))</f>
        <v>1</v>
      </c>
      <c r="I249" s="51">
        <v>15</v>
      </c>
      <c r="J249" s="47">
        <v>15</v>
      </c>
    </row>
    <row r="250" spans="1:10" x14ac:dyDescent="0.25">
      <c r="A250" s="59" t="s">
        <v>190</v>
      </c>
      <c r="B250" s="46" t="s">
        <v>191</v>
      </c>
      <c r="C250" s="46" t="s">
        <v>181</v>
      </c>
      <c r="D250" s="46" t="s">
        <v>86</v>
      </c>
      <c r="E250" s="68">
        <f>_xlfn.XLOOKUP(Tabela4[[#This Row],[Origem]],Tabela2[Estado],Tabela2[Id_Porto],-1)</f>
        <v>6</v>
      </c>
      <c r="F250" s="68">
        <f>_xlfn.XLOOKUP(Tabela4[[#This Row],[Destino]],Tabela2[Estado],Tabela2[Id_Porto],-1)</f>
        <v>4</v>
      </c>
      <c r="G250" s="68">
        <f>_xlfn.XLOOKUP(Tabela4[[#This Row],[Tipo]],Tabela5[Tipo],Tabela5[Id_Carga],-1)</f>
        <v>3</v>
      </c>
      <c r="H250" s="59">
        <f>MONTH(DATE(2024, FIND(Tabela4[[#This Row],[Mês]], "janfevmarabrmaijunjulagosetoutnovdez")/3 + 1, 1))</f>
        <v>1</v>
      </c>
      <c r="I250" s="51">
        <v>7</v>
      </c>
      <c r="J250" s="47">
        <v>14</v>
      </c>
    </row>
    <row r="251" spans="1:10" x14ac:dyDescent="0.25">
      <c r="A251" s="59" t="s">
        <v>190</v>
      </c>
      <c r="B251" s="46" t="s">
        <v>193</v>
      </c>
      <c r="C251" s="46" t="s">
        <v>86</v>
      </c>
      <c r="D251" s="46" t="s">
        <v>177</v>
      </c>
      <c r="E251" s="68">
        <f>_xlfn.XLOOKUP(Tabela4[[#This Row],[Origem]],Tabela2[Estado],Tabela2[Id_Porto],-1)</f>
        <v>4</v>
      </c>
      <c r="F251" s="68">
        <f>_xlfn.XLOOKUP(Tabela4[[#This Row],[Destino]],Tabela2[Estado],Tabela2[Id_Porto],-1)</f>
        <v>1</v>
      </c>
      <c r="G251" s="68">
        <f>_xlfn.XLOOKUP(Tabela4[[#This Row],[Tipo]],Tabela5[Tipo],Tabela5[Id_Carga],-1)</f>
        <v>4</v>
      </c>
      <c r="H251" s="59">
        <f>MONTH(DATE(2024, FIND(Tabela4[[#This Row],[Mês]], "janfevmarabrmaijunjulagosetoutnovdez")/3 + 1, 1))</f>
        <v>1</v>
      </c>
      <c r="I251" s="51">
        <v>7</v>
      </c>
      <c r="J251" s="47">
        <v>14</v>
      </c>
    </row>
    <row r="252" spans="1:10" x14ac:dyDescent="0.25">
      <c r="A252" s="59" t="s">
        <v>190</v>
      </c>
      <c r="B252" s="46" t="s">
        <v>192</v>
      </c>
      <c r="C252" s="46" t="s">
        <v>86</v>
      </c>
      <c r="D252" s="46" t="s">
        <v>187</v>
      </c>
      <c r="E252" s="68">
        <f>_xlfn.XLOOKUP(Tabela4[[#This Row],[Origem]],Tabela2[Estado],Tabela2[Id_Porto],-1)</f>
        <v>4</v>
      </c>
      <c r="F252" s="68">
        <f>_xlfn.XLOOKUP(Tabela4[[#This Row],[Destino]],Tabela2[Estado],Tabela2[Id_Porto],-1)</f>
        <v>12</v>
      </c>
      <c r="G252" s="68">
        <f>_xlfn.XLOOKUP(Tabela4[[#This Row],[Tipo]],Tabela5[Tipo],Tabela5[Id_Carga],-1)</f>
        <v>1</v>
      </c>
      <c r="H252" s="59">
        <f>MONTH(DATE(2024, FIND(Tabela4[[#This Row],[Mês]], "janfevmarabrmaijunjulagosetoutnovdez")/3 + 1, 1))</f>
        <v>1</v>
      </c>
      <c r="I252" s="51">
        <v>14</v>
      </c>
      <c r="J252" s="47">
        <v>14</v>
      </c>
    </row>
    <row r="253" spans="1:10" x14ac:dyDescent="0.25">
      <c r="A253" s="59" t="s">
        <v>190</v>
      </c>
      <c r="B253" s="46" t="s">
        <v>191</v>
      </c>
      <c r="C253" s="46" t="s">
        <v>86</v>
      </c>
      <c r="D253" s="46" t="s">
        <v>187</v>
      </c>
      <c r="E253" s="68">
        <f>_xlfn.XLOOKUP(Tabela4[[#This Row],[Origem]],Tabela2[Estado],Tabela2[Id_Porto],-1)</f>
        <v>4</v>
      </c>
      <c r="F253" s="68">
        <f>_xlfn.XLOOKUP(Tabela4[[#This Row],[Destino]],Tabela2[Estado],Tabela2[Id_Porto],-1)</f>
        <v>12</v>
      </c>
      <c r="G253" s="68">
        <f>_xlfn.XLOOKUP(Tabela4[[#This Row],[Tipo]],Tabela5[Tipo],Tabela5[Id_Carga],-1)</f>
        <v>3</v>
      </c>
      <c r="H253" s="59">
        <f>MONTH(DATE(2024, FIND(Tabela4[[#This Row],[Mês]], "janfevmarabrmaijunjulagosetoutnovdez")/3 + 1, 1))</f>
        <v>1</v>
      </c>
      <c r="I253" s="51">
        <v>7</v>
      </c>
      <c r="J253" s="47">
        <v>14</v>
      </c>
    </row>
    <row r="254" spans="1:10" x14ac:dyDescent="0.25">
      <c r="A254" s="59" t="s">
        <v>190</v>
      </c>
      <c r="B254" s="46" t="s">
        <v>191</v>
      </c>
      <c r="C254" s="46" t="s">
        <v>182</v>
      </c>
      <c r="D254" s="46" t="s">
        <v>183</v>
      </c>
      <c r="E254" s="68">
        <f>_xlfn.XLOOKUP(Tabela4[[#This Row],[Origem]],Tabela2[Estado],Tabela2[Id_Porto],-1)</f>
        <v>7</v>
      </c>
      <c r="F254" s="68">
        <f>_xlfn.XLOOKUP(Tabela4[[#This Row],[Destino]],Tabela2[Estado],Tabela2[Id_Porto],-1)</f>
        <v>8</v>
      </c>
      <c r="G254" s="68">
        <f>_xlfn.XLOOKUP(Tabela4[[#This Row],[Tipo]],Tabela5[Tipo],Tabela5[Id_Carga],-1)</f>
        <v>3</v>
      </c>
      <c r="H254" s="59">
        <f>MONTH(DATE(2024, FIND(Tabela4[[#This Row],[Mês]], "janfevmarabrmaijunjulagosetoutnovdez")/3 + 1, 1))</f>
        <v>1</v>
      </c>
      <c r="I254" s="51">
        <v>7</v>
      </c>
      <c r="J254" s="47">
        <v>14</v>
      </c>
    </row>
    <row r="255" spans="1:10" x14ac:dyDescent="0.25">
      <c r="A255" s="59" t="s">
        <v>190</v>
      </c>
      <c r="B255" s="46" t="s">
        <v>191</v>
      </c>
      <c r="C255" s="46" t="s">
        <v>180</v>
      </c>
      <c r="D255" s="46" t="s">
        <v>86</v>
      </c>
      <c r="E255" s="68">
        <f>_xlfn.XLOOKUP(Tabela4[[#This Row],[Origem]],Tabela2[Estado],Tabela2[Id_Porto],-1)</f>
        <v>5</v>
      </c>
      <c r="F255" s="68">
        <f>_xlfn.XLOOKUP(Tabela4[[#This Row],[Destino]],Tabela2[Estado],Tabela2[Id_Porto],-1)</f>
        <v>4</v>
      </c>
      <c r="G255" s="68">
        <f>_xlfn.XLOOKUP(Tabela4[[#This Row],[Tipo]],Tabela5[Tipo],Tabela5[Id_Carga],-1)</f>
        <v>3</v>
      </c>
      <c r="H255" s="59">
        <f>MONTH(DATE(2024, FIND(Tabela4[[#This Row],[Mês]], "janfevmarabrmaijunjulagosetoutnovdez")/3 + 1, 1))</f>
        <v>1</v>
      </c>
      <c r="I255" s="51">
        <v>7</v>
      </c>
      <c r="J255" s="47">
        <v>14</v>
      </c>
    </row>
    <row r="256" spans="1:10" x14ac:dyDescent="0.25">
      <c r="A256" s="59" t="s">
        <v>190</v>
      </c>
      <c r="B256" s="46" t="s">
        <v>193</v>
      </c>
      <c r="C256" s="46" t="s">
        <v>183</v>
      </c>
      <c r="D256" s="46" t="s">
        <v>184</v>
      </c>
      <c r="E256" s="68">
        <f>_xlfn.XLOOKUP(Tabela4[[#This Row],[Origem]],Tabela2[Estado],Tabela2[Id_Porto],-1)</f>
        <v>8</v>
      </c>
      <c r="F256" s="68">
        <f>_xlfn.XLOOKUP(Tabela4[[#This Row],[Destino]],Tabela2[Estado],Tabela2[Id_Porto],-1)</f>
        <v>9</v>
      </c>
      <c r="G256" s="68">
        <f>_xlfn.XLOOKUP(Tabela4[[#This Row],[Tipo]],Tabela5[Tipo],Tabela5[Id_Carga],-1)</f>
        <v>4</v>
      </c>
      <c r="H256" s="59">
        <f>MONTH(DATE(2024, FIND(Tabela4[[#This Row],[Mês]], "janfevmarabrmaijunjulagosetoutnovdez")/3 + 1, 1))</f>
        <v>1</v>
      </c>
      <c r="I256" s="51">
        <v>7</v>
      </c>
      <c r="J256" s="47">
        <v>14</v>
      </c>
    </row>
    <row r="257" spans="1:10" x14ac:dyDescent="0.25">
      <c r="A257" s="59" t="s">
        <v>190</v>
      </c>
      <c r="B257" s="46" t="s">
        <v>191</v>
      </c>
      <c r="C257" s="46" t="s">
        <v>187</v>
      </c>
      <c r="D257" s="46" t="s">
        <v>184</v>
      </c>
      <c r="E257" s="68">
        <f>_xlfn.XLOOKUP(Tabela4[[#This Row],[Origem]],Tabela2[Estado],Tabela2[Id_Porto],-1)</f>
        <v>12</v>
      </c>
      <c r="F257" s="68">
        <f>_xlfn.XLOOKUP(Tabela4[[#This Row],[Destino]],Tabela2[Estado],Tabela2[Id_Porto],-1)</f>
        <v>9</v>
      </c>
      <c r="G257" s="68">
        <f>_xlfn.XLOOKUP(Tabela4[[#This Row],[Tipo]],Tabela5[Tipo],Tabela5[Id_Carga],-1)</f>
        <v>3</v>
      </c>
      <c r="H257" s="59">
        <f>MONTH(DATE(2024, FIND(Tabela4[[#This Row],[Mês]], "janfevmarabrmaijunjulagosetoutnovdez")/3 + 1, 1))</f>
        <v>1</v>
      </c>
      <c r="I257" s="51">
        <v>7</v>
      </c>
      <c r="J257" s="47">
        <v>14</v>
      </c>
    </row>
    <row r="258" spans="1:10" x14ac:dyDescent="0.25">
      <c r="A258" s="59" t="s">
        <v>190</v>
      </c>
      <c r="B258" s="46" t="s">
        <v>191</v>
      </c>
      <c r="C258" s="46" t="s">
        <v>186</v>
      </c>
      <c r="D258" s="46" t="s">
        <v>186</v>
      </c>
      <c r="E258" s="68">
        <f>_xlfn.XLOOKUP(Tabela4[[#This Row],[Origem]],Tabela2[Estado],Tabela2[Id_Porto],-1)</f>
        <v>11</v>
      </c>
      <c r="F258" s="68">
        <f>_xlfn.XLOOKUP(Tabela4[[#This Row],[Destino]],Tabela2[Estado],Tabela2[Id_Porto],-1)</f>
        <v>11</v>
      </c>
      <c r="G258" s="68">
        <f>_xlfn.XLOOKUP(Tabela4[[#This Row],[Tipo]],Tabela5[Tipo],Tabela5[Id_Carga],-1)</f>
        <v>3</v>
      </c>
      <c r="H258" s="59">
        <f>MONTH(DATE(2024, FIND(Tabela4[[#This Row],[Mês]], "janfevmarabrmaijunjulagosetoutnovdez")/3 + 1, 1))</f>
        <v>1</v>
      </c>
      <c r="I258" s="51">
        <v>7</v>
      </c>
      <c r="J258" s="47">
        <v>14</v>
      </c>
    </row>
    <row r="259" spans="1:10" x14ac:dyDescent="0.25">
      <c r="A259" s="59" t="s">
        <v>190</v>
      </c>
      <c r="B259" s="46" t="s">
        <v>191</v>
      </c>
      <c r="C259" s="46" t="s">
        <v>184</v>
      </c>
      <c r="D259" s="46" t="s">
        <v>180</v>
      </c>
      <c r="E259" s="68">
        <f>_xlfn.XLOOKUP(Tabela4[[#This Row],[Origem]],Tabela2[Estado],Tabela2[Id_Porto],-1)</f>
        <v>9</v>
      </c>
      <c r="F259" s="68">
        <f>_xlfn.XLOOKUP(Tabela4[[#This Row],[Destino]],Tabela2[Estado],Tabela2[Id_Porto],-1)</f>
        <v>5</v>
      </c>
      <c r="G259" s="68">
        <f>_xlfn.XLOOKUP(Tabela4[[#This Row],[Tipo]],Tabela5[Tipo],Tabela5[Id_Carga],-1)</f>
        <v>3</v>
      </c>
      <c r="H259" s="59">
        <f>MONTH(DATE(2024, FIND(Tabela4[[#This Row],[Mês]], "janfevmarabrmaijunjulagosetoutnovdez")/3 + 1, 1))</f>
        <v>1</v>
      </c>
      <c r="I259" s="51">
        <v>14</v>
      </c>
      <c r="J259" s="47">
        <v>14</v>
      </c>
    </row>
    <row r="260" spans="1:10" x14ac:dyDescent="0.25">
      <c r="A260" s="59" t="s">
        <v>190</v>
      </c>
      <c r="B260" s="46" t="s">
        <v>192</v>
      </c>
      <c r="C260" s="46" t="s">
        <v>184</v>
      </c>
      <c r="D260" s="46" t="s">
        <v>186</v>
      </c>
      <c r="E260" s="68">
        <f>_xlfn.XLOOKUP(Tabela4[[#This Row],[Origem]],Tabela2[Estado],Tabela2[Id_Porto],-1)</f>
        <v>9</v>
      </c>
      <c r="F260" s="68">
        <f>_xlfn.XLOOKUP(Tabela4[[#This Row],[Destino]],Tabela2[Estado],Tabela2[Id_Porto],-1)</f>
        <v>11</v>
      </c>
      <c r="G260" s="68">
        <f>_xlfn.XLOOKUP(Tabela4[[#This Row],[Tipo]],Tabela5[Tipo],Tabela5[Id_Carga],-1)</f>
        <v>1</v>
      </c>
      <c r="H260" s="59">
        <f>MONTH(DATE(2024, FIND(Tabela4[[#This Row],[Mês]], "janfevmarabrmaijunjulagosetoutnovdez")/3 + 1, 1))</f>
        <v>1</v>
      </c>
      <c r="I260" s="51">
        <v>14</v>
      </c>
      <c r="J260" s="47">
        <v>14</v>
      </c>
    </row>
    <row r="261" spans="1:10" x14ac:dyDescent="0.25">
      <c r="A261" s="59" t="s">
        <v>190</v>
      </c>
      <c r="B261" s="46" t="s">
        <v>192</v>
      </c>
      <c r="C261" s="46" t="s">
        <v>180</v>
      </c>
      <c r="D261" s="46" t="s">
        <v>177</v>
      </c>
      <c r="E261" s="68">
        <f>_xlfn.XLOOKUP(Tabela4[[#This Row],[Origem]],Tabela2[Estado],Tabela2[Id_Porto],-1)</f>
        <v>5</v>
      </c>
      <c r="F261" s="68">
        <f>_xlfn.XLOOKUP(Tabela4[[#This Row],[Destino]],Tabela2[Estado],Tabela2[Id_Porto],-1)</f>
        <v>1</v>
      </c>
      <c r="G261" s="68">
        <f>_xlfn.XLOOKUP(Tabela4[[#This Row],[Tipo]],Tabela5[Tipo],Tabela5[Id_Carga],-1)</f>
        <v>1</v>
      </c>
      <c r="H261" s="59">
        <f>MONTH(DATE(2024, FIND(Tabela4[[#This Row],[Mês]], "janfevmarabrmaijunjulagosetoutnovdez")/3 + 1, 1))</f>
        <v>1</v>
      </c>
      <c r="I261" s="51">
        <v>13</v>
      </c>
      <c r="J261" s="47">
        <v>13</v>
      </c>
    </row>
    <row r="262" spans="1:10" x14ac:dyDescent="0.25">
      <c r="A262" s="59" t="s">
        <v>190</v>
      </c>
      <c r="B262" s="46" t="s">
        <v>193</v>
      </c>
      <c r="C262" s="46" t="s">
        <v>86</v>
      </c>
      <c r="D262" s="46" t="s">
        <v>186</v>
      </c>
      <c r="E262" s="68">
        <f>_xlfn.XLOOKUP(Tabela4[[#This Row],[Origem]],Tabela2[Estado],Tabela2[Id_Porto],-1)</f>
        <v>4</v>
      </c>
      <c r="F262" s="68">
        <f>_xlfn.XLOOKUP(Tabela4[[#This Row],[Destino]],Tabela2[Estado],Tabela2[Id_Porto],-1)</f>
        <v>11</v>
      </c>
      <c r="G262" s="68">
        <f>_xlfn.XLOOKUP(Tabela4[[#This Row],[Tipo]],Tabela5[Tipo],Tabela5[Id_Carga],-1)</f>
        <v>4</v>
      </c>
      <c r="H262" s="59">
        <f>MONTH(DATE(2024, FIND(Tabela4[[#This Row],[Mês]], "janfevmarabrmaijunjulagosetoutnovdez")/3 + 1, 1))</f>
        <v>1</v>
      </c>
      <c r="I262" s="51">
        <v>6</v>
      </c>
      <c r="J262" s="47">
        <v>12</v>
      </c>
    </row>
    <row r="263" spans="1:10" x14ac:dyDescent="0.25">
      <c r="A263" s="59" t="s">
        <v>190</v>
      </c>
      <c r="B263" s="46" t="s">
        <v>192</v>
      </c>
      <c r="C263" s="46" t="s">
        <v>182</v>
      </c>
      <c r="D263" s="46" t="s">
        <v>183</v>
      </c>
      <c r="E263" s="68">
        <f>_xlfn.XLOOKUP(Tabela4[[#This Row],[Origem]],Tabela2[Estado],Tabela2[Id_Porto],-1)</f>
        <v>7</v>
      </c>
      <c r="F263" s="68">
        <f>_xlfn.XLOOKUP(Tabela4[[#This Row],[Destino]],Tabela2[Estado],Tabela2[Id_Porto],-1)</f>
        <v>8</v>
      </c>
      <c r="G263" s="68">
        <f>_xlfn.XLOOKUP(Tabela4[[#This Row],[Tipo]],Tabela5[Tipo],Tabela5[Id_Carga],-1)</f>
        <v>1</v>
      </c>
      <c r="H263" s="59">
        <f>MONTH(DATE(2024, FIND(Tabela4[[#This Row],[Mês]], "janfevmarabrmaijunjulagosetoutnovdez")/3 + 1, 1))</f>
        <v>1</v>
      </c>
      <c r="I263" s="51">
        <v>12</v>
      </c>
      <c r="J263" s="47">
        <v>12</v>
      </c>
    </row>
    <row r="264" spans="1:10" x14ac:dyDescent="0.25">
      <c r="A264" s="59" t="s">
        <v>190</v>
      </c>
      <c r="B264" s="46" t="s">
        <v>191</v>
      </c>
      <c r="C264" s="46" t="s">
        <v>178</v>
      </c>
      <c r="D264" s="46" t="s">
        <v>184</v>
      </c>
      <c r="E264" s="68">
        <f>_xlfn.XLOOKUP(Tabela4[[#This Row],[Origem]],Tabela2[Estado],Tabela2[Id_Porto],-1)</f>
        <v>2</v>
      </c>
      <c r="F264" s="68">
        <f>_xlfn.XLOOKUP(Tabela4[[#This Row],[Destino]],Tabela2[Estado],Tabela2[Id_Porto],-1)</f>
        <v>9</v>
      </c>
      <c r="G264" s="68">
        <f>_xlfn.XLOOKUP(Tabela4[[#This Row],[Tipo]],Tabela5[Tipo],Tabela5[Id_Carga],-1)</f>
        <v>3</v>
      </c>
      <c r="H264" s="59">
        <f>MONTH(DATE(2024, FIND(Tabela4[[#This Row],[Mês]], "janfevmarabrmaijunjulagosetoutnovdez")/3 + 1, 1))</f>
        <v>1</v>
      </c>
      <c r="I264" s="51">
        <v>6</v>
      </c>
      <c r="J264" s="47">
        <v>12</v>
      </c>
    </row>
    <row r="265" spans="1:10" x14ac:dyDescent="0.25">
      <c r="A265" s="59" t="s">
        <v>190</v>
      </c>
      <c r="B265" s="46" t="s">
        <v>191</v>
      </c>
      <c r="C265" s="46" t="s">
        <v>186</v>
      </c>
      <c r="D265" s="46" t="s">
        <v>177</v>
      </c>
      <c r="E265" s="68">
        <f>_xlfn.XLOOKUP(Tabela4[[#This Row],[Origem]],Tabela2[Estado],Tabela2[Id_Porto],-1)</f>
        <v>11</v>
      </c>
      <c r="F265" s="68">
        <f>_xlfn.XLOOKUP(Tabela4[[#This Row],[Destino]],Tabela2[Estado],Tabela2[Id_Porto],-1)</f>
        <v>1</v>
      </c>
      <c r="G265" s="68">
        <f>_xlfn.XLOOKUP(Tabela4[[#This Row],[Tipo]],Tabela5[Tipo],Tabela5[Id_Carga],-1)</f>
        <v>3</v>
      </c>
      <c r="H265" s="59">
        <f>MONTH(DATE(2024, FIND(Tabela4[[#This Row],[Mês]], "janfevmarabrmaijunjulagosetoutnovdez")/3 + 1, 1))</f>
        <v>1</v>
      </c>
      <c r="I265" s="51">
        <v>12</v>
      </c>
      <c r="J265" s="47">
        <v>12</v>
      </c>
    </row>
    <row r="266" spans="1:10" x14ac:dyDescent="0.25">
      <c r="A266" s="59" t="s">
        <v>190</v>
      </c>
      <c r="B266" s="46" t="s">
        <v>192</v>
      </c>
      <c r="C266" s="46" t="s">
        <v>181</v>
      </c>
      <c r="D266" s="46" t="s">
        <v>177</v>
      </c>
      <c r="E266" s="68">
        <f>_xlfn.XLOOKUP(Tabela4[[#This Row],[Origem]],Tabela2[Estado],Tabela2[Id_Porto],-1)</f>
        <v>6</v>
      </c>
      <c r="F266" s="68">
        <f>_xlfn.XLOOKUP(Tabela4[[#This Row],[Destino]],Tabela2[Estado],Tabela2[Id_Porto],-1)</f>
        <v>1</v>
      </c>
      <c r="G266" s="68">
        <f>_xlfn.XLOOKUP(Tabela4[[#This Row],[Tipo]],Tabela5[Tipo],Tabela5[Id_Carga],-1)</f>
        <v>1</v>
      </c>
      <c r="H266" s="59">
        <f>MONTH(DATE(2024, FIND(Tabela4[[#This Row],[Mês]], "janfevmarabrmaijunjulagosetoutnovdez")/3 + 1, 1))</f>
        <v>1</v>
      </c>
      <c r="I266" s="51">
        <v>11</v>
      </c>
      <c r="J266" s="47">
        <v>11</v>
      </c>
    </row>
    <row r="267" spans="1:10" x14ac:dyDescent="0.25">
      <c r="A267" s="59" t="s">
        <v>190</v>
      </c>
      <c r="B267" s="46" t="s">
        <v>192</v>
      </c>
      <c r="C267" s="46" t="s">
        <v>180</v>
      </c>
      <c r="D267" s="46" t="s">
        <v>183</v>
      </c>
      <c r="E267" s="68">
        <f>_xlfn.XLOOKUP(Tabela4[[#This Row],[Origem]],Tabela2[Estado],Tabela2[Id_Porto],-1)</f>
        <v>5</v>
      </c>
      <c r="F267" s="68">
        <f>_xlfn.XLOOKUP(Tabela4[[#This Row],[Destino]],Tabela2[Estado],Tabela2[Id_Porto],-1)</f>
        <v>8</v>
      </c>
      <c r="G267" s="68">
        <f>_xlfn.XLOOKUP(Tabela4[[#This Row],[Tipo]],Tabela5[Tipo],Tabela5[Id_Carga],-1)</f>
        <v>1</v>
      </c>
      <c r="H267" s="59">
        <f>MONTH(DATE(2024, FIND(Tabela4[[#This Row],[Mês]], "janfevmarabrmaijunjulagosetoutnovdez")/3 + 1, 1))</f>
        <v>1</v>
      </c>
      <c r="I267" s="51">
        <v>11</v>
      </c>
      <c r="J267" s="47">
        <v>11</v>
      </c>
    </row>
    <row r="268" spans="1:10" x14ac:dyDescent="0.25">
      <c r="A268" s="59" t="s">
        <v>190</v>
      </c>
      <c r="B268" s="46" t="s">
        <v>192</v>
      </c>
      <c r="C268" s="46" t="s">
        <v>186</v>
      </c>
      <c r="D268" s="46" t="s">
        <v>184</v>
      </c>
      <c r="E268" s="68">
        <f>_xlfn.XLOOKUP(Tabela4[[#This Row],[Origem]],Tabela2[Estado],Tabela2[Id_Porto],-1)</f>
        <v>11</v>
      </c>
      <c r="F268" s="68">
        <f>_xlfn.XLOOKUP(Tabela4[[#This Row],[Destino]],Tabela2[Estado],Tabela2[Id_Porto],-1)</f>
        <v>9</v>
      </c>
      <c r="G268" s="68">
        <f>_xlfn.XLOOKUP(Tabela4[[#This Row],[Tipo]],Tabela5[Tipo],Tabela5[Id_Carga],-1)</f>
        <v>1</v>
      </c>
      <c r="H268" s="59">
        <f>MONTH(DATE(2024, FIND(Tabela4[[#This Row],[Mês]], "janfevmarabrmaijunjulagosetoutnovdez")/3 + 1, 1))</f>
        <v>1</v>
      </c>
      <c r="I268" s="51">
        <v>11</v>
      </c>
      <c r="J268" s="47">
        <v>11</v>
      </c>
    </row>
    <row r="269" spans="1:10" x14ac:dyDescent="0.25">
      <c r="A269" s="59" t="s">
        <v>190</v>
      </c>
      <c r="B269" s="46" t="s">
        <v>192</v>
      </c>
      <c r="C269" s="46" t="s">
        <v>184</v>
      </c>
      <c r="D269" s="46" t="s">
        <v>183</v>
      </c>
      <c r="E269" s="68">
        <f>_xlfn.XLOOKUP(Tabela4[[#This Row],[Origem]],Tabela2[Estado],Tabela2[Id_Porto],-1)</f>
        <v>9</v>
      </c>
      <c r="F269" s="68">
        <f>_xlfn.XLOOKUP(Tabela4[[#This Row],[Destino]],Tabela2[Estado],Tabela2[Id_Porto],-1)</f>
        <v>8</v>
      </c>
      <c r="G269" s="68">
        <f>_xlfn.XLOOKUP(Tabela4[[#This Row],[Tipo]],Tabela5[Tipo],Tabela5[Id_Carga],-1)</f>
        <v>1</v>
      </c>
      <c r="H269" s="59">
        <f>MONTH(DATE(2024, FIND(Tabela4[[#This Row],[Mês]], "janfevmarabrmaijunjulagosetoutnovdez")/3 + 1, 1))</f>
        <v>1</v>
      </c>
      <c r="I269" s="51">
        <v>11</v>
      </c>
      <c r="J269" s="47">
        <v>11</v>
      </c>
    </row>
    <row r="270" spans="1:10" x14ac:dyDescent="0.25">
      <c r="A270" s="59" t="s">
        <v>190</v>
      </c>
      <c r="B270" s="46" t="s">
        <v>191</v>
      </c>
      <c r="C270" s="46" t="s">
        <v>177</v>
      </c>
      <c r="D270" s="46" t="s">
        <v>180</v>
      </c>
      <c r="E270" s="68">
        <f>_xlfn.XLOOKUP(Tabela4[[#This Row],[Origem]],Tabela2[Estado],Tabela2[Id_Porto],-1)</f>
        <v>1</v>
      </c>
      <c r="F270" s="68">
        <f>_xlfn.XLOOKUP(Tabela4[[#This Row],[Destino]],Tabela2[Estado],Tabela2[Id_Porto],-1)</f>
        <v>5</v>
      </c>
      <c r="G270" s="68">
        <f>_xlfn.XLOOKUP(Tabela4[[#This Row],[Tipo]],Tabela5[Tipo],Tabela5[Id_Carga],-1)</f>
        <v>3</v>
      </c>
      <c r="H270" s="59">
        <f>MONTH(DATE(2024, FIND(Tabela4[[#This Row],[Mês]], "janfevmarabrmaijunjulagosetoutnovdez")/3 + 1, 1))</f>
        <v>1</v>
      </c>
      <c r="I270" s="51">
        <v>5</v>
      </c>
      <c r="J270" s="47">
        <v>10</v>
      </c>
    </row>
    <row r="271" spans="1:10" x14ac:dyDescent="0.25">
      <c r="A271" s="59" t="s">
        <v>190</v>
      </c>
      <c r="B271" s="46" t="s">
        <v>192</v>
      </c>
      <c r="C271" s="46" t="s">
        <v>177</v>
      </c>
      <c r="D271" s="46" t="s">
        <v>186</v>
      </c>
      <c r="E271" s="68">
        <f>_xlfn.XLOOKUP(Tabela4[[#This Row],[Origem]],Tabela2[Estado],Tabela2[Id_Porto],-1)</f>
        <v>1</v>
      </c>
      <c r="F271" s="68">
        <f>_xlfn.XLOOKUP(Tabela4[[#This Row],[Destino]],Tabela2[Estado],Tabela2[Id_Porto],-1)</f>
        <v>11</v>
      </c>
      <c r="G271" s="68">
        <f>_xlfn.XLOOKUP(Tabela4[[#This Row],[Tipo]],Tabela5[Tipo],Tabela5[Id_Carga],-1)</f>
        <v>1</v>
      </c>
      <c r="H271" s="59">
        <f>MONTH(DATE(2024, FIND(Tabela4[[#This Row],[Mês]], "janfevmarabrmaijunjulagosetoutnovdez")/3 + 1, 1))</f>
        <v>1</v>
      </c>
      <c r="I271" s="51">
        <v>10</v>
      </c>
      <c r="J271" s="47">
        <v>10</v>
      </c>
    </row>
    <row r="272" spans="1:10" x14ac:dyDescent="0.25">
      <c r="A272" s="59" t="s">
        <v>190</v>
      </c>
      <c r="B272" s="46" t="s">
        <v>193</v>
      </c>
      <c r="C272" s="46" t="s">
        <v>177</v>
      </c>
      <c r="D272" s="46" t="s">
        <v>184</v>
      </c>
      <c r="E272" s="68">
        <f>_xlfn.XLOOKUP(Tabela4[[#This Row],[Origem]],Tabela2[Estado],Tabela2[Id_Porto],-1)</f>
        <v>1</v>
      </c>
      <c r="F272" s="68">
        <f>_xlfn.XLOOKUP(Tabela4[[#This Row],[Destino]],Tabela2[Estado],Tabela2[Id_Porto],-1)</f>
        <v>9</v>
      </c>
      <c r="G272" s="68">
        <f>_xlfn.XLOOKUP(Tabela4[[#This Row],[Tipo]],Tabela5[Tipo],Tabela5[Id_Carga],-1)</f>
        <v>4</v>
      </c>
      <c r="H272" s="59">
        <f>MONTH(DATE(2024, FIND(Tabela4[[#This Row],[Mês]], "janfevmarabrmaijunjulagosetoutnovdez")/3 + 1, 1))</f>
        <v>1</v>
      </c>
      <c r="I272" s="51">
        <v>5</v>
      </c>
      <c r="J272" s="47">
        <v>10</v>
      </c>
    </row>
    <row r="273" spans="1:10" x14ac:dyDescent="0.25">
      <c r="A273" s="59" t="s">
        <v>190</v>
      </c>
      <c r="B273" s="46" t="s">
        <v>192</v>
      </c>
      <c r="C273" s="46" t="s">
        <v>180</v>
      </c>
      <c r="D273" s="46" t="s">
        <v>186</v>
      </c>
      <c r="E273" s="68">
        <f>_xlfn.XLOOKUP(Tabela4[[#This Row],[Origem]],Tabela2[Estado],Tabela2[Id_Porto],-1)</f>
        <v>5</v>
      </c>
      <c r="F273" s="68">
        <f>_xlfn.XLOOKUP(Tabela4[[#This Row],[Destino]],Tabela2[Estado],Tabela2[Id_Porto],-1)</f>
        <v>11</v>
      </c>
      <c r="G273" s="68">
        <f>_xlfn.XLOOKUP(Tabela4[[#This Row],[Tipo]],Tabela5[Tipo],Tabela5[Id_Carga],-1)</f>
        <v>1</v>
      </c>
      <c r="H273" s="59">
        <f>MONTH(DATE(2024, FIND(Tabela4[[#This Row],[Mês]], "janfevmarabrmaijunjulagosetoutnovdez")/3 + 1, 1))</f>
        <v>1</v>
      </c>
      <c r="I273" s="51">
        <v>10</v>
      </c>
      <c r="J273" s="47">
        <v>10</v>
      </c>
    </row>
    <row r="274" spans="1:10" x14ac:dyDescent="0.25">
      <c r="A274" s="59" t="s">
        <v>190</v>
      </c>
      <c r="B274" s="46" t="s">
        <v>192</v>
      </c>
      <c r="C274" s="46" t="s">
        <v>183</v>
      </c>
      <c r="D274" s="46" t="s">
        <v>180</v>
      </c>
      <c r="E274" s="68">
        <f>_xlfn.XLOOKUP(Tabela4[[#This Row],[Origem]],Tabela2[Estado],Tabela2[Id_Porto],-1)</f>
        <v>8</v>
      </c>
      <c r="F274" s="68">
        <f>_xlfn.XLOOKUP(Tabela4[[#This Row],[Destino]],Tabela2[Estado],Tabela2[Id_Porto],-1)</f>
        <v>5</v>
      </c>
      <c r="G274" s="68">
        <f>_xlfn.XLOOKUP(Tabela4[[#This Row],[Tipo]],Tabela5[Tipo],Tabela5[Id_Carga],-1)</f>
        <v>1</v>
      </c>
      <c r="H274" s="59">
        <f>MONTH(DATE(2024, FIND(Tabela4[[#This Row],[Mês]], "janfevmarabrmaijunjulagosetoutnovdez")/3 + 1, 1))</f>
        <v>1</v>
      </c>
      <c r="I274" s="51">
        <v>10</v>
      </c>
      <c r="J274" s="47">
        <v>10</v>
      </c>
    </row>
    <row r="275" spans="1:10" x14ac:dyDescent="0.25">
      <c r="A275" s="59" t="s">
        <v>190</v>
      </c>
      <c r="B275" s="46" t="s">
        <v>191</v>
      </c>
      <c r="C275" s="46" t="s">
        <v>183</v>
      </c>
      <c r="D275" s="46" t="s">
        <v>180</v>
      </c>
      <c r="E275" s="68">
        <f>_xlfn.XLOOKUP(Tabela4[[#This Row],[Origem]],Tabela2[Estado],Tabela2[Id_Porto],-1)</f>
        <v>8</v>
      </c>
      <c r="F275" s="68">
        <f>_xlfn.XLOOKUP(Tabela4[[#This Row],[Destino]],Tabela2[Estado],Tabela2[Id_Porto],-1)</f>
        <v>5</v>
      </c>
      <c r="G275" s="68">
        <f>_xlfn.XLOOKUP(Tabela4[[#This Row],[Tipo]],Tabela5[Tipo],Tabela5[Id_Carga],-1)</f>
        <v>3</v>
      </c>
      <c r="H275" s="59">
        <f>MONTH(DATE(2024, FIND(Tabela4[[#This Row],[Mês]], "janfevmarabrmaijunjulagosetoutnovdez")/3 + 1, 1))</f>
        <v>1</v>
      </c>
      <c r="I275" s="51">
        <v>5</v>
      </c>
      <c r="J275" s="47">
        <v>10</v>
      </c>
    </row>
    <row r="276" spans="1:10" x14ac:dyDescent="0.25">
      <c r="A276" s="59" t="s">
        <v>190</v>
      </c>
      <c r="B276" s="46" t="s">
        <v>192</v>
      </c>
      <c r="C276" s="46" t="s">
        <v>187</v>
      </c>
      <c r="D276" s="46" t="s">
        <v>184</v>
      </c>
      <c r="E276" s="68">
        <f>_xlfn.XLOOKUP(Tabela4[[#This Row],[Origem]],Tabela2[Estado],Tabela2[Id_Porto],-1)</f>
        <v>12</v>
      </c>
      <c r="F276" s="68">
        <f>_xlfn.XLOOKUP(Tabela4[[#This Row],[Destino]],Tabela2[Estado],Tabela2[Id_Porto],-1)</f>
        <v>9</v>
      </c>
      <c r="G276" s="68">
        <f>_xlfn.XLOOKUP(Tabela4[[#This Row],[Tipo]],Tabela5[Tipo],Tabela5[Id_Carga],-1)</f>
        <v>1</v>
      </c>
      <c r="H276" s="59">
        <f>MONTH(DATE(2024, FIND(Tabela4[[#This Row],[Mês]], "janfevmarabrmaijunjulagosetoutnovdez")/3 + 1, 1))</f>
        <v>1</v>
      </c>
      <c r="I276" s="51">
        <v>10</v>
      </c>
      <c r="J276" s="47">
        <v>10</v>
      </c>
    </row>
    <row r="277" spans="1:10" x14ac:dyDescent="0.25">
      <c r="A277" s="59" t="s">
        <v>190</v>
      </c>
      <c r="B277" s="46" t="s">
        <v>193</v>
      </c>
      <c r="C277" s="46" t="s">
        <v>186</v>
      </c>
      <c r="D277" s="46" t="s">
        <v>179</v>
      </c>
      <c r="E277" s="68">
        <f>_xlfn.XLOOKUP(Tabela4[[#This Row],[Origem]],Tabela2[Estado],Tabela2[Id_Porto],-1)</f>
        <v>11</v>
      </c>
      <c r="F277" s="68">
        <f>_xlfn.XLOOKUP(Tabela4[[#This Row],[Destino]],Tabela2[Estado],Tabela2[Id_Porto],-1)</f>
        <v>3</v>
      </c>
      <c r="G277" s="68">
        <f>_xlfn.XLOOKUP(Tabela4[[#This Row],[Tipo]],Tabela5[Tipo],Tabela5[Id_Carga],-1)</f>
        <v>4</v>
      </c>
      <c r="H277" s="59">
        <f>MONTH(DATE(2024, FIND(Tabela4[[#This Row],[Mês]], "janfevmarabrmaijunjulagosetoutnovdez")/3 + 1, 1))</f>
        <v>1</v>
      </c>
      <c r="I277" s="51">
        <v>5</v>
      </c>
      <c r="J277" s="47">
        <v>10</v>
      </c>
    </row>
    <row r="278" spans="1:10" x14ac:dyDescent="0.25">
      <c r="A278" s="59" t="s">
        <v>190</v>
      </c>
      <c r="B278" s="46" t="s">
        <v>192</v>
      </c>
      <c r="C278" s="46" t="s">
        <v>184</v>
      </c>
      <c r="D278" s="46" t="s">
        <v>179</v>
      </c>
      <c r="E278" s="68">
        <f>_xlfn.XLOOKUP(Tabela4[[#This Row],[Origem]],Tabela2[Estado],Tabela2[Id_Porto],-1)</f>
        <v>9</v>
      </c>
      <c r="F278" s="68">
        <f>_xlfn.XLOOKUP(Tabela4[[#This Row],[Destino]],Tabela2[Estado],Tabela2[Id_Porto],-1)</f>
        <v>3</v>
      </c>
      <c r="G278" s="68">
        <f>_xlfn.XLOOKUP(Tabela4[[#This Row],[Tipo]],Tabela5[Tipo],Tabela5[Id_Carga],-1)</f>
        <v>1</v>
      </c>
      <c r="H278" s="59">
        <f>MONTH(DATE(2024, FIND(Tabela4[[#This Row],[Mês]], "janfevmarabrmaijunjulagosetoutnovdez")/3 + 1, 1))</f>
        <v>1</v>
      </c>
      <c r="I278" s="51">
        <v>10</v>
      </c>
      <c r="J278" s="47">
        <v>10</v>
      </c>
    </row>
    <row r="279" spans="1:10" x14ac:dyDescent="0.25">
      <c r="A279" s="59" t="s">
        <v>190</v>
      </c>
      <c r="B279" s="46" t="s">
        <v>192</v>
      </c>
      <c r="C279" s="46" t="s">
        <v>178</v>
      </c>
      <c r="D279" s="46" t="s">
        <v>86</v>
      </c>
      <c r="E279" s="68">
        <f>_xlfn.XLOOKUP(Tabela4[[#This Row],[Origem]],Tabela2[Estado],Tabela2[Id_Porto],-1)</f>
        <v>2</v>
      </c>
      <c r="F279" s="68">
        <f>_xlfn.XLOOKUP(Tabela4[[#This Row],[Destino]],Tabela2[Estado],Tabela2[Id_Porto],-1)</f>
        <v>4</v>
      </c>
      <c r="G279" s="68">
        <f>_xlfn.XLOOKUP(Tabela4[[#This Row],[Tipo]],Tabela5[Tipo],Tabela5[Id_Carga],-1)</f>
        <v>1</v>
      </c>
      <c r="H279" s="59">
        <f>MONTH(DATE(2024, FIND(Tabela4[[#This Row],[Mês]], "janfevmarabrmaijunjulagosetoutnovdez")/3 + 1, 1))</f>
        <v>1</v>
      </c>
      <c r="I279" s="51">
        <v>9</v>
      </c>
      <c r="J279" s="47">
        <v>9</v>
      </c>
    </row>
    <row r="280" spans="1:10" x14ac:dyDescent="0.25">
      <c r="A280" s="59" t="s">
        <v>190</v>
      </c>
      <c r="B280" s="46" t="s">
        <v>192</v>
      </c>
      <c r="C280" s="46" t="s">
        <v>180</v>
      </c>
      <c r="D280" s="46" t="s">
        <v>181</v>
      </c>
      <c r="E280" s="68">
        <f>_xlfn.XLOOKUP(Tabela4[[#This Row],[Origem]],Tabela2[Estado],Tabela2[Id_Porto],-1)</f>
        <v>5</v>
      </c>
      <c r="F280" s="68">
        <f>_xlfn.XLOOKUP(Tabela4[[#This Row],[Destino]],Tabela2[Estado],Tabela2[Id_Porto],-1)</f>
        <v>6</v>
      </c>
      <c r="G280" s="68">
        <f>_xlfn.XLOOKUP(Tabela4[[#This Row],[Tipo]],Tabela5[Tipo],Tabela5[Id_Carga],-1)</f>
        <v>1</v>
      </c>
      <c r="H280" s="59">
        <f>MONTH(DATE(2024, FIND(Tabela4[[#This Row],[Mês]], "janfevmarabrmaijunjulagosetoutnovdez")/3 + 1, 1))</f>
        <v>1</v>
      </c>
      <c r="I280" s="51">
        <v>9</v>
      </c>
      <c r="J280" s="47">
        <v>9</v>
      </c>
    </row>
    <row r="281" spans="1:10" x14ac:dyDescent="0.25">
      <c r="A281" s="59" t="s">
        <v>190</v>
      </c>
      <c r="B281" s="46" t="s">
        <v>192</v>
      </c>
      <c r="C281" s="46" t="s">
        <v>185</v>
      </c>
      <c r="D281" s="46" t="s">
        <v>86</v>
      </c>
      <c r="E281" s="68">
        <f>_xlfn.XLOOKUP(Tabela4[[#This Row],[Origem]],Tabela2[Estado],Tabela2[Id_Porto],-1)</f>
        <v>10</v>
      </c>
      <c r="F281" s="68">
        <f>_xlfn.XLOOKUP(Tabela4[[#This Row],[Destino]],Tabela2[Estado],Tabela2[Id_Porto],-1)</f>
        <v>4</v>
      </c>
      <c r="G281" s="68">
        <f>_xlfn.XLOOKUP(Tabela4[[#This Row],[Tipo]],Tabela5[Tipo],Tabela5[Id_Carga],-1)</f>
        <v>1</v>
      </c>
      <c r="H281" s="59">
        <f>MONTH(DATE(2024, FIND(Tabela4[[#This Row],[Mês]], "janfevmarabrmaijunjulagosetoutnovdez")/3 + 1, 1))</f>
        <v>1</v>
      </c>
      <c r="I281" s="51">
        <v>9</v>
      </c>
      <c r="J281" s="47">
        <v>9</v>
      </c>
    </row>
    <row r="282" spans="1:10" x14ac:dyDescent="0.25">
      <c r="A282" s="59" t="s">
        <v>190</v>
      </c>
      <c r="B282" s="46" t="s">
        <v>192</v>
      </c>
      <c r="C282" s="46" t="s">
        <v>187</v>
      </c>
      <c r="D282" s="46" t="s">
        <v>86</v>
      </c>
      <c r="E282" s="68">
        <f>_xlfn.XLOOKUP(Tabela4[[#This Row],[Origem]],Tabela2[Estado],Tabela2[Id_Porto],-1)</f>
        <v>12</v>
      </c>
      <c r="F282" s="68">
        <f>_xlfn.XLOOKUP(Tabela4[[#This Row],[Destino]],Tabela2[Estado],Tabela2[Id_Porto],-1)</f>
        <v>4</v>
      </c>
      <c r="G282" s="68">
        <f>_xlfn.XLOOKUP(Tabela4[[#This Row],[Tipo]],Tabela5[Tipo],Tabela5[Id_Carga],-1)</f>
        <v>1</v>
      </c>
      <c r="H282" s="59">
        <f>MONTH(DATE(2024, FIND(Tabela4[[#This Row],[Mês]], "janfevmarabrmaijunjulagosetoutnovdez")/3 + 1, 1))</f>
        <v>1</v>
      </c>
      <c r="I282" s="51">
        <v>9</v>
      </c>
      <c r="J282" s="47">
        <v>9</v>
      </c>
    </row>
    <row r="283" spans="1:10" x14ac:dyDescent="0.25">
      <c r="A283" s="59" t="s">
        <v>190</v>
      </c>
      <c r="B283" s="46" t="s">
        <v>191</v>
      </c>
      <c r="C283" s="46" t="s">
        <v>177</v>
      </c>
      <c r="D283" s="46" t="s">
        <v>86</v>
      </c>
      <c r="E283" s="68">
        <f>_xlfn.XLOOKUP(Tabela4[[#This Row],[Origem]],Tabela2[Estado],Tabela2[Id_Porto],-1)</f>
        <v>1</v>
      </c>
      <c r="F283" s="68">
        <f>_xlfn.XLOOKUP(Tabela4[[#This Row],[Destino]],Tabela2[Estado],Tabela2[Id_Porto],-1)</f>
        <v>4</v>
      </c>
      <c r="G283" s="68">
        <f>_xlfn.XLOOKUP(Tabela4[[#This Row],[Tipo]],Tabela5[Tipo],Tabela5[Id_Carga],-1)</f>
        <v>3</v>
      </c>
      <c r="H283" s="59">
        <f>MONTH(DATE(2024, FIND(Tabela4[[#This Row],[Mês]], "janfevmarabrmaijunjulagosetoutnovdez")/3 + 1, 1))</f>
        <v>1</v>
      </c>
      <c r="I283" s="51">
        <v>4</v>
      </c>
      <c r="J283" s="47">
        <v>8</v>
      </c>
    </row>
    <row r="284" spans="1:10" x14ac:dyDescent="0.25">
      <c r="A284" s="59" t="s">
        <v>190</v>
      </c>
      <c r="B284" s="46" t="s">
        <v>191</v>
      </c>
      <c r="C284" s="46" t="s">
        <v>177</v>
      </c>
      <c r="D284" s="46" t="s">
        <v>186</v>
      </c>
      <c r="E284" s="68">
        <f>_xlfn.XLOOKUP(Tabela4[[#This Row],[Origem]],Tabela2[Estado],Tabela2[Id_Porto],-1)</f>
        <v>1</v>
      </c>
      <c r="F284" s="68">
        <f>_xlfn.XLOOKUP(Tabela4[[#This Row],[Destino]],Tabela2[Estado],Tabela2[Id_Porto],-1)</f>
        <v>11</v>
      </c>
      <c r="G284" s="68">
        <f>_xlfn.XLOOKUP(Tabela4[[#This Row],[Tipo]],Tabela5[Tipo],Tabela5[Id_Carga],-1)</f>
        <v>3</v>
      </c>
      <c r="H284" s="59">
        <f>MONTH(DATE(2024, FIND(Tabela4[[#This Row],[Mês]], "janfevmarabrmaijunjulagosetoutnovdez")/3 + 1, 1))</f>
        <v>1</v>
      </c>
      <c r="I284" s="51">
        <v>4</v>
      </c>
      <c r="J284" s="47">
        <v>8</v>
      </c>
    </row>
    <row r="285" spans="1:10" x14ac:dyDescent="0.25">
      <c r="A285" s="59" t="s">
        <v>190</v>
      </c>
      <c r="B285" s="46" t="s">
        <v>192</v>
      </c>
      <c r="C285" s="46" t="s">
        <v>181</v>
      </c>
      <c r="D285" s="46" t="s">
        <v>177</v>
      </c>
      <c r="E285" s="68">
        <f>_xlfn.XLOOKUP(Tabela4[[#This Row],[Origem]],Tabela2[Estado],Tabela2[Id_Porto],-1)</f>
        <v>6</v>
      </c>
      <c r="F285" s="68">
        <f>_xlfn.XLOOKUP(Tabela4[[#This Row],[Destino]],Tabela2[Estado],Tabela2[Id_Porto],-1)</f>
        <v>1</v>
      </c>
      <c r="G285" s="68">
        <f>_xlfn.XLOOKUP(Tabela4[[#This Row],[Tipo]],Tabela5[Tipo],Tabela5[Id_Carga],-1)</f>
        <v>1</v>
      </c>
      <c r="H285" s="59">
        <f>MONTH(DATE(2024, FIND(Tabela4[[#This Row],[Mês]], "janfevmarabrmaijunjulagosetoutnovdez")/3 + 1, 1))</f>
        <v>1</v>
      </c>
      <c r="I285" s="51">
        <v>8</v>
      </c>
      <c r="J285" s="47">
        <v>8</v>
      </c>
    </row>
    <row r="286" spans="1:10" x14ac:dyDescent="0.25">
      <c r="A286" s="59" t="s">
        <v>190</v>
      </c>
      <c r="B286" s="46" t="s">
        <v>191</v>
      </c>
      <c r="C286" s="46" t="s">
        <v>181</v>
      </c>
      <c r="D286" s="46" t="s">
        <v>86</v>
      </c>
      <c r="E286" s="68">
        <f>_xlfn.XLOOKUP(Tabela4[[#This Row],[Origem]],Tabela2[Estado],Tabela2[Id_Porto],-1)</f>
        <v>6</v>
      </c>
      <c r="F286" s="68">
        <f>_xlfn.XLOOKUP(Tabela4[[#This Row],[Destino]],Tabela2[Estado],Tabela2[Id_Porto],-1)</f>
        <v>4</v>
      </c>
      <c r="G286" s="68">
        <f>_xlfn.XLOOKUP(Tabela4[[#This Row],[Tipo]],Tabela5[Tipo],Tabela5[Id_Carga],-1)</f>
        <v>3</v>
      </c>
      <c r="H286" s="59">
        <f>MONTH(DATE(2024, FIND(Tabela4[[#This Row],[Mês]], "janfevmarabrmaijunjulagosetoutnovdez")/3 + 1, 1))</f>
        <v>1</v>
      </c>
      <c r="I286" s="51">
        <v>4</v>
      </c>
      <c r="J286" s="47">
        <v>8</v>
      </c>
    </row>
    <row r="287" spans="1:10" x14ac:dyDescent="0.25">
      <c r="A287" s="59" t="s">
        <v>190</v>
      </c>
      <c r="B287" s="46" t="s">
        <v>191</v>
      </c>
      <c r="C287" s="46" t="s">
        <v>182</v>
      </c>
      <c r="D287" s="46" t="s">
        <v>177</v>
      </c>
      <c r="E287" s="68">
        <f>_xlfn.XLOOKUP(Tabela4[[#This Row],[Origem]],Tabela2[Estado],Tabela2[Id_Porto],-1)</f>
        <v>7</v>
      </c>
      <c r="F287" s="68">
        <f>_xlfn.XLOOKUP(Tabela4[[#This Row],[Destino]],Tabela2[Estado],Tabela2[Id_Porto],-1)</f>
        <v>1</v>
      </c>
      <c r="G287" s="68">
        <f>_xlfn.XLOOKUP(Tabela4[[#This Row],[Tipo]],Tabela5[Tipo],Tabela5[Id_Carga],-1)</f>
        <v>3</v>
      </c>
      <c r="H287" s="59">
        <f>MONTH(DATE(2024, FIND(Tabela4[[#This Row],[Mês]], "janfevmarabrmaijunjulagosetoutnovdez")/3 + 1, 1))</f>
        <v>1</v>
      </c>
      <c r="I287" s="51">
        <v>4</v>
      </c>
      <c r="J287" s="47">
        <v>8</v>
      </c>
    </row>
    <row r="288" spans="1:10" x14ac:dyDescent="0.25">
      <c r="A288" s="59" t="s">
        <v>190</v>
      </c>
      <c r="B288" s="46" t="s">
        <v>193</v>
      </c>
      <c r="C288" s="46" t="s">
        <v>182</v>
      </c>
      <c r="D288" s="46" t="s">
        <v>183</v>
      </c>
      <c r="E288" s="68">
        <f>_xlfn.XLOOKUP(Tabela4[[#This Row],[Origem]],Tabela2[Estado],Tabela2[Id_Porto],-1)</f>
        <v>7</v>
      </c>
      <c r="F288" s="68">
        <f>_xlfn.XLOOKUP(Tabela4[[#This Row],[Destino]],Tabela2[Estado],Tabela2[Id_Porto],-1)</f>
        <v>8</v>
      </c>
      <c r="G288" s="68">
        <f>_xlfn.XLOOKUP(Tabela4[[#This Row],[Tipo]],Tabela5[Tipo],Tabela5[Id_Carga],-1)</f>
        <v>4</v>
      </c>
      <c r="H288" s="59">
        <f>MONTH(DATE(2024, FIND(Tabela4[[#This Row],[Mês]], "janfevmarabrmaijunjulagosetoutnovdez")/3 + 1, 1))</f>
        <v>1</v>
      </c>
      <c r="I288" s="51">
        <v>4</v>
      </c>
      <c r="J288" s="47">
        <v>8</v>
      </c>
    </row>
    <row r="289" spans="1:10" x14ac:dyDescent="0.25">
      <c r="A289" s="59" t="s">
        <v>190</v>
      </c>
      <c r="B289" s="46" t="s">
        <v>191</v>
      </c>
      <c r="C289" s="46" t="s">
        <v>178</v>
      </c>
      <c r="D289" s="46" t="s">
        <v>86</v>
      </c>
      <c r="E289" s="68">
        <f>_xlfn.XLOOKUP(Tabela4[[#This Row],[Origem]],Tabela2[Estado],Tabela2[Id_Porto],-1)</f>
        <v>2</v>
      </c>
      <c r="F289" s="68">
        <f>_xlfn.XLOOKUP(Tabela4[[#This Row],[Destino]],Tabela2[Estado],Tabela2[Id_Porto],-1)</f>
        <v>4</v>
      </c>
      <c r="G289" s="68">
        <f>_xlfn.XLOOKUP(Tabela4[[#This Row],[Tipo]],Tabela5[Tipo],Tabela5[Id_Carga],-1)</f>
        <v>3</v>
      </c>
      <c r="H289" s="59">
        <f>MONTH(DATE(2024, FIND(Tabela4[[#This Row],[Mês]], "janfevmarabrmaijunjulagosetoutnovdez")/3 + 1, 1))</f>
        <v>1</v>
      </c>
      <c r="I289" s="51">
        <v>4</v>
      </c>
      <c r="J289" s="47">
        <v>8</v>
      </c>
    </row>
    <row r="290" spans="1:10" x14ac:dyDescent="0.25">
      <c r="A290" s="59" t="s">
        <v>190</v>
      </c>
      <c r="B290" s="46" t="s">
        <v>191</v>
      </c>
      <c r="C290" s="46" t="s">
        <v>178</v>
      </c>
      <c r="D290" s="46" t="s">
        <v>184</v>
      </c>
      <c r="E290" s="68">
        <f>_xlfn.XLOOKUP(Tabela4[[#This Row],[Origem]],Tabela2[Estado],Tabela2[Id_Porto],-1)</f>
        <v>2</v>
      </c>
      <c r="F290" s="68">
        <f>_xlfn.XLOOKUP(Tabela4[[#This Row],[Destino]],Tabela2[Estado],Tabela2[Id_Porto],-1)</f>
        <v>9</v>
      </c>
      <c r="G290" s="68">
        <f>_xlfn.XLOOKUP(Tabela4[[#This Row],[Tipo]],Tabela5[Tipo],Tabela5[Id_Carga],-1)</f>
        <v>3</v>
      </c>
      <c r="H290" s="59">
        <f>MONTH(DATE(2024, FIND(Tabela4[[#This Row],[Mês]], "janfevmarabrmaijunjulagosetoutnovdez")/3 + 1, 1))</f>
        <v>1</v>
      </c>
      <c r="I290" s="51">
        <v>4</v>
      </c>
      <c r="J290" s="47">
        <v>8</v>
      </c>
    </row>
    <row r="291" spans="1:10" x14ac:dyDescent="0.25">
      <c r="A291" s="59" t="s">
        <v>190</v>
      </c>
      <c r="B291" s="46" t="s">
        <v>191</v>
      </c>
      <c r="C291" s="46" t="s">
        <v>180</v>
      </c>
      <c r="D291" s="46" t="s">
        <v>177</v>
      </c>
      <c r="E291" s="68">
        <f>_xlfn.XLOOKUP(Tabela4[[#This Row],[Origem]],Tabela2[Estado],Tabela2[Id_Porto],-1)</f>
        <v>5</v>
      </c>
      <c r="F291" s="68">
        <f>_xlfn.XLOOKUP(Tabela4[[#This Row],[Destino]],Tabela2[Estado],Tabela2[Id_Porto],-1)</f>
        <v>1</v>
      </c>
      <c r="G291" s="68">
        <f>_xlfn.XLOOKUP(Tabela4[[#This Row],[Tipo]],Tabela5[Tipo],Tabela5[Id_Carga],-1)</f>
        <v>3</v>
      </c>
      <c r="H291" s="59">
        <f>MONTH(DATE(2024, FIND(Tabela4[[#This Row],[Mês]], "janfevmarabrmaijunjulagosetoutnovdez")/3 + 1, 1))</f>
        <v>1</v>
      </c>
      <c r="I291" s="51">
        <v>8</v>
      </c>
      <c r="J291" s="47">
        <v>8</v>
      </c>
    </row>
    <row r="292" spans="1:10" x14ac:dyDescent="0.25">
      <c r="A292" s="59" t="s">
        <v>190</v>
      </c>
      <c r="B292" s="46" t="s">
        <v>191</v>
      </c>
      <c r="C292" s="46" t="s">
        <v>180</v>
      </c>
      <c r="D292" s="46" t="s">
        <v>184</v>
      </c>
      <c r="E292" s="68">
        <f>_xlfn.XLOOKUP(Tabela4[[#This Row],[Origem]],Tabela2[Estado],Tabela2[Id_Porto],-1)</f>
        <v>5</v>
      </c>
      <c r="F292" s="68">
        <f>_xlfn.XLOOKUP(Tabela4[[#This Row],[Destino]],Tabela2[Estado],Tabela2[Id_Porto],-1)</f>
        <v>9</v>
      </c>
      <c r="G292" s="68">
        <f>_xlfn.XLOOKUP(Tabela4[[#This Row],[Tipo]],Tabela5[Tipo],Tabela5[Id_Carga],-1)</f>
        <v>3</v>
      </c>
      <c r="H292" s="59">
        <f>MONTH(DATE(2024, FIND(Tabela4[[#This Row],[Mês]], "janfevmarabrmaijunjulagosetoutnovdez")/3 + 1, 1))</f>
        <v>1</v>
      </c>
      <c r="I292" s="51">
        <v>4</v>
      </c>
      <c r="J292" s="47">
        <v>8</v>
      </c>
    </row>
    <row r="293" spans="1:10" x14ac:dyDescent="0.25">
      <c r="A293" s="59" t="s">
        <v>190</v>
      </c>
      <c r="B293" s="46" t="s">
        <v>192</v>
      </c>
      <c r="C293" s="46" t="s">
        <v>183</v>
      </c>
      <c r="D293" s="46" t="s">
        <v>177</v>
      </c>
      <c r="E293" s="68">
        <f>_xlfn.XLOOKUP(Tabela4[[#This Row],[Origem]],Tabela2[Estado],Tabela2[Id_Porto],-1)</f>
        <v>8</v>
      </c>
      <c r="F293" s="68">
        <f>_xlfn.XLOOKUP(Tabela4[[#This Row],[Destino]],Tabela2[Estado],Tabela2[Id_Porto],-1)</f>
        <v>1</v>
      </c>
      <c r="G293" s="68">
        <f>_xlfn.XLOOKUP(Tabela4[[#This Row],[Tipo]],Tabela5[Tipo],Tabela5[Id_Carga],-1)</f>
        <v>1</v>
      </c>
      <c r="H293" s="59">
        <f>MONTH(DATE(2024, FIND(Tabela4[[#This Row],[Mês]], "janfevmarabrmaijunjulagosetoutnovdez")/3 + 1, 1))</f>
        <v>1</v>
      </c>
      <c r="I293" s="51">
        <v>8</v>
      </c>
      <c r="J293" s="47">
        <v>8</v>
      </c>
    </row>
    <row r="294" spans="1:10" x14ac:dyDescent="0.25">
      <c r="A294" s="59" t="s">
        <v>190</v>
      </c>
      <c r="B294" s="46" t="s">
        <v>192</v>
      </c>
      <c r="C294" s="46" t="s">
        <v>186</v>
      </c>
      <c r="D294" s="46" t="s">
        <v>180</v>
      </c>
      <c r="E294" s="68">
        <f>_xlfn.XLOOKUP(Tabela4[[#This Row],[Origem]],Tabela2[Estado],Tabela2[Id_Porto],-1)</f>
        <v>11</v>
      </c>
      <c r="F294" s="68">
        <f>_xlfn.XLOOKUP(Tabela4[[#This Row],[Destino]],Tabela2[Estado],Tabela2[Id_Porto],-1)</f>
        <v>5</v>
      </c>
      <c r="G294" s="68">
        <f>_xlfn.XLOOKUP(Tabela4[[#This Row],[Tipo]],Tabela5[Tipo],Tabela5[Id_Carga],-1)</f>
        <v>1</v>
      </c>
      <c r="H294" s="59">
        <f>MONTH(DATE(2024, FIND(Tabela4[[#This Row],[Mês]], "janfevmarabrmaijunjulagosetoutnovdez")/3 + 1, 1))</f>
        <v>1</v>
      </c>
      <c r="I294" s="51">
        <v>8</v>
      </c>
      <c r="J294" s="47">
        <v>8</v>
      </c>
    </row>
    <row r="295" spans="1:10" x14ac:dyDescent="0.25">
      <c r="A295" s="59" t="s">
        <v>190</v>
      </c>
      <c r="B295" s="46" t="s">
        <v>192</v>
      </c>
      <c r="C295" s="46" t="s">
        <v>184</v>
      </c>
      <c r="D295" s="46" t="s">
        <v>177</v>
      </c>
      <c r="E295" s="68">
        <f>_xlfn.XLOOKUP(Tabela4[[#This Row],[Origem]],Tabela2[Estado],Tabela2[Id_Porto],-1)</f>
        <v>9</v>
      </c>
      <c r="F295" s="68">
        <f>_xlfn.XLOOKUP(Tabela4[[#This Row],[Destino]],Tabela2[Estado],Tabela2[Id_Porto],-1)</f>
        <v>1</v>
      </c>
      <c r="G295" s="68">
        <f>_xlfn.XLOOKUP(Tabela4[[#This Row],[Tipo]],Tabela5[Tipo],Tabela5[Id_Carga],-1)</f>
        <v>1</v>
      </c>
      <c r="H295" s="59">
        <f>MONTH(DATE(2024, FIND(Tabela4[[#This Row],[Mês]], "janfevmarabrmaijunjulagosetoutnovdez")/3 + 1, 1))</f>
        <v>1</v>
      </c>
      <c r="I295" s="51">
        <v>8</v>
      </c>
      <c r="J295" s="47">
        <v>8</v>
      </c>
    </row>
    <row r="296" spans="1:10" x14ac:dyDescent="0.25">
      <c r="A296" s="59" t="s">
        <v>190</v>
      </c>
      <c r="B296" s="46" t="s">
        <v>191</v>
      </c>
      <c r="C296" s="46" t="s">
        <v>184</v>
      </c>
      <c r="D296" s="46" t="s">
        <v>177</v>
      </c>
      <c r="E296" s="68">
        <f>_xlfn.XLOOKUP(Tabela4[[#This Row],[Origem]],Tabela2[Estado],Tabela2[Id_Porto],-1)</f>
        <v>9</v>
      </c>
      <c r="F296" s="68">
        <f>_xlfn.XLOOKUP(Tabela4[[#This Row],[Destino]],Tabela2[Estado],Tabela2[Id_Porto],-1)</f>
        <v>1</v>
      </c>
      <c r="G296" s="68">
        <f>_xlfn.XLOOKUP(Tabela4[[#This Row],[Tipo]],Tabela5[Tipo],Tabela5[Id_Carga],-1)</f>
        <v>3</v>
      </c>
      <c r="H296" s="59">
        <f>MONTH(DATE(2024, FIND(Tabela4[[#This Row],[Mês]], "janfevmarabrmaijunjulagosetoutnovdez")/3 + 1, 1))</f>
        <v>1</v>
      </c>
      <c r="I296" s="51">
        <v>4</v>
      </c>
      <c r="J296" s="47">
        <v>8</v>
      </c>
    </row>
    <row r="297" spans="1:10" x14ac:dyDescent="0.25">
      <c r="A297" s="59" t="s">
        <v>190</v>
      </c>
      <c r="B297" s="46" t="s">
        <v>192</v>
      </c>
      <c r="C297" s="46" t="s">
        <v>184</v>
      </c>
      <c r="D297" s="46" t="s">
        <v>183</v>
      </c>
      <c r="E297" s="68">
        <f>_xlfn.XLOOKUP(Tabela4[[#This Row],[Origem]],Tabela2[Estado],Tabela2[Id_Porto],-1)</f>
        <v>9</v>
      </c>
      <c r="F297" s="68">
        <f>_xlfn.XLOOKUP(Tabela4[[#This Row],[Destino]],Tabela2[Estado],Tabela2[Id_Porto],-1)</f>
        <v>8</v>
      </c>
      <c r="G297" s="68">
        <f>_xlfn.XLOOKUP(Tabela4[[#This Row],[Tipo]],Tabela5[Tipo],Tabela5[Id_Carga],-1)</f>
        <v>1</v>
      </c>
      <c r="H297" s="59">
        <f>MONTH(DATE(2024, FIND(Tabela4[[#This Row],[Mês]], "janfevmarabrmaijunjulagosetoutnovdez")/3 + 1, 1))</f>
        <v>1</v>
      </c>
      <c r="I297" s="51">
        <v>8</v>
      </c>
      <c r="J297" s="47">
        <v>8</v>
      </c>
    </row>
    <row r="298" spans="1:10" x14ac:dyDescent="0.25">
      <c r="A298" s="59" t="s">
        <v>190</v>
      </c>
      <c r="B298" s="46" t="s">
        <v>193</v>
      </c>
      <c r="C298" s="46" t="s">
        <v>184</v>
      </c>
      <c r="D298" s="46" t="s">
        <v>186</v>
      </c>
      <c r="E298" s="68">
        <f>_xlfn.XLOOKUP(Tabela4[[#This Row],[Origem]],Tabela2[Estado],Tabela2[Id_Porto],-1)</f>
        <v>9</v>
      </c>
      <c r="F298" s="68">
        <f>_xlfn.XLOOKUP(Tabela4[[#This Row],[Destino]],Tabela2[Estado],Tabela2[Id_Porto],-1)</f>
        <v>11</v>
      </c>
      <c r="G298" s="68">
        <f>_xlfn.XLOOKUP(Tabela4[[#This Row],[Tipo]],Tabela5[Tipo],Tabela5[Id_Carga],-1)</f>
        <v>4</v>
      </c>
      <c r="H298" s="59">
        <f>MONTH(DATE(2024, FIND(Tabela4[[#This Row],[Mês]], "janfevmarabrmaijunjulagosetoutnovdez")/3 + 1, 1))</f>
        <v>1</v>
      </c>
      <c r="I298" s="51">
        <v>4</v>
      </c>
      <c r="J298" s="47">
        <v>8</v>
      </c>
    </row>
    <row r="299" spans="1:10" x14ac:dyDescent="0.25">
      <c r="A299" s="59" t="s">
        <v>190</v>
      </c>
      <c r="B299" s="46" t="s">
        <v>192</v>
      </c>
      <c r="C299" s="46" t="s">
        <v>86</v>
      </c>
      <c r="D299" s="46" t="s">
        <v>184</v>
      </c>
      <c r="E299" s="68">
        <f>_xlfn.XLOOKUP(Tabela4[[#This Row],[Origem]],Tabela2[Estado],Tabela2[Id_Porto],-1)</f>
        <v>4</v>
      </c>
      <c r="F299" s="68">
        <f>_xlfn.XLOOKUP(Tabela4[[#This Row],[Destino]],Tabela2[Estado],Tabela2[Id_Porto],-1)</f>
        <v>9</v>
      </c>
      <c r="G299" s="68">
        <f>_xlfn.XLOOKUP(Tabela4[[#This Row],[Tipo]],Tabela5[Tipo],Tabela5[Id_Carga],-1)</f>
        <v>1</v>
      </c>
      <c r="H299" s="59">
        <f>MONTH(DATE(2024, FIND(Tabela4[[#This Row],[Mês]], "janfevmarabrmaijunjulagosetoutnovdez")/3 + 1, 1))</f>
        <v>1</v>
      </c>
      <c r="I299" s="51">
        <v>7</v>
      </c>
      <c r="J299" s="47">
        <v>7</v>
      </c>
    </row>
    <row r="300" spans="1:10" x14ac:dyDescent="0.25">
      <c r="A300" s="59" t="s">
        <v>190</v>
      </c>
      <c r="B300" s="46" t="s">
        <v>192</v>
      </c>
      <c r="C300" s="46" t="s">
        <v>178</v>
      </c>
      <c r="D300" s="46" t="s">
        <v>86</v>
      </c>
      <c r="E300" s="68">
        <f>_xlfn.XLOOKUP(Tabela4[[#This Row],[Origem]],Tabela2[Estado],Tabela2[Id_Porto],-1)</f>
        <v>2</v>
      </c>
      <c r="F300" s="68">
        <f>_xlfn.XLOOKUP(Tabela4[[#This Row],[Destino]],Tabela2[Estado],Tabela2[Id_Porto],-1)</f>
        <v>4</v>
      </c>
      <c r="G300" s="68">
        <f>_xlfn.XLOOKUP(Tabela4[[#This Row],[Tipo]],Tabela5[Tipo],Tabela5[Id_Carga],-1)</f>
        <v>1</v>
      </c>
      <c r="H300" s="59">
        <f>MONTH(DATE(2024, FIND(Tabela4[[#This Row],[Mês]], "janfevmarabrmaijunjulagosetoutnovdez")/3 + 1, 1))</f>
        <v>1</v>
      </c>
      <c r="I300" s="51">
        <v>7</v>
      </c>
      <c r="J300" s="47">
        <v>7</v>
      </c>
    </row>
    <row r="301" spans="1:10" x14ac:dyDescent="0.25">
      <c r="A301" s="59" t="s">
        <v>190</v>
      </c>
      <c r="B301" s="46" t="s">
        <v>191</v>
      </c>
      <c r="C301" s="46" t="s">
        <v>177</v>
      </c>
      <c r="D301" s="46" t="s">
        <v>181</v>
      </c>
      <c r="E301" s="68">
        <f>_xlfn.XLOOKUP(Tabela4[[#This Row],[Origem]],Tabela2[Estado],Tabela2[Id_Porto],-1)</f>
        <v>1</v>
      </c>
      <c r="F301" s="68">
        <f>_xlfn.XLOOKUP(Tabela4[[#This Row],[Destino]],Tabela2[Estado],Tabela2[Id_Porto],-1)</f>
        <v>6</v>
      </c>
      <c r="G301" s="68">
        <f>_xlfn.XLOOKUP(Tabela4[[#This Row],[Tipo]],Tabela5[Tipo],Tabela5[Id_Carga],-1)</f>
        <v>3</v>
      </c>
      <c r="H301" s="59">
        <f>MONTH(DATE(2024, FIND(Tabela4[[#This Row],[Mês]], "janfevmarabrmaijunjulagosetoutnovdez")/3 + 1, 1))</f>
        <v>1</v>
      </c>
      <c r="I301" s="51">
        <v>3</v>
      </c>
      <c r="J301" s="47">
        <v>6</v>
      </c>
    </row>
    <row r="302" spans="1:10" x14ac:dyDescent="0.25">
      <c r="A302" s="59" t="s">
        <v>190</v>
      </c>
      <c r="B302" s="46" t="s">
        <v>191</v>
      </c>
      <c r="C302" s="46" t="s">
        <v>177</v>
      </c>
      <c r="D302" s="46" t="s">
        <v>180</v>
      </c>
      <c r="E302" s="68">
        <f>_xlfn.XLOOKUP(Tabela4[[#This Row],[Origem]],Tabela2[Estado],Tabela2[Id_Porto],-1)</f>
        <v>1</v>
      </c>
      <c r="F302" s="68">
        <f>_xlfn.XLOOKUP(Tabela4[[#This Row],[Destino]],Tabela2[Estado],Tabela2[Id_Porto],-1)</f>
        <v>5</v>
      </c>
      <c r="G302" s="68">
        <f>_xlfn.XLOOKUP(Tabela4[[#This Row],[Tipo]],Tabela5[Tipo],Tabela5[Id_Carga],-1)</f>
        <v>3</v>
      </c>
      <c r="H302" s="59">
        <f>MONTH(DATE(2024, FIND(Tabela4[[#This Row],[Mês]], "janfevmarabrmaijunjulagosetoutnovdez")/3 + 1, 1))</f>
        <v>1</v>
      </c>
      <c r="I302" s="51">
        <v>6</v>
      </c>
      <c r="J302" s="47">
        <v>6</v>
      </c>
    </row>
    <row r="303" spans="1:10" x14ac:dyDescent="0.25">
      <c r="A303" s="59" t="s">
        <v>190</v>
      </c>
      <c r="B303" s="46" t="s">
        <v>191</v>
      </c>
      <c r="C303" s="46" t="s">
        <v>177</v>
      </c>
      <c r="D303" s="46" t="s">
        <v>180</v>
      </c>
      <c r="E303" s="68">
        <f>_xlfn.XLOOKUP(Tabela4[[#This Row],[Origem]],Tabela2[Estado],Tabela2[Id_Porto],-1)</f>
        <v>1</v>
      </c>
      <c r="F303" s="68">
        <f>_xlfn.XLOOKUP(Tabela4[[#This Row],[Destino]],Tabela2[Estado],Tabela2[Id_Porto],-1)</f>
        <v>5</v>
      </c>
      <c r="G303" s="68">
        <f>_xlfn.XLOOKUP(Tabela4[[#This Row],[Tipo]],Tabela5[Tipo],Tabela5[Id_Carga],-1)</f>
        <v>3</v>
      </c>
      <c r="H303" s="59">
        <f>MONTH(DATE(2024, FIND(Tabela4[[#This Row],[Mês]], "janfevmarabrmaijunjulagosetoutnovdez")/3 + 1, 1))</f>
        <v>1</v>
      </c>
      <c r="I303" s="51">
        <v>3</v>
      </c>
      <c r="J303" s="47">
        <v>6</v>
      </c>
    </row>
    <row r="304" spans="1:10" x14ac:dyDescent="0.25">
      <c r="A304" s="59" t="s">
        <v>190</v>
      </c>
      <c r="B304" s="46" t="s">
        <v>191</v>
      </c>
      <c r="C304" s="46" t="s">
        <v>181</v>
      </c>
      <c r="D304" s="46" t="s">
        <v>179</v>
      </c>
      <c r="E304" s="68">
        <f>_xlfn.XLOOKUP(Tabela4[[#This Row],[Origem]],Tabela2[Estado],Tabela2[Id_Porto],-1)</f>
        <v>6</v>
      </c>
      <c r="F304" s="68">
        <f>_xlfn.XLOOKUP(Tabela4[[#This Row],[Destino]],Tabela2[Estado],Tabela2[Id_Porto],-1)</f>
        <v>3</v>
      </c>
      <c r="G304" s="68">
        <f>_xlfn.XLOOKUP(Tabela4[[#This Row],[Tipo]],Tabela5[Tipo],Tabela5[Id_Carga],-1)</f>
        <v>3</v>
      </c>
      <c r="H304" s="59">
        <f>MONTH(DATE(2024, FIND(Tabela4[[#This Row],[Mês]], "janfevmarabrmaijunjulagosetoutnovdez")/3 + 1, 1))</f>
        <v>1</v>
      </c>
      <c r="I304" s="51">
        <v>3</v>
      </c>
      <c r="J304" s="47">
        <v>6</v>
      </c>
    </row>
    <row r="305" spans="1:10" x14ac:dyDescent="0.25">
      <c r="A305" s="59" t="s">
        <v>190</v>
      </c>
      <c r="B305" s="46" t="s">
        <v>191</v>
      </c>
      <c r="C305" s="46" t="s">
        <v>181</v>
      </c>
      <c r="D305" s="46" t="s">
        <v>184</v>
      </c>
      <c r="E305" s="68">
        <f>_xlfn.XLOOKUP(Tabela4[[#This Row],[Origem]],Tabela2[Estado],Tabela2[Id_Porto],-1)</f>
        <v>6</v>
      </c>
      <c r="F305" s="68">
        <f>_xlfn.XLOOKUP(Tabela4[[#This Row],[Destino]],Tabela2[Estado],Tabela2[Id_Porto],-1)</f>
        <v>9</v>
      </c>
      <c r="G305" s="68">
        <f>_xlfn.XLOOKUP(Tabela4[[#This Row],[Tipo]],Tabela5[Tipo],Tabela5[Id_Carga],-1)</f>
        <v>3</v>
      </c>
      <c r="H305" s="59">
        <f>MONTH(DATE(2024, FIND(Tabela4[[#This Row],[Mês]], "janfevmarabrmaijunjulagosetoutnovdez")/3 + 1, 1))</f>
        <v>1</v>
      </c>
      <c r="I305" s="51">
        <v>3</v>
      </c>
      <c r="J305" s="47">
        <v>6</v>
      </c>
    </row>
    <row r="306" spans="1:10" x14ac:dyDescent="0.25">
      <c r="A306" s="59" t="s">
        <v>190</v>
      </c>
      <c r="B306" s="46" t="s">
        <v>193</v>
      </c>
      <c r="C306" s="46" t="s">
        <v>86</v>
      </c>
      <c r="D306" s="46" t="s">
        <v>180</v>
      </c>
      <c r="E306" s="68">
        <f>_xlfn.XLOOKUP(Tabela4[[#This Row],[Origem]],Tabela2[Estado],Tabela2[Id_Porto],-1)</f>
        <v>4</v>
      </c>
      <c r="F306" s="68">
        <f>_xlfn.XLOOKUP(Tabela4[[#This Row],[Destino]],Tabela2[Estado],Tabela2[Id_Porto],-1)</f>
        <v>5</v>
      </c>
      <c r="G306" s="68">
        <f>_xlfn.XLOOKUP(Tabela4[[#This Row],[Tipo]],Tabela5[Tipo],Tabela5[Id_Carga],-1)</f>
        <v>4</v>
      </c>
      <c r="H306" s="59">
        <f>MONTH(DATE(2024, FIND(Tabela4[[#This Row],[Mês]], "janfevmarabrmaijunjulagosetoutnovdez")/3 + 1, 1))</f>
        <v>1</v>
      </c>
      <c r="I306" s="51">
        <v>3</v>
      </c>
      <c r="J306" s="47">
        <v>6</v>
      </c>
    </row>
    <row r="307" spans="1:10" x14ac:dyDescent="0.25">
      <c r="A307" s="59" t="s">
        <v>190</v>
      </c>
      <c r="B307" s="46" t="s">
        <v>193</v>
      </c>
      <c r="C307" s="46" t="s">
        <v>86</v>
      </c>
      <c r="D307" s="46" t="s">
        <v>183</v>
      </c>
      <c r="E307" s="68">
        <f>_xlfn.XLOOKUP(Tabela4[[#This Row],[Origem]],Tabela2[Estado],Tabela2[Id_Porto],-1)</f>
        <v>4</v>
      </c>
      <c r="F307" s="68">
        <f>_xlfn.XLOOKUP(Tabela4[[#This Row],[Destino]],Tabela2[Estado],Tabela2[Id_Porto],-1)</f>
        <v>8</v>
      </c>
      <c r="G307" s="68">
        <f>_xlfn.XLOOKUP(Tabela4[[#This Row],[Tipo]],Tabela5[Tipo],Tabela5[Id_Carga],-1)</f>
        <v>4</v>
      </c>
      <c r="H307" s="59">
        <f>MONTH(DATE(2024, FIND(Tabela4[[#This Row],[Mês]], "janfevmarabrmaijunjulagosetoutnovdez")/3 + 1, 1))</f>
        <v>1</v>
      </c>
      <c r="I307" s="51">
        <v>3</v>
      </c>
      <c r="J307" s="47">
        <v>6</v>
      </c>
    </row>
    <row r="308" spans="1:10" x14ac:dyDescent="0.25">
      <c r="A308" s="59" t="s">
        <v>190</v>
      </c>
      <c r="B308" s="46" t="s">
        <v>193</v>
      </c>
      <c r="C308" s="46" t="s">
        <v>182</v>
      </c>
      <c r="D308" s="46" t="s">
        <v>184</v>
      </c>
      <c r="E308" s="68">
        <f>_xlfn.XLOOKUP(Tabela4[[#This Row],[Origem]],Tabela2[Estado],Tabela2[Id_Porto],-1)</f>
        <v>7</v>
      </c>
      <c r="F308" s="68">
        <f>_xlfn.XLOOKUP(Tabela4[[#This Row],[Destino]],Tabela2[Estado],Tabela2[Id_Porto],-1)</f>
        <v>9</v>
      </c>
      <c r="G308" s="68">
        <f>_xlfn.XLOOKUP(Tabela4[[#This Row],[Tipo]],Tabela5[Tipo],Tabela5[Id_Carga],-1)</f>
        <v>4</v>
      </c>
      <c r="H308" s="59">
        <f>MONTH(DATE(2024, FIND(Tabela4[[#This Row],[Mês]], "janfevmarabrmaijunjulagosetoutnovdez")/3 + 1, 1))</f>
        <v>1</v>
      </c>
      <c r="I308" s="51">
        <v>3</v>
      </c>
      <c r="J308" s="47">
        <v>6</v>
      </c>
    </row>
    <row r="309" spans="1:10" x14ac:dyDescent="0.25">
      <c r="A309" s="59" t="s">
        <v>190</v>
      </c>
      <c r="B309" s="46" t="s">
        <v>191</v>
      </c>
      <c r="C309" s="46" t="s">
        <v>179</v>
      </c>
      <c r="D309" s="46" t="s">
        <v>187</v>
      </c>
      <c r="E309" s="68">
        <f>_xlfn.XLOOKUP(Tabela4[[#This Row],[Origem]],Tabela2[Estado],Tabela2[Id_Porto],-1)</f>
        <v>3</v>
      </c>
      <c r="F309" s="68">
        <f>_xlfn.XLOOKUP(Tabela4[[#This Row],[Destino]],Tabela2[Estado],Tabela2[Id_Porto],-1)</f>
        <v>12</v>
      </c>
      <c r="G309" s="68">
        <f>_xlfn.XLOOKUP(Tabela4[[#This Row],[Tipo]],Tabela5[Tipo],Tabela5[Id_Carga],-1)</f>
        <v>3</v>
      </c>
      <c r="H309" s="59">
        <f>MONTH(DATE(2024, FIND(Tabela4[[#This Row],[Mês]], "janfevmarabrmaijunjulagosetoutnovdez")/3 + 1, 1))</f>
        <v>1</v>
      </c>
      <c r="I309" s="51">
        <v>3</v>
      </c>
      <c r="J309" s="47">
        <v>6</v>
      </c>
    </row>
    <row r="310" spans="1:10" x14ac:dyDescent="0.25">
      <c r="A310" s="59" t="s">
        <v>190</v>
      </c>
      <c r="B310" s="46" t="s">
        <v>193</v>
      </c>
      <c r="C310" s="46" t="s">
        <v>180</v>
      </c>
      <c r="D310" s="46" t="s">
        <v>183</v>
      </c>
      <c r="E310" s="68">
        <f>_xlfn.XLOOKUP(Tabela4[[#This Row],[Origem]],Tabela2[Estado],Tabela2[Id_Porto],-1)</f>
        <v>5</v>
      </c>
      <c r="F310" s="68">
        <f>_xlfn.XLOOKUP(Tabela4[[#This Row],[Destino]],Tabela2[Estado],Tabela2[Id_Porto],-1)</f>
        <v>8</v>
      </c>
      <c r="G310" s="68">
        <f>_xlfn.XLOOKUP(Tabela4[[#This Row],[Tipo]],Tabela5[Tipo],Tabela5[Id_Carga],-1)</f>
        <v>4</v>
      </c>
      <c r="H310" s="59">
        <f>MONTH(DATE(2024, FIND(Tabela4[[#This Row],[Mês]], "janfevmarabrmaijunjulagosetoutnovdez")/3 + 1, 1))</f>
        <v>1</v>
      </c>
      <c r="I310" s="51">
        <v>3</v>
      </c>
      <c r="J310" s="47">
        <v>6</v>
      </c>
    </row>
    <row r="311" spans="1:10" x14ac:dyDescent="0.25">
      <c r="A311" s="59" t="s">
        <v>190</v>
      </c>
      <c r="B311" s="46" t="s">
        <v>191</v>
      </c>
      <c r="C311" s="46" t="s">
        <v>180</v>
      </c>
      <c r="D311" s="46" t="s">
        <v>186</v>
      </c>
      <c r="E311" s="68">
        <f>_xlfn.XLOOKUP(Tabela4[[#This Row],[Origem]],Tabela2[Estado],Tabela2[Id_Porto],-1)</f>
        <v>5</v>
      </c>
      <c r="F311" s="68">
        <f>_xlfn.XLOOKUP(Tabela4[[#This Row],[Destino]],Tabela2[Estado],Tabela2[Id_Porto],-1)</f>
        <v>11</v>
      </c>
      <c r="G311" s="68">
        <f>_xlfn.XLOOKUP(Tabela4[[#This Row],[Tipo]],Tabela5[Tipo],Tabela5[Id_Carga],-1)</f>
        <v>3</v>
      </c>
      <c r="H311" s="59">
        <f>MONTH(DATE(2024, FIND(Tabela4[[#This Row],[Mês]], "janfevmarabrmaijunjulagosetoutnovdez")/3 + 1, 1))</f>
        <v>1</v>
      </c>
      <c r="I311" s="51">
        <v>3</v>
      </c>
      <c r="J311" s="47">
        <v>6</v>
      </c>
    </row>
    <row r="312" spans="1:10" x14ac:dyDescent="0.25">
      <c r="A312" s="59" t="s">
        <v>190</v>
      </c>
      <c r="B312" s="46" t="s">
        <v>193</v>
      </c>
      <c r="C312" s="46" t="s">
        <v>180</v>
      </c>
      <c r="D312" s="46" t="s">
        <v>184</v>
      </c>
      <c r="E312" s="68">
        <f>_xlfn.XLOOKUP(Tabela4[[#This Row],[Origem]],Tabela2[Estado],Tabela2[Id_Porto],-1)</f>
        <v>5</v>
      </c>
      <c r="F312" s="68">
        <f>_xlfn.XLOOKUP(Tabela4[[#This Row],[Destino]],Tabela2[Estado],Tabela2[Id_Porto],-1)</f>
        <v>9</v>
      </c>
      <c r="G312" s="68">
        <f>_xlfn.XLOOKUP(Tabela4[[#This Row],[Tipo]],Tabela5[Tipo],Tabela5[Id_Carga],-1)</f>
        <v>4</v>
      </c>
      <c r="H312" s="59">
        <f>MONTH(DATE(2024, FIND(Tabela4[[#This Row],[Mês]], "janfevmarabrmaijunjulagosetoutnovdez")/3 + 1, 1))</f>
        <v>1</v>
      </c>
      <c r="I312" s="51">
        <v>3</v>
      </c>
      <c r="J312" s="47">
        <v>6</v>
      </c>
    </row>
    <row r="313" spans="1:10" x14ac:dyDescent="0.25">
      <c r="A313" s="59" t="s">
        <v>190</v>
      </c>
      <c r="B313" s="46" t="s">
        <v>191</v>
      </c>
      <c r="C313" s="46" t="s">
        <v>185</v>
      </c>
      <c r="D313" s="46" t="s">
        <v>86</v>
      </c>
      <c r="E313" s="68">
        <f>_xlfn.XLOOKUP(Tabela4[[#This Row],[Origem]],Tabela2[Estado],Tabela2[Id_Porto],-1)</f>
        <v>10</v>
      </c>
      <c r="F313" s="68">
        <f>_xlfn.XLOOKUP(Tabela4[[#This Row],[Destino]],Tabela2[Estado],Tabela2[Id_Porto],-1)</f>
        <v>4</v>
      </c>
      <c r="G313" s="68">
        <f>_xlfn.XLOOKUP(Tabela4[[#This Row],[Tipo]],Tabela5[Tipo],Tabela5[Id_Carga],-1)</f>
        <v>3</v>
      </c>
      <c r="H313" s="59">
        <f>MONTH(DATE(2024, FIND(Tabela4[[#This Row],[Mês]], "janfevmarabrmaijunjulagosetoutnovdez")/3 + 1, 1))</f>
        <v>1</v>
      </c>
      <c r="I313" s="51">
        <v>3</v>
      </c>
      <c r="J313" s="47">
        <v>6</v>
      </c>
    </row>
    <row r="314" spans="1:10" x14ac:dyDescent="0.25">
      <c r="A314" s="59" t="s">
        <v>190</v>
      </c>
      <c r="B314" s="46" t="s">
        <v>193</v>
      </c>
      <c r="C314" s="46" t="s">
        <v>185</v>
      </c>
      <c r="D314" s="46" t="s">
        <v>86</v>
      </c>
      <c r="E314" s="68">
        <f>_xlfn.XLOOKUP(Tabela4[[#This Row],[Origem]],Tabela2[Estado],Tabela2[Id_Porto],-1)</f>
        <v>10</v>
      </c>
      <c r="F314" s="68">
        <f>_xlfn.XLOOKUP(Tabela4[[#This Row],[Destino]],Tabela2[Estado],Tabela2[Id_Porto],-1)</f>
        <v>4</v>
      </c>
      <c r="G314" s="68">
        <f>_xlfn.XLOOKUP(Tabela4[[#This Row],[Tipo]],Tabela5[Tipo],Tabela5[Id_Carga],-1)</f>
        <v>4</v>
      </c>
      <c r="H314" s="59">
        <f>MONTH(DATE(2024, FIND(Tabela4[[#This Row],[Mês]], "janfevmarabrmaijunjulagosetoutnovdez")/3 + 1, 1))</f>
        <v>1</v>
      </c>
      <c r="I314" s="51">
        <v>3</v>
      </c>
      <c r="J314" s="47">
        <v>6</v>
      </c>
    </row>
    <row r="315" spans="1:10" x14ac:dyDescent="0.25">
      <c r="A315" s="59" t="s">
        <v>190</v>
      </c>
      <c r="B315" s="46" t="s">
        <v>193</v>
      </c>
      <c r="C315" s="46" t="s">
        <v>185</v>
      </c>
      <c r="D315" s="46" t="s">
        <v>184</v>
      </c>
      <c r="E315" s="68">
        <f>_xlfn.XLOOKUP(Tabela4[[#This Row],[Origem]],Tabela2[Estado],Tabela2[Id_Porto],-1)</f>
        <v>10</v>
      </c>
      <c r="F315" s="68">
        <f>_xlfn.XLOOKUP(Tabela4[[#This Row],[Destino]],Tabela2[Estado],Tabela2[Id_Porto],-1)</f>
        <v>9</v>
      </c>
      <c r="G315" s="68">
        <f>_xlfn.XLOOKUP(Tabela4[[#This Row],[Tipo]],Tabela5[Tipo],Tabela5[Id_Carga],-1)</f>
        <v>4</v>
      </c>
      <c r="H315" s="59">
        <f>MONTH(DATE(2024, FIND(Tabela4[[#This Row],[Mês]], "janfevmarabrmaijunjulagosetoutnovdez")/3 + 1, 1))</f>
        <v>1</v>
      </c>
      <c r="I315" s="51">
        <v>3</v>
      </c>
      <c r="J315" s="47">
        <v>6</v>
      </c>
    </row>
    <row r="316" spans="1:10" x14ac:dyDescent="0.25">
      <c r="A316" s="59" t="s">
        <v>190</v>
      </c>
      <c r="B316" s="46" t="s">
        <v>191</v>
      </c>
      <c r="C316" s="46" t="s">
        <v>183</v>
      </c>
      <c r="D316" s="46" t="s">
        <v>181</v>
      </c>
      <c r="E316" s="68">
        <f>_xlfn.XLOOKUP(Tabela4[[#This Row],[Origem]],Tabela2[Estado],Tabela2[Id_Porto],-1)</f>
        <v>8</v>
      </c>
      <c r="F316" s="68">
        <f>_xlfn.XLOOKUP(Tabela4[[#This Row],[Destino]],Tabela2[Estado],Tabela2[Id_Porto],-1)</f>
        <v>6</v>
      </c>
      <c r="G316" s="68">
        <f>_xlfn.XLOOKUP(Tabela4[[#This Row],[Tipo]],Tabela5[Tipo],Tabela5[Id_Carga],-1)</f>
        <v>3</v>
      </c>
      <c r="H316" s="59">
        <f>MONTH(DATE(2024, FIND(Tabela4[[#This Row],[Mês]], "janfevmarabrmaijunjulagosetoutnovdez")/3 + 1, 1))</f>
        <v>1</v>
      </c>
      <c r="I316" s="51">
        <v>3</v>
      </c>
      <c r="J316" s="47">
        <v>6</v>
      </c>
    </row>
    <row r="317" spans="1:10" x14ac:dyDescent="0.25">
      <c r="A317" s="59" t="s">
        <v>190</v>
      </c>
      <c r="B317" s="46" t="s">
        <v>193</v>
      </c>
      <c r="C317" s="46" t="s">
        <v>183</v>
      </c>
      <c r="D317" s="46" t="s">
        <v>86</v>
      </c>
      <c r="E317" s="68">
        <f>_xlfn.XLOOKUP(Tabela4[[#This Row],[Origem]],Tabela2[Estado],Tabela2[Id_Porto],-1)</f>
        <v>8</v>
      </c>
      <c r="F317" s="68">
        <f>_xlfn.XLOOKUP(Tabela4[[#This Row],[Destino]],Tabela2[Estado],Tabela2[Id_Porto],-1)</f>
        <v>4</v>
      </c>
      <c r="G317" s="68">
        <f>_xlfn.XLOOKUP(Tabela4[[#This Row],[Tipo]],Tabela5[Tipo],Tabela5[Id_Carga],-1)</f>
        <v>4</v>
      </c>
      <c r="H317" s="59">
        <f>MONTH(DATE(2024, FIND(Tabela4[[#This Row],[Mês]], "janfevmarabrmaijunjulagosetoutnovdez")/3 + 1, 1))</f>
        <v>1</v>
      </c>
      <c r="I317" s="51">
        <v>3</v>
      </c>
      <c r="J317" s="47">
        <v>6</v>
      </c>
    </row>
    <row r="318" spans="1:10" x14ac:dyDescent="0.25">
      <c r="A318" s="59" t="s">
        <v>190</v>
      </c>
      <c r="B318" s="46" t="s">
        <v>191</v>
      </c>
      <c r="C318" s="46" t="s">
        <v>183</v>
      </c>
      <c r="D318" s="46" t="s">
        <v>86</v>
      </c>
      <c r="E318" s="68">
        <f>_xlfn.XLOOKUP(Tabela4[[#This Row],[Origem]],Tabela2[Estado],Tabela2[Id_Porto],-1)</f>
        <v>8</v>
      </c>
      <c r="F318" s="68">
        <f>_xlfn.XLOOKUP(Tabela4[[#This Row],[Destino]],Tabela2[Estado],Tabela2[Id_Porto],-1)</f>
        <v>4</v>
      </c>
      <c r="G318" s="68">
        <f>_xlfn.XLOOKUP(Tabela4[[#This Row],[Tipo]],Tabela5[Tipo],Tabela5[Id_Carga],-1)</f>
        <v>3</v>
      </c>
      <c r="H318" s="59">
        <f>MONTH(DATE(2024, FIND(Tabela4[[#This Row],[Mês]], "janfevmarabrmaijunjulagosetoutnovdez")/3 + 1, 1))</f>
        <v>1</v>
      </c>
      <c r="I318" s="51">
        <v>3</v>
      </c>
      <c r="J318" s="47">
        <v>6</v>
      </c>
    </row>
    <row r="319" spans="1:10" x14ac:dyDescent="0.25">
      <c r="A319" s="59" t="s">
        <v>190</v>
      </c>
      <c r="B319" s="46" t="s">
        <v>193</v>
      </c>
      <c r="C319" s="46" t="s">
        <v>187</v>
      </c>
      <c r="D319" s="46" t="s">
        <v>183</v>
      </c>
      <c r="E319" s="68">
        <f>_xlfn.XLOOKUP(Tabela4[[#This Row],[Origem]],Tabela2[Estado],Tabela2[Id_Porto],-1)</f>
        <v>12</v>
      </c>
      <c r="F319" s="68">
        <f>_xlfn.XLOOKUP(Tabela4[[#This Row],[Destino]],Tabela2[Estado],Tabela2[Id_Porto],-1)</f>
        <v>8</v>
      </c>
      <c r="G319" s="68">
        <f>_xlfn.XLOOKUP(Tabela4[[#This Row],[Tipo]],Tabela5[Tipo],Tabela5[Id_Carga],-1)</f>
        <v>4</v>
      </c>
      <c r="H319" s="59">
        <f>MONTH(DATE(2024, FIND(Tabela4[[#This Row],[Mês]], "janfevmarabrmaijunjulagosetoutnovdez")/3 + 1, 1))</f>
        <v>1</v>
      </c>
      <c r="I319" s="51">
        <v>3</v>
      </c>
      <c r="J319" s="47">
        <v>6</v>
      </c>
    </row>
    <row r="320" spans="1:10" x14ac:dyDescent="0.25">
      <c r="A320" s="59" t="s">
        <v>190</v>
      </c>
      <c r="B320" s="46" t="s">
        <v>192</v>
      </c>
      <c r="C320" s="46" t="s">
        <v>186</v>
      </c>
      <c r="D320" s="46" t="s">
        <v>181</v>
      </c>
      <c r="E320" s="68">
        <f>_xlfn.XLOOKUP(Tabela4[[#This Row],[Origem]],Tabela2[Estado],Tabela2[Id_Porto],-1)</f>
        <v>11</v>
      </c>
      <c r="F320" s="68">
        <f>_xlfn.XLOOKUP(Tabela4[[#This Row],[Destino]],Tabela2[Estado],Tabela2[Id_Porto],-1)</f>
        <v>6</v>
      </c>
      <c r="G320" s="68">
        <f>_xlfn.XLOOKUP(Tabela4[[#This Row],[Tipo]],Tabela5[Tipo],Tabela5[Id_Carga],-1)</f>
        <v>1</v>
      </c>
      <c r="H320" s="59">
        <f>MONTH(DATE(2024, FIND(Tabela4[[#This Row],[Mês]], "janfevmarabrmaijunjulagosetoutnovdez")/3 + 1, 1))</f>
        <v>1</v>
      </c>
      <c r="I320" s="51">
        <v>6</v>
      </c>
      <c r="J320" s="47">
        <v>6</v>
      </c>
    </row>
    <row r="321" spans="1:10" x14ac:dyDescent="0.25">
      <c r="A321" s="59" t="s">
        <v>190</v>
      </c>
      <c r="B321" s="46" t="s">
        <v>193</v>
      </c>
      <c r="C321" s="46" t="s">
        <v>186</v>
      </c>
      <c r="D321" s="46" t="s">
        <v>181</v>
      </c>
      <c r="E321" s="68">
        <f>_xlfn.XLOOKUP(Tabela4[[#This Row],[Origem]],Tabela2[Estado],Tabela2[Id_Porto],-1)</f>
        <v>11</v>
      </c>
      <c r="F321" s="68">
        <f>_xlfn.XLOOKUP(Tabela4[[#This Row],[Destino]],Tabela2[Estado],Tabela2[Id_Porto],-1)</f>
        <v>6</v>
      </c>
      <c r="G321" s="68">
        <f>_xlfn.XLOOKUP(Tabela4[[#This Row],[Tipo]],Tabela5[Tipo],Tabela5[Id_Carga],-1)</f>
        <v>4</v>
      </c>
      <c r="H321" s="59">
        <f>MONTH(DATE(2024, FIND(Tabela4[[#This Row],[Mês]], "janfevmarabrmaijunjulagosetoutnovdez")/3 + 1, 1))</f>
        <v>1</v>
      </c>
      <c r="I321" s="51">
        <v>3</v>
      </c>
      <c r="J321" s="47">
        <v>6</v>
      </c>
    </row>
    <row r="322" spans="1:10" x14ac:dyDescent="0.25">
      <c r="A322" s="59" t="s">
        <v>190</v>
      </c>
      <c r="B322" s="46" t="s">
        <v>191</v>
      </c>
      <c r="C322" s="46" t="s">
        <v>186</v>
      </c>
      <c r="D322" s="46" t="s">
        <v>183</v>
      </c>
      <c r="E322" s="68">
        <f>_xlfn.XLOOKUP(Tabela4[[#This Row],[Origem]],Tabela2[Estado],Tabela2[Id_Porto],-1)</f>
        <v>11</v>
      </c>
      <c r="F322" s="68">
        <f>_xlfn.XLOOKUP(Tabela4[[#This Row],[Destino]],Tabela2[Estado],Tabela2[Id_Porto],-1)</f>
        <v>8</v>
      </c>
      <c r="G322" s="68">
        <f>_xlfn.XLOOKUP(Tabela4[[#This Row],[Tipo]],Tabela5[Tipo],Tabela5[Id_Carga],-1)</f>
        <v>3</v>
      </c>
      <c r="H322" s="59">
        <f>MONTH(DATE(2024, FIND(Tabela4[[#This Row],[Mês]], "janfevmarabrmaijunjulagosetoutnovdez")/3 + 1, 1))</f>
        <v>1</v>
      </c>
      <c r="I322" s="51">
        <v>3</v>
      </c>
      <c r="J322" s="47">
        <v>6</v>
      </c>
    </row>
    <row r="323" spans="1:10" x14ac:dyDescent="0.25">
      <c r="A323" s="59" t="s">
        <v>190</v>
      </c>
      <c r="B323" s="46" t="s">
        <v>191</v>
      </c>
      <c r="C323" s="46" t="s">
        <v>186</v>
      </c>
      <c r="D323" s="46" t="s">
        <v>183</v>
      </c>
      <c r="E323" s="68">
        <f>_xlfn.XLOOKUP(Tabela4[[#This Row],[Origem]],Tabela2[Estado],Tabela2[Id_Porto],-1)</f>
        <v>11</v>
      </c>
      <c r="F323" s="68">
        <f>_xlfn.XLOOKUP(Tabela4[[#This Row],[Destino]],Tabela2[Estado],Tabela2[Id_Porto],-1)</f>
        <v>8</v>
      </c>
      <c r="G323" s="68">
        <f>_xlfn.XLOOKUP(Tabela4[[#This Row],[Tipo]],Tabela5[Tipo],Tabela5[Id_Carga],-1)</f>
        <v>3</v>
      </c>
      <c r="H323" s="59">
        <f>MONTH(DATE(2024, FIND(Tabela4[[#This Row],[Mês]], "janfevmarabrmaijunjulagosetoutnovdez")/3 + 1, 1))</f>
        <v>1</v>
      </c>
      <c r="I323" s="51">
        <v>3</v>
      </c>
      <c r="J323" s="47">
        <v>6</v>
      </c>
    </row>
    <row r="324" spans="1:10" x14ac:dyDescent="0.25">
      <c r="A324" s="59" t="s">
        <v>190</v>
      </c>
      <c r="B324" s="46" t="s">
        <v>191</v>
      </c>
      <c r="C324" s="46" t="s">
        <v>186</v>
      </c>
      <c r="D324" s="46" t="s">
        <v>183</v>
      </c>
      <c r="E324" s="68">
        <f>_xlfn.XLOOKUP(Tabela4[[#This Row],[Origem]],Tabela2[Estado],Tabela2[Id_Porto],-1)</f>
        <v>11</v>
      </c>
      <c r="F324" s="68">
        <f>_xlfn.XLOOKUP(Tabela4[[#This Row],[Destino]],Tabela2[Estado],Tabela2[Id_Porto],-1)</f>
        <v>8</v>
      </c>
      <c r="G324" s="68">
        <f>_xlfn.XLOOKUP(Tabela4[[#This Row],[Tipo]],Tabela5[Tipo],Tabela5[Id_Carga],-1)</f>
        <v>3</v>
      </c>
      <c r="H324" s="59">
        <f>MONTH(DATE(2024, FIND(Tabela4[[#This Row],[Mês]], "janfevmarabrmaijunjulagosetoutnovdez")/3 + 1, 1))</f>
        <v>1</v>
      </c>
      <c r="I324" s="51">
        <v>3</v>
      </c>
      <c r="J324" s="47">
        <v>6</v>
      </c>
    </row>
    <row r="325" spans="1:10" x14ac:dyDescent="0.25">
      <c r="A325" s="59" t="s">
        <v>190</v>
      </c>
      <c r="B325" s="46" t="s">
        <v>192</v>
      </c>
      <c r="C325" s="46" t="s">
        <v>184</v>
      </c>
      <c r="D325" s="46" t="s">
        <v>180</v>
      </c>
      <c r="E325" s="68">
        <f>_xlfn.XLOOKUP(Tabela4[[#This Row],[Origem]],Tabela2[Estado],Tabela2[Id_Porto],-1)</f>
        <v>9</v>
      </c>
      <c r="F325" s="68">
        <f>_xlfn.XLOOKUP(Tabela4[[#This Row],[Destino]],Tabela2[Estado],Tabela2[Id_Porto],-1)</f>
        <v>5</v>
      </c>
      <c r="G325" s="68">
        <f>_xlfn.XLOOKUP(Tabela4[[#This Row],[Tipo]],Tabela5[Tipo],Tabela5[Id_Carga],-1)</f>
        <v>1</v>
      </c>
      <c r="H325" s="59">
        <f>MONTH(DATE(2024, FIND(Tabela4[[#This Row],[Mês]], "janfevmarabrmaijunjulagosetoutnovdez")/3 + 1, 1))</f>
        <v>1</v>
      </c>
      <c r="I325" s="51">
        <v>6</v>
      </c>
      <c r="J325" s="47">
        <v>6</v>
      </c>
    </row>
    <row r="326" spans="1:10" x14ac:dyDescent="0.25">
      <c r="A326" s="59" t="s">
        <v>190</v>
      </c>
      <c r="B326" s="46" t="s">
        <v>191</v>
      </c>
      <c r="C326" s="46" t="s">
        <v>184</v>
      </c>
      <c r="D326" s="46" t="s">
        <v>180</v>
      </c>
      <c r="E326" s="68">
        <f>_xlfn.XLOOKUP(Tabela4[[#This Row],[Origem]],Tabela2[Estado],Tabela2[Id_Porto],-1)</f>
        <v>9</v>
      </c>
      <c r="F326" s="68">
        <f>_xlfn.XLOOKUP(Tabela4[[#This Row],[Destino]],Tabela2[Estado],Tabela2[Id_Porto],-1)</f>
        <v>5</v>
      </c>
      <c r="G326" s="68">
        <f>_xlfn.XLOOKUP(Tabela4[[#This Row],[Tipo]],Tabela5[Tipo],Tabela5[Id_Carga],-1)</f>
        <v>3</v>
      </c>
      <c r="H326" s="59">
        <f>MONTH(DATE(2024, FIND(Tabela4[[#This Row],[Mês]], "janfevmarabrmaijunjulagosetoutnovdez")/3 + 1, 1))</f>
        <v>1</v>
      </c>
      <c r="I326" s="51">
        <v>3</v>
      </c>
      <c r="J326" s="47">
        <v>6</v>
      </c>
    </row>
    <row r="327" spans="1:10" x14ac:dyDescent="0.25">
      <c r="A327" s="59" t="s">
        <v>190</v>
      </c>
      <c r="B327" s="46" t="s">
        <v>191</v>
      </c>
      <c r="C327" s="46" t="s">
        <v>184</v>
      </c>
      <c r="D327" s="46" t="s">
        <v>183</v>
      </c>
      <c r="E327" s="68">
        <f>_xlfn.XLOOKUP(Tabela4[[#This Row],[Origem]],Tabela2[Estado],Tabela2[Id_Porto],-1)</f>
        <v>9</v>
      </c>
      <c r="F327" s="68">
        <f>_xlfn.XLOOKUP(Tabela4[[#This Row],[Destino]],Tabela2[Estado],Tabela2[Id_Porto],-1)</f>
        <v>8</v>
      </c>
      <c r="G327" s="68">
        <f>_xlfn.XLOOKUP(Tabela4[[#This Row],[Tipo]],Tabela5[Tipo],Tabela5[Id_Carga],-1)</f>
        <v>3</v>
      </c>
      <c r="H327" s="59">
        <f>MONTH(DATE(2024, FIND(Tabela4[[#This Row],[Mês]], "janfevmarabrmaijunjulagosetoutnovdez")/3 + 1, 1))</f>
        <v>1</v>
      </c>
      <c r="I327" s="51">
        <v>3</v>
      </c>
      <c r="J327" s="47">
        <v>6</v>
      </c>
    </row>
    <row r="328" spans="1:10" x14ac:dyDescent="0.25">
      <c r="A328" s="59" t="s">
        <v>190</v>
      </c>
      <c r="B328" s="46" t="s">
        <v>191</v>
      </c>
      <c r="C328" s="46" t="s">
        <v>184</v>
      </c>
      <c r="D328" s="46" t="s">
        <v>183</v>
      </c>
      <c r="E328" s="68">
        <f>_xlfn.XLOOKUP(Tabela4[[#This Row],[Origem]],Tabela2[Estado],Tabela2[Id_Porto],-1)</f>
        <v>9</v>
      </c>
      <c r="F328" s="68">
        <f>_xlfn.XLOOKUP(Tabela4[[#This Row],[Destino]],Tabela2[Estado],Tabela2[Id_Porto],-1)</f>
        <v>8</v>
      </c>
      <c r="G328" s="68">
        <f>_xlfn.XLOOKUP(Tabela4[[#This Row],[Tipo]],Tabela5[Tipo],Tabela5[Id_Carga],-1)</f>
        <v>3</v>
      </c>
      <c r="H328" s="59">
        <f>MONTH(DATE(2024, FIND(Tabela4[[#This Row],[Mês]], "janfevmarabrmaijunjulagosetoutnovdez")/3 + 1, 1))</f>
        <v>1</v>
      </c>
      <c r="I328" s="51">
        <v>3</v>
      </c>
      <c r="J328" s="47">
        <v>6</v>
      </c>
    </row>
    <row r="329" spans="1:10" x14ac:dyDescent="0.25">
      <c r="A329" s="59" t="s">
        <v>190</v>
      </c>
      <c r="B329" s="46" t="s">
        <v>192</v>
      </c>
      <c r="C329" s="46" t="s">
        <v>181</v>
      </c>
      <c r="D329" s="46" t="s">
        <v>184</v>
      </c>
      <c r="E329" s="68">
        <f>_xlfn.XLOOKUP(Tabela4[[#This Row],[Origem]],Tabela2[Estado],Tabela2[Id_Porto],-1)</f>
        <v>6</v>
      </c>
      <c r="F329" s="68">
        <f>_xlfn.XLOOKUP(Tabela4[[#This Row],[Destino]],Tabela2[Estado],Tabela2[Id_Porto],-1)</f>
        <v>9</v>
      </c>
      <c r="G329" s="68">
        <f>_xlfn.XLOOKUP(Tabela4[[#This Row],[Tipo]],Tabela5[Tipo],Tabela5[Id_Carga],-1)</f>
        <v>1</v>
      </c>
      <c r="H329" s="59">
        <f>MONTH(DATE(2024, FIND(Tabela4[[#This Row],[Mês]], "janfevmarabrmaijunjulagosetoutnovdez")/3 + 1, 1))</f>
        <v>1</v>
      </c>
      <c r="I329" s="51">
        <v>5</v>
      </c>
      <c r="J329" s="47">
        <v>5</v>
      </c>
    </row>
    <row r="330" spans="1:10" x14ac:dyDescent="0.25">
      <c r="A330" s="59" t="s">
        <v>190</v>
      </c>
      <c r="B330" s="46" t="s">
        <v>192</v>
      </c>
      <c r="C330" s="46" t="s">
        <v>86</v>
      </c>
      <c r="D330" s="46" t="s">
        <v>184</v>
      </c>
      <c r="E330" s="68">
        <f>_xlfn.XLOOKUP(Tabela4[[#This Row],[Origem]],Tabela2[Estado],Tabela2[Id_Porto],-1)</f>
        <v>4</v>
      </c>
      <c r="F330" s="68">
        <f>_xlfn.XLOOKUP(Tabela4[[#This Row],[Destino]],Tabela2[Estado],Tabela2[Id_Porto],-1)</f>
        <v>9</v>
      </c>
      <c r="G330" s="68">
        <f>_xlfn.XLOOKUP(Tabela4[[#This Row],[Tipo]],Tabela5[Tipo],Tabela5[Id_Carga],-1)</f>
        <v>1</v>
      </c>
      <c r="H330" s="59">
        <f>MONTH(DATE(2024, FIND(Tabela4[[#This Row],[Mês]], "janfevmarabrmaijunjulagosetoutnovdez")/3 + 1, 1))</f>
        <v>1</v>
      </c>
      <c r="I330" s="51">
        <v>5</v>
      </c>
      <c r="J330" s="47">
        <v>5</v>
      </c>
    </row>
    <row r="331" spans="1:10" x14ac:dyDescent="0.25">
      <c r="A331" s="59" t="s">
        <v>190</v>
      </c>
      <c r="B331" s="46" t="s">
        <v>192</v>
      </c>
      <c r="C331" s="46" t="s">
        <v>182</v>
      </c>
      <c r="D331" s="46" t="s">
        <v>184</v>
      </c>
      <c r="E331" s="68">
        <f>_xlfn.XLOOKUP(Tabela4[[#This Row],[Origem]],Tabela2[Estado],Tabela2[Id_Porto],-1)</f>
        <v>7</v>
      </c>
      <c r="F331" s="68">
        <f>_xlfn.XLOOKUP(Tabela4[[#This Row],[Destino]],Tabela2[Estado],Tabela2[Id_Porto],-1)</f>
        <v>9</v>
      </c>
      <c r="G331" s="68">
        <f>_xlfn.XLOOKUP(Tabela4[[#This Row],[Tipo]],Tabela5[Tipo],Tabela5[Id_Carga],-1)</f>
        <v>1</v>
      </c>
      <c r="H331" s="59">
        <f>MONTH(DATE(2024, FIND(Tabela4[[#This Row],[Mês]], "janfevmarabrmaijunjulagosetoutnovdez")/3 + 1, 1))</f>
        <v>1</v>
      </c>
      <c r="I331" s="51">
        <v>5</v>
      </c>
      <c r="J331" s="47">
        <v>5</v>
      </c>
    </row>
    <row r="332" spans="1:10" x14ac:dyDescent="0.25">
      <c r="A332" s="59" t="s">
        <v>190</v>
      </c>
      <c r="B332" s="46" t="s">
        <v>192</v>
      </c>
      <c r="C332" s="46" t="s">
        <v>180</v>
      </c>
      <c r="D332" s="46" t="s">
        <v>183</v>
      </c>
      <c r="E332" s="68">
        <f>_xlfn.XLOOKUP(Tabela4[[#This Row],[Origem]],Tabela2[Estado],Tabela2[Id_Porto],-1)</f>
        <v>5</v>
      </c>
      <c r="F332" s="68">
        <f>_xlfn.XLOOKUP(Tabela4[[#This Row],[Destino]],Tabela2[Estado],Tabela2[Id_Porto],-1)</f>
        <v>8</v>
      </c>
      <c r="G332" s="68">
        <f>_xlfn.XLOOKUP(Tabela4[[#This Row],[Tipo]],Tabela5[Tipo],Tabela5[Id_Carga],-1)</f>
        <v>1</v>
      </c>
      <c r="H332" s="59">
        <f>MONTH(DATE(2024, FIND(Tabela4[[#This Row],[Mês]], "janfevmarabrmaijunjulagosetoutnovdez")/3 + 1, 1))</f>
        <v>1</v>
      </c>
      <c r="I332" s="51">
        <v>5</v>
      </c>
      <c r="J332" s="47">
        <v>5</v>
      </c>
    </row>
    <row r="333" spans="1:10" x14ac:dyDescent="0.25">
      <c r="A333" s="59" t="s">
        <v>190</v>
      </c>
      <c r="B333" s="46" t="s">
        <v>192</v>
      </c>
      <c r="C333" s="46" t="s">
        <v>186</v>
      </c>
      <c r="D333" s="46" t="s">
        <v>86</v>
      </c>
      <c r="E333" s="68">
        <f>_xlfn.XLOOKUP(Tabela4[[#This Row],[Origem]],Tabela2[Estado],Tabela2[Id_Porto],-1)</f>
        <v>11</v>
      </c>
      <c r="F333" s="68">
        <f>_xlfn.XLOOKUP(Tabela4[[#This Row],[Destino]],Tabela2[Estado],Tabela2[Id_Porto],-1)</f>
        <v>4</v>
      </c>
      <c r="G333" s="68">
        <f>_xlfn.XLOOKUP(Tabela4[[#This Row],[Tipo]],Tabela5[Tipo],Tabela5[Id_Carga],-1)</f>
        <v>1</v>
      </c>
      <c r="H333" s="59">
        <f>MONTH(DATE(2024, FIND(Tabela4[[#This Row],[Mês]], "janfevmarabrmaijunjulagosetoutnovdez")/3 + 1, 1))</f>
        <v>1</v>
      </c>
      <c r="I333" s="51">
        <v>5</v>
      </c>
      <c r="J333" s="47">
        <v>5</v>
      </c>
    </row>
    <row r="334" spans="1:10" x14ac:dyDescent="0.25">
      <c r="A334" s="59" t="s">
        <v>190</v>
      </c>
      <c r="B334" s="46" t="s">
        <v>192</v>
      </c>
      <c r="C334" s="46" t="s">
        <v>186</v>
      </c>
      <c r="D334" s="46" t="s">
        <v>183</v>
      </c>
      <c r="E334" s="68">
        <f>_xlfn.XLOOKUP(Tabela4[[#This Row],[Origem]],Tabela2[Estado],Tabela2[Id_Porto],-1)</f>
        <v>11</v>
      </c>
      <c r="F334" s="68">
        <f>_xlfn.XLOOKUP(Tabela4[[#This Row],[Destino]],Tabela2[Estado],Tabela2[Id_Porto],-1)</f>
        <v>8</v>
      </c>
      <c r="G334" s="68">
        <f>_xlfn.XLOOKUP(Tabela4[[#This Row],[Tipo]],Tabela5[Tipo],Tabela5[Id_Carga],-1)</f>
        <v>1</v>
      </c>
      <c r="H334" s="59">
        <f>MONTH(DATE(2024, FIND(Tabela4[[#This Row],[Mês]], "janfevmarabrmaijunjulagosetoutnovdez")/3 + 1, 1))</f>
        <v>1</v>
      </c>
      <c r="I334" s="51">
        <v>5</v>
      </c>
      <c r="J334" s="47">
        <v>5</v>
      </c>
    </row>
    <row r="335" spans="1:10" x14ac:dyDescent="0.25">
      <c r="A335" s="59" t="s">
        <v>190</v>
      </c>
      <c r="B335" s="46" t="s">
        <v>192</v>
      </c>
      <c r="C335" s="46" t="s">
        <v>184</v>
      </c>
      <c r="D335" s="46" t="s">
        <v>86</v>
      </c>
      <c r="E335" s="68">
        <f>_xlfn.XLOOKUP(Tabela4[[#This Row],[Origem]],Tabela2[Estado],Tabela2[Id_Porto],-1)</f>
        <v>9</v>
      </c>
      <c r="F335" s="68">
        <f>_xlfn.XLOOKUP(Tabela4[[#This Row],[Destino]],Tabela2[Estado],Tabela2[Id_Porto],-1)</f>
        <v>4</v>
      </c>
      <c r="G335" s="68">
        <f>_xlfn.XLOOKUP(Tabela4[[#This Row],[Tipo]],Tabela5[Tipo],Tabela5[Id_Carga],-1)</f>
        <v>1</v>
      </c>
      <c r="H335" s="59">
        <f>MONTH(DATE(2024, FIND(Tabela4[[#This Row],[Mês]], "janfevmarabrmaijunjulagosetoutnovdez")/3 + 1, 1))</f>
        <v>1</v>
      </c>
      <c r="I335" s="51">
        <v>5</v>
      </c>
      <c r="J335" s="47">
        <v>5</v>
      </c>
    </row>
    <row r="336" spans="1:10" x14ac:dyDescent="0.25">
      <c r="A336" s="59" t="s">
        <v>190</v>
      </c>
      <c r="B336" s="46" t="s">
        <v>191</v>
      </c>
      <c r="C336" s="46" t="s">
        <v>177</v>
      </c>
      <c r="D336" s="46" t="s">
        <v>179</v>
      </c>
      <c r="E336" s="68">
        <f>_xlfn.XLOOKUP(Tabela4[[#This Row],[Origem]],Tabela2[Estado],Tabela2[Id_Porto],-1)</f>
        <v>1</v>
      </c>
      <c r="F336" s="68">
        <f>_xlfn.XLOOKUP(Tabela4[[#This Row],[Destino]],Tabela2[Estado],Tabela2[Id_Porto],-1)</f>
        <v>3</v>
      </c>
      <c r="G336" s="68">
        <f>_xlfn.XLOOKUP(Tabela4[[#This Row],[Tipo]],Tabela5[Tipo],Tabela5[Id_Carga],-1)</f>
        <v>3</v>
      </c>
      <c r="H336" s="59">
        <f>MONTH(DATE(2024, FIND(Tabela4[[#This Row],[Mês]], "janfevmarabrmaijunjulagosetoutnovdez")/3 + 1, 1))</f>
        <v>1</v>
      </c>
      <c r="I336" s="51">
        <v>2</v>
      </c>
      <c r="J336" s="47">
        <v>4</v>
      </c>
    </row>
    <row r="337" spans="1:10" x14ac:dyDescent="0.25">
      <c r="A337" s="59" t="s">
        <v>190</v>
      </c>
      <c r="B337" s="46" t="s">
        <v>192</v>
      </c>
      <c r="C337" s="46" t="s">
        <v>177</v>
      </c>
      <c r="D337" s="46" t="s">
        <v>180</v>
      </c>
      <c r="E337" s="68">
        <f>_xlfn.XLOOKUP(Tabela4[[#This Row],[Origem]],Tabela2[Estado],Tabela2[Id_Porto],-1)</f>
        <v>1</v>
      </c>
      <c r="F337" s="68">
        <f>_xlfn.XLOOKUP(Tabela4[[#This Row],[Destino]],Tabela2[Estado],Tabela2[Id_Porto],-1)</f>
        <v>5</v>
      </c>
      <c r="G337" s="68">
        <f>_xlfn.XLOOKUP(Tabela4[[#This Row],[Tipo]],Tabela5[Tipo],Tabela5[Id_Carga],-1)</f>
        <v>1</v>
      </c>
      <c r="H337" s="59">
        <f>MONTH(DATE(2024, FIND(Tabela4[[#This Row],[Mês]], "janfevmarabrmaijunjulagosetoutnovdez")/3 + 1, 1))</f>
        <v>1</v>
      </c>
      <c r="I337" s="51">
        <v>4</v>
      </c>
      <c r="J337" s="47">
        <v>4</v>
      </c>
    </row>
    <row r="338" spans="1:10" x14ac:dyDescent="0.25">
      <c r="A338" s="59" t="s">
        <v>190</v>
      </c>
      <c r="B338" s="46" t="s">
        <v>192</v>
      </c>
      <c r="C338" s="46" t="s">
        <v>177</v>
      </c>
      <c r="D338" s="46" t="s">
        <v>184</v>
      </c>
      <c r="E338" s="68">
        <f>_xlfn.XLOOKUP(Tabela4[[#This Row],[Origem]],Tabela2[Estado],Tabela2[Id_Porto],-1)</f>
        <v>1</v>
      </c>
      <c r="F338" s="68">
        <f>_xlfn.XLOOKUP(Tabela4[[#This Row],[Destino]],Tabela2[Estado],Tabela2[Id_Porto],-1)</f>
        <v>9</v>
      </c>
      <c r="G338" s="68">
        <f>_xlfn.XLOOKUP(Tabela4[[#This Row],[Tipo]],Tabela5[Tipo],Tabela5[Id_Carga],-1)</f>
        <v>1</v>
      </c>
      <c r="H338" s="59">
        <f>MONTH(DATE(2024, FIND(Tabela4[[#This Row],[Mês]], "janfevmarabrmaijunjulagosetoutnovdez")/3 + 1, 1))</f>
        <v>1</v>
      </c>
      <c r="I338" s="51">
        <v>4</v>
      </c>
      <c r="J338" s="47">
        <v>4</v>
      </c>
    </row>
    <row r="339" spans="1:10" x14ac:dyDescent="0.25">
      <c r="A339" s="59" t="s">
        <v>190</v>
      </c>
      <c r="B339" s="46" t="s">
        <v>193</v>
      </c>
      <c r="C339" s="46" t="s">
        <v>181</v>
      </c>
      <c r="D339" s="46" t="s">
        <v>177</v>
      </c>
      <c r="E339" s="68">
        <f>_xlfn.XLOOKUP(Tabela4[[#This Row],[Origem]],Tabela2[Estado],Tabela2[Id_Porto],-1)</f>
        <v>6</v>
      </c>
      <c r="F339" s="68">
        <f>_xlfn.XLOOKUP(Tabela4[[#This Row],[Destino]],Tabela2[Estado],Tabela2[Id_Porto],-1)</f>
        <v>1</v>
      </c>
      <c r="G339" s="68">
        <f>_xlfn.XLOOKUP(Tabela4[[#This Row],[Tipo]],Tabela5[Tipo],Tabela5[Id_Carga],-1)</f>
        <v>4</v>
      </c>
      <c r="H339" s="59">
        <f>MONTH(DATE(2024, FIND(Tabela4[[#This Row],[Mês]], "janfevmarabrmaijunjulagosetoutnovdez")/3 + 1, 1))</f>
        <v>1</v>
      </c>
      <c r="I339" s="51">
        <v>2</v>
      </c>
      <c r="J339" s="47">
        <v>4</v>
      </c>
    </row>
    <row r="340" spans="1:10" x14ac:dyDescent="0.25">
      <c r="A340" s="59" t="s">
        <v>190</v>
      </c>
      <c r="B340" s="46" t="s">
        <v>191</v>
      </c>
      <c r="C340" s="46" t="s">
        <v>181</v>
      </c>
      <c r="D340" s="46" t="s">
        <v>180</v>
      </c>
      <c r="E340" s="68">
        <f>_xlfn.XLOOKUP(Tabela4[[#This Row],[Origem]],Tabela2[Estado],Tabela2[Id_Porto],-1)</f>
        <v>6</v>
      </c>
      <c r="F340" s="68">
        <f>_xlfn.XLOOKUP(Tabela4[[#This Row],[Destino]],Tabela2[Estado],Tabela2[Id_Porto],-1)</f>
        <v>5</v>
      </c>
      <c r="G340" s="68">
        <f>_xlfn.XLOOKUP(Tabela4[[#This Row],[Tipo]],Tabela5[Tipo],Tabela5[Id_Carga],-1)</f>
        <v>3</v>
      </c>
      <c r="H340" s="59">
        <f>MONTH(DATE(2024, FIND(Tabela4[[#This Row],[Mês]], "janfevmarabrmaijunjulagosetoutnovdez")/3 + 1, 1))</f>
        <v>1</v>
      </c>
      <c r="I340" s="51">
        <v>2</v>
      </c>
      <c r="J340" s="47">
        <v>4</v>
      </c>
    </row>
    <row r="341" spans="1:10" x14ac:dyDescent="0.25">
      <c r="A341" s="59" t="s">
        <v>190</v>
      </c>
      <c r="B341" s="46" t="s">
        <v>192</v>
      </c>
      <c r="C341" s="46" t="s">
        <v>181</v>
      </c>
      <c r="D341" s="46" t="s">
        <v>187</v>
      </c>
      <c r="E341" s="68">
        <f>_xlfn.XLOOKUP(Tabela4[[#This Row],[Origem]],Tabela2[Estado],Tabela2[Id_Porto],-1)</f>
        <v>6</v>
      </c>
      <c r="F341" s="68">
        <f>_xlfn.XLOOKUP(Tabela4[[#This Row],[Destino]],Tabela2[Estado],Tabela2[Id_Porto],-1)</f>
        <v>12</v>
      </c>
      <c r="G341" s="68">
        <f>_xlfn.XLOOKUP(Tabela4[[#This Row],[Tipo]],Tabela5[Tipo],Tabela5[Id_Carga],-1)</f>
        <v>1</v>
      </c>
      <c r="H341" s="59">
        <f>MONTH(DATE(2024, FIND(Tabela4[[#This Row],[Mês]], "janfevmarabrmaijunjulagosetoutnovdez")/3 + 1, 1))</f>
        <v>1</v>
      </c>
      <c r="I341" s="51">
        <v>4</v>
      </c>
      <c r="J341" s="47">
        <v>4</v>
      </c>
    </row>
    <row r="342" spans="1:10" x14ac:dyDescent="0.25">
      <c r="A342" s="59" t="s">
        <v>190</v>
      </c>
      <c r="B342" s="46" t="s">
        <v>191</v>
      </c>
      <c r="C342" s="46" t="s">
        <v>181</v>
      </c>
      <c r="D342" s="46" t="s">
        <v>186</v>
      </c>
      <c r="E342" s="68">
        <f>_xlfn.XLOOKUP(Tabela4[[#This Row],[Origem]],Tabela2[Estado],Tabela2[Id_Porto],-1)</f>
        <v>6</v>
      </c>
      <c r="F342" s="68">
        <f>_xlfn.XLOOKUP(Tabela4[[#This Row],[Destino]],Tabela2[Estado],Tabela2[Id_Porto],-1)</f>
        <v>11</v>
      </c>
      <c r="G342" s="68">
        <f>_xlfn.XLOOKUP(Tabela4[[#This Row],[Tipo]],Tabela5[Tipo],Tabela5[Id_Carga],-1)</f>
        <v>3</v>
      </c>
      <c r="H342" s="59">
        <f>MONTH(DATE(2024, FIND(Tabela4[[#This Row],[Mês]], "janfevmarabrmaijunjulagosetoutnovdez")/3 + 1, 1))</f>
        <v>1</v>
      </c>
      <c r="I342" s="51">
        <v>2</v>
      </c>
      <c r="J342" s="47">
        <v>4</v>
      </c>
    </row>
    <row r="343" spans="1:10" x14ac:dyDescent="0.25">
      <c r="A343" s="59" t="s">
        <v>190</v>
      </c>
      <c r="B343" s="46" t="s">
        <v>192</v>
      </c>
      <c r="C343" s="46" t="s">
        <v>86</v>
      </c>
      <c r="D343" s="46" t="s">
        <v>186</v>
      </c>
      <c r="E343" s="68">
        <f>_xlfn.XLOOKUP(Tabela4[[#This Row],[Origem]],Tabela2[Estado],Tabela2[Id_Porto],-1)</f>
        <v>4</v>
      </c>
      <c r="F343" s="68">
        <f>_xlfn.XLOOKUP(Tabela4[[#This Row],[Destino]],Tabela2[Estado],Tabela2[Id_Porto],-1)</f>
        <v>11</v>
      </c>
      <c r="G343" s="68">
        <f>_xlfn.XLOOKUP(Tabela4[[#This Row],[Tipo]],Tabela5[Tipo],Tabela5[Id_Carga],-1)</f>
        <v>1</v>
      </c>
      <c r="H343" s="59">
        <f>MONTH(DATE(2024, FIND(Tabela4[[#This Row],[Mês]], "janfevmarabrmaijunjulagosetoutnovdez")/3 + 1, 1))</f>
        <v>1</v>
      </c>
      <c r="I343" s="51">
        <v>4</v>
      </c>
      <c r="J343" s="47">
        <v>4</v>
      </c>
    </row>
    <row r="344" spans="1:10" x14ac:dyDescent="0.25">
      <c r="A344" s="59" t="s">
        <v>190</v>
      </c>
      <c r="B344" s="46" t="s">
        <v>191</v>
      </c>
      <c r="C344" s="46" t="s">
        <v>86</v>
      </c>
      <c r="D344" s="46" t="s">
        <v>184</v>
      </c>
      <c r="E344" s="68">
        <f>_xlfn.XLOOKUP(Tabela4[[#This Row],[Origem]],Tabela2[Estado],Tabela2[Id_Porto],-1)</f>
        <v>4</v>
      </c>
      <c r="F344" s="68">
        <f>_xlfn.XLOOKUP(Tabela4[[#This Row],[Destino]],Tabela2[Estado],Tabela2[Id_Porto],-1)</f>
        <v>9</v>
      </c>
      <c r="G344" s="68">
        <f>_xlfn.XLOOKUP(Tabela4[[#This Row],[Tipo]],Tabela5[Tipo],Tabela5[Id_Carga],-1)</f>
        <v>3</v>
      </c>
      <c r="H344" s="59">
        <f>MONTH(DATE(2024, FIND(Tabela4[[#This Row],[Mês]], "janfevmarabrmaijunjulagosetoutnovdez")/3 + 1, 1))</f>
        <v>1</v>
      </c>
      <c r="I344" s="51">
        <v>2</v>
      </c>
      <c r="J344" s="47">
        <v>4</v>
      </c>
    </row>
    <row r="345" spans="1:10" x14ac:dyDescent="0.25">
      <c r="A345" s="59" t="s">
        <v>190</v>
      </c>
      <c r="B345" s="46" t="s">
        <v>191</v>
      </c>
      <c r="C345" s="46" t="s">
        <v>180</v>
      </c>
      <c r="D345" s="46" t="s">
        <v>181</v>
      </c>
      <c r="E345" s="68">
        <f>_xlfn.XLOOKUP(Tabela4[[#This Row],[Origem]],Tabela2[Estado],Tabela2[Id_Porto],-1)</f>
        <v>5</v>
      </c>
      <c r="F345" s="68">
        <f>_xlfn.XLOOKUP(Tabela4[[#This Row],[Destino]],Tabela2[Estado],Tabela2[Id_Porto],-1)</f>
        <v>6</v>
      </c>
      <c r="G345" s="68">
        <f>_xlfn.XLOOKUP(Tabela4[[#This Row],[Tipo]],Tabela5[Tipo],Tabela5[Id_Carga],-1)</f>
        <v>3</v>
      </c>
      <c r="H345" s="59">
        <f>MONTH(DATE(2024, FIND(Tabela4[[#This Row],[Mês]], "janfevmarabrmaijunjulagosetoutnovdez")/3 + 1, 1))</f>
        <v>1</v>
      </c>
      <c r="I345" s="51">
        <v>2</v>
      </c>
      <c r="J345" s="47">
        <v>4</v>
      </c>
    </row>
    <row r="346" spans="1:10" x14ac:dyDescent="0.25">
      <c r="A346" s="59" t="s">
        <v>190</v>
      </c>
      <c r="B346" s="46" t="s">
        <v>192</v>
      </c>
      <c r="C346" s="46" t="s">
        <v>180</v>
      </c>
      <c r="D346" s="46" t="s">
        <v>183</v>
      </c>
      <c r="E346" s="68">
        <f>_xlfn.XLOOKUP(Tabela4[[#This Row],[Origem]],Tabela2[Estado],Tabela2[Id_Porto],-1)</f>
        <v>5</v>
      </c>
      <c r="F346" s="68">
        <f>_xlfn.XLOOKUP(Tabela4[[#This Row],[Destino]],Tabela2[Estado],Tabela2[Id_Porto],-1)</f>
        <v>8</v>
      </c>
      <c r="G346" s="68">
        <f>_xlfn.XLOOKUP(Tabela4[[#This Row],[Tipo]],Tabela5[Tipo],Tabela5[Id_Carga],-1)</f>
        <v>1</v>
      </c>
      <c r="H346" s="59">
        <f>MONTH(DATE(2024, FIND(Tabela4[[#This Row],[Mês]], "janfevmarabrmaijunjulagosetoutnovdez")/3 + 1, 1))</f>
        <v>1</v>
      </c>
      <c r="I346" s="51">
        <v>4</v>
      </c>
      <c r="J346" s="47">
        <v>4</v>
      </c>
    </row>
    <row r="347" spans="1:10" x14ac:dyDescent="0.25">
      <c r="A347" s="59" t="s">
        <v>190</v>
      </c>
      <c r="B347" s="46" t="s">
        <v>191</v>
      </c>
      <c r="C347" s="46" t="s">
        <v>180</v>
      </c>
      <c r="D347" s="46" t="s">
        <v>186</v>
      </c>
      <c r="E347" s="68">
        <f>_xlfn.XLOOKUP(Tabela4[[#This Row],[Origem]],Tabela2[Estado],Tabela2[Id_Porto],-1)</f>
        <v>5</v>
      </c>
      <c r="F347" s="68">
        <f>_xlfn.XLOOKUP(Tabela4[[#This Row],[Destino]],Tabela2[Estado],Tabela2[Id_Porto],-1)</f>
        <v>11</v>
      </c>
      <c r="G347" s="68">
        <f>_xlfn.XLOOKUP(Tabela4[[#This Row],[Tipo]],Tabela5[Tipo],Tabela5[Id_Carga],-1)</f>
        <v>3</v>
      </c>
      <c r="H347" s="59">
        <f>MONTH(DATE(2024, FIND(Tabela4[[#This Row],[Mês]], "janfevmarabrmaijunjulagosetoutnovdez")/3 + 1, 1))</f>
        <v>1</v>
      </c>
      <c r="I347" s="51">
        <v>2</v>
      </c>
      <c r="J347" s="47">
        <v>4</v>
      </c>
    </row>
    <row r="348" spans="1:10" x14ac:dyDescent="0.25">
      <c r="A348" s="59" t="s">
        <v>190</v>
      </c>
      <c r="B348" s="46" t="s">
        <v>191</v>
      </c>
      <c r="C348" s="46" t="s">
        <v>183</v>
      </c>
      <c r="D348" s="46" t="s">
        <v>177</v>
      </c>
      <c r="E348" s="68">
        <f>_xlfn.XLOOKUP(Tabela4[[#This Row],[Origem]],Tabela2[Estado],Tabela2[Id_Porto],-1)</f>
        <v>8</v>
      </c>
      <c r="F348" s="68">
        <f>_xlfn.XLOOKUP(Tabela4[[#This Row],[Destino]],Tabela2[Estado],Tabela2[Id_Porto],-1)</f>
        <v>1</v>
      </c>
      <c r="G348" s="68">
        <f>_xlfn.XLOOKUP(Tabela4[[#This Row],[Tipo]],Tabela5[Tipo],Tabela5[Id_Carga],-1)</f>
        <v>3</v>
      </c>
      <c r="H348" s="59">
        <f>MONTH(DATE(2024, FIND(Tabela4[[#This Row],[Mês]], "janfevmarabrmaijunjulagosetoutnovdez")/3 + 1, 1))</f>
        <v>1</v>
      </c>
      <c r="I348" s="51">
        <v>4</v>
      </c>
      <c r="J348" s="47">
        <v>4</v>
      </c>
    </row>
    <row r="349" spans="1:10" x14ac:dyDescent="0.25">
      <c r="A349" s="59" t="s">
        <v>190</v>
      </c>
      <c r="B349" s="46" t="s">
        <v>192</v>
      </c>
      <c r="C349" s="46" t="s">
        <v>187</v>
      </c>
      <c r="D349" s="46" t="s">
        <v>177</v>
      </c>
      <c r="E349" s="68">
        <f>_xlfn.XLOOKUP(Tabela4[[#This Row],[Origem]],Tabela2[Estado],Tabela2[Id_Porto],-1)</f>
        <v>12</v>
      </c>
      <c r="F349" s="68">
        <f>_xlfn.XLOOKUP(Tabela4[[#This Row],[Destino]],Tabela2[Estado],Tabela2[Id_Porto],-1)</f>
        <v>1</v>
      </c>
      <c r="G349" s="68">
        <f>_xlfn.XLOOKUP(Tabela4[[#This Row],[Tipo]],Tabela5[Tipo],Tabela5[Id_Carga],-1)</f>
        <v>1</v>
      </c>
      <c r="H349" s="59">
        <f>MONTH(DATE(2024, FIND(Tabela4[[#This Row],[Mês]], "janfevmarabrmaijunjulagosetoutnovdez")/3 + 1, 1))</f>
        <v>1</v>
      </c>
      <c r="I349" s="51">
        <v>4</v>
      </c>
      <c r="J349" s="47">
        <v>4</v>
      </c>
    </row>
    <row r="350" spans="1:10" x14ac:dyDescent="0.25">
      <c r="A350" s="59" t="s">
        <v>190</v>
      </c>
      <c r="B350" s="46" t="s">
        <v>193</v>
      </c>
      <c r="C350" s="46" t="s">
        <v>187</v>
      </c>
      <c r="D350" s="46" t="s">
        <v>181</v>
      </c>
      <c r="E350" s="68">
        <f>_xlfn.XLOOKUP(Tabela4[[#This Row],[Origem]],Tabela2[Estado],Tabela2[Id_Porto],-1)</f>
        <v>12</v>
      </c>
      <c r="F350" s="68">
        <f>_xlfn.XLOOKUP(Tabela4[[#This Row],[Destino]],Tabela2[Estado],Tabela2[Id_Porto],-1)</f>
        <v>6</v>
      </c>
      <c r="G350" s="68">
        <f>_xlfn.XLOOKUP(Tabela4[[#This Row],[Tipo]],Tabela5[Tipo],Tabela5[Id_Carga],-1)</f>
        <v>4</v>
      </c>
      <c r="H350" s="59">
        <f>MONTH(DATE(2024, FIND(Tabela4[[#This Row],[Mês]], "janfevmarabrmaijunjulagosetoutnovdez")/3 + 1, 1))</f>
        <v>1</v>
      </c>
      <c r="I350" s="51">
        <v>2</v>
      </c>
      <c r="J350" s="47">
        <v>4</v>
      </c>
    </row>
    <row r="351" spans="1:10" x14ac:dyDescent="0.25">
      <c r="A351" s="59" t="s">
        <v>190</v>
      </c>
      <c r="B351" s="46" t="s">
        <v>191</v>
      </c>
      <c r="C351" s="46" t="s">
        <v>187</v>
      </c>
      <c r="D351" s="46" t="s">
        <v>86</v>
      </c>
      <c r="E351" s="68">
        <f>_xlfn.XLOOKUP(Tabela4[[#This Row],[Origem]],Tabela2[Estado],Tabela2[Id_Porto],-1)</f>
        <v>12</v>
      </c>
      <c r="F351" s="68">
        <f>_xlfn.XLOOKUP(Tabela4[[#This Row],[Destino]],Tabela2[Estado],Tabela2[Id_Porto],-1)</f>
        <v>4</v>
      </c>
      <c r="G351" s="68">
        <f>_xlfn.XLOOKUP(Tabela4[[#This Row],[Tipo]],Tabela5[Tipo],Tabela5[Id_Carga],-1)</f>
        <v>3</v>
      </c>
      <c r="H351" s="59">
        <f>MONTH(DATE(2024, FIND(Tabela4[[#This Row],[Mês]], "janfevmarabrmaijunjulagosetoutnovdez")/3 + 1, 1))</f>
        <v>1</v>
      </c>
      <c r="I351" s="51">
        <v>2</v>
      </c>
      <c r="J351" s="47">
        <v>4</v>
      </c>
    </row>
    <row r="352" spans="1:10" x14ac:dyDescent="0.25">
      <c r="A352" s="59" t="s">
        <v>190</v>
      </c>
      <c r="B352" s="46" t="s">
        <v>191</v>
      </c>
      <c r="C352" s="46" t="s">
        <v>187</v>
      </c>
      <c r="D352" s="46" t="s">
        <v>180</v>
      </c>
      <c r="E352" s="68">
        <f>_xlfn.XLOOKUP(Tabela4[[#This Row],[Origem]],Tabela2[Estado],Tabela2[Id_Porto],-1)</f>
        <v>12</v>
      </c>
      <c r="F352" s="68">
        <f>_xlfn.XLOOKUP(Tabela4[[#This Row],[Destino]],Tabela2[Estado],Tabela2[Id_Porto],-1)</f>
        <v>5</v>
      </c>
      <c r="G352" s="68">
        <f>_xlfn.XLOOKUP(Tabela4[[#This Row],[Tipo]],Tabela5[Tipo],Tabela5[Id_Carga],-1)</f>
        <v>3</v>
      </c>
      <c r="H352" s="59">
        <f>MONTH(DATE(2024, FIND(Tabela4[[#This Row],[Mês]], "janfevmarabrmaijunjulagosetoutnovdez")/3 + 1, 1))</f>
        <v>1</v>
      </c>
      <c r="I352" s="51">
        <v>2</v>
      </c>
      <c r="J352" s="47">
        <v>4</v>
      </c>
    </row>
    <row r="353" spans="1:10" x14ac:dyDescent="0.25">
      <c r="A353" s="59" t="s">
        <v>190</v>
      </c>
      <c r="B353" s="46" t="s">
        <v>191</v>
      </c>
      <c r="C353" s="46" t="s">
        <v>187</v>
      </c>
      <c r="D353" s="46" t="s">
        <v>180</v>
      </c>
      <c r="E353" s="68">
        <f>_xlfn.XLOOKUP(Tabela4[[#This Row],[Origem]],Tabela2[Estado],Tabela2[Id_Porto],-1)</f>
        <v>12</v>
      </c>
      <c r="F353" s="68">
        <f>_xlfn.XLOOKUP(Tabela4[[#This Row],[Destino]],Tabela2[Estado],Tabela2[Id_Porto],-1)</f>
        <v>5</v>
      </c>
      <c r="G353" s="68">
        <f>_xlfn.XLOOKUP(Tabela4[[#This Row],[Tipo]],Tabela5[Tipo],Tabela5[Id_Carga],-1)</f>
        <v>3</v>
      </c>
      <c r="H353" s="59">
        <f>MONTH(DATE(2024, FIND(Tabela4[[#This Row],[Mês]], "janfevmarabrmaijunjulagosetoutnovdez")/3 + 1, 1))</f>
        <v>1</v>
      </c>
      <c r="I353" s="51">
        <v>2</v>
      </c>
      <c r="J353" s="47">
        <v>4</v>
      </c>
    </row>
    <row r="354" spans="1:10" x14ac:dyDescent="0.25">
      <c r="A354" s="59" t="s">
        <v>190</v>
      </c>
      <c r="B354" s="46" t="s">
        <v>192</v>
      </c>
      <c r="C354" s="46" t="s">
        <v>186</v>
      </c>
      <c r="D354" s="46" t="s">
        <v>183</v>
      </c>
      <c r="E354" s="68">
        <f>_xlfn.XLOOKUP(Tabela4[[#This Row],[Origem]],Tabela2[Estado],Tabela2[Id_Porto],-1)</f>
        <v>11</v>
      </c>
      <c r="F354" s="68">
        <f>_xlfn.XLOOKUP(Tabela4[[#This Row],[Destino]],Tabela2[Estado],Tabela2[Id_Porto],-1)</f>
        <v>8</v>
      </c>
      <c r="G354" s="68">
        <f>_xlfn.XLOOKUP(Tabela4[[#This Row],[Tipo]],Tabela5[Tipo],Tabela5[Id_Carga],-1)</f>
        <v>1</v>
      </c>
      <c r="H354" s="59">
        <f>MONTH(DATE(2024, FIND(Tabela4[[#This Row],[Mês]], "janfevmarabrmaijunjulagosetoutnovdez")/3 + 1, 1))</f>
        <v>1</v>
      </c>
      <c r="I354" s="51">
        <v>4</v>
      </c>
      <c r="J354" s="47">
        <v>4</v>
      </c>
    </row>
    <row r="355" spans="1:10" x14ac:dyDescent="0.25">
      <c r="A355" s="59" t="s">
        <v>190</v>
      </c>
      <c r="B355" s="46" t="s">
        <v>191</v>
      </c>
      <c r="C355" s="46" t="s">
        <v>184</v>
      </c>
      <c r="D355" s="46" t="s">
        <v>181</v>
      </c>
      <c r="E355" s="68">
        <f>_xlfn.XLOOKUP(Tabela4[[#This Row],[Origem]],Tabela2[Estado],Tabela2[Id_Porto],-1)</f>
        <v>9</v>
      </c>
      <c r="F355" s="68">
        <f>_xlfn.XLOOKUP(Tabela4[[#This Row],[Destino]],Tabela2[Estado],Tabela2[Id_Porto],-1)</f>
        <v>6</v>
      </c>
      <c r="G355" s="68">
        <f>_xlfn.XLOOKUP(Tabela4[[#This Row],[Tipo]],Tabela5[Tipo],Tabela5[Id_Carga],-1)</f>
        <v>3</v>
      </c>
      <c r="H355" s="59">
        <f>MONTH(DATE(2024, FIND(Tabela4[[#This Row],[Mês]], "janfevmarabrmaijunjulagosetoutnovdez")/3 + 1, 1))</f>
        <v>1</v>
      </c>
      <c r="I355" s="51">
        <v>2</v>
      </c>
      <c r="J355" s="47">
        <v>4</v>
      </c>
    </row>
    <row r="356" spans="1:10" x14ac:dyDescent="0.25">
      <c r="A356" s="59" t="s">
        <v>190</v>
      </c>
      <c r="B356" s="46" t="s">
        <v>191</v>
      </c>
      <c r="C356" s="46" t="s">
        <v>184</v>
      </c>
      <c r="D356" s="46" t="s">
        <v>180</v>
      </c>
      <c r="E356" s="68">
        <f>_xlfn.XLOOKUP(Tabela4[[#This Row],[Origem]],Tabela2[Estado],Tabela2[Id_Porto],-1)</f>
        <v>9</v>
      </c>
      <c r="F356" s="68">
        <f>_xlfn.XLOOKUP(Tabela4[[#This Row],[Destino]],Tabela2[Estado],Tabela2[Id_Porto],-1)</f>
        <v>5</v>
      </c>
      <c r="G356" s="68">
        <f>_xlfn.XLOOKUP(Tabela4[[#This Row],[Tipo]],Tabela5[Tipo],Tabela5[Id_Carga],-1)</f>
        <v>3</v>
      </c>
      <c r="H356" s="59">
        <f>MONTH(DATE(2024, FIND(Tabela4[[#This Row],[Mês]], "janfevmarabrmaijunjulagosetoutnovdez")/3 + 1, 1))</f>
        <v>1</v>
      </c>
      <c r="I356" s="51">
        <v>2</v>
      </c>
      <c r="J356" s="47">
        <v>4</v>
      </c>
    </row>
    <row r="357" spans="1:10" x14ac:dyDescent="0.25">
      <c r="A357" s="59" t="s">
        <v>190</v>
      </c>
      <c r="B357" s="46" t="s">
        <v>192</v>
      </c>
      <c r="C357" s="46" t="s">
        <v>86</v>
      </c>
      <c r="D357" s="46" t="s">
        <v>177</v>
      </c>
      <c r="E357" s="68">
        <f>_xlfn.XLOOKUP(Tabela4[[#This Row],[Origem]],Tabela2[Estado],Tabela2[Id_Porto],-1)</f>
        <v>4</v>
      </c>
      <c r="F357" s="68">
        <f>_xlfn.XLOOKUP(Tabela4[[#This Row],[Destino]],Tabela2[Estado],Tabela2[Id_Porto],-1)</f>
        <v>1</v>
      </c>
      <c r="G357" s="68">
        <f>_xlfn.XLOOKUP(Tabela4[[#This Row],[Tipo]],Tabela5[Tipo],Tabela5[Id_Carga],-1)</f>
        <v>1</v>
      </c>
      <c r="H357" s="59">
        <f>MONTH(DATE(2024, FIND(Tabela4[[#This Row],[Mês]], "janfevmarabrmaijunjulagosetoutnovdez")/3 + 1, 1))</f>
        <v>1</v>
      </c>
      <c r="I357" s="51">
        <v>3</v>
      </c>
      <c r="J357" s="47">
        <v>3</v>
      </c>
    </row>
    <row r="358" spans="1:10" x14ac:dyDescent="0.25">
      <c r="A358" s="59" t="s">
        <v>190</v>
      </c>
      <c r="B358" s="46" t="s">
        <v>192</v>
      </c>
      <c r="C358" s="46" t="s">
        <v>179</v>
      </c>
      <c r="D358" s="46" t="s">
        <v>187</v>
      </c>
      <c r="E358" s="68">
        <f>_xlfn.XLOOKUP(Tabela4[[#This Row],[Origem]],Tabela2[Estado],Tabela2[Id_Porto],-1)</f>
        <v>3</v>
      </c>
      <c r="F358" s="68">
        <f>_xlfn.XLOOKUP(Tabela4[[#This Row],[Destino]],Tabela2[Estado],Tabela2[Id_Porto],-1)</f>
        <v>12</v>
      </c>
      <c r="G358" s="68">
        <f>_xlfn.XLOOKUP(Tabela4[[#This Row],[Tipo]],Tabela5[Tipo],Tabela5[Id_Carga],-1)</f>
        <v>1</v>
      </c>
      <c r="H358" s="59">
        <f>MONTH(DATE(2024, FIND(Tabela4[[#This Row],[Mês]], "janfevmarabrmaijunjulagosetoutnovdez")/3 + 1, 1))</f>
        <v>1</v>
      </c>
      <c r="I358" s="51">
        <v>3</v>
      </c>
      <c r="J358" s="47">
        <v>3</v>
      </c>
    </row>
    <row r="359" spans="1:10" x14ac:dyDescent="0.25">
      <c r="A359" s="59" t="s">
        <v>190</v>
      </c>
      <c r="B359" s="46" t="s">
        <v>192</v>
      </c>
      <c r="C359" s="46" t="s">
        <v>180</v>
      </c>
      <c r="D359" s="46" t="s">
        <v>177</v>
      </c>
      <c r="E359" s="68">
        <f>_xlfn.XLOOKUP(Tabela4[[#This Row],[Origem]],Tabela2[Estado],Tabela2[Id_Porto],-1)</f>
        <v>5</v>
      </c>
      <c r="F359" s="68">
        <f>_xlfn.XLOOKUP(Tabela4[[#This Row],[Destino]],Tabela2[Estado],Tabela2[Id_Porto],-1)</f>
        <v>1</v>
      </c>
      <c r="G359" s="68">
        <f>_xlfn.XLOOKUP(Tabela4[[#This Row],[Tipo]],Tabela5[Tipo],Tabela5[Id_Carga],-1)</f>
        <v>1</v>
      </c>
      <c r="H359" s="59">
        <f>MONTH(DATE(2024, FIND(Tabela4[[#This Row],[Mês]], "janfevmarabrmaijunjulagosetoutnovdez")/3 + 1, 1))</f>
        <v>1</v>
      </c>
      <c r="I359" s="51">
        <v>3</v>
      </c>
      <c r="J359" s="47">
        <v>3</v>
      </c>
    </row>
    <row r="360" spans="1:10" x14ac:dyDescent="0.25">
      <c r="A360" s="59" t="s">
        <v>190</v>
      </c>
      <c r="B360" s="46" t="s">
        <v>192</v>
      </c>
      <c r="C360" s="46" t="s">
        <v>180</v>
      </c>
      <c r="D360" s="46" t="s">
        <v>181</v>
      </c>
      <c r="E360" s="68">
        <f>_xlfn.XLOOKUP(Tabela4[[#This Row],[Origem]],Tabela2[Estado],Tabela2[Id_Porto],-1)</f>
        <v>5</v>
      </c>
      <c r="F360" s="68">
        <f>_xlfn.XLOOKUP(Tabela4[[#This Row],[Destino]],Tabela2[Estado],Tabela2[Id_Porto],-1)</f>
        <v>6</v>
      </c>
      <c r="G360" s="68">
        <f>_xlfn.XLOOKUP(Tabela4[[#This Row],[Tipo]],Tabela5[Tipo],Tabela5[Id_Carga],-1)</f>
        <v>1</v>
      </c>
      <c r="H360" s="59">
        <f>MONTH(DATE(2024, FIND(Tabela4[[#This Row],[Mês]], "janfevmarabrmaijunjulagosetoutnovdez")/3 + 1, 1))</f>
        <v>1</v>
      </c>
      <c r="I360" s="51">
        <v>3</v>
      </c>
      <c r="J360" s="47">
        <v>3</v>
      </c>
    </row>
    <row r="361" spans="1:10" x14ac:dyDescent="0.25">
      <c r="A361" s="59" t="s">
        <v>190</v>
      </c>
      <c r="B361" s="46" t="s">
        <v>192</v>
      </c>
      <c r="C361" s="46" t="s">
        <v>183</v>
      </c>
      <c r="D361" s="46" t="s">
        <v>184</v>
      </c>
      <c r="E361" s="68">
        <f>_xlfn.XLOOKUP(Tabela4[[#This Row],[Origem]],Tabela2[Estado],Tabela2[Id_Porto],-1)</f>
        <v>8</v>
      </c>
      <c r="F361" s="68">
        <f>_xlfn.XLOOKUP(Tabela4[[#This Row],[Destino]],Tabela2[Estado],Tabela2[Id_Porto],-1)</f>
        <v>9</v>
      </c>
      <c r="G361" s="68">
        <f>_xlfn.XLOOKUP(Tabela4[[#This Row],[Tipo]],Tabela5[Tipo],Tabela5[Id_Carga],-1)</f>
        <v>1</v>
      </c>
      <c r="H361" s="59">
        <f>MONTH(DATE(2024, FIND(Tabela4[[#This Row],[Mês]], "janfevmarabrmaijunjulagosetoutnovdez")/3 + 1, 1))</f>
        <v>1</v>
      </c>
      <c r="I361" s="51">
        <v>3</v>
      </c>
      <c r="J361" s="47">
        <v>3</v>
      </c>
    </row>
    <row r="362" spans="1:10" x14ac:dyDescent="0.25">
      <c r="A362" s="59" t="s">
        <v>190</v>
      </c>
      <c r="B362" s="46" t="s">
        <v>192</v>
      </c>
      <c r="C362" s="46" t="s">
        <v>187</v>
      </c>
      <c r="D362" s="46" t="s">
        <v>86</v>
      </c>
      <c r="E362" s="68">
        <f>_xlfn.XLOOKUP(Tabela4[[#This Row],[Origem]],Tabela2[Estado],Tabela2[Id_Porto],-1)</f>
        <v>12</v>
      </c>
      <c r="F362" s="68">
        <f>_xlfn.XLOOKUP(Tabela4[[#This Row],[Destino]],Tabela2[Estado],Tabela2[Id_Porto],-1)</f>
        <v>4</v>
      </c>
      <c r="G362" s="68">
        <f>_xlfn.XLOOKUP(Tabela4[[#This Row],[Tipo]],Tabela5[Tipo],Tabela5[Id_Carga],-1)</f>
        <v>1</v>
      </c>
      <c r="H362" s="59">
        <f>MONTH(DATE(2024, FIND(Tabela4[[#This Row],[Mês]], "janfevmarabrmaijunjulagosetoutnovdez")/3 + 1, 1))</f>
        <v>1</v>
      </c>
      <c r="I362" s="51">
        <v>3</v>
      </c>
      <c r="J362" s="47">
        <v>3</v>
      </c>
    </row>
    <row r="363" spans="1:10" x14ac:dyDescent="0.25">
      <c r="A363" s="59" t="s">
        <v>190</v>
      </c>
      <c r="B363" s="46" t="s">
        <v>192</v>
      </c>
      <c r="C363" s="46" t="s">
        <v>186</v>
      </c>
      <c r="D363" s="46" t="s">
        <v>86</v>
      </c>
      <c r="E363" s="68">
        <f>_xlfn.XLOOKUP(Tabela4[[#This Row],[Origem]],Tabela2[Estado],Tabela2[Id_Porto],-1)</f>
        <v>11</v>
      </c>
      <c r="F363" s="68">
        <f>_xlfn.XLOOKUP(Tabela4[[#This Row],[Destino]],Tabela2[Estado],Tabela2[Id_Porto],-1)</f>
        <v>4</v>
      </c>
      <c r="G363" s="68">
        <f>_xlfn.XLOOKUP(Tabela4[[#This Row],[Tipo]],Tabela5[Tipo],Tabela5[Id_Carga],-1)</f>
        <v>1</v>
      </c>
      <c r="H363" s="59">
        <f>MONTH(DATE(2024, FIND(Tabela4[[#This Row],[Mês]], "janfevmarabrmaijunjulagosetoutnovdez")/3 + 1, 1))</f>
        <v>1</v>
      </c>
      <c r="I363" s="51">
        <v>3</v>
      </c>
      <c r="J363" s="47">
        <v>3</v>
      </c>
    </row>
    <row r="364" spans="1:10" x14ac:dyDescent="0.25">
      <c r="A364" s="59" t="s">
        <v>190</v>
      </c>
      <c r="B364" s="46" t="s">
        <v>192</v>
      </c>
      <c r="C364" s="46" t="s">
        <v>186</v>
      </c>
      <c r="D364" s="46" t="s">
        <v>180</v>
      </c>
      <c r="E364" s="68">
        <f>_xlfn.XLOOKUP(Tabela4[[#This Row],[Origem]],Tabela2[Estado],Tabela2[Id_Porto],-1)</f>
        <v>11</v>
      </c>
      <c r="F364" s="68">
        <f>_xlfn.XLOOKUP(Tabela4[[#This Row],[Destino]],Tabela2[Estado],Tabela2[Id_Porto],-1)</f>
        <v>5</v>
      </c>
      <c r="G364" s="68">
        <f>_xlfn.XLOOKUP(Tabela4[[#This Row],[Tipo]],Tabela5[Tipo],Tabela5[Id_Carga],-1)</f>
        <v>1</v>
      </c>
      <c r="H364" s="59">
        <f>MONTH(DATE(2024, FIND(Tabela4[[#This Row],[Mês]], "janfevmarabrmaijunjulagosetoutnovdez")/3 + 1, 1))</f>
        <v>1</v>
      </c>
      <c r="I364" s="51">
        <v>3</v>
      </c>
      <c r="J364" s="47">
        <v>3</v>
      </c>
    </row>
    <row r="365" spans="1:10" x14ac:dyDescent="0.25">
      <c r="A365" s="59" t="s">
        <v>190</v>
      </c>
      <c r="B365" s="46" t="s">
        <v>192</v>
      </c>
      <c r="C365" s="46" t="s">
        <v>177</v>
      </c>
      <c r="D365" s="46" t="s">
        <v>86</v>
      </c>
      <c r="E365" s="68">
        <f>_xlfn.XLOOKUP(Tabela4[[#This Row],[Origem]],Tabela2[Estado],Tabela2[Id_Porto],-1)</f>
        <v>1</v>
      </c>
      <c r="F365" s="68">
        <f>_xlfn.XLOOKUP(Tabela4[[#This Row],[Destino]],Tabela2[Estado],Tabela2[Id_Porto],-1)</f>
        <v>4</v>
      </c>
      <c r="G365" s="68">
        <f>_xlfn.XLOOKUP(Tabela4[[#This Row],[Tipo]],Tabela5[Tipo],Tabela5[Id_Carga],-1)</f>
        <v>1</v>
      </c>
      <c r="H365" s="59">
        <f>MONTH(DATE(2024, FIND(Tabela4[[#This Row],[Mês]], "janfevmarabrmaijunjulagosetoutnovdez")/3 + 1, 1))</f>
        <v>1</v>
      </c>
      <c r="I365" s="51">
        <v>2</v>
      </c>
      <c r="J365" s="47">
        <v>2</v>
      </c>
    </row>
    <row r="366" spans="1:10" x14ac:dyDescent="0.25">
      <c r="A366" s="59" t="s">
        <v>190</v>
      </c>
      <c r="B366" s="46" t="s">
        <v>193</v>
      </c>
      <c r="C366" s="46" t="s">
        <v>177</v>
      </c>
      <c r="D366" s="46" t="s">
        <v>86</v>
      </c>
      <c r="E366" s="68">
        <f>_xlfn.XLOOKUP(Tabela4[[#This Row],[Origem]],Tabela2[Estado],Tabela2[Id_Porto],-1)</f>
        <v>1</v>
      </c>
      <c r="F366" s="68">
        <f>_xlfn.XLOOKUP(Tabela4[[#This Row],[Destino]],Tabela2[Estado],Tabela2[Id_Porto],-1)</f>
        <v>4</v>
      </c>
      <c r="G366" s="68">
        <f>_xlfn.XLOOKUP(Tabela4[[#This Row],[Tipo]],Tabela5[Tipo],Tabela5[Id_Carga],-1)</f>
        <v>4</v>
      </c>
      <c r="H366" s="59">
        <f>MONTH(DATE(2024, FIND(Tabela4[[#This Row],[Mês]], "janfevmarabrmaijunjulagosetoutnovdez")/3 + 1, 1))</f>
        <v>1</v>
      </c>
      <c r="I366" s="51">
        <v>1</v>
      </c>
      <c r="J366" s="47">
        <v>2</v>
      </c>
    </row>
    <row r="367" spans="1:10" x14ac:dyDescent="0.25">
      <c r="A367" s="59" t="s">
        <v>190</v>
      </c>
      <c r="B367" s="46" t="s">
        <v>191</v>
      </c>
      <c r="C367" s="46" t="s">
        <v>177</v>
      </c>
      <c r="D367" s="46" t="s">
        <v>179</v>
      </c>
      <c r="E367" s="68">
        <f>_xlfn.XLOOKUP(Tabela4[[#This Row],[Origem]],Tabela2[Estado],Tabela2[Id_Porto],-1)</f>
        <v>1</v>
      </c>
      <c r="F367" s="68">
        <f>_xlfn.XLOOKUP(Tabela4[[#This Row],[Destino]],Tabela2[Estado],Tabela2[Id_Porto],-1)</f>
        <v>3</v>
      </c>
      <c r="G367" s="68">
        <f>_xlfn.XLOOKUP(Tabela4[[#This Row],[Tipo]],Tabela5[Tipo],Tabela5[Id_Carga],-1)</f>
        <v>3</v>
      </c>
      <c r="H367" s="59">
        <f>MONTH(DATE(2024, FIND(Tabela4[[#This Row],[Mês]], "janfevmarabrmaijunjulagosetoutnovdez")/3 + 1, 1))</f>
        <v>1</v>
      </c>
      <c r="I367" s="51">
        <v>1</v>
      </c>
      <c r="J367" s="47">
        <v>2</v>
      </c>
    </row>
    <row r="368" spans="1:10" x14ac:dyDescent="0.25">
      <c r="A368" s="59" t="s">
        <v>190</v>
      </c>
      <c r="B368" s="46" t="s">
        <v>192</v>
      </c>
      <c r="C368" s="46" t="s">
        <v>177</v>
      </c>
      <c r="D368" s="46" t="s">
        <v>180</v>
      </c>
      <c r="E368" s="68">
        <f>_xlfn.XLOOKUP(Tabela4[[#This Row],[Origem]],Tabela2[Estado],Tabela2[Id_Porto],-1)</f>
        <v>1</v>
      </c>
      <c r="F368" s="68">
        <f>_xlfn.XLOOKUP(Tabela4[[#This Row],[Destino]],Tabela2[Estado],Tabela2[Id_Porto],-1)</f>
        <v>5</v>
      </c>
      <c r="G368" s="68">
        <f>_xlfn.XLOOKUP(Tabela4[[#This Row],[Tipo]],Tabela5[Tipo],Tabela5[Id_Carga],-1)</f>
        <v>1</v>
      </c>
      <c r="H368" s="59">
        <f>MONTH(DATE(2024, FIND(Tabela4[[#This Row],[Mês]], "janfevmarabrmaijunjulagosetoutnovdez")/3 + 1, 1))</f>
        <v>1</v>
      </c>
      <c r="I368" s="51">
        <v>2</v>
      </c>
      <c r="J368" s="47">
        <v>2</v>
      </c>
    </row>
    <row r="369" spans="1:10" x14ac:dyDescent="0.25">
      <c r="A369" s="59" t="s">
        <v>190</v>
      </c>
      <c r="B369" s="46" t="s">
        <v>193</v>
      </c>
      <c r="C369" s="46" t="s">
        <v>177</v>
      </c>
      <c r="D369" s="46" t="s">
        <v>180</v>
      </c>
      <c r="E369" s="68">
        <f>_xlfn.XLOOKUP(Tabela4[[#This Row],[Origem]],Tabela2[Estado],Tabela2[Id_Porto],-1)</f>
        <v>1</v>
      </c>
      <c r="F369" s="68">
        <f>_xlfn.XLOOKUP(Tabela4[[#This Row],[Destino]],Tabela2[Estado],Tabela2[Id_Porto],-1)</f>
        <v>5</v>
      </c>
      <c r="G369" s="68">
        <f>_xlfn.XLOOKUP(Tabela4[[#This Row],[Tipo]],Tabela5[Tipo],Tabela5[Id_Carga],-1)</f>
        <v>4</v>
      </c>
      <c r="H369" s="59">
        <f>MONTH(DATE(2024, FIND(Tabela4[[#This Row],[Mês]], "janfevmarabrmaijunjulagosetoutnovdez")/3 + 1, 1))</f>
        <v>1</v>
      </c>
      <c r="I369" s="51">
        <v>1</v>
      </c>
      <c r="J369" s="47">
        <v>2</v>
      </c>
    </row>
    <row r="370" spans="1:10" x14ac:dyDescent="0.25">
      <c r="A370" s="59" t="s">
        <v>190</v>
      </c>
      <c r="B370" s="46" t="s">
        <v>193</v>
      </c>
      <c r="C370" s="46" t="s">
        <v>177</v>
      </c>
      <c r="D370" s="46" t="s">
        <v>186</v>
      </c>
      <c r="E370" s="68">
        <f>_xlfn.XLOOKUP(Tabela4[[#This Row],[Origem]],Tabela2[Estado],Tabela2[Id_Porto],-1)</f>
        <v>1</v>
      </c>
      <c r="F370" s="68">
        <f>_xlfn.XLOOKUP(Tabela4[[#This Row],[Destino]],Tabela2[Estado],Tabela2[Id_Porto],-1)</f>
        <v>11</v>
      </c>
      <c r="G370" s="68">
        <f>_xlfn.XLOOKUP(Tabela4[[#This Row],[Tipo]],Tabela5[Tipo],Tabela5[Id_Carga],-1)</f>
        <v>4</v>
      </c>
      <c r="H370" s="59">
        <f>MONTH(DATE(2024, FIND(Tabela4[[#This Row],[Mês]], "janfevmarabrmaijunjulagosetoutnovdez")/3 + 1, 1))</f>
        <v>1</v>
      </c>
      <c r="I370" s="51">
        <v>1</v>
      </c>
      <c r="J370" s="47">
        <v>2</v>
      </c>
    </row>
    <row r="371" spans="1:10" x14ac:dyDescent="0.25">
      <c r="A371" s="59" t="s">
        <v>190</v>
      </c>
      <c r="B371" s="46" t="s">
        <v>191</v>
      </c>
      <c r="C371" s="46" t="s">
        <v>181</v>
      </c>
      <c r="D371" s="46" t="s">
        <v>86</v>
      </c>
      <c r="E371" s="68">
        <f>_xlfn.XLOOKUP(Tabela4[[#This Row],[Origem]],Tabela2[Estado],Tabela2[Id_Porto],-1)</f>
        <v>6</v>
      </c>
      <c r="F371" s="68">
        <f>_xlfn.XLOOKUP(Tabela4[[#This Row],[Destino]],Tabela2[Estado],Tabela2[Id_Porto],-1)</f>
        <v>4</v>
      </c>
      <c r="G371" s="68">
        <f>_xlfn.XLOOKUP(Tabela4[[#This Row],[Tipo]],Tabela5[Tipo],Tabela5[Id_Carga],-1)</f>
        <v>3</v>
      </c>
      <c r="H371" s="59">
        <f>MONTH(DATE(2024, FIND(Tabela4[[#This Row],[Mês]], "janfevmarabrmaijunjulagosetoutnovdez")/3 + 1, 1))</f>
        <v>1</v>
      </c>
      <c r="I371" s="51">
        <v>1</v>
      </c>
      <c r="J371" s="47">
        <v>2</v>
      </c>
    </row>
    <row r="372" spans="1:10" x14ac:dyDescent="0.25">
      <c r="A372" s="59" t="s">
        <v>190</v>
      </c>
      <c r="B372" s="46" t="s">
        <v>192</v>
      </c>
      <c r="C372" s="46" t="s">
        <v>181</v>
      </c>
      <c r="D372" s="46" t="s">
        <v>180</v>
      </c>
      <c r="E372" s="68">
        <f>_xlfn.XLOOKUP(Tabela4[[#This Row],[Origem]],Tabela2[Estado],Tabela2[Id_Porto],-1)</f>
        <v>6</v>
      </c>
      <c r="F372" s="68">
        <f>_xlfn.XLOOKUP(Tabela4[[#This Row],[Destino]],Tabela2[Estado],Tabela2[Id_Porto],-1)</f>
        <v>5</v>
      </c>
      <c r="G372" s="68">
        <f>_xlfn.XLOOKUP(Tabela4[[#This Row],[Tipo]],Tabela5[Tipo],Tabela5[Id_Carga],-1)</f>
        <v>1</v>
      </c>
      <c r="H372" s="59">
        <f>MONTH(DATE(2024, FIND(Tabela4[[#This Row],[Mês]], "janfevmarabrmaijunjulagosetoutnovdez")/3 + 1, 1))</f>
        <v>1</v>
      </c>
      <c r="I372" s="51">
        <v>2</v>
      </c>
      <c r="J372" s="47">
        <v>2</v>
      </c>
    </row>
    <row r="373" spans="1:10" x14ac:dyDescent="0.25">
      <c r="A373" s="59" t="s">
        <v>190</v>
      </c>
      <c r="B373" s="46" t="s">
        <v>193</v>
      </c>
      <c r="C373" s="46" t="s">
        <v>181</v>
      </c>
      <c r="D373" s="46" t="s">
        <v>183</v>
      </c>
      <c r="E373" s="68">
        <f>_xlfn.XLOOKUP(Tabela4[[#This Row],[Origem]],Tabela2[Estado],Tabela2[Id_Porto],-1)</f>
        <v>6</v>
      </c>
      <c r="F373" s="68">
        <f>_xlfn.XLOOKUP(Tabela4[[#This Row],[Destino]],Tabela2[Estado],Tabela2[Id_Porto],-1)</f>
        <v>8</v>
      </c>
      <c r="G373" s="68">
        <f>_xlfn.XLOOKUP(Tabela4[[#This Row],[Tipo]],Tabela5[Tipo],Tabela5[Id_Carga],-1)</f>
        <v>4</v>
      </c>
      <c r="H373" s="59">
        <f>MONTH(DATE(2024, FIND(Tabela4[[#This Row],[Mês]], "janfevmarabrmaijunjulagosetoutnovdez")/3 + 1, 1))</f>
        <v>1</v>
      </c>
      <c r="I373" s="51">
        <v>1</v>
      </c>
      <c r="J373" s="47">
        <v>2</v>
      </c>
    </row>
    <row r="374" spans="1:10" x14ac:dyDescent="0.25">
      <c r="A374" s="59" t="s">
        <v>190</v>
      </c>
      <c r="B374" s="46" t="s">
        <v>191</v>
      </c>
      <c r="C374" s="46" t="s">
        <v>86</v>
      </c>
      <c r="D374" s="46" t="s">
        <v>178</v>
      </c>
      <c r="E374" s="68">
        <f>_xlfn.XLOOKUP(Tabela4[[#This Row],[Origem]],Tabela2[Estado],Tabela2[Id_Porto],-1)</f>
        <v>4</v>
      </c>
      <c r="F374" s="68">
        <f>_xlfn.XLOOKUP(Tabela4[[#This Row],[Destino]],Tabela2[Estado],Tabela2[Id_Porto],-1)</f>
        <v>2</v>
      </c>
      <c r="G374" s="68">
        <f>_xlfn.XLOOKUP(Tabela4[[#This Row],[Tipo]],Tabela5[Tipo],Tabela5[Id_Carga],-1)</f>
        <v>3</v>
      </c>
      <c r="H374" s="59">
        <f>MONTH(DATE(2024, FIND(Tabela4[[#This Row],[Mês]], "janfevmarabrmaijunjulagosetoutnovdez")/3 + 1, 1))</f>
        <v>1</v>
      </c>
      <c r="I374" s="51">
        <v>1</v>
      </c>
      <c r="J374" s="47">
        <v>2</v>
      </c>
    </row>
    <row r="375" spans="1:10" x14ac:dyDescent="0.25">
      <c r="A375" s="59" t="s">
        <v>190</v>
      </c>
      <c r="B375" s="46" t="s">
        <v>192</v>
      </c>
      <c r="C375" s="46" t="s">
        <v>86</v>
      </c>
      <c r="D375" s="46" t="s">
        <v>186</v>
      </c>
      <c r="E375" s="68">
        <f>_xlfn.XLOOKUP(Tabela4[[#This Row],[Origem]],Tabela2[Estado],Tabela2[Id_Porto],-1)</f>
        <v>4</v>
      </c>
      <c r="F375" s="68">
        <f>_xlfn.XLOOKUP(Tabela4[[#This Row],[Destino]],Tabela2[Estado],Tabela2[Id_Porto],-1)</f>
        <v>11</v>
      </c>
      <c r="G375" s="68">
        <f>_xlfn.XLOOKUP(Tabela4[[#This Row],[Tipo]],Tabela5[Tipo],Tabela5[Id_Carga],-1)</f>
        <v>1</v>
      </c>
      <c r="H375" s="59">
        <f>MONTH(DATE(2024, FIND(Tabela4[[#This Row],[Mês]], "janfevmarabrmaijunjulagosetoutnovdez")/3 + 1, 1))</f>
        <v>1</v>
      </c>
      <c r="I375" s="51">
        <v>2</v>
      </c>
      <c r="J375" s="47">
        <v>2</v>
      </c>
    </row>
    <row r="376" spans="1:10" x14ac:dyDescent="0.25">
      <c r="A376" s="59" t="s">
        <v>190</v>
      </c>
      <c r="B376" s="46" t="s">
        <v>191</v>
      </c>
      <c r="C376" s="46" t="s">
        <v>86</v>
      </c>
      <c r="D376" s="46" t="s">
        <v>186</v>
      </c>
      <c r="E376" s="68">
        <f>_xlfn.XLOOKUP(Tabela4[[#This Row],[Origem]],Tabela2[Estado],Tabela2[Id_Porto],-1)</f>
        <v>4</v>
      </c>
      <c r="F376" s="68">
        <f>_xlfn.XLOOKUP(Tabela4[[#This Row],[Destino]],Tabela2[Estado],Tabela2[Id_Porto],-1)</f>
        <v>11</v>
      </c>
      <c r="G376" s="68">
        <f>_xlfn.XLOOKUP(Tabela4[[#This Row],[Tipo]],Tabela5[Tipo],Tabela5[Id_Carga],-1)</f>
        <v>3</v>
      </c>
      <c r="H376" s="59">
        <f>MONTH(DATE(2024, FIND(Tabela4[[#This Row],[Mês]], "janfevmarabrmaijunjulagosetoutnovdez")/3 + 1, 1))</f>
        <v>1</v>
      </c>
      <c r="I376" s="51">
        <v>1</v>
      </c>
      <c r="J376" s="47">
        <v>2</v>
      </c>
    </row>
    <row r="377" spans="1:10" x14ac:dyDescent="0.25">
      <c r="A377" s="59" t="s">
        <v>190</v>
      </c>
      <c r="B377" s="46" t="s">
        <v>191</v>
      </c>
      <c r="C377" s="46" t="s">
        <v>86</v>
      </c>
      <c r="D377" s="46" t="s">
        <v>184</v>
      </c>
      <c r="E377" s="68">
        <f>_xlfn.XLOOKUP(Tabela4[[#This Row],[Origem]],Tabela2[Estado],Tabela2[Id_Porto],-1)</f>
        <v>4</v>
      </c>
      <c r="F377" s="68">
        <f>_xlfn.XLOOKUP(Tabela4[[#This Row],[Destino]],Tabela2[Estado],Tabela2[Id_Porto],-1)</f>
        <v>9</v>
      </c>
      <c r="G377" s="68">
        <f>_xlfn.XLOOKUP(Tabela4[[#This Row],[Tipo]],Tabela5[Tipo],Tabela5[Id_Carga],-1)</f>
        <v>3</v>
      </c>
      <c r="H377" s="59">
        <f>MONTH(DATE(2024, FIND(Tabela4[[#This Row],[Mês]], "janfevmarabrmaijunjulagosetoutnovdez")/3 + 1, 1))</f>
        <v>1</v>
      </c>
      <c r="I377" s="51">
        <v>1</v>
      </c>
      <c r="J377" s="47">
        <v>2</v>
      </c>
    </row>
    <row r="378" spans="1:10" x14ac:dyDescent="0.25">
      <c r="A378" s="59" t="s">
        <v>190</v>
      </c>
      <c r="B378" s="46" t="s">
        <v>191</v>
      </c>
      <c r="C378" s="46" t="s">
        <v>182</v>
      </c>
      <c r="D378" s="46" t="s">
        <v>177</v>
      </c>
      <c r="E378" s="68">
        <f>_xlfn.XLOOKUP(Tabela4[[#This Row],[Origem]],Tabela2[Estado],Tabela2[Id_Porto],-1)</f>
        <v>7</v>
      </c>
      <c r="F378" s="68">
        <f>_xlfn.XLOOKUP(Tabela4[[#This Row],[Destino]],Tabela2[Estado],Tabela2[Id_Porto],-1)</f>
        <v>1</v>
      </c>
      <c r="G378" s="68">
        <f>_xlfn.XLOOKUP(Tabela4[[#This Row],[Tipo]],Tabela5[Tipo],Tabela5[Id_Carga],-1)</f>
        <v>3</v>
      </c>
      <c r="H378" s="59">
        <f>MONTH(DATE(2024, FIND(Tabela4[[#This Row],[Mês]], "janfevmarabrmaijunjulagosetoutnovdez")/3 + 1, 1))</f>
        <v>1</v>
      </c>
      <c r="I378" s="51">
        <v>2</v>
      </c>
      <c r="J378" s="47">
        <v>2</v>
      </c>
    </row>
    <row r="379" spans="1:10" x14ac:dyDescent="0.25">
      <c r="A379" s="59" t="s">
        <v>190</v>
      </c>
      <c r="B379" s="46" t="s">
        <v>191</v>
      </c>
      <c r="C379" s="46" t="s">
        <v>182</v>
      </c>
      <c r="D379" s="46" t="s">
        <v>177</v>
      </c>
      <c r="E379" s="68">
        <f>_xlfn.XLOOKUP(Tabela4[[#This Row],[Origem]],Tabela2[Estado],Tabela2[Id_Porto],-1)</f>
        <v>7</v>
      </c>
      <c r="F379" s="68">
        <f>_xlfn.XLOOKUP(Tabela4[[#This Row],[Destino]],Tabela2[Estado],Tabela2[Id_Porto],-1)</f>
        <v>1</v>
      </c>
      <c r="G379" s="68">
        <f>_xlfn.XLOOKUP(Tabela4[[#This Row],[Tipo]],Tabela5[Tipo],Tabela5[Id_Carga],-1)</f>
        <v>3</v>
      </c>
      <c r="H379" s="59">
        <f>MONTH(DATE(2024, FIND(Tabela4[[#This Row],[Mês]], "janfevmarabrmaijunjulagosetoutnovdez")/3 + 1, 1))</f>
        <v>1</v>
      </c>
      <c r="I379" s="51">
        <v>1</v>
      </c>
      <c r="J379" s="47">
        <v>2</v>
      </c>
    </row>
    <row r="380" spans="1:10" x14ac:dyDescent="0.25">
      <c r="A380" s="59" t="s">
        <v>190</v>
      </c>
      <c r="B380" s="46" t="s">
        <v>191</v>
      </c>
      <c r="C380" s="46" t="s">
        <v>182</v>
      </c>
      <c r="D380" s="46" t="s">
        <v>183</v>
      </c>
      <c r="E380" s="68">
        <f>_xlfn.XLOOKUP(Tabela4[[#This Row],[Origem]],Tabela2[Estado],Tabela2[Id_Porto],-1)</f>
        <v>7</v>
      </c>
      <c r="F380" s="68">
        <f>_xlfn.XLOOKUP(Tabela4[[#This Row],[Destino]],Tabela2[Estado],Tabela2[Id_Porto],-1)</f>
        <v>8</v>
      </c>
      <c r="G380" s="68">
        <f>_xlfn.XLOOKUP(Tabela4[[#This Row],[Tipo]],Tabela5[Tipo],Tabela5[Id_Carga],-1)</f>
        <v>3</v>
      </c>
      <c r="H380" s="59">
        <f>MONTH(DATE(2024, FIND(Tabela4[[#This Row],[Mês]], "janfevmarabrmaijunjulagosetoutnovdez")/3 + 1, 1))</f>
        <v>1</v>
      </c>
      <c r="I380" s="51">
        <v>1</v>
      </c>
      <c r="J380" s="47">
        <v>2</v>
      </c>
    </row>
    <row r="381" spans="1:10" x14ac:dyDescent="0.25">
      <c r="A381" s="59" t="s">
        <v>190</v>
      </c>
      <c r="B381" s="46" t="s">
        <v>193</v>
      </c>
      <c r="C381" s="46" t="s">
        <v>182</v>
      </c>
      <c r="D381" s="46" t="s">
        <v>186</v>
      </c>
      <c r="E381" s="68">
        <f>_xlfn.XLOOKUP(Tabela4[[#This Row],[Origem]],Tabela2[Estado],Tabela2[Id_Porto],-1)</f>
        <v>7</v>
      </c>
      <c r="F381" s="68">
        <f>_xlfn.XLOOKUP(Tabela4[[#This Row],[Destino]],Tabela2[Estado],Tabela2[Id_Porto],-1)</f>
        <v>11</v>
      </c>
      <c r="G381" s="68">
        <f>_xlfn.XLOOKUP(Tabela4[[#This Row],[Tipo]],Tabela5[Tipo],Tabela5[Id_Carga],-1)</f>
        <v>4</v>
      </c>
      <c r="H381" s="59">
        <f>MONTH(DATE(2024, FIND(Tabela4[[#This Row],[Mês]], "janfevmarabrmaijunjulagosetoutnovdez")/3 + 1, 1))</f>
        <v>1</v>
      </c>
      <c r="I381" s="51">
        <v>1</v>
      </c>
      <c r="J381" s="47">
        <v>2</v>
      </c>
    </row>
    <row r="382" spans="1:10" x14ac:dyDescent="0.25">
      <c r="A382" s="59" t="s">
        <v>190</v>
      </c>
      <c r="B382" s="46" t="s">
        <v>191</v>
      </c>
      <c r="C382" s="46" t="s">
        <v>182</v>
      </c>
      <c r="D382" s="46" t="s">
        <v>186</v>
      </c>
      <c r="E382" s="68">
        <f>_xlfn.XLOOKUP(Tabela4[[#This Row],[Origem]],Tabela2[Estado],Tabela2[Id_Porto],-1)</f>
        <v>7</v>
      </c>
      <c r="F382" s="68">
        <f>_xlfn.XLOOKUP(Tabela4[[#This Row],[Destino]],Tabela2[Estado],Tabela2[Id_Porto],-1)</f>
        <v>11</v>
      </c>
      <c r="G382" s="68">
        <f>_xlfn.XLOOKUP(Tabela4[[#This Row],[Tipo]],Tabela5[Tipo],Tabela5[Id_Carga],-1)</f>
        <v>3</v>
      </c>
      <c r="H382" s="59">
        <f>MONTH(DATE(2024, FIND(Tabela4[[#This Row],[Mês]], "janfevmarabrmaijunjulagosetoutnovdez")/3 + 1, 1))</f>
        <v>1</v>
      </c>
      <c r="I382" s="51">
        <v>1</v>
      </c>
      <c r="J382" s="47">
        <v>2</v>
      </c>
    </row>
    <row r="383" spans="1:10" x14ac:dyDescent="0.25">
      <c r="A383" s="59" t="s">
        <v>190</v>
      </c>
      <c r="B383" s="46" t="s">
        <v>192</v>
      </c>
      <c r="C383" s="46" t="s">
        <v>178</v>
      </c>
      <c r="D383" s="46" t="s">
        <v>181</v>
      </c>
      <c r="E383" s="68">
        <f>_xlfn.XLOOKUP(Tabela4[[#This Row],[Origem]],Tabela2[Estado],Tabela2[Id_Porto],-1)</f>
        <v>2</v>
      </c>
      <c r="F383" s="68">
        <f>_xlfn.XLOOKUP(Tabela4[[#This Row],[Destino]],Tabela2[Estado],Tabela2[Id_Porto],-1)</f>
        <v>6</v>
      </c>
      <c r="G383" s="68">
        <f>_xlfn.XLOOKUP(Tabela4[[#This Row],[Tipo]],Tabela5[Tipo],Tabela5[Id_Carga],-1)</f>
        <v>1</v>
      </c>
      <c r="H383" s="59">
        <f>MONTH(DATE(2024, FIND(Tabela4[[#This Row],[Mês]], "janfevmarabrmaijunjulagosetoutnovdez")/3 + 1, 1))</f>
        <v>1</v>
      </c>
      <c r="I383" s="51">
        <v>2</v>
      </c>
      <c r="J383" s="47">
        <v>2</v>
      </c>
    </row>
    <row r="384" spans="1:10" x14ac:dyDescent="0.25">
      <c r="A384" s="59" t="s">
        <v>190</v>
      </c>
      <c r="B384" s="46" t="s">
        <v>193</v>
      </c>
      <c r="C384" s="46" t="s">
        <v>178</v>
      </c>
      <c r="D384" s="46" t="s">
        <v>181</v>
      </c>
      <c r="E384" s="68">
        <f>_xlfn.XLOOKUP(Tabela4[[#This Row],[Origem]],Tabela2[Estado],Tabela2[Id_Porto],-1)</f>
        <v>2</v>
      </c>
      <c r="F384" s="68">
        <f>_xlfn.XLOOKUP(Tabela4[[#This Row],[Destino]],Tabela2[Estado],Tabela2[Id_Porto],-1)</f>
        <v>6</v>
      </c>
      <c r="G384" s="68">
        <f>_xlfn.XLOOKUP(Tabela4[[#This Row],[Tipo]],Tabela5[Tipo],Tabela5[Id_Carga],-1)</f>
        <v>4</v>
      </c>
      <c r="H384" s="59">
        <f>MONTH(DATE(2024, FIND(Tabela4[[#This Row],[Mês]], "janfevmarabrmaijunjulagosetoutnovdez")/3 + 1, 1))</f>
        <v>1</v>
      </c>
      <c r="I384" s="51">
        <v>1</v>
      </c>
      <c r="J384" s="47">
        <v>2</v>
      </c>
    </row>
    <row r="385" spans="1:10" x14ac:dyDescent="0.25">
      <c r="A385" s="59" t="s">
        <v>190</v>
      </c>
      <c r="B385" s="46" t="s">
        <v>191</v>
      </c>
      <c r="C385" s="46" t="s">
        <v>178</v>
      </c>
      <c r="D385" s="46" t="s">
        <v>181</v>
      </c>
      <c r="E385" s="68">
        <f>_xlfn.XLOOKUP(Tabela4[[#This Row],[Origem]],Tabela2[Estado],Tabela2[Id_Porto],-1)</f>
        <v>2</v>
      </c>
      <c r="F385" s="68">
        <f>_xlfn.XLOOKUP(Tabela4[[#This Row],[Destino]],Tabela2[Estado],Tabela2[Id_Porto],-1)</f>
        <v>6</v>
      </c>
      <c r="G385" s="68">
        <f>_xlfn.XLOOKUP(Tabela4[[#This Row],[Tipo]],Tabela5[Tipo],Tabela5[Id_Carga],-1)</f>
        <v>3</v>
      </c>
      <c r="H385" s="59">
        <f>MONTH(DATE(2024, FIND(Tabela4[[#This Row],[Mês]], "janfevmarabrmaijunjulagosetoutnovdez")/3 + 1, 1))</f>
        <v>1</v>
      </c>
      <c r="I385" s="51">
        <v>1</v>
      </c>
      <c r="J385" s="47">
        <v>2</v>
      </c>
    </row>
    <row r="386" spans="1:10" x14ac:dyDescent="0.25">
      <c r="A386" s="59" t="s">
        <v>190</v>
      </c>
      <c r="B386" s="46" t="s">
        <v>192</v>
      </c>
      <c r="C386" s="46" t="s">
        <v>178</v>
      </c>
      <c r="D386" s="46" t="s">
        <v>187</v>
      </c>
      <c r="E386" s="68">
        <f>_xlfn.XLOOKUP(Tabela4[[#This Row],[Origem]],Tabela2[Estado],Tabela2[Id_Porto],-1)</f>
        <v>2</v>
      </c>
      <c r="F386" s="68">
        <f>_xlfn.XLOOKUP(Tabela4[[#This Row],[Destino]],Tabela2[Estado],Tabela2[Id_Porto],-1)</f>
        <v>12</v>
      </c>
      <c r="G386" s="68">
        <f>_xlfn.XLOOKUP(Tabela4[[#This Row],[Tipo]],Tabela5[Tipo],Tabela5[Id_Carga],-1)</f>
        <v>1</v>
      </c>
      <c r="H386" s="59">
        <f>MONTH(DATE(2024, FIND(Tabela4[[#This Row],[Mês]], "janfevmarabrmaijunjulagosetoutnovdez")/3 + 1, 1))</f>
        <v>1</v>
      </c>
      <c r="I386" s="51">
        <v>2</v>
      </c>
      <c r="J386" s="47">
        <v>2</v>
      </c>
    </row>
    <row r="387" spans="1:10" x14ac:dyDescent="0.25">
      <c r="A387" s="59" t="s">
        <v>190</v>
      </c>
      <c r="B387" s="46" t="s">
        <v>191</v>
      </c>
      <c r="C387" s="46" t="s">
        <v>180</v>
      </c>
      <c r="D387" s="46" t="s">
        <v>177</v>
      </c>
      <c r="E387" s="68">
        <f>_xlfn.XLOOKUP(Tabela4[[#This Row],[Origem]],Tabela2[Estado],Tabela2[Id_Porto],-1)</f>
        <v>5</v>
      </c>
      <c r="F387" s="68">
        <f>_xlfn.XLOOKUP(Tabela4[[#This Row],[Destino]],Tabela2[Estado],Tabela2[Id_Porto],-1)</f>
        <v>1</v>
      </c>
      <c r="G387" s="68">
        <f>_xlfn.XLOOKUP(Tabela4[[#This Row],[Tipo]],Tabela5[Tipo],Tabela5[Id_Carga],-1)</f>
        <v>3</v>
      </c>
      <c r="H387" s="59">
        <f>MONTH(DATE(2024, FIND(Tabela4[[#This Row],[Mês]], "janfevmarabrmaijunjulagosetoutnovdez")/3 + 1, 1))</f>
        <v>1</v>
      </c>
      <c r="I387" s="51">
        <v>1</v>
      </c>
      <c r="J387" s="47">
        <v>2</v>
      </c>
    </row>
    <row r="388" spans="1:10" x14ac:dyDescent="0.25">
      <c r="A388" s="59" t="s">
        <v>190</v>
      </c>
      <c r="B388" s="46" t="s">
        <v>193</v>
      </c>
      <c r="C388" s="46" t="s">
        <v>180</v>
      </c>
      <c r="D388" s="46" t="s">
        <v>185</v>
      </c>
      <c r="E388" s="68">
        <f>_xlfn.XLOOKUP(Tabela4[[#This Row],[Origem]],Tabela2[Estado],Tabela2[Id_Porto],-1)</f>
        <v>5</v>
      </c>
      <c r="F388" s="68">
        <f>_xlfn.XLOOKUP(Tabela4[[#This Row],[Destino]],Tabela2[Estado],Tabela2[Id_Porto],-1)</f>
        <v>10</v>
      </c>
      <c r="G388" s="68">
        <f>_xlfn.XLOOKUP(Tabela4[[#This Row],[Tipo]],Tabela5[Tipo],Tabela5[Id_Carga],-1)</f>
        <v>4</v>
      </c>
      <c r="H388" s="59">
        <f>MONTH(DATE(2024, FIND(Tabela4[[#This Row],[Mês]], "janfevmarabrmaijunjulagosetoutnovdez")/3 + 1, 1))</f>
        <v>1</v>
      </c>
      <c r="I388" s="51">
        <v>1</v>
      </c>
      <c r="J388" s="47">
        <v>2</v>
      </c>
    </row>
    <row r="389" spans="1:10" x14ac:dyDescent="0.25">
      <c r="A389" s="59" t="s">
        <v>190</v>
      </c>
      <c r="B389" s="46" t="s">
        <v>191</v>
      </c>
      <c r="C389" s="46" t="s">
        <v>185</v>
      </c>
      <c r="D389" s="46" t="s">
        <v>86</v>
      </c>
      <c r="E389" s="68">
        <f>_xlfn.XLOOKUP(Tabela4[[#This Row],[Origem]],Tabela2[Estado],Tabela2[Id_Porto],-1)</f>
        <v>10</v>
      </c>
      <c r="F389" s="68">
        <f>_xlfn.XLOOKUP(Tabela4[[#This Row],[Destino]],Tabela2[Estado],Tabela2[Id_Porto],-1)</f>
        <v>4</v>
      </c>
      <c r="G389" s="68">
        <f>_xlfn.XLOOKUP(Tabela4[[#This Row],[Tipo]],Tabela5[Tipo],Tabela5[Id_Carga],-1)</f>
        <v>3</v>
      </c>
      <c r="H389" s="59">
        <f>MONTH(DATE(2024, FIND(Tabela4[[#This Row],[Mês]], "janfevmarabrmaijunjulagosetoutnovdez")/3 + 1, 1))</f>
        <v>1</v>
      </c>
      <c r="I389" s="51">
        <v>1</v>
      </c>
      <c r="J389" s="47">
        <v>2</v>
      </c>
    </row>
    <row r="390" spans="1:10" x14ac:dyDescent="0.25">
      <c r="A390" s="59" t="s">
        <v>190</v>
      </c>
      <c r="B390" s="46" t="s">
        <v>191</v>
      </c>
      <c r="C390" s="46" t="s">
        <v>183</v>
      </c>
      <c r="D390" s="46" t="s">
        <v>177</v>
      </c>
      <c r="E390" s="68">
        <f>_xlfn.XLOOKUP(Tabela4[[#This Row],[Origem]],Tabela2[Estado],Tabela2[Id_Porto],-1)</f>
        <v>8</v>
      </c>
      <c r="F390" s="68">
        <f>_xlfn.XLOOKUP(Tabela4[[#This Row],[Destino]],Tabela2[Estado],Tabela2[Id_Porto],-1)</f>
        <v>1</v>
      </c>
      <c r="G390" s="68">
        <f>_xlfn.XLOOKUP(Tabela4[[#This Row],[Tipo]],Tabela5[Tipo],Tabela5[Id_Carga],-1)</f>
        <v>3</v>
      </c>
      <c r="H390" s="59">
        <f>MONTH(DATE(2024, FIND(Tabela4[[#This Row],[Mês]], "janfevmarabrmaijunjulagosetoutnovdez")/3 + 1, 1))</f>
        <v>1</v>
      </c>
      <c r="I390" s="51">
        <v>1</v>
      </c>
      <c r="J390" s="47">
        <v>2</v>
      </c>
    </row>
    <row r="391" spans="1:10" x14ac:dyDescent="0.25">
      <c r="A391" s="59" t="s">
        <v>190</v>
      </c>
      <c r="B391" s="46" t="s">
        <v>191</v>
      </c>
      <c r="C391" s="46" t="s">
        <v>183</v>
      </c>
      <c r="D391" s="46" t="s">
        <v>181</v>
      </c>
      <c r="E391" s="68">
        <f>_xlfn.XLOOKUP(Tabela4[[#This Row],[Origem]],Tabela2[Estado],Tabela2[Id_Porto],-1)</f>
        <v>8</v>
      </c>
      <c r="F391" s="68">
        <f>_xlfn.XLOOKUP(Tabela4[[#This Row],[Destino]],Tabela2[Estado],Tabela2[Id_Porto],-1)</f>
        <v>6</v>
      </c>
      <c r="G391" s="68">
        <f>_xlfn.XLOOKUP(Tabela4[[#This Row],[Tipo]],Tabela5[Tipo],Tabela5[Id_Carga],-1)</f>
        <v>3</v>
      </c>
      <c r="H391" s="59">
        <f>MONTH(DATE(2024, FIND(Tabela4[[#This Row],[Mês]], "janfevmarabrmaijunjulagosetoutnovdez")/3 + 1, 1))</f>
        <v>1</v>
      </c>
      <c r="I391" s="51">
        <v>1</v>
      </c>
      <c r="J391" s="47">
        <v>2</v>
      </c>
    </row>
    <row r="392" spans="1:10" x14ac:dyDescent="0.25">
      <c r="A392" s="59" t="s">
        <v>190</v>
      </c>
      <c r="B392" s="46" t="s">
        <v>191</v>
      </c>
      <c r="C392" s="46" t="s">
        <v>183</v>
      </c>
      <c r="D392" s="46" t="s">
        <v>179</v>
      </c>
      <c r="E392" s="68">
        <f>_xlfn.XLOOKUP(Tabela4[[#This Row],[Origem]],Tabela2[Estado],Tabela2[Id_Porto],-1)</f>
        <v>8</v>
      </c>
      <c r="F392" s="68">
        <f>_xlfn.XLOOKUP(Tabela4[[#This Row],[Destino]],Tabela2[Estado],Tabela2[Id_Porto],-1)</f>
        <v>3</v>
      </c>
      <c r="G392" s="68">
        <f>_xlfn.XLOOKUP(Tabela4[[#This Row],[Tipo]],Tabela5[Tipo],Tabela5[Id_Carga],-1)</f>
        <v>3</v>
      </c>
      <c r="H392" s="59">
        <f>MONTH(DATE(2024, FIND(Tabela4[[#This Row],[Mês]], "janfevmarabrmaijunjulagosetoutnovdez")/3 + 1, 1))</f>
        <v>1</v>
      </c>
      <c r="I392" s="51">
        <v>1</v>
      </c>
      <c r="J392" s="47">
        <v>2</v>
      </c>
    </row>
    <row r="393" spans="1:10" x14ac:dyDescent="0.25">
      <c r="A393" s="59" t="s">
        <v>190</v>
      </c>
      <c r="B393" s="46" t="s">
        <v>191</v>
      </c>
      <c r="C393" s="46" t="s">
        <v>183</v>
      </c>
      <c r="D393" s="46" t="s">
        <v>180</v>
      </c>
      <c r="E393" s="68">
        <f>_xlfn.XLOOKUP(Tabela4[[#This Row],[Origem]],Tabela2[Estado],Tabela2[Id_Porto],-1)</f>
        <v>8</v>
      </c>
      <c r="F393" s="68">
        <f>_xlfn.XLOOKUP(Tabela4[[#This Row],[Destino]],Tabela2[Estado],Tabela2[Id_Porto],-1)</f>
        <v>5</v>
      </c>
      <c r="G393" s="68">
        <f>_xlfn.XLOOKUP(Tabela4[[#This Row],[Tipo]],Tabela5[Tipo],Tabela5[Id_Carga],-1)</f>
        <v>3</v>
      </c>
      <c r="H393" s="59">
        <f>MONTH(DATE(2024, FIND(Tabela4[[#This Row],[Mês]], "janfevmarabrmaijunjulagosetoutnovdez")/3 + 1, 1))</f>
        <v>1</v>
      </c>
      <c r="I393" s="51">
        <v>1</v>
      </c>
      <c r="J393" s="47">
        <v>2</v>
      </c>
    </row>
    <row r="394" spans="1:10" x14ac:dyDescent="0.25">
      <c r="A394" s="59" t="s">
        <v>190</v>
      </c>
      <c r="B394" s="46" t="s">
        <v>191</v>
      </c>
      <c r="C394" s="46" t="s">
        <v>183</v>
      </c>
      <c r="D394" s="46" t="s">
        <v>185</v>
      </c>
      <c r="E394" s="68">
        <f>_xlfn.XLOOKUP(Tabela4[[#This Row],[Origem]],Tabela2[Estado],Tabela2[Id_Porto],-1)</f>
        <v>8</v>
      </c>
      <c r="F394" s="68">
        <f>_xlfn.XLOOKUP(Tabela4[[#This Row],[Destino]],Tabela2[Estado],Tabela2[Id_Porto],-1)</f>
        <v>10</v>
      </c>
      <c r="G394" s="68">
        <f>_xlfn.XLOOKUP(Tabela4[[#This Row],[Tipo]],Tabela5[Tipo],Tabela5[Id_Carga],-1)</f>
        <v>3</v>
      </c>
      <c r="H394" s="59">
        <f>MONTH(DATE(2024, FIND(Tabela4[[#This Row],[Mês]], "janfevmarabrmaijunjulagosetoutnovdez")/3 + 1, 1))</f>
        <v>1</v>
      </c>
      <c r="I394" s="51">
        <v>1</v>
      </c>
      <c r="J394" s="47">
        <v>2</v>
      </c>
    </row>
    <row r="395" spans="1:10" x14ac:dyDescent="0.25">
      <c r="A395" s="59" t="s">
        <v>190</v>
      </c>
      <c r="B395" s="46" t="s">
        <v>191</v>
      </c>
      <c r="C395" s="46" t="s">
        <v>183</v>
      </c>
      <c r="D395" s="46" t="s">
        <v>184</v>
      </c>
      <c r="E395" s="68">
        <f>_xlfn.XLOOKUP(Tabela4[[#This Row],[Origem]],Tabela2[Estado],Tabela2[Id_Porto],-1)</f>
        <v>8</v>
      </c>
      <c r="F395" s="68">
        <f>_xlfn.XLOOKUP(Tabela4[[#This Row],[Destino]],Tabela2[Estado],Tabela2[Id_Porto],-1)</f>
        <v>9</v>
      </c>
      <c r="G395" s="68">
        <f>_xlfn.XLOOKUP(Tabela4[[#This Row],[Tipo]],Tabela5[Tipo],Tabela5[Id_Carga],-1)</f>
        <v>3</v>
      </c>
      <c r="H395" s="59">
        <f>MONTH(DATE(2024, FIND(Tabela4[[#This Row],[Mês]], "janfevmarabrmaijunjulagosetoutnovdez")/3 + 1, 1))</f>
        <v>1</v>
      </c>
      <c r="I395" s="51">
        <v>1</v>
      </c>
      <c r="J395" s="47">
        <v>2</v>
      </c>
    </row>
    <row r="396" spans="1:10" x14ac:dyDescent="0.25">
      <c r="A396" s="59" t="s">
        <v>190</v>
      </c>
      <c r="B396" s="46" t="s">
        <v>192</v>
      </c>
      <c r="C396" s="46" t="s">
        <v>187</v>
      </c>
      <c r="D396" s="46" t="s">
        <v>177</v>
      </c>
      <c r="E396" s="68">
        <f>_xlfn.XLOOKUP(Tabela4[[#This Row],[Origem]],Tabela2[Estado],Tabela2[Id_Porto],-1)</f>
        <v>12</v>
      </c>
      <c r="F396" s="68">
        <f>_xlfn.XLOOKUP(Tabela4[[#This Row],[Destino]],Tabela2[Estado],Tabela2[Id_Porto],-1)</f>
        <v>1</v>
      </c>
      <c r="G396" s="68">
        <f>_xlfn.XLOOKUP(Tabela4[[#This Row],[Tipo]],Tabela5[Tipo],Tabela5[Id_Carga],-1)</f>
        <v>1</v>
      </c>
      <c r="H396" s="59">
        <f>MONTH(DATE(2024, FIND(Tabela4[[#This Row],[Mês]], "janfevmarabrmaijunjulagosetoutnovdez")/3 + 1, 1))</f>
        <v>1</v>
      </c>
      <c r="I396" s="51">
        <v>2</v>
      </c>
      <c r="J396" s="47">
        <v>2</v>
      </c>
    </row>
    <row r="397" spans="1:10" x14ac:dyDescent="0.25">
      <c r="A397" s="59" t="s">
        <v>190</v>
      </c>
      <c r="B397" s="46" t="s">
        <v>191</v>
      </c>
      <c r="C397" s="46" t="s">
        <v>187</v>
      </c>
      <c r="D397" s="46" t="s">
        <v>177</v>
      </c>
      <c r="E397" s="68">
        <f>_xlfn.XLOOKUP(Tabela4[[#This Row],[Origem]],Tabela2[Estado],Tabela2[Id_Porto],-1)</f>
        <v>12</v>
      </c>
      <c r="F397" s="68">
        <f>_xlfn.XLOOKUP(Tabela4[[#This Row],[Destino]],Tabela2[Estado],Tabela2[Id_Porto],-1)</f>
        <v>1</v>
      </c>
      <c r="G397" s="68">
        <f>_xlfn.XLOOKUP(Tabela4[[#This Row],[Tipo]],Tabela5[Tipo],Tabela5[Id_Carga],-1)</f>
        <v>3</v>
      </c>
      <c r="H397" s="59">
        <f>MONTH(DATE(2024, FIND(Tabela4[[#This Row],[Mês]], "janfevmarabrmaijunjulagosetoutnovdez")/3 + 1, 1))</f>
        <v>1</v>
      </c>
      <c r="I397" s="51">
        <v>1</v>
      </c>
      <c r="J397" s="47">
        <v>2</v>
      </c>
    </row>
    <row r="398" spans="1:10" x14ac:dyDescent="0.25">
      <c r="A398" s="59" t="s">
        <v>190</v>
      </c>
      <c r="B398" s="46" t="s">
        <v>191</v>
      </c>
      <c r="C398" s="46" t="s">
        <v>187</v>
      </c>
      <c r="D398" s="46" t="s">
        <v>177</v>
      </c>
      <c r="E398" s="68">
        <f>_xlfn.XLOOKUP(Tabela4[[#This Row],[Origem]],Tabela2[Estado],Tabela2[Id_Porto],-1)</f>
        <v>12</v>
      </c>
      <c r="F398" s="68">
        <f>_xlfn.XLOOKUP(Tabela4[[#This Row],[Destino]],Tabela2[Estado],Tabela2[Id_Porto],-1)</f>
        <v>1</v>
      </c>
      <c r="G398" s="68">
        <f>_xlfn.XLOOKUP(Tabela4[[#This Row],[Tipo]],Tabela5[Tipo],Tabela5[Id_Carga],-1)</f>
        <v>3</v>
      </c>
      <c r="H398" s="59">
        <f>MONTH(DATE(2024, FIND(Tabela4[[#This Row],[Mês]], "janfevmarabrmaijunjulagosetoutnovdez")/3 + 1, 1))</f>
        <v>1</v>
      </c>
      <c r="I398" s="51">
        <v>1</v>
      </c>
      <c r="J398" s="47">
        <v>2</v>
      </c>
    </row>
    <row r="399" spans="1:10" x14ac:dyDescent="0.25">
      <c r="A399" s="59" t="s">
        <v>190</v>
      </c>
      <c r="B399" s="46" t="s">
        <v>192</v>
      </c>
      <c r="C399" s="46" t="s">
        <v>187</v>
      </c>
      <c r="D399" s="46" t="s">
        <v>181</v>
      </c>
      <c r="E399" s="68">
        <f>_xlfn.XLOOKUP(Tabela4[[#This Row],[Origem]],Tabela2[Estado],Tabela2[Id_Porto],-1)</f>
        <v>12</v>
      </c>
      <c r="F399" s="68">
        <f>_xlfn.XLOOKUP(Tabela4[[#This Row],[Destino]],Tabela2[Estado],Tabela2[Id_Porto],-1)</f>
        <v>6</v>
      </c>
      <c r="G399" s="68">
        <f>_xlfn.XLOOKUP(Tabela4[[#This Row],[Tipo]],Tabela5[Tipo],Tabela5[Id_Carga],-1)</f>
        <v>1</v>
      </c>
      <c r="H399" s="59">
        <f>MONTH(DATE(2024, FIND(Tabela4[[#This Row],[Mês]], "janfevmarabrmaijunjulagosetoutnovdez")/3 + 1, 1))</f>
        <v>1</v>
      </c>
      <c r="I399" s="51">
        <v>2</v>
      </c>
      <c r="J399" s="47">
        <v>2</v>
      </c>
    </row>
    <row r="400" spans="1:10" x14ac:dyDescent="0.25">
      <c r="A400" s="59" t="s">
        <v>190</v>
      </c>
      <c r="B400" s="46" t="s">
        <v>191</v>
      </c>
      <c r="C400" s="46" t="s">
        <v>187</v>
      </c>
      <c r="D400" s="46" t="s">
        <v>86</v>
      </c>
      <c r="E400" s="68">
        <f>_xlfn.XLOOKUP(Tabela4[[#This Row],[Origem]],Tabela2[Estado],Tabela2[Id_Porto],-1)</f>
        <v>12</v>
      </c>
      <c r="F400" s="68">
        <f>_xlfn.XLOOKUP(Tabela4[[#This Row],[Destino]],Tabela2[Estado],Tabela2[Id_Porto],-1)</f>
        <v>4</v>
      </c>
      <c r="G400" s="68">
        <f>_xlfn.XLOOKUP(Tabela4[[#This Row],[Tipo]],Tabela5[Tipo],Tabela5[Id_Carga],-1)</f>
        <v>3</v>
      </c>
      <c r="H400" s="59">
        <f>MONTH(DATE(2024, FIND(Tabela4[[#This Row],[Mês]], "janfevmarabrmaijunjulagosetoutnovdez")/3 + 1, 1))</f>
        <v>1</v>
      </c>
      <c r="I400" s="51">
        <v>1</v>
      </c>
      <c r="J400" s="47">
        <v>2</v>
      </c>
    </row>
    <row r="401" spans="1:10" x14ac:dyDescent="0.25">
      <c r="A401" s="59" t="s">
        <v>190</v>
      </c>
      <c r="B401" s="46" t="s">
        <v>191</v>
      </c>
      <c r="C401" s="46" t="s">
        <v>187</v>
      </c>
      <c r="D401" s="46" t="s">
        <v>86</v>
      </c>
      <c r="E401" s="68">
        <f>_xlfn.XLOOKUP(Tabela4[[#This Row],[Origem]],Tabela2[Estado],Tabela2[Id_Porto],-1)</f>
        <v>12</v>
      </c>
      <c r="F401" s="68">
        <f>_xlfn.XLOOKUP(Tabela4[[#This Row],[Destino]],Tabela2[Estado],Tabela2[Id_Porto],-1)</f>
        <v>4</v>
      </c>
      <c r="G401" s="68">
        <f>_xlfn.XLOOKUP(Tabela4[[#This Row],[Tipo]],Tabela5[Tipo],Tabela5[Id_Carga],-1)</f>
        <v>3</v>
      </c>
      <c r="H401" s="59">
        <f>MONTH(DATE(2024, FIND(Tabela4[[#This Row],[Mês]], "janfevmarabrmaijunjulagosetoutnovdez")/3 + 1, 1))</f>
        <v>1</v>
      </c>
      <c r="I401" s="51">
        <v>1</v>
      </c>
      <c r="J401" s="47">
        <v>2</v>
      </c>
    </row>
    <row r="402" spans="1:10" x14ac:dyDescent="0.25">
      <c r="A402" s="59" t="s">
        <v>190</v>
      </c>
      <c r="B402" s="46" t="s">
        <v>193</v>
      </c>
      <c r="C402" s="46" t="s">
        <v>187</v>
      </c>
      <c r="D402" s="46" t="s">
        <v>186</v>
      </c>
      <c r="E402" s="68">
        <f>_xlfn.XLOOKUP(Tabela4[[#This Row],[Origem]],Tabela2[Estado],Tabela2[Id_Porto],-1)</f>
        <v>12</v>
      </c>
      <c r="F402" s="68">
        <f>_xlfn.XLOOKUP(Tabela4[[#This Row],[Destino]],Tabela2[Estado],Tabela2[Id_Porto],-1)</f>
        <v>11</v>
      </c>
      <c r="G402" s="68">
        <f>_xlfn.XLOOKUP(Tabela4[[#This Row],[Tipo]],Tabela5[Tipo],Tabela5[Id_Carga],-1)</f>
        <v>4</v>
      </c>
      <c r="H402" s="59">
        <f>MONTH(DATE(2024, FIND(Tabela4[[#This Row],[Mês]], "janfevmarabrmaijunjulagosetoutnovdez")/3 + 1, 1))</f>
        <v>1</v>
      </c>
      <c r="I402" s="51">
        <v>1</v>
      </c>
      <c r="J402" s="47">
        <v>2</v>
      </c>
    </row>
    <row r="403" spans="1:10" x14ac:dyDescent="0.25">
      <c r="A403" s="59" t="s">
        <v>190</v>
      </c>
      <c r="B403" s="46" t="s">
        <v>191</v>
      </c>
      <c r="C403" s="46" t="s">
        <v>186</v>
      </c>
      <c r="D403" s="46" t="s">
        <v>86</v>
      </c>
      <c r="E403" s="68">
        <f>_xlfn.XLOOKUP(Tabela4[[#This Row],[Origem]],Tabela2[Estado],Tabela2[Id_Porto],-1)</f>
        <v>11</v>
      </c>
      <c r="F403" s="68">
        <f>_xlfn.XLOOKUP(Tabela4[[#This Row],[Destino]],Tabela2[Estado],Tabela2[Id_Porto],-1)</f>
        <v>4</v>
      </c>
      <c r="G403" s="68">
        <f>_xlfn.XLOOKUP(Tabela4[[#This Row],[Tipo]],Tabela5[Tipo],Tabela5[Id_Carga],-1)</f>
        <v>3</v>
      </c>
      <c r="H403" s="59">
        <f>MONTH(DATE(2024, FIND(Tabela4[[#This Row],[Mês]], "janfevmarabrmaijunjulagosetoutnovdez")/3 + 1, 1))</f>
        <v>1</v>
      </c>
      <c r="I403" s="51">
        <v>1</v>
      </c>
      <c r="J403" s="47">
        <v>2</v>
      </c>
    </row>
    <row r="404" spans="1:10" x14ac:dyDescent="0.25">
      <c r="A404" s="59" t="s">
        <v>190</v>
      </c>
      <c r="B404" s="46" t="s">
        <v>191</v>
      </c>
      <c r="C404" s="46" t="s">
        <v>186</v>
      </c>
      <c r="D404" s="46" t="s">
        <v>179</v>
      </c>
      <c r="E404" s="68">
        <f>_xlfn.XLOOKUP(Tabela4[[#This Row],[Origem]],Tabela2[Estado],Tabela2[Id_Porto],-1)</f>
        <v>11</v>
      </c>
      <c r="F404" s="68">
        <f>_xlfn.XLOOKUP(Tabela4[[#This Row],[Destino]],Tabela2[Estado],Tabela2[Id_Porto],-1)</f>
        <v>3</v>
      </c>
      <c r="G404" s="68">
        <f>_xlfn.XLOOKUP(Tabela4[[#This Row],[Tipo]],Tabela5[Tipo],Tabela5[Id_Carga],-1)</f>
        <v>3</v>
      </c>
      <c r="H404" s="59">
        <f>MONTH(DATE(2024, FIND(Tabela4[[#This Row],[Mês]], "janfevmarabrmaijunjulagosetoutnovdez")/3 + 1, 1))</f>
        <v>1</v>
      </c>
      <c r="I404" s="51">
        <v>1</v>
      </c>
      <c r="J404" s="47">
        <v>2</v>
      </c>
    </row>
    <row r="405" spans="1:10" x14ac:dyDescent="0.25">
      <c r="A405" s="59" t="s">
        <v>190</v>
      </c>
      <c r="B405" s="46" t="s">
        <v>191</v>
      </c>
      <c r="C405" s="46" t="s">
        <v>186</v>
      </c>
      <c r="D405" s="46" t="s">
        <v>180</v>
      </c>
      <c r="E405" s="68">
        <f>_xlfn.XLOOKUP(Tabela4[[#This Row],[Origem]],Tabela2[Estado],Tabela2[Id_Porto],-1)</f>
        <v>11</v>
      </c>
      <c r="F405" s="68">
        <f>_xlfn.XLOOKUP(Tabela4[[#This Row],[Destino]],Tabela2[Estado],Tabela2[Id_Porto],-1)</f>
        <v>5</v>
      </c>
      <c r="G405" s="68">
        <f>_xlfn.XLOOKUP(Tabela4[[#This Row],[Tipo]],Tabela5[Tipo],Tabela5[Id_Carga],-1)</f>
        <v>3</v>
      </c>
      <c r="H405" s="59">
        <f>MONTH(DATE(2024, FIND(Tabela4[[#This Row],[Mês]], "janfevmarabrmaijunjulagosetoutnovdez")/3 + 1, 1))</f>
        <v>1</v>
      </c>
      <c r="I405" s="51">
        <v>1</v>
      </c>
      <c r="J405" s="47">
        <v>2</v>
      </c>
    </row>
    <row r="406" spans="1:10" x14ac:dyDescent="0.25">
      <c r="A406" s="59" t="s">
        <v>190</v>
      </c>
      <c r="B406" s="46" t="s">
        <v>192</v>
      </c>
      <c r="C406" s="46" t="s">
        <v>186</v>
      </c>
      <c r="D406" s="46" t="s">
        <v>183</v>
      </c>
      <c r="E406" s="68">
        <f>_xlfn.XLOOKUP(Tabela4[[#This Row],[Origem]],Tabela2[Estado],Tabela2[Id_Porto],-1)</f>
        <v>11</v>
      </c>
      <c r="F406" s="68">
        <f>_xlfn.XLOOKUP(Tabela4[[#This Row],[Destino]],Tabela2[Estado],Tabela2[Id_Porto],-1)</f>
        <v>8</v>
      </c>
      <c r="G406" s="68">
        <f>_xlfn.XLOOKUP(Tabela4[[#This Row],[Tipo]],Tabela5[Tipo],Tabela5[Id_Carga],-1)</f>
        <v>1</v>
      </c>
      <c r="H406" s="59">
        <f>MONTH(DATE(2024, FIND(Tabela4[[#This Row],[Mês]], "janfevmarabrmaijunjulagosetoutnovdez")/3 + 1, 1))</f>
        <v>1</v>
      </c>
      <c r="I406" s="51">
        <v>2</v>
      </c>
      <c r="J406" s="47">
        <v>2</v>
      </c>
    </row>
    <row r="407" spans="1:10" x14ac:dyDescent="0.25">
      <c r="A407" s="59" t="s">
        <v>190</v>
      </c>
      <c r="B407" s="46" t="s">
        <v>192</v>
      </c>
      <c r="C407" s="46" t="s">
        <v>186</v>
      </c>
      <c r="D407" s="46" t="s">
        <v>186</v>
      </c>
      <c r="E407" s="68">
        <f>_xlfn.XLOOKUP(Tabela4[[#This Row],[Origem]],Tabela2[Estado],Tabela2[Id_Porto],-1)</f>
        <v>11</v>
      </c>
      <c r="F407" s="68">
        <f>_xlfn.XLOOKUP(Tabela4[[#This Row],[Destino]],Tabela2[Estado],Tabela2[Id_Porto],-1)</f>
        <v>11</v>
      </c>
      <c r="G407" s="68">
        <f>_xlfn.XLOOKUP(Tabela4[[#This Row],[Tipo]],Tabela5[Tipo],Tabela5[Id_Carga],-1)</f>
        <v>1</v>
      </c>
      <c r="H407" s="59">
        <f>MONTH(DATE(2024, FIND(Tabela4[[#This Row],[Mês]], "janfevmarabrmaijunjulagosetoutnovdez")/3 + 1, 1))</f>
        <v>1</v>
      </c>
      <c r="I407" s="51">
        <v>2</v>
      </c>
      <c r="J407" s="47">
        <v>2</v>
      </c>
    </row>
    <row r="408" spans="1:10" x14ac:dyDescent="0.25">
      <c r="A408" s="59" t="s">
        <v>190</v>
      </c>
      <c r="B408" s="46" t="s">
        <v>191</v>
      </c>
      <c r="C408" s="46" t="s">
        <v>186</v>
      </c>
      <c r="D408" s="46" t="s">
        <v>186</v>
      </c>
      <c r="E408" s="68">
        <f>_xlfn.XLOOKUP(Tabela4[[#This Row],[Origem]],Tabela2[Estado],Tabela2[Id_Porto],-1)</f>
        <v>11</v>
      </c>
      <c r="F408" s="68">
        <f>_xlfn.XLOOKUP(Tabela4[[#This Row],[Destino]],Tabela2[Estado],Tabela2[Id_Porto],-1)</f>
        <v>11</v>
      </c>
      <c r="G408" s="68">
        <f>_xlfn.XLOOKUP(Tabela4[[#This Row],[Tipo]],Tabela5[Tipo],Tabela5[Id_Carga],-1)</f>
        <v>3</v>
      </c>
      <c r="H408" s="59">
        <f>MONTH(DATE(2024, FIND(Tabela4[[#This Row],[Mês]], "janfevmarabrmaijunjulagosetoutnovdez")/3 + 1, 1))</f>
        <v>1</v>
      </c>
      <c r="I408" s="51">
        <v>1</v>
      </c>
      <c r="J408" s="47">
        <v>2</v>
      </c>
    </row>
    <row r="409" spans="1:10" x14ac:dyDescent="0.25">
      <c r="A409" s="59" t="s">
        <v>190</v>
      </c>
      <c r="B409" s="46" t="s">
        <v>191</v>
      </c>
      <c r="C409" s="46" t="s">
        <v>184</v>
      </c>
      <c r="D409" s="46" t="s">
        <v>177</v>
      </c>
      <c r="E409" s="68">
        <f>_xlfn.XLOOKUP(Tabela4[[#This Row],[Origem]],Tabela2[Estado],Tabela2[Id_Porto],-1)</f>
        <v>9</v>
      </c>
      <c r="F409" s="68">
        <f>_xlfn.XLOOKUP(Tabela4[[#This Row],[Destino]],Tabela2[Estado],Tabela2[Id_Porto],-1)</f>
        <v>1</v>
      </c>
      <c r="G409" s="68">
        <f>_xlfn.XLOOKUP(Tabela4[[#This Row],[Tipo]],Tabela5[Tipo],Tabela5[Id_Carga],-1)</f>
        <v>3</v>
      </c>
      <c r="H409" s="59">
        <f>MONTH(DATE(2024, FIND(Tabela4[[#This Row],[Mês]], "janfevmarabrmaijunjulagosetoutnovdez")/3 + 1, 1))</f>
        <v>1</v>
      </c>
      <c r="I409" s="51">
        <v>1</v>
      </c>
      <c r="J409" s="47">
        <v>2</v>
      </c>
    </row>
    <row r="410" spans="1:10" x14ac:dyDescent="0.25">
      <c r="A410" s="59" t="s">
        <v>190</v>
      </c>
      <c r="B410" s="46" t="s">
        <v>192</v>
      </c>
      <c r="C410" s="46" t="s">
        <v>184</v>
      </c>
      <c r="D410" s="46" t="s">
        <v>181</v>
      </c>
      <c r="E410" s="68">
        <f>_xlfn.XLOOKUP(Tabela4[[#This Row],[Origem]],Tabela2[Estado],Tabela2[Id_Porto],-1)</f>
        <v>9</v>
      </c>
      <c r="F410" s="68">
        <f>_xlfn.XLOOKUP(Tabela4[[#This Row],[Destino]],Tabela2[Estado],Tabela2[Id_Porto],-1)</f>
        <v>6</v>
      </c>
      <c r="G410" s="68">
        <f>_xlfn.XLOOKUP(Tabela4[[#This Row],[Tipo]],Tabela5[Tipo],Tabela5[Id_Carga],-1)</f>
        <v>1</v>
      </c>
      <c r="H410" s="59">
        <f>MONTH(DATE(2024, FIND(Tabela4[[#This Row],[Mês]], "janfevmarabrmaijunjulagosetoutnovdez")/3 + 1, 1))</f>
        <v>1</v>
      </c>
      <c r="I410" s="51">
        <v>2</v>
      </c>
      <c r="J410" s="47">
        <v>2</v>
      </c>
    </row>
    <row r="411" spans="1:10" x14ac:dyDescent="0.25">
      <c r="A411" s="59" t="s">
        <v>190</v>
      </c>
      <c r="B411" s="46" t="s">
        <v>191</v>
      </c>
      <c r="C411" s="46" t="s">
        <v>184</v>
      </c>
      <c r="D411" s="46" t="s">
        <v>180</v>
      </c>
      <c r="E411" s="68">
        <f>_xlfn.XLOOKUP(Tabela4[[#This Row],[Origem]],Tabela2[Estado],Tabela2[Id_Porto],-1)</f>
        <v>9</v>
      </c>
      <c r="F411" s="68">
        <f>_xlfn.XLOOKUP(Tabela4[[#This Row],[Destino]],Tabela2[Estado],Tabela2[Id_Porto],-1)</f>
        <v>5</v>
      </c>
      <c r="G411" s="68">
        <f>_xlfn.XLOOKUP(Tabela4[[#This Row],[Tipo]],Tabela5[Tipo],Tabela5[Id_Carga],-1)</f>
        <v>3</v>
      </c>
      <c r="H411" s="59">
        <f>MONTH(DATE(2024, FIND(Tabela4[[#This Row],[Mês]], "janfevmarabrmaijunjulagosetoutnovdez")/3 + 1, 1))</f>
        <v>1</v>
      </c>
      <c r="I411" s="51">
        <v>1</v>
      </c>
      <c r="J411" s="47">
        <v>2</v>
      </c>
    </row>
    <row r="412" spans="1:10" x14ac:dyDescent="0.25">
      <c r="A412" s="59" t="s">
        <v>190</v>
      </c>
      <c r="B412" s="46" t="s">
        <v>191</v>
      </c>
      <c r="C412" s="46" t="s">
        <v>184</v>
      </c>
      <c r="D412" s="46" t="s">
        <v>186</v>
      </c>
      <c r="E412" s="68">
        <f>_xlfn.XLOOKUP(Tabela4[[#This Row],[Origem]],Tabela2[Estado],Tabela2[Id_Porto],-1)</f>
        <v>9</v>
      </c>
      <c r="F412" s="68">
        <f>_xlfn.XLOOKUP(Tabela4[[#This Row],[Destino]],Tabela2[Estado],Tabela2[Id_Porto],-1)</f>
        <v>11</v>
      </c>
      <c r="G412" s="68">
        <f>_xlfn.XLOOKUP(Tabela4[[#This Row],[Tipo]],Tabela5[Tipo],Tabela5[Id_Carga],-1)</f>
        <v>3</v>
      </c>
      <c r="H412" s="59">
        <f>MONTH(DATE(2024, FIND(Tabela4[[#This Row],[Mês]], "janfevmarabrmaijunjulagosetoutnovdez")/3 + 1, 1))</f>
        <v>1</v>
      </c>
      <c r="I412" s="51">
        <v>1</v>
      </c>
      <c r="J412" s="47">
        <v>2</v>
      </c>
    </row>
    <row r="413" spans="1:10" x14ac:dyDescent="0.25">
      <c r="A413" s="59" t="s">
        <v>190</v>
      </c>
      <c r="B413" s="46" t="s">
        <v>192</v>
      </c>
      <c r="C413" s="46" t="s">
        <v>177</v>
      </c>
      <c r="D413" s="46" t="s">
        <v>181</v>
      </c>
      <c r="E413" s="68">
        <f>_xlfn.XLOOKUP(Tabela4[[#This Row],[Origem]],Tabela2[Estado],Tabela2[Id_Porto],-1)</f>
        <v>1</v>
      </c>
      <c r="F413" s="68">
        <f>_xlfn.XLOOKUP(Tabela4[[#This Row],[Destino]],Tabela2[Estado],Tabela2[Id_Porto],-1)</f>
        <v>6</v>
      </c>
      <c r="G413" s="68">
        <f>_xlfn.XLOOKUP(Tabela4[[#This Row],[Tipo]],Tabela5[Tipo],Tabela5[Id_Carga],-1)</f>
        <v>1</v>
      </c>
      <c r="H413" s="59">
        <f>MONTH(DATE(2024, FIND(Tabela4[[#This Row],[Mês]], "janfevmarabrmaijunjulagosetoutnovdez")/3 + 1, 1))</f>
        <v>1</v>
      </c>
      <c r="I413" s="51">
        <v>1</v>
      </c>
      <c r="J413" s="47">
        <v>1</v>
      </c>
    </row>
    <row r="414" spans="1:10" x14ac:dyDescent="0.25">
      <c r="A414" s="59" t="s">
        <v>190</v>
      </c>
      <c r="B414" s="46" t="s">
        <v>192</v>
      </c>
      <c r="C414" s="46" t="s">
        <v>177</v>
      </c>
      <c r="D414" s="46" t="s">
        <v>187</v>
      </c>
      <c r="E414" s="68">
        <f>_xlfn.XLOOKUP(Tabela4[[#This Row],[Origem]],Tabela2[Estado],Tabela2[Id_Porto],-1)</f>
        <v>1</v>
      </c>
      <c r="F414" s="68">
        <f>_xlfn.XLOOKUP(Tabela4[[#This Row],[Destino]],Tabela2[Estado],Tabela2[Id_Porto],-1)</f>
        <v>12</v>
      </c>
      <c r="G414" s="68">
        <f>_xlfn.XLOOKUP(Tabela4[[#This Row],[Tipo]],Tabela5[Tipo],Tabela5[Id_Carga],-1)</f>
        <v>1</v>
      </c>
      <c r="H414" s="59">
        <f>MONTH(DATE(2024, FIND(Tabela4[[#This Row],[Mês]], "janfevmarabrmaijunjulagosetoutnovdez")/3 + 1, 1))</f>
        <v>1</v>
      </c>
      <c r="I414" s="51">
        <v>1</v>
      </c>
      <c r="J414" s="47">
        <v>1</v>
      </c>
    </row>
    <row r="415" spans="1:10" x14ac:dyDescent="0.25">
      <c r="A415" s="59" t="s">
        <v>190</v>
      </c>
      <c r="B415" s="46" t="s">
        <v>192</v>
      </c>
      <c r="C415" s="46" t="s">
        <v>177</v>
      </c>
      <c r="D415" s="46" t="s">
        <v>184</v>
      </c>
      <c r="E415" s="68">
        <f>_xlfn.XLOOKUP(Tabela4[[#This Row],[Origem]],Tabela2[Estado],Tabela2[Id_Porto],-1)</f>
        <v>1</v>
      </c>
      <c r="F415" s="68">
        <f>_xlfn.XLOOKUP(Tabela4[[#This Row],[Destino]],Tabela2[Estado],Tabela2[Id_Porto],-1)</f>
        <v>9</v>
      </c>
      <c r="G415" s="68">
        <f>_xlfn.XLOOKUP(Tabela4[[#This Row],[Tipo]],Tabela5[Tipo],Tabela5[Id_Carga],-1)</f>
        <v>1</v>
      </c>
      <c r="H415" s="59">
        <f>MONTH(DATE(2024, FIND(Tabela4[[#This Row],[Mês]], "janfevmarabrmaijunjulagosetoutnovdez")/3 + 1, 1))</f>
        <v>1</v>
      </c>
      <c r="I415" s="51">
        <v>1</v>
      </c>
      <c r="J415" s="47">
        <v>1</v>
      </c>
    </row>
    <row r="416" spans="1:10" x14ac:dyDescent="0.25">
      <c r="A416" s="59" t="s">
        <v>190</v>
      </c>
      <c r="B416" s="46" t="s">
        <v>192</v>
      </c>
      <c r="C416" s="46" t="s">
        <v>181</v>
      </c>
      <c r="D416" s="46" t="s">
        <v>180</v>
      </c>
      <c r="E416" s="68">
        <f>_xlfn.XLOOKUP(Tabela4[[#This Row],[Origem]],Tabela2[Estado],Tabela2[Id_Porto],-1)</f>
        <v>6</v>
      </c>
      <c r="F416" s="68">
        <f>_xlfn.XLOOKUP(Tabela4[[#This Row],[Destino]],Tabela2[Estado],Tabela2[Id_Porto],-1)</f>
        <v>5</v>
      </c>
      <c r="G416" s="68">
        <f>_xlfn.XLOOKUP(Tabela4[[#This Row],[Tipo]],Tabela5[Tipo],Tabela5[Id_Carga],-1)</f>
        <v>1</v>
      </c>
      <c r="H416" s="59">
        <f>MONTH(DATE(2024, FIND(Tabela4[[#This Row],[Mês]], "janfevmarabrmaijunjulagosetoutnovdez")/3 + 1, 1))</f>
        <v>1</v>
      </c>
      <c r="I416" s="51">
        <v>1</v>
      </c>
      <c r="J416" s="47">
        <v>1</v>
      </c>
    </row>
    <row r="417" spans="1:10" x14ac:dyDescent="0.25">
      <c r="A417" s="59" t="s">
        <v>190</v>
      </c>
      <c r="B417" s="46" t="s">
        <v>192</v>
      </c>
      <c r="C417" s="46" t="s">
        <v>86</v>
      </c>
      <c r="D417" s="46" t="s">
        <v>179</v>
      </c>
      <c r="E417" s="68">
        <f>_xlfn.XLOOKUP(Tabela4[[#This Row],[Origem]],Tabela2[Estado],Tabela2[Id_Porto],-1)</f>
        <v>4</v>
      </c>
      <c r="F417" s="68">
        <f>_xlfn.XLOOKUP(Tabela4[[#This Row],[Destino]],Tabela2[Estado],Tabela2[Id_Porto],-1)</f>
        <v>3</v>
      </c>
      <c r="G417" s="68">
        <f>_xlfn.XLOOKUP(Tabela4[[#This Row],[Tipo]],Tabela5[Tipo],Tabela5[Id_Carga],-1)</f>
        <v>1</v>
      </c>
      <c r="H417" s="59">
        <f>MONTH(DATE(2024, FIND(Tabela4[[#This Row],[Mês]], "janfevmarabrmaijunjulagosetoutnovdez")/3 + 1, 1))</f>
        <v>1</v>
      </c>
      <c r="I417" s="51">
        <v>1</v>
      </c>
      <c r="J417" s="47">
        <v>1</v>
      </c>
    </row>
    <row r="418" spans="1:10" x14ac:dyDescent="0.25">
      <c r="A418" s="59" t="s">
        <v>190</v>
      </c>
      <c r="B418" s="46" t="s">
        <v>194</v>
      </c>
      <c r="C418" s="46" t="s">
        <v>182</v>
      </c>
      <c r="D418" s="46" t="s">
        <v>183</v>
      </c>
      <c r="E418" s="68">
        <f>_xlfn.XLOOKUP(Tabela4[[#This Row],[Origem]],Tabela2[Estado],Tabela2[Id_Porto],-1)</f>
        <v>7</v>
      </c>
      <c r="F418" s="68">
        <f>_xlfn.XLOOKUP(Tabela4[[#This Row],[Destino]],Tabela2[Estado],Tabela2[Id_Porto],-1)</f>
        <v>8</v>
      </c>
      <c r="G418" s="68">
        <f>_xlfn.XLOOKUP(Tabela4[[#This Row],[Tipo]],Tabela5[Tipo],Tabela5[Id_Carga],-1)</f>
        <v>2</v>
      </c>
      <c r="H418" s="59">
        <f>MONTH(DATE(2024, FIND(Tabela4[[#This Row],[Mês]], "janfevmarabrmaijunjulagosetoutnovdez")/3 + 1, 1))</f>
        <v>1</v>
      </c>
      <c r="I418" s="51">
        <v>1</v>
      </c>
      <c r="J418" s="47">
        <v>1</v>
      </c>
    </row>
    <row r="419" spans="1:10" x14ac:dyDescent="0.25">
      <c r="A419" s="59" t="s">
        <v>190</v>
      </c>
      <c r="B419" s="46" t="s">
        <v>192</v>
      </c>
      <c r="C419" s="46" t="s">
        <v>179</v>
      </c>
      <c r="D419" s="46" t="s">
        <v>86</v>
      </c>
      <c r="E419" s="68">
        <f>_xlfn.XLOOKUP(Tabela4[[#This Row],[Origem]],Tabela2[Estado],Tabela2[Id_Porto],-1)</f>
        <v>3</v>
      </c>
      <c r="F419" s="68">
        <f>_xlfn.XLOOKUP(Tabela4[[#This Row],[Destino]],Tabela2[Estado],Tabela2[Id_Porto],-1)</f>
        <v>4</v>
      </c>
      <c r="G419" s="68">
        <f>_xlfn.XLOOKUP(Tabela4[[#This Row],[Tipo]],Tabela5[Tipo],Tabela5[Id_Carga],-1)</f>
        <v>1</v>
      </c>
      <c r="H419" s="59">
        <f>MONTH(DATE(2024, FIND(Tabela4[[#This Row],[Mês]], "janfevmarabrmaijunjulagosetoutnovdez")/3 + 1, 1))</f>
        <v>1</v>
      </c>
      <c r="I419" s="51">
        <v>1</v>
      </c>
      <c r="J419" s="47">
        <v>1</v>
      </c>
    </row>
    <row r="420" spans="1:10" x14ac:dyDescent="0.25">
      <c r="A420" s="59" t="s">
        <v>190</v>
      </c>
      <c r="B420" s="46" t="s">
        <v>194</v>
      </c>
      <c r="C420" s="46" t="s">
        <v>180</v>
      </c>
      <c r="D420" s="46" t="s">
        <v>86</v>
      </c>
      <c r="E420" s="68">
        <f>_xlfn.XLOOKUP(Tabela4[[#This Row],[Origem]],Tabela2[Estado],Tabela2[Id_Porto],-1)</f>
        <v>5</v>
      </c>
      <c r="F420" s="68">
        <f>_xlfn.XLOOKUP(Tabela4[[#This Row],[Destino]],Tabela2[Estado],Tabela2[Id_Porto],-1)</f>
        <v>4</v>
      </c>
      <c r="G420" s="68">
        <f>_xlfn.XLOOKUP(Tabela4[[#This Row],[Tipo]],Tabela5[Tipo],Tabela5[Id_Carga],-1)</f>
        <v>2</v>
      </c>
      <c r="H420" s="59">
        <f>MONTH(DATE(2024, FIND(Tabela4[[#This Row],[Mês]], "janfevmarabrmaijunjulagosetoutnovdez")/3 + 1, 1))</f>
        <v>1</v>
      </c>
      <c r="I420" s="51">
        <v>1</v>
      </c>
      <c r="J420" s="47">
        <v>1</v>
      </c>
    </row>
    <row r="421" spans="1:10" x14ac:dyDescent="0.25">
      <c r="A421" s="59" t="s">
        <v>190</v>
      </c>
      <c r="B421" s="46" t="s">
        <v>194</v>
      </c>
      <c r="C421" s="46" t="s">
        <v>180</v>
      </c>
      <c r="D421" s="46" t="s">
        <v>184</v>
      </c>
      <c r="E421" s="68">
        <f>_xlfn.XLOOKUP(Tabela4[[#This Row],[Origem]],Tabela2[Estado],Tabela2[Id_Porto],-1)</f>
        <v>5</v>
      </c>
      <c r="F421" s="68">
        <f>_xlfn.XLOOKUP(Tabela4[[#This Row],[Destino]],Tabela2[Estado],Tabela2[Id_Porto],-1)</f>
        <v>9</v>
      </c>
      <c r="G421" s="68">
        <f>_xlfn.XLOOKUP(Tabela4[[#This Row],[Tipo]],Tabela5[Tipo],Tabela5[Id_Carga],-1)</f>
        <v>2</v>
      </c>
      <c r="H421" s="59">
        <f>MONTH(DATE(2024, FIND(Tabela4[[#This Row],[Mês]], "janfevmarabrmaijunjulagosetoutnovdez")/3 + 1, 1))</f>
        <v>1</v>
      </c>
      <c r="I421" s="51">
        <v>1</v>
      </c>
      <c r="J421" s="47">
        <v>1</v>
      </c>
    </row>
    <row r="422" spans="1:10" x14ac:dyDescent="0.25">
      <c r="A422" s="59" t="s">
        <v>190</v>
      </c>
      <c r="B422" s="46" t="s">
        <v>192</v>
      </c>
      <c r="C422" s="46" t="s">
        <v>180</v>
      </c>
      <c r="D422" s="46" t="s">
        <v>184</v>
      </c>
      <c r="E422" s="68">
        <f>_xlfn.XLOOKUP(Tabela4[[#This Row],[Origem]],Tabela2[Estado],Tabela2[Id_Porto],-1)</f>
        <v>5</v>
      </c>
      <c r="F422" s="68">
        <f>_xlfn.XLOOKUP(Tabela4[[#This Row],[Destino]],Tabela2[Estado],Tabela2[Id_Porto],-1)</f>
        <v>9</v>
      </c>
      <c r="G422" s="68">
        <f>_xlfn.XLOOKUP(Tabela4[[#This Row],[Tipo]],Tabela5[Tipo],Tabela5[Id_Carga],-1)</f>
        <v>1</v>
      </c>
      <c r="H422" s="59">
        <f>MONTH(DATE(2024, FIND(Tabela4[[#This Row],[Mês]], "janfevmarabrmaijunjulagosetoutnovdez")/3 + 1, 1))</f>
        <v>1</v>
      </c>
      <c r="I422" s="51">
        <v>1</v>
      </c>
      <c r="J422" s="47">
        <v>1</v>
      </c>
    </row>
    <row r="423" spans="1:10" x14ac:dyDescent="0.25">
      <c r="A423" s="59" t="s">
        <v>190</v>
      </c>
      <c r="B423" s="46" t="s">
        <v>192</v>
      </c>
      <c r="C423" s="46" t="s">
        <v>186</v>
      </c>
      <c r="D423" s="46" t="s">
        <v>181</v>
      </c>
      <c r="E423" s="68">
        <f>_xlfn.XLOOKUP(Tabela4[[#This Row],[Origem]],Tabela2[Estado],Tabela2[Id_Porto],-1)</f>
        <v>11</v>
      </c>
      <c r="F423" s="68">
        <f>_xlfn.XLOOKUP(Tabela4[[#This Row],[Destino]],Tabela2[Estado],Tabela2[Id_Porto],-1)</f>
        <v>6</v>
      </c>
      <c r="G423" s="68">
        <f>_xlfn.XLOOKUP(Tabela4[[#This Row],[Tipo]],Tabela5[Tipo],Tabela5[Id_Carga],-1)</f>
        <v>1</v>
      </c>
      <c r="H423" s="59">
        <f>MONTH(DATE(2024, FIND(Tabela4[[#This Row],[Mês]], "janfevmarabrmaijunjulagosetoutnovdez")/3 + 1, 1))</f>
        <v>1</v>
      </c>
      <c r="I423" s="51">
        <v>1</v>
      </c>
      <c r="J423" s="47">
        <v>1</v>
      </c>
    </row>
    <row r="424" spans="1:10" x14ac:dyDescent="0.25">
      <c r="A424" s="59" t="s">
        <v>190</v>
      </c>
      <c r="B424" s="46" t="s">
        <v>194</v>
      </c>
      <c r="C424" s="46" t="s">
        <v>186</v>
      </c>
      <c r="D424" s="46" t="s">
        <v>185</v>
      </c>
      <c r="E424" s="68">
        <f>_xlfn.XLOOKUP(Tabela4[[#This Row],[Origem]],Tabela2[Estado],Tabela2[Id_Porto],-1)</f>
        <v>11</v>
      </c>
      <c r="F424" s="68">
        <f>_xlfn.XLOOKUP(Tabela4[[#This Row],[Destino]],Tabela2[Estado],Tabela2[Id_Porto],-1)</f>
        <v>10</v>
      </c>
      <c r="G424" s="68">
        <f>_xlfn.XLOOKUP(Tabela4[[#This Row],[Tipo]],Tabela5[Tipo],Tabela5[Id_Carga],-1)</f>
        <v>2</v>
      </c>
      <c r="H424" s="59">
        <f>MONTH(DATE(2024, FIND(Tabela4[[#This Row],[Mês]], "janfevmarabrmaijunjulagosetoutnovdez")/3 + 1, 1))</f>
        <v>1</v>
      </c>
      <c r="I424" s="51">
        <v>1</v>
      </c>
      <c r="J424" s="47">
        <v>1</v>
      </c>
    </row>
    <row r="425" spans="1:10" x14ac:dyDescent="0.25">
      <c r="A425" s="59" t="s">
        <v>190</v>
      </c>
      <c r="B425" s="46" t="s">
        <v>194</v>
      </c>
      <c r="C425" s="46" t="s">
        <v>184</v>
      </c>
      <c r="D425" s="46" t="s">
        <v>185</v>
      </c>
      <c r="E425" s="68">
        <f>_xlfn.XLOOKUP(Tabela4[[#This Row],[Origem]],Tabela2[Estado],Tabela2[Id_Porto],-1)</f>
        <v>9</v>
      </c>
      <c r="F425" s="68">
        <f>_xlfn.XLOOKUP(Tabela4[[#This Row],[Destino]],Tabela2[Estado],Tabela2[Id_Porto],-1)</f>
        <v>10</v>
      </c>
      <c r="G425" s="68">
        <f>_xlfn.XLOOKUP(Tabela4[[#This Row],[Tipo]],Tabela5[Tipo],Tabela5[Id_Carga],-1)</f>
        <v>2</v>
      </c>
      <c r="H425" s="59">
        <f>MONTH(DATE(2024, FIND(Tabela4[[#This Row],[Mês]], "janfevmarabrmaijunjulagosetoutnovdez")/3 + 1, 1))</f>
        <v>1</v>
      </c>
      <c r="I425" s="51">
        <v>1</v>
      </c>
      <c r="J425" s="47">
        <v>1</v>
      </c>
    </row>
    <row r="426" spans="1:10" x14ac:dyDescent="0.25">
      <c r="A426" s="59" t="s">
        <v>190</v>
      </c>
      <c r="B426" s="46" t="s">
        <v>192</v>
      </c>
      <c r="C426" s="46" t="s">
        <v>184</v>
      </c>
      <c r="D426" s="46" t="s">
        <v>183</v>
      </c>
      <c r="E426" s="68">
        <f>_xlfn.XLOOKUP(Tabela4[[#This Row],[Origem]],Tabela2[Estado],Tabela2[Id_Porto],-1)</f>
        <v>9</v>
      </c>
      <c r="F426" s="68">
        <f>_xlfn.XLOOKUP(Tabela4[[#This Row],[Destino]],Tabela2[Estado],Tabela2[Id_Porto],-1)</f>
        <v>8</v>
      </c>
      <c r="G426" s="68">
        <f>_xlfn.XLOOKUP(Tabela4[[#This Row],[Tipo]],Tabela5[Tipo],Tabela5[Id_Carga],-1)</f>
        <v>1</v>
      </c>
      <c r="H426" s="59">
        <f>MONTH(DATE(2024, FIND(Tabela4[[#This Row],[Mês]], "janfevmarabrmaijunjulagosetoutnovdez")/3 + 1, 1))</f>
        <v>1</v>
      </c>
      <c r="I426" s="51">
        <v>1</v>
      </c>
      <c r="J426" s="47">
        <v>1</v>
      </c>
    </row>
    <row r="427" spans="1:10" x14ac:dyDescent="0.25">
      <c r="A427" s="59" t="s">
        <v>190</v>
      </c>
      <c r="B427" s="46" t="s">
        <v>192</v>
      </c>
      <c r="C427" s="46" t="s">
        <v>184</v>
      </c>
      <c r="D427" s="46" t="s">
        <v>186</v>
      </c>
      <c r="E427" s="68">
        <f>_xlfn.XLOOKUP(Tabela4[[#This Row],[Origem]],Tabela2[Estado],Tabela2[Id_Porto],-1)</f>
        <v>9</v>
      </c>
      <c r="F427" s="68">
        <f>_xlfn.XLOOKUP(Tabela4[[#This Row],[Destino]],Tabela2[Estado],Tabela2[Id_Porto],-1)</f>
        <v>11</v>
      </c>
      <c r="G427" s="68">
        <f>_xlfn.XLOOKUP(Tabela4[[#This Row],[Tipo]],Tabela5[Tipo],Tabela5[Id_Carga],-1)</f>
        <v>1</v>
      </c>
      <c r="H427" s="59">
        <f>MONTH(DATE(2024, FIND(Tabela4[[#This Row],[Mês]], "janfevmarabrmaijunjulagosetoutnovdez")/3 + 1, 1))</f>
        <v>1</v>
      </c>
      <c r="I427" s="51">
        <v>1</v>
      </c>
      <c r="J427" s="47">
        <v>1</v>
      </c>
    </row>
    <row r="428" spans="1:10" x14ac:dyDescent="0.25">
      <c r="A428" s="59" t="s">
        <v>195</v>
      </c>
      <c r="B428" s="46" t="s">
        <v>191</v>
      </c>
      <c r="C428" s="46" t="s">
        <v>177</v>
      </c>
      <c r="D428" s="46" t="s">
        <v>184</v>
      </c>
      <c r="E428" s="68">
        <f>_xlfn.XLOOKUP(Tabela4[[#This Row],[Origem]],Tabela2[Estado],Tabela2[Id_Porto],-1)</f>
        <v>1</v>
      </c>
      <c r="F428" s="68">
        <f>_xlfn.XLOOKUP(Tabela4[[#This Row],[Destino]],Tabela2[Estado],Tabela2[Id_Porto],-1)</f>
        <v>9</v>
      </c>
      <c r="G428" s="68">
        <f>_xlfn.XLOOKUP(Tabela4[[#This Row],[Tipo]],Tabela5[Tipo],Tabela5[Id_Carga],-1)</f>
        <v>3</v>
      </c>
      <c r="H428" s="59">
        <f>MONTH(DATE(2024, FIND(Tabela4[[#This Row],[Mês]], "janfevmarabrmaijunjulagosetoutnovdez")/3 + 1, 1))</f>
        <v>2</v>
      </c>
      <c r="I428" s="51">
        <v>2780</v>
      </c>
      <c r="J428" s="47">
        <v>5560</v>
      </c>
    </row>
    <row r="429" spans="1:10" x14ac:dyDescent="0.25">
      <c r="A429" s="59" t="s">
        <v>195</v>
      </c>
      <c r="B429" s="46" t="s">
        <v>191</v>
      </c>
      <c r="C429" s="46" t="s">
        <v>177</v>
      </c>
      <c r="D429" s="46" t="s">
        <v>184</v>
      </c>
      <c r="E429" s="68">
        <f>_xlfn.XLOOKUP(Tabela4[[#This Row],[Origem]],Tabela2[Estado],Tabela2[Id_Porto],-1)</f>
        <v>1</v>
      </c>
      <c r="F429" s="68">
        <f>_xlfn.XLOOKUP(Tabela4[[#This Row],[Destino]],Tabela2[Estado],Tabela2[Id_Porto],-1)</f>
        <v>9</v>
      </c>
      <c r="G429" s="68">
        <f>_xlfn.XLOOKUP(Tabela4[[#This Row],[Tipo]],Tabela5[Tipo],Tabela5[Id_Carga],-1)</f>
        <v>3</v>
      </c>
      <c r="H429" s="59">
        <f>MONTH(DATE(2024, FIND(Tabela4[[#This Row],[Mês]], "janfevmarabrmaijunjulagosetoutnovdez")/3 + 1, 1))</f>
        <v>2</v>
      </c>
      <c r="I429" s="51">
        <v>2094</v>
      </c>
      <c r="J429" s="47">
        <v>4188</v>
      </c>
    </row>
    <row r="430" spans="1:10" x14ac:dyDescent="0.25">
      <c r="A430" s="59" t="s">
        <v>195</v>
      </c>
      <c r="B430" s="46" t="s">
        <v>191</v>
      </c>
      <c r="C430" s="46" t="s">
        <v>184</v>
      </c>
      <c r="D430" s="46" t="s">
        <v>180</v>
      </c>
      <c r="E430" s="68">
        <f>_xlfn.XLOOKUP(Tabela4[[#This Row],[Origem]],Tabela2[Estado],Tabela2[Id_Porto],-1)</f>
        <v>9</v>
      </c>
      <c r="F430" s="68">
        <f>_xlfn.XLOOKUP(Tabela4[[#This Row],[Destino]],Tabela2[Estado],Tabela2[Id_Porto],-1)</f>
        <v>5</v>
      </c>
      <c r="G430" s="68">
        <f>_xlfn.XLOOKUP(Tabela4[[#This Row],[Tipo]],Tabela5[Tipo],Tabela5[Id_Carga],-1)</f>
        <v>3</v>
      </c>
      <c r="H430" s="59">
        <f>MONTH(DATE(2024, FIND(Tabela4[[#This Row],[Mês]], "janfevmarabrmaijunjulagosetoutnovdez")/3 + 1, 1))</f>
        <v>2</v>
      </c>
      <c r="I430" s="51">
        <v>1982</v>
      </c>
      <c r="J430" s="47">
        <v>3964</v>
      </c>
    </row>
    <row r="431" spans="1:10" x14ac:dyDescent="0.25">
      <c r="A431" s="59" t="s">
        <v>195</v>
      </c>
      <c r="B431" s="46" t="s">
        <v>191</v>
      </c>
      <c r="C431" s="46" t="s">
        <v>183</v>
      </c>
      <c r="D431" s="46" t="s">
        <v>182</v>
      </c>
      <c r="E431" s="68">
        <f>_xlfn.XLOOKUP(Tabela4[[#This Row],[Origem]],Tabela2[Estado],Tabela2[Id_Porto],-1)</f>
        <v>8</v>
      </c>
      <c r="F431" s="68">
        <f>_xlfn.XLOOKUP(Tabela4[[#This Row],[Destino]],Tabela2[Estado],Tabela2[Id_Porto],-1)</f>
        <v>7</v>
      </c>
      <c r="G431" s="68">
        <f>_xlfn.XLOOKUP(Tabela4[[#This Row],[Tipo]],Tabela5[Tipo],Tabela5[Id_Carga],-1)</f>
        <v>3</v>
      </c>
      <c r="H431" s="59">
        <f>MONTH(DATE(2024, FIND(Tabela4[[#This Row],[Mês]], "janfevmarabrmaijunjulagosetoutnovdez")/3 + 1, 1))</f>
        <v>2</v>
      </c>
      <c r="I431" s="51">
        <v>1735</v>
      </c>
      <c r="J431" s="47">
        <v>3470</v>
      </c>
    </row>
    <row r="432" spans="1:10" x14ac:dyDescent="0.25">
      <c r="A432" s="59" t="s">
        <v>195</v>
      </c>
      <c r="B432" s="46" t="s">
        <v>192</v>
      </c>
      <c r="C432" s="46" t="s">
        <v>182</v>
      </c>
      <c r="D432" s="46" t="s">
        <v>183</v>
      </c>
      <c r="E432" s="68">
        <f>_xlfn.XLOOKUP(Tabela4[[#This Row],[Origem]],Tabela2[Estado],Tabela2[Id_Porto],-1)</f>
        <v>7</v>
      </c>
      <c r="F432" s="68">
        <f>_xlfn.XLOOKUP(Tabela4[[#This Row],[Destino]],Tabela2[Estado],Tabela2[Id_Porto],-1)</f>
        <v>8</v>
      </c>
      <c r="G432" s="68">
        <f>_xlfn.XLOOKUP(Tabela4[[#This Row],[Tipo]],Tabela5[Tipo],Tabela5[Id_Carga],-1)</f>
        <v>1</v>
      </c>
      <c r="H432" s="59">
        <f>MONTH(DATE(2024, FIND(Tabela4[[#This Row],[Mês]], "janfevmarabrmaijunjulagosetoutnovdez")/3 + 1, 1))</f>
        <v>2</v>
      </c>
      <c r="I432" s="51">
        <v>2569</v>
      </c>
      <c r="J432" s="47">
        <v>2569</v>
      </c>
    </row>
    <row r="433" spans="1:10" x14ac:dyDescent="0.25">
      <c r="A433" s="59" t="s">
        <v>195</v>
      </c>
      <c r="B433" s="46" t="s">
        <v>191</v>
      </c>
      <c r="C433" s="46" t="s">
        <v>184</v>
      </c>
      <c r="D433" s="46" t="s">
        <v>185</v>
      </c>
      <c r="E433" s="68">
        <f>_xlfn.XLOOKUP(Tabela4[[#This Row],[Origem]],Tabela2[Estado],Tabela2[Id_Porto],-1)</f>
        <v>9</v>
      </c>
      <c r="F433" s="68">
        <f>_xlfn.XLOOKUP(Tabela4[[#This Row],[Destino]],Tabela2[Estado],Tabela2[Id_Porto],-1)</f>
        <v>10</v>
      </c>
      <c r="G433" s="68">
        <f>_xlfn.XLOOKUP(Tabela4[[#This Row],[Tipo]],Tabela5[Tipo],Tabela5[Id_Carga],-1)</f>
        <v>3</v>
      </c>
      <c r="H433" s="59">
        <f>MONTH(DATE(2024, FIND(Tabela4[[#This Row],[Mês]], "janfevmarabrmaijunjulagosetoutnovdez")/3 + 1, 1))</f>
        <v>2</v>
      </c>
      <c r="I433" s="51">
        <v>1164</v>
      </c>
      <c r="J433" s="47">
        <v>2328</v>
      </c>
    </row>
    <row r="434" spans="1:10" x14ac:dyDescent="0.25">
      <c r="A434" s="59" t="s">
        <v>195</v>
      </c>
      <c r="B434" s="46" t="s">
        <v>191</v>
      </c>
      <c r="C434" s="46" t="s">
        <v>184</v>
      </c>
      <c r="D434" s="46" t="s">
        <v>86</v>
      </c>
      <c r="E434" s="68">
        <f>_xlfn.XLOOKUP(Tabela4[[#This Row],[Origem]],Tabela2[Estado],Tabela2[Id_Porto],-1)</f>
        <v>9</v>
      </c>
      <c r="F434" s="68">
        <f>_xlfn.XLOOKUP(Tabela4[[#This Row],[Destino]],Tabela2[Estado],Tabela2[Id_Porto],-1)</f>
        <v>4</v>
      </c>
      <c r="G434" s="68">
        <f>_xlfn.XLOOKUP(Tabela4[[#This Row],[Tipo]],Tabela5[Tipo],Tabela5[Id_Carga],-1)</f>
        <v>3</v>
      </c>
      <c r="H434" s="59">
        <f>MONTH(DATE(2024, FIND(Tabela4[[#This Row],[Mês]], "janfevmarabrmaijunjulagosetoutnovdez")/3 + 1, 1))</f>
        <v>2</v>
      </c>
      <c r="I434" s="51">
        <v>1146</v>
      </c>
      <c r="J434" s="47">
        <v>2292</v>
      </c>
    </row>
    <row r="435" spans="1:10" x14ac:dyDescent="0.25">
      <c r="A435" s="59" t="s">
        <v>195</v>
      </c>
      <c r="B435" s="46" t="s">
        <v>191</v>
      </c>
      <c r="C435" s="46" t="s">
        <v>184</v>
      </c>
      <c r="D435" s="46" t="s">
        <v>177</v>
      </c>
      <c r="E435" s="68">
        <f>_xlfn.XLOOKUP(Tabela4[[#This Row],[Origem]],Tabela2[Estado],Tabela2[Id_Porto],-1)</f>
        <v>9</v>
      </c>
      <c r="F435" s="68">
        <f>_xlfn.XLOOKUP(Tabela4[[#This Row],[Destino]],Tabela2[Estado],Tabela2[Id_Porto],-1)</f>
        <v>1</v>
      </c>
      <c r="G435" s="68">
        <f>_xlfn.XLOOKUP(Tabela4[[#This Row],[Tipo]],Tabela5[Tipo],Tabela5[Id_Carga],-1)</f>
        <v>3</v>
      </c>
      <c r="H435" s="59">
        <f>MONTH(DATE(2024, FIND(Tabela4[[#This Row],[Mês]], "janfevmarabrmaijunjulagosetoutnovdez")/3 + 1, 1))</f>
        <v>2</v>
      </c>
      <c r="I435" s="51">
        <v>1088</v>
      </c>
      <c r="J435" s="47">
        <v>2176</v>
      </c>
    </row>
    <row r="436" spans="1:10" x14ac:dyDescent="0.25">
      <c r="A436" s="59" t="s">
        <v>195</v>
      </c>
      <c r="B436" s="46" t="s">
        <v>191</v>
      </c>
      <c r="C436" s="46" t="s">
        <v>180</v>
      </c>
      <c r="D436" s="46" t="s">
        <v>177</v>
      </c>
      <c r="E436" s="68">
        <f>_xlfn.XLOOKUP(Tabela4[[#This Row],[Origem]],Tabela2[Estado],Tabela2[Id_Porto],-1)</f>
        <v>5</v>
      </c>
      <c r="F436" s="68">
        <f>_xlfn.XLOOKUP(Tabela4[[#This Row],[Destino]],Tabela2[Estado],Tabela2[Id_Porto],-1)</f>
        <v>1</v>
      </c>
      <c r="G436" s="68">
        <f>_xlfn.XLOOKUP(Tabela4[[#This Row],[Tipo]],Tabela5[Tipo],Tabela5[Id_Carga],-1)</f>
        <v>3</v>
      </c>
      <c r="H436" s="59">
        <f>MONTH(DATE(2024, FIND(Tabela4[[#This Row],[Mês]], "janfevmarabrmaijunjulagosetoutnovdez")/3 + 1, 1))</f>
        <v>2</v>
      </c>
      <c r="I436" s="51">
        <v>1032</v>
      </c>
      <c r="J436" s="47">
        <v>2064</v>
      </c>
    </row>
    <row r="437" spans="1:10" x14ac:dyDescent="0.25">
      <c r="A437" s="59" t="s">
        <v>195</v>
      </c>
      <c r="B437" s="46" t="s">
        <v>191</v>
      </c>
      <c r="C437" s="46" t="s">
        <v>186</v>
      </c>
      <c r="D437" s="46" t="s">
        <v>177</v>
      </c>
      <c r="E437" s="68">
        <f>_xlfn.XLOOKUP(Tabela4[[#This Row],[Origem]],Tabela2[Estado],Tabela2[Id_Porto],-1)</f>
        <v>11</v>
      </c>
      <c r="F437" s="68">
        <f>_xlfn.XLOOKUP(Tabela4[[#This Row],[Destino]],Tabela2[Estado],Tabela2[Id_Porto],-1)</f>
        <v>1</v>
      </c>
      <c r="G437" s="68">
        <f>_xlfn.XLOOKUP(Tabela4[[#This Row],[Tipo]],Tabela5[Tipo],Tabela5[Id_Carga],-1)</f>
        <v>3</v>
      </c>
      <c r="H437" s="59">
        <f>MONTH(DATE(2024, FIND(Tabela4[[#This Row],[Mês]], "janfevmarabrmaijunjulagosetoutnovdez")/3 + 1, 1))</f>
        <v>2</v>
      </c>
      <c r="I437" s="51">
        <v>766</v>
      </c>
      <c r="J437" s="47">
        <v>1532</v>
      </c>
    </row>
    <row r="438" spans="1:10" x14ac:dyDescent="0.25">
      <c r="A438" s="59" t="s">
        <v>195</v>
      </c>
      <c r="B438" s="46" t="s">
        <v>191</v>
      </c>
      <c r="C438" s="46" t="s">
        <v>184</v>
      </c>
      <c r="D438" s="46" t="s">
        <v>182</v>
      </c>
      <c r="E438" s="68">
        <f>_xlfn.XLOOKUP(Tabela4[[#This Row],[Origem]],Tabela2[Estado],Tabela2[Id_Porto],-1)</f>
        <v>9</v>
      </c>
      <c r="F438" s="68">
        <f>_xlfn.XLOOKUP(Tabela4[[#This Row],[Destino]],Tabela2[Estado],Tabela2[Id_Porto],-1)</f>
        <v>7</v>
      </c>
      <c r="G438" s="68">
        <f>_xlfn.XLOOKUP(Tabela4[[#This Row],[Tipo]],Tabela5[Tipo],Tabela5[Id_Carga],-1)</f>
        <v>3</v>
      </c>
      <c r="H438" s="59">
        <f>MONTH(DATE(2024, FIND(Tabela4[[#This Row],[Mês]], "janfevmarabrmaijunjulagosetoutnovdez")/3 + 1, 1))</f>
        <v>2</v>
      </c>
      <c r="I438" s="51">
        <v>740</v>
      </c>
      <c r="J438" s="47">
        <v>1480</v>
      </c>
    </row>
    <row r="439" spans="1:10" x14ac:dyDescent="0.25">
      <c r="A439" s="59" t="s">
        <v>195</v>
      </c>
      <c r="B439" s="46" t="s">
        <v>191</v>
      </c>
      <c r="C439" s="46" t="s">
        <v>186</v>
      </c>
      <c r="D439" s="46" t="s">
        <v>180</v>
      </c>
      <c r="E439" s="68">
        <f>_xlfn.XLOOKUP(Tabela4[[#This Row],[Origem]],Tabela2[Estado],Tabela2[Id_Porto],-1)</f>
        <v>11</v>
      </c>
      <c r="F439" s="68">
        <f>_xlfn.XLOOKUP(Tabela4[[#This Row],[Destino]],Tabela2[Estado],Tabela2[Id_Porto],-1)</f>
        <v>5</v>
      </c>
      <c r="G439" s="68">
        <f>_xlfn.XLOOKUP(Tabela4[[#This Row],[Tipo]],Tabela5[Tipo],Tabela5[Id_Carga],-1)</f>
        <v>3</v>
      </c>
      <c r="H439" s="59">
        <f>MONTH(DATE(2024, FIND(Tabela4[[#This Row],[Mês]], "janfevmarabrmaijunjulagosetoutnovdez")/3 + 1, 1))</f>
        <v>2</v>
      </c>
      <c r="I439" s="51">
        <v>717</v>
      </c>
      <c r="J439" s="47">
        <v>1434</v>
      </c>
    </row>
    <row r="440" spans="1:10" x14ac:dyDescent="0.25">
      <c r="A440" s="59" t="s">
        <v>195</v>
      </c>
      <c r="B440" s="46" t="s">
        <v>191</v>
      </c>
      <c r="C440" s="46" t="s">
        <v>186</v>
      </c>
      <c r="D440" s="46" t="s">
        <v>180</v>
      </c>
      <c r="E440" s="68">
        <f>_xlfn.XLOOKUP(Tabela4[[#This Row],[Origem]],Tabela2[Estado],Tabela2[Id_Porto],-1)</f>
        <v>11</v>
      </c>
      <c r="F440" s="68">
        <f>_xlfn.XLOOKUP(Tabela4[[#This Row],[Destino]],Tabela2[Estado],Tabela2[Id_Porto],-1)</f>
        <v>5</v>
      </c>
      <c r="G440" s="68">
        <f>_xlfn.XLOOKUP(Tabela4[[#This Row],[Tipo]],Tabela5[Tipo],Tabela5[Id_Carga],-1)</f>
        <v>3</v>
      </c>
      <c r="H440" s="59">
        <f>MONTH(DATE(2024, FIND(Tabela4[[#This Row],[Mês]], "janfevmarabrmaijunjulagosetoutnovdez")/3 + 1, 1))</f>
        <v>2</v>
      </c>
      <c r="I440" s="51">
        <v>699</v>
      </c>
      <c r="J440" s="47">
        <v>1398</v>
      </c>
    </row>
    <row r="441" spans="1:10" x14ac:dyDescent="0.25">
      <c r="A441" s="59" t="s">
        <v>195</v>
      </c>
      <c r="B441" s="46" t="s">
        <v>191</v>
      </c>
      <c r="C441" s="46" t="s">
        <v>184</v>
      </c>
      <c r="D441" s="46" t="s">
        <v>186</v>
      </c>
      <c r="E441" s="68">
        <f>_xlfn.XLOOKUP(Tabela4[[#This Row],[Origem]],Tabela2[Estado],Tabela2[Id_Porto],-1)</f>
        <v>9</v>
      </c>
      <c r="F441" s="68">
        <f>_xlfn.XLOOKUP(Tabela4[[#This Row],[Destino]],Tabela2[Estado],Tabela2[Id_Porto],-1)</f>
        <v>11</v>
      </c>
      <c r="G441" s="68">
        <f>_xlfn.XLOOKUP(Tabela4[[#This Row],[Tipo]],Tabela5[Tipo],Tabela5[Id_Carga],-1)</f>
        <v>3</v>
      </c>
      <c r="H441" s="59">
        <f>MONTH(DATE(2024, FIND(Tabela4[[#This Row],[Mês]], "janfevmarabrmaijunjulagosetoutnovdez")/3 + 1, 1))</f>
        <v>2</v>
      </c>
      <c r="I441" s="51">
        <v>603</v>
      </c>
      <c r="J441" s="47">
        <v>1206</v>
      </c>
    </row>
    <row r="442" spans="1:10" x14ac:dyDescent="0.25">
      <c r="A442" s="59" t="s">
        <v>195</v>
      </c>
      <c r="B442" s="46" t="s">
        <v>191</v>
      </c>
      <c r="C442" s="46" t="s">
        <v>180</v>
      </c>
      <c r="D442" s="46" t="s">
        <v>184</v>
      </c>
      <c r="E442" s="68">
        <f>_xlfn.XLOOKUP(Tabela4[[#This Row],[Origem]],Tabela2[Estado],Tabela2[Id_Porto],-1)</f>
        <v>5</v>
      </c>
      <c r="F442" s="68">
        <f>_xlfn.XLOOKUP(Tabela4[[#This Row],[Destino]],Tabela2[Estado],Tabela2[Id_Porto],-1)</f>
        <v>9</v>
      </c>
      <c r="G442" s="68">
        <f>_xlfn.XLOOKUP(Tabela4[[#This Row],[Tipo]],Tabela5[Tipo],Tabela5[Id_Carga],-1)</f>
        <v>3</v>
      </c>
      <c r="H442" s="59">
        <f>MONTH(DATE(2024, FIND(Tabela4[[#This Row],[Mês]], "janfevmarabrmaijunjulagosetoutnovdez")/3 + 1, 1))</f>
        <v>2</v>
      </c>
      <c r="I442" s="51">
        <v>600</v>
      </c>
      <c r="J442" s="47">
        <v>1200</v>
      </c>
    </row>
    <row r="443" spans="1:10" x14ac:dyDescent="0.25">
      <c r="A443" s="59" t="s">
        <v>195</v>
      </c>
      <c r="B443" s="46" t="s">
        <v>191</v>
      </c>
      <c r="C443" s="46" t="s">
        <v>183</v>
      </c>
      <c r="D443" s="46" t="s">
        <v>180</v>
      </c>
      <c r="E443" s="68">
        <f>_xlfn.XLOOKUP(Tabela4[[#This Row],[Origem]],Tabela2[Estado],Tabela2[Id_Porto],-1)</f>
        <v>8</v>
      </c>
      <c r="F443" s="68">
        <f>_xlfn.XLOOKUP(Tabela4[[#This Row],[Destino]],Tabela2[Estado],Tabela2[Id_Porto],-1)</f>
        <v>5</v>
      </c>
      <c r="G443" s="68">
        <f>_xlfn.XLOOKUP(Tabela4[[#This Row],[Tipo]],Tabela5[Tipo],Tabela5[Id_Carga],-1)</f>
        <v>3</v>
      </c>
      <c r="H443" s="59">
        <f>MONTH(DATE(2024, FIND(Tabela4[[#This Row],[Mês]], "janfevmarabrmaijunjulagosetoutnovdez")/3 + 1, 1))</f>
        <v>2</v>
      </c>
      <c r="I443" s="51">
        <v>526</v>
      </c>
      <c r="J443" s="47">
        <v>1052</v>
      </c>
    </row>
    <row r="444" spans="1:10" x14ac:dyDescent="0.25">
      <c r="A444" s="59" t="s">
        <v>195</v>
      </c>
      <c r="B444" s="46" t="s">
        <v>191</v>
      </c>
      <c r="C444" s="46" t="s">
        <v>186</v>
      </c>
      <c r="D444" s="46" t="s">
        <v>86</v>
      </c>
      <c r="E444" s="68">
        <f>_xlfn.XLOOKUP(Tabela4[[#This Row],[Origem]],Tabela2[Estado],Tabela2[Id_Porto],-1)</f>
        <v>11</v>
      </c>
      <c r="F444" s="68">
        <f>_xlfn.XLOOKUP(Tabela4[[#This Row],[Destino]],Tabela2[Estado],Tabela2[Id_Porto],-1)</f>
        <v>4</v>
      </c>
      <c r="G444" s="68">
        <f>_xlfn.XLOOKUP(Tabela4[[#This Row],[Tipo]],Tabela5[Tipo],Tabela5[Id_Carga],-1)</f>
        <v>3</v>
      </c>
      <c r="H444" s="59">
        <f>MONTH(DATE(2024, FIND(Tabela4[[#This Row],[Mês]], "janfevmarabrmaijunjulagosetoutnovdez")/3 + 1, 1))</f>
        <v>2</v>
      </c>
      <c r="I444" s="51">
        <v>515</v>
      </c>
      <c r="J444" s="47">
        <v>1030</v>
      </c>
    </row>
    <row r="445" spans="1:10" x14ac:dyDescent="0.25">
      <c r="A445" s="59" t="s">
        <v>195</v>
      </c>
      <c r="B445" s="46" t="s">
        <v>191</v>
      </c>
      <c r="C445" s="46" t="s">
        <v>184</v>
      </c>
      <c r="D445" s="46" t="s">
        <v>183</v>
      </c>
      <c r="E445" s="68">
        <f>_xlfn.XLOOKUP(Tabela4[[#This Row],[Origem]],Tabela2[Estado],Tabela2[Id_Porto],-1)</f>
        <v>9</v>
      </c>
      <c r="F445" s="68">
        <f>_xlfn.XLOOKUP(Tabela4[[#This Row],[Destino]],Tabela2[Estado],Tabela2[Id_Porto],-1)</f>
        <v>8</v>
      </c>
      <c r="G445" s="68">
        <f>_xlfn.XLOOKUP(Tabela4[[#This Row],[Tipo]],Tabela5[Tipo],Tabela5[Id_Carga],-1)</f>
        <v>3</v>
      </c>
      <c r="H445" s="59">
        <f>MONTH(DATE(2024, FIND(Tabela4[[#This Row],[Mês]], "janfevmarabrmaijunjulagosetoutnovdez")/3 + 1, 1))</f>
        <v>2</v>
      </c>
      <c r="I445" s="51">
        <v>503</v>
      </c>
      <c r="J445" s="47">
        <v>1006</v>
      </c>
    </row>
    <row r="446" spans="1:10" x14ac:dyDescent="0.25">
      <c r="A446" s="59" t="s">
        <v>195</v>
      </c>
      <c r="B446" s="46" t="s">
        <v>191</v>
      </c>
      <c r="C446" s="46" t="s">
        <v>180</v>
      </c>
      <c r="D446" s="46" t="s">
        <v>86</v>
      </c>
      <c r="E446" s="68">
        <f>_xlfn.XLOOKUP(Tabela4[[#This Row],[Origem]],Tabela2[Estado],Tabela2[Id_Porto],-1)</f>
        <v>5</v>
      </c>
      <c r="F446" s="68">
        <f>_xlfn.XLOOKUP(Tabela4[[#This Row],[Destino]],Tabela2[Estado],Tabela2[Id_Porto],-1)</f>
        <v>4</v>
      </c>
      <c r="G446" s="68">
        <f>_xlfn.XLOOKUP(Tabela4[[#This Row],[Tipo]],Tabela5[Tipo],Tabela5[Id_Carga],-1)</f>
        <v>3</v>
      </c>
      <c r="H446" s="59">
        <f>MONTH(DATE(2024, FIND(Tabela4[[#This Row],[Mês]], "janfevmarabrmaijunjulagosetoutnovdez")/3 + 1, 1))</f>
        <v>2</v>
      </c>
      <c r="I446" s="51">
        <v>474</v>
      </c>
      <c r="J446" s="47">
        <v>948</v>
      </c>
    </row>
    <row r="447" spans="1:10" x14ac:dyDescent="0.25">
      <c r="A447" s="59" t="s">
        <v>195</v>
      </c>
      <c r="B447" s="46" t="s">
        <v>191</v>
      </c>
      <c r="C447" s="46" t="s">
        <v>181</v>
      </c>
      <c r="D447" s="46" t="s">
        <v>183</v>
      </c>
      <c r="E447" s="68">
        <f>_xlfn.XLOOKUP(Tabela4[[#This Row],[Origem]],Tabela2[Estado],Tabela2[Id_Porto],-1)</f>
        <v>6</v>
      </c>
      <c r="F447" s="68">
        <f>_xlfn.XLOOKUP(Tabela4[[#This Row],[Destino]],Tabela2[Estado],Tabela2[Id_Porto],-1)</f>
        <v>8</v>
      </c>
      <c r="G447" s="68">
        <f>_xlfn.XLOOKUP(Tabela4[[#This Row],[Tipo]],Tabela5[Tipo],Tabela5[Id_Carga],-1)</f>
        <v>3</v>
      </c>
      <c r="H447" s="59">
        <f>MONTH(DATE(2024, FIND(Tabela4[[#This Row],[Mês]], "janfevmarabrmaijunjulagosetoutnovdez")/3 + 1, 1))</f>
        <v>2</v>
      </c>
      <c r="I447" s="51">
        <v>438</v>
      </c>
      <c r="J447" s="47">
        <v>876</v>
      </c>
    </row>
    <row r="448" spans="1:10" x14ac:dyDescent="0.25">
      <c r="A448" s="59" t="s">
        <v>195</v>
      </c>
      <c r="B448" s="46" t="s">
        <v>193</v>
      </c>
      <c r="C448" s="46" t="s">
        <v>186</v>
      </c>
      <c r="D448" s="46" t="s">
        <v>180</v>
      </c>
      <c r="E448" s="68">
        <f>_xlfn.XLOOKUP(Tabela4[[#This Row],[Origem]],Tabela2[Estado],Tabela2[Id_Porto],-1)</f>
        <v>11</v>
      </c>
      <c r="F448" s="68">
        <f>_xlfn.XLOOKUP(Tabela4[[#This Row],[Destino]],Tabela2[Estado],Tabela2[Id_Porto],-1)</f>
        <v>5</v>
      </c>
      <c r="G448" s="68">
        <f>_xlfn.XLOOKUP(Tabela4[[#This Row],[Tipo]],Tabela5[Tipo],Tabela5[Id_Carga],-1)</f>
        <v>4</v>
      </c>
      <c r="H448" s="59">
        <f>MONTH(DATE(2024, FIND(Tabela4[[#This Row],[Mês]], "janfevmarabrmaijunjulagosetoutnovdez")/3 + 1, 1))</f>
        <v>2</v>
      </c>
      <c r="I448" s="51">
        <v>436</v>
      </c>
      <c r="J448" s="47">
        <v>872</v>
      </c>
    </row>
    <row r="449" spans="1:10" x14ac:dyDescent="0.25">
      <c r="A449" s="59" t="s">
        <v>195</v>
      </c>
      <c r="B449" s="46" t="s">
        <v>192</v>
      </c>
      <c r="C449" s="46" t="s">
        <v>183</v>
      </c>
      <c r="D449" s="46" t="s">
        <v>182</v>
      </c>
      <c r="E449" s="68">
        <f>_xlfn.XLOOKUP(Tabela4[[#This Row],[Origem]],Tabela2[Estado],Tabela2[Id_Porto],-1)</f>
        <v>8</v>
      </c>
      <c r="F449" s="68">
        <f>_xlfn.XLOOKUP(Tabela4[[#This Row],[Destino]],Tabela2[Estado],Tabela2[Id_Porto],-1)</f>
        <v>7</v>
      </c>
      <c r="G449" s="68">
        <f>_xlfn.XLOOKUP(Tabela4[[#This Row],[Tipo]],Tabela5[Tipo],Tabela5[Id_Carga],-1)</f>
        <v>1</v>
      </c>
      <c r="H449" s="59">
        <f>MONTH(DATE(2024, FIND(Tabela4[[#This Row],[Mês]], "janfevmarabrmaijunjulagosetoutnovdez")/3 + 1, 1))</f>
        <v>2</v>
      </c>
      <c r="I449" s="51">
        <v>858</v>
      </c>
      <c r="J449" s="47">
        <v>858</v>
      </c>
    </row>
    <row r="450" spans="1:10" x14ac:dyDescent="0.25">
      <c r="A450" s="59" t="s">
        <v>195</v>
      </c>
      <c r="B450" s="46" t="s">
        <v>193</v>
      </c>
      <c r="C450" s="46" t="s">
        <v>186</v>
      </c>
      <c r="D450" s="46" t="s">
        <v>177</v>
      </c>
      <c r="E450" s="68">
        <f>_xlfn.XLOOKUP(Tabela4[[#This Row],[Origem]],Tabela2[Estado],Tabela2[Id_Porto],-1)</f>
        <v>11</v>
      </c>
      <c r="F450" s="68">
        <f>_xlfn.XLOOKUP(Tabela4[[#This Row],[Destino]],Tabela2[Estado],Tabela2[Id_Porto],-1)</f>
        <v>1</v>
      </c>
      <c r="G450" s="68">
        <f>_xlfn.XLOOKUP(Tabela4[[#This Row],[Tipo]],Tabela5[Tipo],Tabela5[Id_Carga],-1)</f>
        <v>4</v>
      </c>
      <c r="H450" s="59">
        <f>MONTH(DATE(2024, FIND(Tabela4[[#This Row],[Mês]], "janfevmarabrmaijunjulagosetoutnovdez")/3 + 1, 1))</f>
        <v>2</v>
      </c>
      <c r="I450" s="51">
        <v>416</v>
      </c>
      <c r="J450" s="47">
        <v>832</v>
      </c>
    </row>
    <row r="451" spans="1:10" x14ac:dyDescent="0.25">
      <c r="A451" s="59" t="s">
        <v>195</v>
      </c>
      <c r="B451" s="46" t="s">
        <v>191</v>
      </c>
      <c r="C451" s="46" t="s">
        <v>177</v>
      </c>
      <c r="D451" s="46" t="s">
        <v>86</v>
      </c>
      <c r="E451" s="68">
        <f>_xlfn.XLOOKUP(Tabela4[[#This Row],[Origem]],Tabela2[Estado],Tabela2[Id_Porto],-1)</f>
        <v>1</v>
      </c>
      <c r="F451" s="68">
        <f>_xlfn.XLOOKUP(Tabela4[[#This Row],[Destino]],Tabela2[Estado],Tabela2[Id_Porto],-1)</f>
        <v>4</v>
      </c>
      <c r="G451" s="68">
        <f>_xlfn.XLOOKUP(Tabela4[[#This Row],[Tipo]],Tabela5[Tipo],Tabela5[Id_Carga],-1)</f>
        <v>3</v>
      </c>
      <c r="H451" s="59">
        <f>MONTH(DATE(2024, FIND(Tabela4[[#This Row],[Mês]], "janfevmarabrmaijunjulagosetoutnovdez")/3 + 1, 1))</f>
        <v>2</v>
      </c>
      <c r="I451" s="51">
        <v>399</v>
      </c>
      <c r="J451" s="47">
        <v>798</v>
      </c>
    </row>
    <row r="452" spans="1:10" x14ac:dyDescent="0.25">
      <c r="A452" s="59" t="s">
        <v>195</v>
      </c>
      <c r="B452" s="46" t="s">
        <v>191</v>
      </c>
      <c r="C452" s="46" t="s">
        <v>86</v>
      </c>
      <c r="D452" s="46" t="s">
        <v>177</v>
      </c>
      <c r="E452" s="68">
        <f>_xlfn.XLOOKUP(Tabela4[[#This Row],[Origem]],Tabela2[Estado],Tabela2[Id_Porto],-1)</f>
        <v>4</v>
      </c>
      <c r="F452" s="68">
        <f>_xlfn.XLOOKUP(Tabela4[[#This Row],[Destino]],Tabela2[Estado],Tabela2[Id_Porto],-1)</f>
        <v>1</v>
      </c>
      <c r="G452" s="68">
        <f>_xlfn.XLOOKUP(Tabela4[[#This Row],[Tipo]],Tabela5[Tipo],Tabela5[Id_Carga],-1)</f>
        <v>3</v>
      </c>
      <c r="H452" s="59">
        <f>MONTH(DATE(2024, FIND(Tabela4[[#This Row],[Mês]], "janfevmarabrmaijunjulagosetoutnovdez")/3 + 1, 1))</f>
        <v>2</v>
      </c>
      <c r="I452" s="51">
        <v>395</v>
      </c>
      <c r="J452" s="47">
        <v>790</v>
      </c>
    </row>
    <row r="453" spans="1:10" x14ac:dyDescent="0.25">
      <c r="A453" s="59" t="s">
        <v>195</v>
      </c>
      <c r="B453" s="46" t="s">
        <v>192</v>
      </c>
      <c r="C453" s="46" t="s">
        <v>180</v>
      </c>
      <c r="D453" s="46" t="s">
        <v>184</v>
      </c>
      <c r="E453" s="68">
        <f>_xlfn.XLOOKUP(Tabela4[[#This Row],[Origem]],Tabela2[Estado],Tabela2[Id_Porto],-1)</f>
        <v>5</v>
      </c>
      <c r="F453" s="68">
        <f>_xlfn.XLOOKUP(Tabela4[[#This Row],[Destino]],Tabela2[Estado],Tabela2[Id_Porto],-1)</f>
        <v>9</v>
      </c>
      <c r="G453" s="68">
        <f>_xlfn.XLOOKUP(Tabela4[[#This Row],[Tipo]],Tabela5[Tipo],Tabela5[Id_Carga],-1)</f>
        <v>1</v>
      </c>
      <c r="H453" s="59">
        <f>MONTH(DATE(2024, FIND(Tabela4[[#This Row],[Mês]], "janfevmarabrmaijunjulagosetoutnovdez")/3 + 1, 1))</f>
        <v>2</v>
      </c>
      <c r="I453" s="51">
        <v>775</v>
      </c>
      <c r="J453" s="47">
        <v>775</v>
      </c>
    </row>
    <row r="454" spans="1:10" x14ac:dyDescent="0.25">
      <c r="A454" s="59" t="s">
        <v>195</v>
      </c>
      <c r="B454" s="46" t="s">
        <v>191</v>
      </c>
      <c r="C454" s="46" t="s">
        <v>86</v>
      </c>
      <c r="D454" s="46" t="s">
        <v>180</v>
      </c>
      <c r="E454" s="68">
        <f>_xlfn.XLOOKUP(Tabela4[[#This Row],[Origem]],Tabela2[Estado],Tabela2[Id_Porto],-1)</f>
        <v>4</v>
      </c>
      <c r="F454" s="68">
        <f>_xlfn.XLOOKUP(Tabela4[[#This Row],[Destino]],Tabela2[Estado],Tabela2[Id_Porto],-1)</f>
        <v>5</v>
      </c>
      <c r="G454" s="68">
        <f>_xlfn.XLOOKUP(Tabela4[[#This Row],[Tipo]],Tabela5[Tipo],Tabela5[Id_Carga],-1)</f>
        <v>3</v>
      </c>
      <c r="H454" s="59">
        <f>MONTH(DATE(2024, FIND(Tabela4[[#This Row],[Mês]], "janfevmarabrmaijunjulagosetoutnovdez")/3 + 1, 1))</f>
        <v>2</v>
      </c>
      <c r="I454" s="51">
        <v>383</v>
      </c>
      <c r="J454" s="47">
        <v>766</v>
      </c>
    </row>
    <row r="455" spans="1:10" x14ac:dyDescent="0.25">
      <c r="A455" s="59" t="s">
        <v>195</v>
      </c>
      <c r="B455" s="46" t="s">
        <v>191</v>
      </c>
      <c r="C455" s="46" t="s">
        <v>177</v>
      </c>
      <c r="D455" s="46" t="s">
        <v>183</v>
      </c>
      <c r="E455" s="68">
        <f>_xlfn.XLOOKUP(Tabela4[[#This Row],[Origem]],Tabela2[Estado],Tabela2[Id_Porto],-1)</f>
        <v>1</v>
      </c>
      <c r="F455" s="68">
        <f>_xlfn.XLOOKUP(Tabela4[[#This Row],[Destino]],Tabela2[Estado],Tabela2[Id_Porto],-1)</f>
        <v>8</v>
      </c>
      <c r="G455" s="68">
        <f>_xlfn.XLOOKUP(Tabela4[[#This Row],[Tipo]],Tabela5[Tipo],Tabela5[Id_Carga],-1)</f>
        <v>3</v>
      </c>
      <c r="H455" s="59">
        <f>MONTH(DATE(2024, FIND(Tabela4[[#This Row],[Mês]], "janfevmarabrmaijunjulagosetoutnovdez")/3 + 1, 1))</f>
        <v>2</v>
      </c>
      <c r="I455" s="51">
        <v>358</v>
      </c>
      <c r="J455" s="47">
        <v>716</v>
      </c>
    </row>
    <row r="456" spans="1:10" x14ac:dyDescent="0.25">
      <c r="A456" s="59" t="s">
        <v>195</v>
      </c>
      <c r="B456" s="46" t="s">
        <v>191</v>
      </c>
      <c r="C456" s="46" t="s">
        <v>184</v>
      </c>
      <c r="D456" s="46" t="s">
        <v>186</v>
      </c>
      <c r="E456" s="68">
        <f>_xlfn.XLOOKUP(Tabela4[[#This Row],[Origem]],Tabela2[Estado],Tabela2[Id_Porto],-1)</f>
        <v>9</v>
      </c>
      <c r="F456" s="68">
        <f>_xlfn.XLOOKUP(Tabela4[[#This Row],[Destino]],Tabela2[Estado],Tabela2[Id_Porto],-1)</f>
        <v>11</v>
      </c>
      <c r="G456" s="68">
        <f>_xlfn.XLOOKUP(Tabela4[[#This Row],[Tipo]],Tabela5[Tipo],Tabela5[Id_Carga],-1)</f>
        <v>3</v>
      </c>
      <c r="H456" s="59">
        <f>MONTH(DATE(2024, FIND(Tabela4[[#This Row],[Mês]], "janfevmarabrmaijunjulagosetoutnovdez")/3 + 1, 1))</f>
        <v>2</v>
      </c>
      <c r="I456" s="51">
        <v>341</v>
      </c>
      <c r="J456" s="47">
        <v>682</v>
      </c>
    </row>
    <row r="457" spans="1:10" x14ac:dyDescent="0.25">
      <c r="A457" s="59" t="s">
        <v>195</v>
      </c>
      <c r="B457" s="46" t="s">
        <v>192</v>
      </c>
      <c r="C457" s="46" t="s">
        <v>186</v>
      </c>
      <c r="D457" s="46" t="s">
        <v>86</v>
      </c>
      <c r="E457" s="68">
        <f>_xlfn.XLOOKUP(Tabela4[[#This Row],[Origem]],Tabela2[Estado],Tabela2[Id_Porto],-1)</f>
        <v>11</v>
      </c>
      <c r="F457" s="68">
        <f>_xlfn.XLOOKUP(Tabela4[[#This Row],[Destino]],Tabela2[Estado],Tabela2[Id_Porto],-1)</f>
        <v>4</v>
      </c>
      <c r="G457" s="68">
        <f>_xlfn.XLOOKUP(Tabela4[[#This Row],[Tipo]],Tabela5[Tipo],Tabela5[Id_Carga],-1)</f>
        <v>1</v>
      </c>
      <c r="H457" s="59">
        <f>MONTH(DATE(2024, FIND(Tabela4[[#This Row],[Mês]], "janfevmarabrmaijunjulagosetoutnovdez")/3 + 1, 1))</f>
        <v>2</v>
      </c>
      <c r="I457" s="51">
        <v>680</v>
      </c>
      <c r="J457" s="47">
        <v>680</v>
      </c>
    </row>
    <row r="458" spans="1:10" x14ac:dyDescent="0.25">
      <c r="A458" s="59" t="s">
        <v>195</v>
      </c>
      <c r="B458" s="46" t="s">
        <v>191</v>
      </c>
      <c r="C458" s="46" t="s">
        <v>182</v>
      </c>
      <c r="D458" s="46" t="s">
        <v>183</v>
      </c>
      <c r="E458" s="68">
        <f>_xlfn.XLOOKUP(Tabela4[[#This Row],[Origem]],Tabela2[Estado],Tabela2[Id_Porto],-1)</f>
        <v>7</v>
      </c>
      <c r="F458" s="68">
        <f>_xlfn.XLOOKUP(Tabela4[[#This Row],[Destino]],Tabela2[Estado],Tabela2[Id_Porto],-1)</f>
        <v>8</v>
      </c>
      <c r="G458" s="68">
        <f>_xlfn.XLOOKUP(Tabela4[[#This Row],[Tipo]],Tabela5[Tipo],Tabela5[Id_Carga],-1)</f>
        <v>3</v>
      </c>
      <c r="H458" s="59">
        <f>MONTH(DATE(2024, FIND(Tabela4[[#This Row],[Mês]], "janfevmarabrmaijunjulagosetoutnovdez")/3 + 1, 1))</f>
        <v>2</v>
      </c>
      <c r="I458" s="51">
        <v>314</v>
      </c>
      <c r="J458" s="47">
        <v>628</v>
      </c>
    </row>
    <row r="459" spans="1:10" x14ac:dyDescent="0.25">
      <c r="A459" s="59" t="s">
        <v>195</v>
      </c>
      <c r="B459" s="46" t="s">
        <v>191</v>
      </c>
      <c r="C459" s="46" t="s">
        <v>180</v>
      </c>
      <c r="D459" s="46" t="s">
        <v>184</v>
      </c>
      <c r="E459" s="68">
        <f>_xlfn.XLOOKUP(Tabela4[[#This Row],[Origem]],Tabela2[Estado],Tabela2[Id_Porto],-1)</f>
        <v>5</v>
      </c>
      <c r="F459" s="68">
        <f>_xlfn.XLOOKUP(Tabela4[[#This Row],[Destino]],Tabela2[Estado],Tabela2[Id_Porto],-1)</f>
        <v>9</v>
      </c>
      <c r="G459" s="68">
        <f>_xlfn.XLOOKUP(Tabela4[[#This Row],[Tipo]],Tabela5[Tipo],Tabela5[Id_Carga],-1)</f>
        <v>3</v>
      </c>
      <c r="H459" s="59">
        <f>MONTH(DATE(2024, FIND(Tabela4[[#This Row],[Mês]], "janfevmarabrmaijunjulagosetoutnovdez")/3 + 1, 1))</f>
        <v>2</v>
      </c>
      <c r="I459" s="51">
        <v>307</v>
      </c>
      <c r="J459" s="47">
        <v>614</v>
      </c>
    </row>
    <row r="460" spans="1:10" x14ac:dyDescent="0.25">
      <c r="A460" s="59" t="s">
        <v>195</v>
      </c>
      <c r="B460" s="46" t="s">
        <v>191</v>
      </c>
      <c r="C460" s="46" t="s">
        <v>183</v>
      </c>
      <c r="D460" s="46" t="s">
        <v>181</v>
      </c>
      <c r="E460" s="68">
        <f>_xlfn.XLOOKUP(Tabela4[[#This Row],[Origem]],Tabela2[Estado],Tabela2[Id_Porto],-1)</f>
        <v>8</v>
      </c>
      <c r="F460" s="68">
        <f>_xlfn.XLOOKUP(Tabela4[[#This Row],[Destino]],Tabela2[Estado],Tabela2[Id_Porto],-1)</f>
        <v>6</v>
      </c>
      <c r="G460" s="68">
        <f>_xlfn.XLOOKUP(Tabela4[[#This Row],[Tipo]],Tabela5[Tipo],Tabela5[Id_Carga],-1)</f>
        <v>3</v>
      </c>
      <c r="H460" s="59">
        <f>MONTH(DATE(2024, FIND(Tabela4[[#This Row],[Mês]], "janfevmarabrmaijunjulagosetoutnovdez")/3 + 1, 1))</f>
        <v>2</v>
      </c>
      <c r="I460" s="51">
        <v>295</v>
      </c>
      <c r="J460" s="47">
        <v>590</v>
      </c>
    </row>
    <row r="461" spans="1:10" x14ac:dyDescent="0.25">
      <c r="A461" s="59" t="s">
        <v>195</v>
      </c>
      <c r="B461" s="46" t="s">
        <v>192</v>
      </c>
      <c r="C461" s="46" t="s">
        <v>86</v>
      </c>
      <c r="D461" s="46" t="s">
        <v>184</v>
      </c>
      <c r="E461" s="68">
        <f>_xlfn.XLOOKUP(Tabela4[[#This Row],[Origem]],Tabela2[Estado],Tabela2[Id_Porto],-1)</f>
        <v>4</v>
      </c>
      <c r="F461" s="68">
        <f>_xlfn.XLOOKUP(Tabela4[[#This Row],[Destino]],Tabela2[Estado],Tabela2[Id_Porto],-1)</f>
        <v>9</v>
      </c>
      <c r="G461" s="68">
        <f>_xlfn.XLOOKUP(Tabela4[[#This Row],[Tipo]],Tabela5[Tipo],Tabela5[Id_Carga],-1)</f>
        <v>1</v>
      </c>
      <c r="H461" s="59">
        <f>MONTH(DATE(2024, FIND(Tabela4[[#This Row],[Mês]], "janfevmarabrmaijunjulagosetoutnovdez")/3 + 1, 1))</f>
        <v>2</v>
      </c>
      <c r="I461" s="51">
        <v>584</v>
      </c>
      <c r="J461" s="47">
        <v>584</v>
      </c>
    </row>
    <row r="462" spans="1:10" x14ac:dyDescent="0.25">
      <c r="A462" s="59" t="s">
        <v>195</v>
      </c>
      <c r="B462" s="46" t="s">
        <v>192</v>
      </c>
      <c r="C462" s="46" t="s">
        <v>186</v>
      </c>
      <c r="D462" s="46" t="s">
        <v>180</v>
      </c>
      <c r="E462" s="68">
        <f>_xlfn.XLOOKUP(Tabela4[[#This Row],[Origem]],Tabela2[Estado],Tabela2[Id_Porto],-1)</f>
        <v>11</v>
      </c>
      <c r="F462" s="68">
        <f>_xlfn.XLOOKUP(Tabela4[[#This Row],[Destino]],Tabela2[Estado],Tabela2[Id_Porto],-1)</f>
        <v>5</v>
      </c>
      <c r="G462" s="68">
        <f>_xlfn.XLOOKUP(Tabela4[[#This Row],[Tipo]],Tabela5[Tipo],Tabela5[Id_Carga],-1)</f>
        <v>1</v>
      </c>
      <c r="H462" s="59">
        <f>MONTH(DATE(2024, FIND(Tabela4[[#This Row],[Mês]], "janfevmarabrmaijunjulagosetoutnovdez")/3 + 1, 1))</f>
        <v>2</v>
      </c>
      <c r="I462" s="51">
        <v>578</v>
      </c>
      <c r="J462" s="47">
        <v>578</v>
      </c>
    </row>
    <row r="463" spans="1:10" x14ac:dyDescent="0.25">
      <c r="A463" s="59" t="s">
        <v>195</v>
      </c>
      <c r="B463" s="46" t="s">
        <v>191</v>
      </c>
      <c r="C463" s="46" t="s">
        <v>184</v>
      </c>
      <c r="D463" s="46" t="s">
        <v>183</v>
      </c>
      <c r="E463" s="68">
        <f>_xlfn.XLOOKUP(Tabela4[[#This Row],[Origem]],Tabela2[Estado],Tabela2[Id_Porto],-1)</f>
        <v>9</v>
      </c>
      <c r="F463" s="68">
        <f>_xlfn.XLOOKUP(Tabela4[[#This Row],[Destino]],Tabela2[Estado],Tabela2[Id_Porto],-1)</f>
        <v>8</v>
      </c>
      <c r="G463" s="68">
        <f>_xlfn.XLOOKUP(Tabela4[[#This Row],[Tipo]],Tabela5[Tipo],Tabela5[Id_Carga],-1)</f>
        <v>3</v>
      </c>
      <c r="H463" s="59">
        <f>MONTH(DATE(2024, FIND(Tabela4[[#This Row],[Mês]], "janfevmarabrmaijunjulagosetoutnovdez")/3 + 1, 1))</f>
        <v>2</v>
      </c>
      <c r="I463" s="51">
        <v>288</v>
      </c>
      <c r="J463" s="47">
        <v>576</v>
      </c>
    </row>
    <row r="464" spans="1:10" x14ac:dyDescent="0.25">
      <c r="A464" s="59" t="s">
        <v>195</v>
      </c>
      <c r="B464" s="46" t="s">
        <v>191</v>
      </c>
      <c r="C464" s="46" t="s">
        <v>184</v>
      </c>
      <c r="D464" s="46" t="s">
        <v>186</v>
      </c>
      <c r="E464" s="68">
        <f>_xlfn.XLOOKUP(Tabela4[[#This Row],[Origem]],Tabela2[Estado],Tabela2[Id_Porto],-1)</f>
        <v>9</v>
      </c>
      <c r="F464" s="68">
        <f>_xlfn.XLOOKUP(Tabela4[[#This Row],[Destino]],Tabela2[Estado],Tabela2[Id_Porto],-1)</f>
        <v>11</v>
      </c>
      <c r="G464" s="68">
        <f>_xlfn.XLOOKUP(Tabela4[[#This Row],[Tipo]],Tabela5[Tipo],Tabela5[Id_Carga],-1)</f>
        <v>3</v>
      </c>
      <c r="H464" s="59">
        <f>MONTH(DATE(2024, FIND(Tabela4[[#This Row],[Mês]], "janfevmarabrmaijunjulagosetoutnovdez")/3 + 1, 1))</f>
        <v>2</v>
      </c>
      <c r="I464" s="51">
        <v>284</v>
      </c>
      <c r="J464" s="47">
        <v>568</v>
      </c>
    </row>
    <row r="465" spans="1:10" x14ac:dyDescent="0.25">
      <c r="A465" s="59" t="s">
        <v>195</v>
      </c>
      <c r="B465" s="46" t="s">
        <v>191</v>
      </c>
      <c r="C465" s="46" t="s">
        <v>181</v>
      </c>
      <c r="D465" s="46" t="s">
        <v>184</v>
      </c>
      <c r="E465" s="68">
        <f>_xlfn.XLOOKUP(Tabela4[[#This Row],[Origem]],Tabela2[Estado],Tabela2[Id_Porto],-1)</f>
        <v>6</v>
      </c>
      <c r="F465" s="68">
        <f>_xlfn.XLOOKUP(Tabela4[[#This Row],[Destino]],Tabela2[Estado],Tabela2[Id_Porto],-1)</f>
        <v>9</v>
      </c>
      <c r="G465" s="68">
        <f>_xlfn.XLOOKUP(Tabela4[[#This Row],[Tipo]],Tabela5[Tipo],Tabela5[Id_Carga],-1)</f>
        <v>3</v>
      </c>
      <c r="H465" s="59">
        <f>MONTH(DATE(2024, FIND(Tabela4[[#This Row],[Mês]], "janfevmarabrmaijunjulagosetoutnovdez")/3 + 1, 1))</f>
        <v>2</v>
      </c>
      <c r="I465" s="51">
        <v>265</v>
      </c>
      <c r="J465" s="47">
        <v>530</v>
      </c>
    </row>
    <row r="466" spans="1:10" x14ac:dyDescent="0.25">
      <c r="A466" s="59" t="s">
        <v>195</v>
      </c>
      <c r="B466" s="46" t="s">
        <v>193</v>
      </c>
      <c r="C466" s="46" t="s">
        <v>186</v>
      </c>
      <c r="D466" s="46" t="s">
        <v>186</v>
      </c>
      <c r="E466" s="68">
        <f>_xlfn.XLOOKUP(Tabela4[[#This Row],[Origem]],Tabela2[Estado],Tabela2[Id_Porto],-1)</f>
        <v>11</v>
      </c>
      <c r="F466" s="68">
        <f>_xlfn.XLOOKUP(Tabela4[[#This Row],[Destino]],Tabela2[Estado],Tabela2[Id_Porto],-1)</f>
        <v>11</v>
      </c>
      <c r="G466" s="68">
        <f>_xlfn.XLOOKUP(Tabela4[[#This Row],[Tipo]],Tabela5[Tipo],Tabela5[Id_Carga],-1)</f>
        <v>4</v>
      </c>
      <c r="H466" s="59">
        <f>MONTH(DATE(2024, FIND(Tabela4[[#This Row],[Mês]], "janfevmarabrmaijunjulagosetoutnovdez")/3 + 1, 1))</f>
        <v>2</v>
      </c>
      <c r="I466" s="51">
        <v>263</v>
      </c>
      <c r="J466" s="47">
        <v>526</v>
      </c>
    </row>
    <row r="467" spans="1:10" x14ac:dyDescent="0.25">
      <c r="A467" s="59" t="s">
        <v>195</v>
      </c>
      <c r="B467" s="46" t="s">
        <v>191</v>
      </c>
      <c r="C467" s="46" t="s">
        <v>183</v>
      </c>
      <c r="D467" s="46" t="s">
        <v>177</v>
      </c>
      <c r="E467" s="68">
        <f>_xlfn.XLOOKUP(Tabela4[[#This Row],[Origem]],Tabela2[Estado],Tabela2[Id_Porto],-1)</f>
        <v>8</v>
      </c>
      <c r="F467" s="68">
        <f>_xlfn.XLOOKUP(Tabela4[[#This Row],[Destino]],Tabela2[Estado],Tabela2[Id_Porto],-1)</f>
        <v>1</v>
      </c>
      <c r="G467" s="68">
        <f>_xlfn.XLOOKUP(Tabela4[[#This Row],[Tipo]],Tabela5[Tipo],Tabela5[Id_Carga],-1)</f>
        <v>3</v>
      </c>
      <c r="H467" s="59">
        <f>MONTH(DATE(2024, FIND(Tabela4[[#This Row],[Mês]], "janfevmarabrmaijunjulagosetoutnovdez")/3 + 1, 1))</f>
        <v>2</v>
      </c>
      <c r="I467" s="51">
        <v>261</v>
      </c>
      <c r="J467" s="47">
        <v>522</v>
      </c>
    </row>
    <row r="468" spans="1:10" x14ac:dyDescent="0.25">
      <c r="A468" s="59" t="s">
        <v>195</v>
      </c>
      <c r="B468" s="46" t="s">
        <v>191</v>
      </c>
      <c r="C468" s="46" t="s">
        <v>184</v>
      </c>
      <c r="D468" s="46" t="s">
        <v>180</v>
      </c>
      <c r="E468" s="68">
        <f>_xlfn.XLOOKUP(Tabela4[[#This Row],[Origem]],Tabela2[Estado],Tabela2[Id_Porto],-1)</f>
        <v>9</v>
      </c>
      <c r="F468" s="68">
        <f>_xlfn.XLOOKUP(Tabela4[[#This Row],[Destino]],Tabela2[Estado],Tabela2[Id_Porto],-1)</f>
        <v>5</v>
      </c>
      <c r="G468" s="68">
        <f>_xlfn.XLOOKUP(Tabela4[[#This Row],[Tipo]],Tabela5[Tipo],Tabela5[Id_Carga],-1)</f>
        <v>3</v>
      </c>
      <c r="H468" s="59">
        <f>MONTH(DATE(2024, FIND(Tabela4[[#This Row],[Mês]], "janfevmarabrmaijunjulagosetoutnovdez")/3 + 1, 1))</f>
        <v>2</v>
      </c>
      <c r="I468" s="51">
        <v>258</v>
      </c>
      <c r="J468" s="47">
        <v>516</v>
      </c>
    </row>
    <row r="469" spans="1:10" x14ac:dyDescent="0.25">
      <c r="A469" s="59" t="s">
        <v>195</v>
      </c>
      <c r="B469" s="46" t="s">
        <v>191</v>
      </c>
      <c r="C469" s="46" t="s">
        <v>186</v>
      </c>
      <c r="D469" s="46" t="s">
        <v>186</v>
      </c>
      <c r="E469" s="68">
        <f>_xlfn.XLOOKUP(Tabela4[[#This Row],[Origem]],Tabela2[Estado],Tabela2[Id_Porto],-1)</f>
        <v>11</v>
      </c>
      <c r="F469" s="68">
        <f>_xlfn.XLOOKUP(Tabela4[[#This Row],[Destino]],Tabela2[Estado],Tabela2[Id_Porto],-1)</f>
        <v>11</v>
      </c>
      <c r="G469" s="68">
        <f>_xlfn.XLOOKUP(Tabela4[[#This Row],[Tipo]],Tabela5[Tipo],Tabela5[Id_Carga],-1)</f>
        <v>3</v>
      </c>
      <c r="H469" s="59">
        <f>MONTH(DATE(2024, FIND(Tabela4[[#This Row],[Mês]], "janfevmarabrmaijunjulagosetoutnovdez")/3 + 1, 1))</f>
        <v>2</v>
      </c>
      <c r="I469" s="51">
        <v>252</v>
      </c>
      <c r="J469" s="47">
        <v>504</v>
      </c>
    </row>
    <row r="470" spans="1:10" x14ac:dyDescent="0.25">
      <c r="A470" s="59" t="s">
        <v>195</v>
      </c>
      <c r="B470" s="46" t="s">
        <v>191</v>
      </c>
      <c r="C470" s="46" t="s">
        <v>86</v>
      </c>
      <c r="D470" s="46" t="s">
        <v>184</v>
      </c>
      <c r="E470" s="68">
        <f>_xlfn.XLOOKUP(Tabela4[[#This Row],[Origem]],Tabela2[Estado],Tabela2[Id_Porto],-1)</f>
        <v>4</v>
      </c>
      <c r="F470" s="68">
        <f>_xlfn.XLOOKUP(Tabela4[[#This Row],[Destino]],Tabela2[Estado],Tabela2[Id_Porto],-1)</f>
        <v>9</v>
      </c>
      <c r="G470" s="68">
        <f>_xlfn.XLOOKUP(Tabela4[[#This Row],[Tipo]],Tabela5[Tipo],Tabela5[Id_Carga],-1)</f>
        <v>3</v>
      </c>
      <c r="H470" s="59">
        <f>MONTH(DATE(2024, FIND(Tabela4[[#This Row],[Mês]], "janfevmarabrmaijunjulagosetoutnovdez")/3 + 1, 1))</f>
        <v>2</v>
      </c>
      <c r="I470" s="51">
        <v>245</v>
      </c>
      <c r="J470" s="47">
        <v>490</v>
      </c>
    </row>
    <row r="471" spans="1:10" x14ac:dyDescent="0.25">
      <c r="A471" s="59" t="s">
        <v>195</v>
      </c>
      <c r="B471" s="46" t="s">
        <v>192</v>
      </c>
      <c r="C471" s="46" t="s">
        <v>187</v>
      </c>
      <c r="D471" s="46" t="s">
        <v>86</v>
      </c>
      <c r="E471" s="68">
        <f>_xlfn.XLOOKUP(Tabela4[[#This Row],[Origem]],Tabela2[Estado],Tabela2[Id_Porto],-1)</f>
        <v>12</v>
      </c>
      <c r="F471" s="68">
        <f>_xlfn.XLOOKUP(Tabela4[[#This Row],[Destino]],Tabela2[Estado],Tabela2[Id_Porto],-1)</f>
        <v>4</v>
      </c>
      <c r="G471" s="68">
        <f>_xlfn.XLOOKUP(Tabela4[[#This Row],[Tipo]],Tabela5[Tipo],Tabela5[Id_Carga],-1)</f>
        <v>1</v>
      </c>
      <c r="H471" s="59">
        <f>MONTH(DATE(2024, FIND(Tabela4[[#This Row],[Mês]], "janfevmarabrmaijunjulagosetoutnovdez")/3 + 1, 1))</f>
        <v>2</v>
      </c>
      <c r="I471" s="51">
        <v>488</v>
      </c>
      <c r="J471" s="47">
        <v>488</v>
      </c>
    </row>
    <row r="472" spans="1:10" x14ac:dyDescent="0.25">
      <c r="A472" s="59" t="s">
        <v>195</v>
      </c>
      <c r="B472" s="46" t="s">
        <v>192</v>
      </c>
      <c r="C472" s="46" t="s">
        <v>184</v>
      </c>
      <c r="D472" s="46" t="s">
        <v>185</v>
      </c>
      <c r="E472" s="68">
        <f>_xlfn.XLOOKUP(Tabela4[[#This Row],[Origem]],Tabela2[Estado],Tabela2[Id_Porto],-1)</f>
        <v>9</v>
      </c>
      <c r="F472" s="68">
        <f>_xlfn.XLOOKUP(Tabela4[[#This Row],[Destino]],Tabela2[Estado],Tabela2[Id_Porto],-1)</f>
        <v>10</v>
      </c>
      <c r="G472" s="68">
        <f>_xlfn.XLOOKUP(Tabela4[[#This Row],[Tipo]],Tabela5[Tipo],Tabela5[Id_Carga],-1)</f>
        <v>1</v>
      </c>
      <c r="H472" s="59">
        <f>MONTH(DATE(2024, FIND(Tabela4[[#This Row],[Mês]], "janfevmarabrmaijunjulagosetoutnovdez")/3 + 1, 1))</f>
        <v>2</v>
      </c>
      <c r="I472" s="51">
        <v>468</v>
      </c>
      <c r="J472" s="47">
        <v>468</v>
      </c>
    </row>
    <row r="473" spans="1:10" x14ac:dyDescent="0.25">
      <c r="A473" s="59" t="s">
        <v>195</v>
      </c>
      <c r="B473" s="46" t="s">
        <v>191</v>
      </c>
      <c r="C473" s="46" t="s">
        <v>183</v>
      </c>
      <c r="D473" s="46" t="s">
        <v>184</v>
      </c>
      <c r="E473" s="68">
        <f>_xlfn.XLOOKUP(Tabela4[[#This Row],[Origem]],Tabela2[Estado],Tabela2[Id_Porto],-1)</f>
        <v>8</v>
      </c>
      <c r="F473" s="68">
        <f>_xlfn.XLOOKUP(Tabela4[[#This Row],[Destino]],Tabela2[Estado],Tabela2[Id_Porto],-1)</f>
        <v>9</v>
      </c>
      <c r="G473" s="68">
        <f>_xlfn.XLOOKUP(Tabela4[[#This Row],[Tipo]],Tabela5[Tipo],Tabela5[Id_Carga],-1)</f>
        <v>3</v>
      </c>
      <c r="H473" s="59">
        <f>MONTH(DATE(2024, FIND(Tabela4[[#This Row],[Mês]], "janfevmarabrmaijunjulagosetoutnovdez")/3 + 1, 1))</f>
        <v>2</v>
      </c>
      <c r="I473" s="51">
        <v>231</v>
      </c>
      <c r="J473" s="47">
        <v>462</v>
      </c>
    </row>
    <row r="474" spans="1:10" x14ac:dyDescent="0.25">
      <c r="A474" s="59" t="s">
        <v>195</v>
      </c>
      <c r="B474" s="46" t="s">
        <v>193</v>
      </c>
      <c r="C474" s="46" t="s">
        <v>184</v>
      </c>
      <c r="D474" s="46" t="s">
        <v>177</v>
      </c>
      <c r="E474" s="68">
        <f>_xlfn.XLOOKUP(Tabela4[[#This Row],[Origem]],Tabela2[Estado],Tabela2[Id_Porto],-1)</f>
        <v>9</v>
      </c>
      <c r="F474" s="68">
        <f>_xlfn.XLOOKUP(Tabela4[[#This Row],[Destino]],Tabela2[Estado],Tabela2[Id_Porto],-1)</f>
        <v>1</v>
      </c>
      <c r="G474" s="68">
        <f>_xlfn.XLOOKUP(Tabela4[[#This Row],[Tipo]],Tabela5[Tipo],Tabela5[Id_Carga],-1)</f>
        <v>4</v>
      </c>
      <c r="H474" s="59">
        <f>MONTH(DATE(2024, FIND(Tabela4[[#This Row],[Mês]], "janfevmarabrmaijunjulagosetoutnovdez")/3 + 1, 1))</f>
        <v>2</v>
      </c>
      <c r="I474" s="51">
        <v>217</v>
      </c>
      <c r="J474" s="47">
        <v>434</v>
      </c>
    </row>
    <row r="475" spans="1:10" x14ac:dyDescent="0.25">
      <c r="A475" s="59" t="s">
        <v>195</v>
      </c>
      <c r="B475" s="46" t="s">
        <v>191</v>
      </c>
      <c r="C475" s="46" t="s">
        <v>180</v>
      </c>
      <c r="D475" s="46" t="s">
        <v>186</v>
      </c>
      <c r="E475" s="68">
        <f>_xlfn.XLOOKUP(Tabela4[[#This Row],[Origem]],Tabela2[Estado],Tabela2[Id_Porto],-1)</f>
        <v>5</v>
      </c>
      <c r="F475" s="68">
        <f>_xlfn.XLOOKUP(Tabela4[[#This Row],[Destino]],Tabela2[Estado],Tabela2[Id_Porto],-1)</f>
        <v>11</v>
      </c>
      <c r="G475" s="68">
        <f>_xlfn.XLOOKUP(Tabela4[[#This Row],[Tipo]],Tabela5[Tipo],Tabela5[Id_Carga],-1)</f>
        <v>3</v>
      </c>
      <c r="H475" s="59">
        <f>MONTH(DATE(2024, FIND(Tabela4[[#This Row],[Mês]], "janfevmarabrmaijunjulagosetoutnovdez")/3 + 1, 1))</f>
        <v>2</v>
      </c>
      <c r="I475" s="51">
        <v>209</v>
      </c>
      <c r="J475" s="47">
        <v>418</v>
      </c>
    </row>
    <row r="476" spans="1:10" x14ac:dyDescent="0.25">
      <c r="A476" s="59" t="s">
        <v>195</v>
      </c>
      <c r="B476" s="46" t="s">
        <v>193</v>
      </c>
      <c r="C476" s="46" t="s">
        <v>184</v>
      </c>
      <c r="D476" s="46" t="s">
        <v>185</v>
      </c>
      <c r="E476" s="68">
        <f>_xlfn.XLOOKUP(Tabela4[[#This Row],[Origem]],Tabela2[Estado],Tabela2[Id_Porto],-1)</f>
        <v>9</v>
      </c>
      <c r="F476" s="68">
        <f>_xlfn.XLOOKUP(Tabela4[[#This Row],[Destino]],Tabela2[Estado],Tabela2[Id_Porto],-1)</f>
        <v>10</v>
      </c>
      <c r="G476" s="68">
        <f>_xlfn.XLOOKUP(Tabela4[[#This Row],[Tipo]],Tabela5[Tipo],Tabela5[Id_Carga],-1)</f>
        <v>4</v>
      </c>
      <c r="H476" s="59">
        <f>MONTH(DATE(2024, FIND(Tabela4[[#This Row],[Mês]], "janfevmarabrmaijunjulagosetoutnovdez")/3 + 1, 1))</f>
        <v>2</v>
      </c>
      <c r="I476" s="51">
        <v>204</v>
      </c>
      <c r="J476" s="47">
        <v>408</v>
      </c>
    </row>
    <row r="477" spans="1:10" x14ac:dyDescent="0.25">
      <c r="A477" s="59" t="s">
        <v>195</v>
      </c>
      <c r="B477" s="46" t="s">
        <v>192</v>
      </c>
      <c r="C477" s="46" t="s">
        <v>187</v>
      </c>
      <c r="D477" s="46" t="s">
        <v>180</v>
      </c>
      <c r="E477" s="68">
        <f>_xlfn.XLOOKUP(Tabela4[[#This Row],[Origem]],Tabela2[Estado],Tabela2[Id_Porto],-1)</f>
        <v>12</v>
      </c>
      <c r="F477" s="68">
        <f>_xlfn.XLOOKUP(Tabela4[[#This Row],[Destino]],Tabela2[Estado],Tabela2[Id_Porto],-1)</f>
        <v>5</v>
      </c>
      <c r="G477" s="68">
        <f>_xlfn.XLOOKUP(Tabela4[[#This Row],[Tipo]],Tabela5[Tipo],Tabela5[Id_Carga],-1)</f>
        <v>1</v>
      </c>
      <c r="H477" s="59">
        <f>MONTH(DATE(2024, FIND(Tabela4[[#This Row],[Mês]], "janfevmarabrmaijunjulagosetoutnovdez")/3 + 1, 1))</f>
        <v>2</v>
      </c>
      <c r="I477" s="51">
        <v>393</v>
      </c>
      <c r="J477" s="47">
        <v>393</v>
      </c>
    </row>
    <row r="478" spans="1:10" x14ac:dyDescent="0.25">
      <c r="A478" s="59" t="s">
        <v>195</v>
      </c>
      <c r="B478" s="46" t="s">
        <v>192</v>
      </c>
      <c r="C478" s="46" t="s">
        <v>178</v>
      </c>
      <c r="D478" s="46" t="s">
        <v>184</v>
      </c>
      <c r="E478" s="68">
        <f>_xlfn.XLOOKUP(Tabela4[[#This Row],[Origem]],Tabela2[Estado],Tabela2[Id_Porto],-1)</f>
        <v>2</v>
      </c>
      <c r="F478" s="68">
        <f>_xlfn.XLOOKUP(Tabela4[[#This Row],[Destino]],Tabela2[Estado],Tabela2[Id_Porto],-1)</f>
        <v>9</v>
      </c>
      <c r="G478" s="68">
        <f>_xlfn.XLOOKUP(Tabela4[[#This Row],[Tipo]],Tabela5[Tipo],Tabela5[Id_Carga],-1)</f>
        <v>1</v>
      </c>
      <c r="H478" s="59">
        <f>MONTH(DATE(2024, FIND(Tabela4[[#This Row],[Mês]], "janfevmarabrmaijunjulagosetoutnovdez")/3 + 1, 1))</f>
        <v>2</v>
      </c>
      <c r="I478" s="51">
        <v>391</v>
      </c>
      <c r="J478" s="47">
        <v>391</v>
      </c>
    </row>
    <row r="479" spans="1:10" x14ac:dyDescent="0.25">
      <c r="A479" s="59" t="s">
        <v>195</v>
      </c>
      <c r="B479" s="46" t="s">
        <v>191</v>
      </c>
      <c r="C479" s="46" t="s">
        <v>187</v>
      </c>
      <c r="D479" s="46" t="s">
        <v>181</v>
      </c>
      <c r="E479" s="68">
        <f>_xlfn.XLOOKUP(Tabela4[[#This Row],[Origem]],Tabela2[Estado],Tabela2[Id_Porto],-1)</f>
        <v>12</v>
      </c>
      <c r="F479" s="68">
        <f>_xlfn.XLOOKUP(Tabela4[[#This Row],[Destino]],Tabela2[Estado],Tabela2[Id_Porto],-1)</f>
        <v>6</v>
      </c>
      <c r="G479" s="68">
        <f>_xlfn.XLOOKUP(Tabela4[[#This Row],[Tipo]],Tabela5[Tipo],Tabela5[Id_Carga],-1)</f>
        <v>3</v>
      </c>
      <c r="H479" s="59">
        <f>MONTH(DATE(2024, FIND(Tabela4[[#This Row],[Mês]], "janfevmarabrmaijunjulagosetoutnovdez")/3 + 1, 1))</f>
        <v>2</v>
      </c>
      <c r="I479" s="51">
        <v>194</v>
      </c>
      <c r="J479" s="47">
        <v>388</v>
      </c>
    </row>
    <row r="480" spans="1:10" x14ac:dyDescent="0.25">
      <c r="A480" s="59" t="s">
        <v>195</v>
      </c>
      <c r="B480" s="46" t="s">
        <v>191</v>
      </c>
      <c r="C480" s="46" t="s">
        <v>184</v>
      </c>
      <c r="D480" s="46" t="s">
        <v>181</v>
      </c>
      <c r="E480" s="68">
        <f>_xlfn.XLOOKUP(Tabela4[[#This Row],[Origem]],Tabela2[Estado],Tabela2[Id_Porto],-1)</f>
        <v>9</v>
      </c>
      <c r="F480" s="68">
        <f>_xlfn.XLOOKUP(Tabela4[[#This Row],[Destino]],Tabela2[Estado],Tabela2[Id_Porto],-1)</f>
        <v>6</v>
      </c>
      <c r="G480" s="68">
        <f>_xlfn.XLOOKUP(Tabela4[[#This Row],[Tipo]],Tabela5[Tipo],Tabela5[Id_Carga],-1)</f>
        <v>3</v>
      </c>
      <c r="H480" s="59">
        <f>MONTH(DATE(2024, FIND(Tabela4[[#This Row],[Mês]], "janfevmarabrmaijunjulagosetoutnovdez")/3 + 1, 1))</f>
        <v>2</v>
      </c>
      <c r="I480" s="51">
        <v>191</v>
      </c>
      <c r="J480" s="47">
        <v>382</v>
      </c>
    </row>
    <row r="481" spans="1:10" x14ac:dyDescent="0.25">
      <c r="A481" s="59" t="s">
        <v>195</v>
      </c>
      <c r="B481" s="46" t="s">
        <v>191</v>
      </c>
      <c r="C481" s="46" t="s">
        <v>177</v>
      </c>
      <c r="D481" s="46" t="s">
        <v>180</v>
      </c>
      <c r="E481" s="68">
        <f>_xlfn.XLOOKUP(Tabela4[[#This Row],[Origem]],Tabela2[Estado],Tabela2[Id_Porto],-1)</f>
        <v>1</v>
      </c>
      <c r="F481" s="68">
        <f>_xlfn.XLOOKUP(Tabela4[[#This Row],[Destino]],Tabela2[Estado],Tabela2[Id_Porto],-1)</f>
        <v>5</v>
      </c>
      <c r="G481" s="68">
        <f>_xlfn.XLOOKUP(Tabela4[[#This Row],[Tipo]],Tabela5[Tipo],Tabela5[Id_Carga],-1)</f>
        <v>3</v>
      </c>
      <c r="H481" s="59">
        <f>MONTH(DATE(2024, FIND(Tabela4[[#This Row],[Mês]], "janfevmarabrmaijunjulagosetoutnovdez")/3 + 1, 1))</f>
        <v>2</v>
      </c>
      <c r="I481" s="51">
        <v>190</v>
      </c>
      <c r="J481" s="47">
        <v>380</v>
      </c>
    </row>
    <row r="482" spans="1:10" x14ac:dyDescent="0.25">
      <c r="A482" s="59" t="s">
        <v>195</v>
      </c>
      <c r="B482" s="46" t="s">
        <v>191</v>
      </c>
      <c r="C482" s="46" t="s">
        <v>187</v>
      </c>
      <c r="D482" s="46" t="s">
        <v>86</v>
      </c>
      <c r="E482" s="68">
        <f>_xlfn.XLOOKUP(Tabela4[[#This Row],[Origem]],Tabela2[Estado],Tabela2[Id_Porto],-1)</f>
        <v>12</v>
      </c>
      <c r="F482" s="68">
        <f>_xlfn.XLOOKUP(Tabela4[[#This Row],[Destino]],Tabela2[Estado],Tabela2[Id_Porto],-1)</f>
        <v>4</v>
      </c>
      <c r="G482" s="68">
        <f>_xlfn.XLOOKUP(Tabela4[[#This Row],[Tipo]],Tabela5[Tipo],Tabela5[Id_Carga],-1)</f>
        <v>3</v>
      </c>
      <c r="H482" s="59">
        <f>MONTH(DATE(2024, FIND(Tabela4[[#This Row],[Mês]], "janfevmarabrmaijunjulagosetoutnovdez")/3 + 1, 1))</f>
        <v>2</v>
      </c>
      <c r="I482" s="51">
        <v>172</v>
      </c>
      <c r="J482" s="47">
        <v>344</v>
      </c>
    </row>
    <row r="483" spans="1:10" x14ac:dyDescent="0.25">
      <c r="A483" s="59" t="s">
        <v>195</v>
      </c>
      <c r="B483" s="46" t="s">
        <v>192</v>
      </c>
      <c r="C483" s="46" t="s">
        <v>184</v>
      </c>
      <c r="D483" s="46" t="s">
        <v>180</v>
      </c>
      <c r="E483" s="68">
        <f>_xlfn.XLOOKUP(Tabela4[[#This Row],[Origem]],Tabela2[Estado],Tabela2[Id_Porto],-1)</f>
        <v>9</v>
      </c>
      <c r="F483" s="68">
        <f>_xlfn.XLOOKUP(Tabela4[[#This Row],[Destino]],Tabela2[Estado],Tabela2[Id_Porto],-1)</f>
        <v>5</v>
      </c>
      <c r="G483" s="68">
        <f>_xlfn.XLOOKUP(Tabela4[[#This Row],[Tipo]],Tabela5[Tipo],Tabela5[Id_Carga],-1)</f>
        <v>1</v>
      </c>
      <c r="H483" s="59">
        <f>MONTH(DATE(2024, FIND(Tabela4[[#This Row],[Mês]], "janfevmarabrmaijunjulagosetoutnovdez")/3 + 1, 1))</f>
        <v>2</v>
      </c>
      <c r="I483" s="51">
        <v>344</v>
      </c>
      <c r="J483" s="47">
        <v>344</v>
      </c>
    </row>
    <row r="484" spans="1:10" x14ac:dyDescent="0.25">
      <c r="A484" s="59" t="s">
        <v>195</v>
      </c>
      <c r="B484" s="46" t="s">
        <v>192</v>
      </c>
      <c r="C484" s="46" t="s">
        <v>178</v>
      </c>
      <c r="D484" s="46" t="s">
        <v>86</v>
      </c>
      <c r="E484" s="68">
        <f>_xlfn.XLOOKUP(Tabela4[[#This Row],[Origem]],Tabela2[Estado],Tabela2[Id_Porto],-1)</f>
        <v>2</v>
      </c>
      <c r="F484" s="68">
        <f>_xlfn.XLOOKUP(Tabela4[[#This Row],[Destino]],Tabela2[Estado],Tabela2[Id_Porto],-1)</f>
        <v>4</v>
      </c>
      <c r="G484" s="68">
        <f>_xlfn.XLOOKUP(Tabela4[[#This Row],[Tipo]],Tabela5[Tipo],Tabela5[Id_Carga],-1)</f>
        <v>1</v>
      </c>
      <c r="H484" s="59">
        <f>MONTH(DATE(2024, FIND(Tabela4[[#This Row],[Mês]], "janfevmarabrmaijunjulagosetoutnovdez")/3 + 1, 1))</f>
        <v>2</v>
      </c>
      <c r="I484" s="51">
        <v>340</v>
      </c>
      <c r="J484" s="47">
        <v>340</v>
      </c>
    </row>
    <row r="485" spans="1:10" x14ac:dyDescent="0.25">
      <c r="A485" s="59" t="s">
        <v>195</v>
      </c>
      <c r="B485" s="46" t="s">
        <v>191</v>
      </c>
      <c r="C485" s="46" t="s">
        <v>184</v>
      </c>
      <c r="D485" s="46" t="s">
        <v>86</v>
      </c>
      <c r="E485" s="68">
        <f>_xlfn.XLOOKUP(Tabela4[[#This Row],[Origem]],Tabela2[Estado],Tabela2[Id_Porto],-1)</f>
        <v>9</v>
      </c>
      <c r="F485" s="68">
        <f>_xlfn.XLOOKUP(Tabela4[[#This Row],[Destino]],Tabela2[Estado],Tabela2[Id_Porto],-1)</f>
        <v>4</v>
      </c>
      <c r="G485" s="68">
        <f>_xlfn.XLOOKUP(Tabela4[[#This Row],[Tipo]],Tabela5[Tipo],Tabela5[Id_Carga],-1)</f>
        <v>3</v>
      </c>
      <c r="H485" s="59">
        <f>MONTH(DATE(2024, FIND(Tabela4[[#This Row],[Mês]], "janfevmarabrmaijunjulagosetoutnovdez")/3 + 1, 1))</f>
        <v>2</v>
      </c>
      <c r="I485" s="51">
        <v>170</v>
      </c>
      <c r="J485" s="47">
        <v>340</v>
      </c>
    </row>
    <row r="486" spans="1:10" x14ac:dyDescent="0.25">
      <c r="A486" s="59" t="s">
        <v>195</v>
      </c>
      <c r="B486" s="46" t="s">
        <v>191</v>
      </c>
      <c r="C486" s="46" t="s">
        <v>177</v>
      </c>
      <c r="D486" s="46" t="s">
        <v>181</v>
      </c>
      <c r="E486" s="68">
        <f>_xlfn.XLOOKUP(Tabela4[[#This Row],[Origem]],Tabela2[Estado],Tabela2[Id_Porto],-1)</f>
        <v>1</v>
      </c>
      <c r="F486" s="68">
        <f>_xlfn.XLOOKUP(Tabela4[[#This Row],[Destino]],Tabela2[Estado],Tabela2[Id_Porto],-1)</f>
        <v>6</v>
      </c>
      <c r="G486" s="68">
        <f>_xlfn.XLOOKUP(Tabela4[[#This Row],[Tipo]],Tabela5[Tipo],Tabela5[Id_Carga],-1)</f>
        <v>3</v>
      </c>
      <c r="H486" s="59">
        <f>MONTH(DATE(2024, FIND(Tabela4[[#This Row],[Mês]], "janfevmarabrmaijunjulagosetoutnovdez")/3 + 1, 1))</f>
        <v>2</v>
      </c>
      <c r="I486" s="51">
        <v>165</v>
      </c>
      <c r="J486" s="47">
        <v>330</v>
      </c>
    </row>
    <row r="487" spans="1:10" x14ac:dyDescent="0.25">
      <c r="A487" s="59" t="s">
        <v>195</v>
      </c>
      <c r="B487" s="46" t="s">
        <v>192</v>
      </c>
      <c r="C487" s="46" t="s">
        <v>184</v>
      </c>
      <c r="D487" s="46" t="s">
        <v>86</v>
      </c>
      <c r="E487" s="68">
        <f>_xlfn.XLOOKUP(Tabela4[[#This Row],[Origem]],Tabela2[Estado],Tabela2[Id_Porto],-1)</f>
        <v>9</v>
      </c>
      <c r="F487" s="68">
        <f>_xlfn.XLOOKUP(Tabela4[[#This Row],[Destino]],Tabela2[Estado],Tabela2[Id_Porto],-1)</f>
        <v>4</v>
      </c>
      <c r="G487" s="68">
        <f>_xlfn.XLOOKUP(Tabela4[[#This Row],[Tipo]],Tabela5[Tipo],Tabela5[Id_Carga],-1)</f>
        <v>1</v>
      </c>
      <c r="H487" s="59">
        <f>MONTH(DATE(2024, FIND(Tabela4[[#This Row],[Mês]], "janfevmarabrmaijunjulagosetoutnovdez")/3 + 1, 1))</f>
        <v>2</v>
      </c>
      <c r="I487" s="51">
        <v>330</v>
      </c>
      <c r="J487" s="47">
        <v>330</v>
      </c>
    </row>
    <row r="488" spans="1:10" x14ac:dyDescent="0.25">
      <c r="A488" s="59" t="s">
        <v>195</v>
      </c>
      <c r="B488" s="46" t="s">
        <v>191</v>
      </c>
      <c r="C488" s="46" t="s">
        <v>186</v>
      </c>
      <c r="D488" s="46" t="s">
        <v>185</v>
      </c>
      <c r="E488" s="68">
        <f>_xlfn.XLOOKUP(Tabela4[[#This Row],[Origem]],Tabela2[Estado],Tabela2[Id_Porto],-1)</f>
        <v>11</v>
      </c>
      <c r="F488" s="68">
        <f>_xlfn.XLOOKUP(Tabela4[[#This Row],[Destino]],Tabela2[Estado],Tabela2[Id_Porto],-1)</f>
        <v>10</v>
      </c>
      <c r="G488" s="68">
        <f>_xlfn.XLOOKUP(Tabela4[[#This Row],[Tipo]],Tabela5[Tipo],Tabela5[Id_Carga],-1)</f>
        <v>3</v>
      </c>
      <c r="H488" s="59">
        <f>MONTH(DATE(2024, FIND(Tabela4[[#This Row],[Mês]], "janfevmarabrmaijunjulagosetoutnovdez")/3 + 1, 1))</f>
        <v>2</v>
      </c>
      <c r="I488" s="51">
        <v>163</v>
      </c>
      <c r="J488" s="47">
        <v>326</v>
      </c>
    </row>
    <row r="489" spans="1:10" x14ac:dyDescent="0.25">
      <c r="A489" s="59" t="s">
        <v>195</v>
      </c>
      <c r="B489" s="46" t="s">
        <v>192</v>
      </c>
      <c r="C489" s="46" t="s">
        <v>184</v>
      </c>
      <c r="D489" s="46" t="s">
        <v>182</v>
      </c>
      <c r="E489" s="68">
        <f>_xlfn.XLOOKUP(Tabela4[[#This Row],[Origem]],Tabela2[Estado],Tabela2[Id_Porto],-1)</f>
        <v>9</v>
      </c>
      <c r="F489" s="68">
        <f>_xlfn.XLOOKUP(Tabela4[[#This Row],[Destino]],Tabela2[Estado],Tabela2[Id_Porto],-1)</f>
        <v>7</v>
      </c>
      <c r="G489" s="68">
        <f>_xlfn.XLOOKUP(Tabela4[[#This Row],[Tipo]],Tabela5[Tipo],Tabela5[Id_Carga],-1)</f>
        <v>1</v>
      </c>
      <c r="H489" s="59">
        <f>MONTH(DATE(2024, FIND(Tabela4[[#This Row],[Mês]], "janfevmarabrmaijunjulagosetoutnovdez")/3 + 1, 1))</f>
        <v>2</v>
      </c>
      <c r="I489" s="51">
        <v>322</v>
      </c>
      <c r="J489" s="47">
        <v>322</v>
      </c>
    </row>
    <row r="490" spans="1:10" x14ac:dyDescent="0.25">
      <c r="A490" s="59" t="s">
        <v>195</v>
      </c>
      <c r="B490" s="46" t="s">
        <v>191</v>
      </c>
      <c r="C490" s="46" t="s">
        <v>177</v>
      </c>
      <c r="D490" s="46" t="s">
        <v>186</v>
      </c>
      <c r="E490" s="68">
        <f>_xlfn.XLOOKUP(Tabela4[[#This Row],[Origem]],Tabela2[Estado],Tabela2[Id_Porto],-1)</f>
        <v>1</v>
      </c>
      <c r="F490" s="68">
        <f>_xlfn.XLOOKUP(Tabela4[[#This Row],[Destino]],Tabela2[Estado],Tabela2[Id_Porto],-1)</f>
        <v>11</v>
      </c>
      <c r="G490" s="68">
        <f>_xlfn.XLOOKUP(Tabela4[[#This Row],[Tipo]],Tabela5[Tipo],Tabela5[Id_Carga],-1)</f>
        <v>3</v>
      </c>
      <c r="H490" s="59">
        <f>MONTH(DATE(2024, FIND(Tabela4[[#This Row],[Mês]], "janfevmarabrmaijunjulagosetoutnovdez")/3 + 1, 1))</f>
        <v>2</v>
      </c>
      <c r="I490" s="51">
        <v>157</v>
      </c>
      <c r="J490" s="47">
        <v>314</v>
      </c>
    </row>
    <row r="491" spans="1:10" x14ac:dyDescent="0.25">
      <c r="A491" s="59" t="s">
        <v>195</v>
      </c>
      <c r="B491" s="46" t="s">
        <v>193</v>
      </c>
      <c r="C491" s="46" t="s">
        <v>184</v>
      </c>
      <c r="D491" s="46" t="s">
        <v>180</v>
      </c>
      <c r="E491" s="68">
        <f>_xlfn.XLOOKUP(Tabela4[[#This Row],[Origem]],Tabela2[Estado],Tabela2[Id_Porto],-1)</f>
        <v>9</v>
      </c>
      <c r="F491" s="68">
        <f>_xlfn.XLOOKUP(Tabela4[[#This Row],[Destino]],Tabela2[Estado],Tabela2[Id_Porto],-1)</f>
        <v>5</v>
      </c>
      <c r="G491" s="68">
        <f>_xlfn.XLOOKUP(Tabela4[[#This Row],[Tipo]],Tabela5[Tipo],Tabela5[Id_Carga],-1)</f>
        <v>4</v>
      </c>
      <c r="H491" s="59">
        <f>MONTH(DATE(2024, FIND(Tabela4[[#This Row],[Mês]], "janfevmarabrmaijunjulagosetoutnovdez")/3 + 1, 1))</f>
        <v>2</v>
      </c>
      <c r="I491" s="51">
        <v>155</v>
      </c>
      <c r="J491" s="47">
        <v>310</v>
      </c>
    </row>
    <row r="492" spans="1:10" x14ac:dyDescent="0.25">
      <c r="A492" s="59" t="s">
        <v>195</v>
      </c>
      <c r="B492" s="46" t="s">
        <v>191</v>
      </c>
      <c r="C492" s="46" t="s">
        <v>187</v>
      </c>
      <c r="D492" s="46" t="s">
        <v>180</v>
      </c>
      <c r="E492" s="68">
        <f>_xlfn.XLOOKUP(Tabela4[[#This Row],[Origem]],Tabela2[Estado],Tabela2[Id_Porto],-1)</f>
        <v>12</v>
      </c>
      <c r="F492" s="68">
        <f>_xlfn.XLOOKUP(Tabela4[[#This Row],[Destino]],Tabela2[Estado],Tabela2[Id_Porto],-1)</f>
        <v>5</v>
      </c>
      <c r="G492" s="68">
        <f>_xlfn.XLOOKUP(Tabela4[[#This Row],[Tipo]],Tabela5[Tipo],Tabela5[Id_Carga],-1)</f>
        <v>3</v>
      </c>
      <c r="H492" s="59">
        <f>MONTH(DATE(2024, FIND(Tabela4[[#This Row],[Mês]], "janfevmarabrmaijunjulagosetoutnovdez")/3 + 1, 1))</f>
        <v>2</v>
      </c>
      <c r="I492" s="51">
        <v>154</v>
      </c>
      <c r="J492" s="47">
        <v>308</v>
      </c>
    </row>
    <row r="493" spans="1:10" x14ac:dyDescent="0.25">
      <c r="A493" s="59" t="s">
        <v>195</v>
      </c>
      <c r="B493" s="46" t="s">
        <v>191</v>
      </c>
      <c r="C493" s="46" t="s">
        <v>86</v>
      </c>
      <c r="D493" s="46" t="s">
        <v>177</v>
      </c>
      <c r="E493" s="68">
        <f>_xlfn.XLOOKUP(Tabela4[[#This Row],[Origem]],Tabela2[Estado],Tabela2[Id_Porto],-1)</f>
        <v>4</v>
      </c>
      <c r="F493" s="68">
        <f>_xlfn.XLOOKUP(Tabela4[[#This Row],[Destino]],Tabela2[Estado],Tabela2[Id_Porto],-1)</f>
        <v>1</v>
      </c>
      <c r="G493" s="68">
        <f>_xlfn.XLOOKUP(Tabela4[[#This Row],[Tipo]],Tabela5[Tipo],Tabela5[Id_Carga],-1)</f>
        <v>3</v>
      </c>
      <c r="H493" s="59">
        <f>MONTH(DATE(2024, FIND(Tabela4[[#This Row],[Mês]], "janfevmarabrmaijunjulagosetoutnovdez")/3 + 1, 1))</f>
        <v>2</v>
      </c>
      <c r="I493" s="51">
        <v>151</v>
      </c>
      <c r="J493" s="47">
        <v>302</v>
      </c>
    </row>
    <row r="494" spans="1:10" x14ac:dyDescent="0.25">
      <c r="A494" s="59" t="s">
        <v>195</v>
      </c>
      <c r="B494" s="46" t="s">
        <v>192</v>
      </c>
      <c r="C494" s="46" t="s">
        <v>184</v>
      </c>
      <c r="D494" s="46" t="s">
        <v>186</v>
      </c>
      <c r="E494" s="68">
        <f>_xlfn.XLOOKUP(Tabela4[[#This Row],[Origem]],Tabela2[Estado],Tabela2[Id_Porto],-1)</f>
        <v>9</v>
      </c>
      <c r="F494" s="68">
        <f>_xlfn.XLOOKUP(Tabela4[[#This Row],[Destino]],Tabela2[Estado],Tabela2[Id_Porto],-1)</f>
        <v>11</v>
      </c>
      <c r="G494" s="68">
        <f>_xlfn.XLOOKUP(Tabela4[[#This Row],[Tipo]],Tabela5[Tipo],Tabela5[Id_Carga],-1)</f>
        <v>1</v>
      </c>
      <c r="H494" s="59">
        <f>MONTH(DATE(2024, FIND(Tabela4[[#This Row],[Mês]], "janfevmarabrmaijunjulagosetoutnovdez")/3 + 1, 1))</f>
        <v>2</v>
      </c>
      <c r="I494" s="51">
        <v>297</v>
      </c>
      <c r="J494" s="47">
        <v>297</v>
      </c>
    </row>
    <row r="495" spans="1:10" x14ac:dyDescent="0.25">
      <c r="A495" s="59" t="s">
        <v>195</v>
      </c>
      <c r="B495" s="46" t="s">
        <v>191</v>
      </c>
      <c r="C495" s="46" t="s">
        <v>177</v>
      </c>
      <c r="D495" s="46" t="s">
        <v>186</v>
      </c>
      <c r="E495" s="68">
        <f>_xlfn.XLOOKUP(Tabela4[[#This Row],[Origem]],Tabela2[Estado],Tabela2[Id_Porto],-1)</f>
        <v>1</v>
      </c>
      <c r="F495" s="68">
        <f>_xlfn.XLOOKUP(Tabela4[[#This Row],[Destino]],Tabela2[Estado],Tabela2[Id_Porto],-1)</f>
        <v>11</v>
      </c>
      <c r="G495" s="68">
        <f>_xlfn.XLOOKUP(Tabela4[[#This Row],[Tipo]],Tabela5[Tipo],Tabela5[Id_Carga],-1)</f>
        <v>3</v>
      </c>
      <c r="H495" s="59">
        <f>MONTH(DATE(2024, FIND(Tabela4[[#This Row],[Mês]], "janfevmarabrmaijunjulagosetoutnovdez")/3 + 1, 1))</f>
        <v>2</v>
      </c>
      <c r="I495" s="51">
        <v>146</v>
      </c>
      <c r="J495" s="47">
        <v>292</v>
      </c>
    </row>
    <row r="496" spans="1:10" x14ac:dyDescent="0.25">
      <c r="A496" s="59" t="s">
        <v>195</v>
      </c>
      <c r="B496" s="46" t="s">
        <v>193</v>
      </c>
      <c r="C496" s="46" t="s">
        <v>180</v>
      </c>
      <c r="D496" s="46" t="s">
        <v>177</v>
      </c>
      <c r="E496" s="68">
        <f>_xlfn.XLOOKUP(Tabela4[[#This Row],[Origem]],Tabela2[Estado],Tabela2[Id_Porto],-1)</f>
        <v>5</v>
      </c>
      <c r="F496" s="68">
        <f>_xlfn.XLOOKUP(Tabela4[[#This Row],[Destino]],Tabela2[Estado],Tabela2[Id_Porto],-1)</f>
        <v>1</v>
      </c>
      <c r="G496" s="68">
        <f>_xlfn.XLOOKUP(Tabela4[[#This Row],[Tipo]],Tabela5[Tipo],Tabela5[Id_Carga],-1)</f>
        <v>4</v>
      </c>
      <c r="H496" s="59">
        <f>MONTH(DATE(2024, FIND(Tabela4[[#This Row],[Mês]], "janfevmarabrmaijunjulagosetoutnovdez")/3 + 1, 1))</f>
        <v>2</v>
      </c>
      <c r="I496" s="51">
        <v>145</v>
      </c>
      <c r="J496" s="47">
        <v>290</v>
      </c>
    </row>
    <row r="497" spans="1:10" x14ac:dyDescent="0.25">
      <c r="A497" s="59" t="s">
        <v>195</v>
      </c>
      <c r="B497" s="46" t="s">
        <v>193</v>
      </c>
      <c r="C497" s="46" t="s">
        <v>186</v>
      </c>
      <c r="D497" s="46" t="s">
        <v>86</v>
      </c>
      <c r="E497" s="68">
        <f>_xlfn.XLOOKUP(Tabela4[[#This Row],[Origem]],Tabela2[Estado],Tabela2[Id_Porto],-1)</f>
        <v>11</v>
      </c>
      <c r="F497" s="68">
        <f>_xlfn.XLOOKUP(Tabela4[[#This Row],[Destino]],Tabela2[Estado],Tabela2[Id_Porto],-1)</f>
        <v>4</v>
      </c>
      <c r="G497" s="68">
        <f>_xlfn.XLOOKUP(Tabela4[[#This Row],[Tipo]],Tabela5[Tipo],Tabela5[Id_Carga],-1)</f>
        <v>4</v>
      </c>
      <c r="H497" s="59">
        <f>MONTH(DATE(2024, FIND(Tabela4[[#This Row],[Mês]], "janfevmarabrmaijunjulagosetoutnovdez")/3 + 1, 1))</f>
        <v>2</v>
      </c>
      <c r="I497" s="51">
        <v>145</v>
      </c>
      <c r="J497" s="47">
        <v>290</v>
      </c>
    </row>
    <row r="498" spans="1:10" x14ac:dyDescent="0.25">
      <c r="A498" s="59" t="s">
        <v>195</v>
      </c>
      <c r="B498" s="46" t="s">
        <v>191</v>
      </c>
      <c r="C498" s="46" t="s">
        <v>178</v>
      </c>
      <c r="D498" s="46" t="s">
        <v>86</v>
      </c>
      <c r="E498" s="68">
        <f>_xlfn.XLOOKUP(Tabela4[[#This Row],[Origem]],Tabela2[Estado],Tabela2[Id_Porto],-1)</f>
        <v>2</v>
      </c>
      <c r="F498" s="68">
        <f>_xlfn.XLOOKUP(Tabela4[[#This Row],[Destino]],Tabela2[Estado],Tabela2[Id_Porto],-1)</f>
        <v>4</v>
      </c>
      <c r="G498" s="68">
        <f>_xlfn.XLOOKUP(Tabela4[[#This Row],[Tipo]],Tabela5[Tipo],Tabela5[Id_Carga],-1)</f>
        <v>3</v>
      </c>
      <c r="H498" s="59">
        <f>MONTH(DATE(2024, FIND(Tabela4[[#This Row],[Mês]], "janfevmarabrmaijunjulagosetoutnovdez")/3 + 1, 1))</f>
        <v>2</v>
      </c>
      <c r="I498" s="51">
        <v>143</v>
      </c>
      <c r="J498" s="47">
        <v>286</v>
      </c>
    </row>
    <row r="499" spans="1:10" x14ac:dyDescent="0.25">
      <c r="A499" s="59" t="s">
        <v>195</v>
      </c>
      <c r="B499" s="46" t="s">
        <v>191</v>
      </c>
      <c r="C499" s="46" t="s">
        <v>184</v>
      </c>
      <c r="D499" s="46" t="s">
        <v>177</v>
      </c>
      <c r="E499" s="68">
        <f>_xlfn.XLOOKUP(Tabela4[[#This Row],[Origem]],Tabela2[Estado],Tabela2[Id_Porto],-1)</f>
        <v>9</v>
      </c>
      <c r="F499" s="68">
        <f>_xlfn.XLOOKUP(Tabela4[[#This Row],[Destino]],Tabela2[Estado],Tabela2[Id_Porto],-1)</f>
        <v>1</v>
      </c>
      <c r="G499" s="68">
        <f>_xlfn.XLOOKUP(Tabela4[[#This Row],[Tipo]],Tabela5[Tipo],Tabela5[Id_Carga],-1)</f>
        <v>3</v>
      </c>
      <c r="H499" s="59">
        <f>MONTH(DATE(2024, FIND(Tabela4[[#This Row],[Mês]], "janfevmarabrmaijunjulagosetoutnovdez")/3 + 1, 1))</f>
        <v>2</v>
      </c>
      <c r="I499" s="51">
        <v>142</v>
      </c>
      <c r="J499" s="47">
        <v>284</v>
      </c>
    </row>
    <row r="500" spans="1:10" x14ac:dyDescent="0.25">
      <c r="A500" s="59" t="s">
        <v>195</v>
      </c>
      <c r="B500" s="46" t="s">
        <v>191</v>
      </c>
      <c r="C500" s="46" t="s">
        <v>186</v>
      </c>
      <c r="D500" s="46" t="s">
        <v>177</v>
      </c>
      <c r="E500" s="68">
        <f>_xlfn.XLOOKUP(Tabela4[[#This Row],[Origem]],Tabela2[Estado],Tabela2[Id_Porto],-1)</f>
        <v>11</v>
      </c>
      <c r="F500" s="68">
        <f>_xlfn.XLOOKUP(Tabela4[[#This Row],[Destino]],Tabela2[Estado],Tabela2[Id_Porto],-1)</f>
        <v>1</v>
      </c>
      <c r="G500" s="68">
        <f>_xlfn.XLOOKUP(Tabela4[[#This Row],[Tipo]],Tabela5[Tipo],Tabela5[Id_Carga],-1)</f>
        <v>3</v>
      </c>
      <c r="H500" s="59">
        <f>MONTH(DATE(2024, FIND(Tabela4[[#This Row],[Mês]], "janfevmarabrmaijunjulagosetoutnovdez")/3 + 1, 1))</f>
        <v>2</v>
      </c>
      <c r="I500" s="51">
        <v>141</v>
      </c>
      <c r="J500" s="47">
        <v>282</v>
      </c>
    </row>
    <row r="501" spans="1:10" x14ac:dyDescent="0.25">
      <c r="A501" s="59" t="s">
        <v>195</v>
      </c>
      <c r="B501" s="46" t="s">
        <v>192</v>
      </c>
      <c r="C501" s="46" t="s">
        <v>187</v>
      </c>
      <c r="D501" s="46" t="s">
        <v>181</v>
      </c>
      <c r="E501" s="68">
        <f>_xlfn.XLOOKUP(Tabela4[[#This Row],[Origem]],Tabela2[Estado],Tabela2[Id_Porto],-1)</f>
        <v>12</v>
      </c>
      <c r="F501" s="68">
        <f>_xlfn.XLOOKUP(Tabela4[[#This Row],[Destino]],Tabela2[Estado],Tabela2[Id_Porto],-1)</f>
        <v>6</v>
      </c>
      <c r="G501" s="68">
        <f>_xlfn.XLOOKUP(Tabela4[[#This Row],[Tipo]],Tabela5[Tipo],Tabela5[Id_Carga],-1)</f>
        <v>1</v>
      </c>
      <c r="H501" s="59">
        <f>MONTH(DATE(2024, FIND(Tabela4[[#This Row],[Mês]], "janfevmarabrmaijunjulagosetoutnovdez")/3 + 1, 1))</f>
        <v>2</v>
      </c>
      <c r="I501" s="51">
        <v>279</v>
      </c>
      <c r="J501" s="47">
        <v>279</v>
      </c>
    </row>
    <row r="502" spans="1:10" x14ac:dyDescent="0.25">
      <c r="A502" s="59" t="s">
        <v>195</v>
      </c>
      <c r="B502" s="46" t="s">
        <v>191</v>
      </c>
      <c r="C502" s="46" t="s">
        <v>180</v>
      </c>
      <c r="D502" s="46" t="s">
        <v>183</v>
      </c>
      <c r="E502" s="68">
        <f>_xlfn.XLOOKUP(Tabela4[[#This Row],[Origem]],Tabela2[Estado],Tabela2[Id_Porto],-1)</f>
        <v>5</v>
      </c>
      <c r="F502" s="68">
        <f>_xlfn.XLOOKUP(Tabela4[[#This Row],[Destino]],Tabela2[Estado],Tabela2[Id_Porto],-1)</f>
        <v>8</v>
      </c>
      <c r="G502" s="68">
        <f>_xlfn.XLOOKUP(Tabela4[[#This Row],[Tipo]],Tabela5[Tipo],Tabela5[Id_Carga],-1)</f>
        <v>3</v>
      </c>
      <c r="H502" s="59">
        <f>MONTH(DATE(2024, FIND(Tabela4[[#This Row],[Mês]], "janfevmarabrmaijunjulagosetoutnovdez")/3 + 1, 1))</f>
        <v>2</v>
      </c>
      <c r="I502" s="51">
        <v>138</v>
      </c>
      <c r="J502" s="47">
        <v>276</v>
      </c>
    </row>
    <row r="503" spans="1:10" x14ac:dyDescent="0.25">
      <c r="A503" s="59" t="s">
        <v>195</v>
      </c>
      <c r="B503" s="46" t="s">
        <v>192</v>
      </c>
      <c r="C503" s="46" t="s">
        <v>180</v>
      </c>
      <c r="D503" s="46" t="s">
        <v>181</v>
      </c>
      <c r="E503" s="68">
        <f>_xlfn.XLOOKUP(Tabela4[[#This Row],[Origem]],Tabela2[Estado],Tabela2[Id_Porto],-1)</f>
        <v>5</v>
      </c>
      <c r="F503" s="68">
        <f>_xlfn.XLOOKUP(Tabela4[[#This Row],[Destino]],Tabela2[Estado],Tabela2[Id_Porto],-1)</f>
        <v>6</v>
      </c>
      <c r="G503" s="68">
        <f>_xlfn.XLOOKUP(Tabela4[[#This Row],[Tipo]],Tabela5[Tipo],Tabela5[Id_Carga],-1)</f>
        <v>1</v>
      </c>
      <c r="H503" s="59">
        <f>MONTH(DATE(2024, FIND(Tabela4[[#This Row],[Mês]], "janfevmarabrmaijunjulagosetoutnovdez")/3 + 1, 1))</f>
        <v>2</v>
      </c>
      <c r="I503" s="51">
        <v>272</v>
      </c>
      <c r="J503" s="47">
        <v>272</v>
      </c>
    </row>
    <row r="504" spans="1:10" x14ac:dyDescent="0.25">
      <c r="A504" s="59" t="s">
        <v>195</v>
      </c>
      <c r="B504" s="46" t="s">
        <v>191</v>
      </c>
      <c r="C504" s="46" t="s">
        <v>187</v>
      </c>
      <c r="D504" s="46" t="s">
        <v>184</v>
      </c>
      <c r="E504" s="68">
        <f>_xlfn.XLOOKUP(Tabela4[[#This Row],[Origem]],Tabela2[Estado],Tabela2[Id_Porto],-1)</f>
        <v>12</v>
      </c>
      <c r="F504" s="68">
        <f>_xlfn.XLOOKUP(Tabela4[[#This Row],[Destino]],Tabela2[Estado],Tabela2[Id_Porto],-1)</f>
        <v>9</v>
      </c>
      <c r="G504" s="68">
        <f>_xlfn.XLOOKUP(Tabela4[[#This Row],[Tipo]],Tabela5[Tipo],Tabela5[Id_Carga],-1)</f>
        <v>3</v>
      </c>
      <c r="H504" s="59">
        <f>MONTH(DATE(2024, FIND(Tabela4[[#This Row],[Mês]], "janfevmarabrmaijunjulagosetoutnovdez")/3 + 1, 1))</f>
        <v>2</v>
      </c>
      <c r="I504" s="51">
        <v>136</v>
      </c>
      <c r="J504" s="47">
        <v>272</v>
      </c>
    </row>
    <row r="505" spans="1:10" x14ac:dyDescent="0.25">
      <c r="A505" s="59" t="s">
        <v>195</v>
      </c>
      <c r="B505" s="46" t="s">
        <v>193</v>
      </c>
      <c r="C505" s="46" t="s">
        <v>184</v>
      </c>
      <c r="D505" s="46" t="s">
        <v>186</v>
      </c>
      <c r="E505" s="68">
        <f>_xlfn.XLOOKUP(Tabela4[[#This Row],[Origem]],Tabela2[Estado],Tabela2[Id_Porto],-1)</f>
        <v>9</v>
      </c>
      <c r="F505" s="68">
        <f>_xlfn.XLOOKUP(Tabela4[[#This Row],[Destino]],Tabela2[Estado],Tabela2[Id_Porto],-1)</f>
        <v>11</v>
      </c>
      <c r="G505" s="68">
        <f>_xlfn.XLOOKUP(Tabela4[[#This Row],[Tipo]],Tabela5[Tipo],Tabela5[Id_Carga],-1)</f>
        <v>4</v>
      </c>
      <c r="H505" s="59">
        <f>MONTH(DATE(2024, FIND(Tabela4[[#This Row],[Mês]], "janfevmarabrmaijunjulagosetoutnovdez")/3 + 1, 1))</f>
        <v>2</v>
      </c>
      <c r="I505" s="51">
        <v>135</v>
      </c>
      <c r="J505" s="47">
        <v>270</v>
      </c>
    </row>
    <row r="506" spans="1:10" x14ac:dyDescent="0.25">
      <c r="A506" s="59" t="s">
        <v>195</v>
      </c>
      <c r="B506" s="46" t="s">
        <v>192</v>
      </c>
      <c r="C506" s="46" t="s">
        <v>186</v>
      </c>
      <c r="D506" s="46" t="s">
        <v>180</v>
      </c>
      <c r="E506" s="68">
        <f>_xlfn.XLOOKUP(Tabela4[[#This Row],[Origem]],Tabela2[Estado],Tabela2[Id_Porto],-1)</f>
        <v>11</v>
      </c>
      <c r="F506" s="68">
        <f>_xlfn.XLOOKUP(Tabela4[[#This Row],[Destino]],Tabela2[Estado],Tabela2[Id_Porto],-1)</f>
        <v>5</v>
      </c>
      <c r="G506" s="68">
        <f>_xlfn.XLOOKUP(Tabela4[[#This Row],[Tipo]],Tabela5[Tipo],Tabela5[Id_Carga],-1)</f>
        <v>1</v>
      </c>
      <c r="H506" s="59">
        <f>MONTH(DATE(2024, FIND(Tabela4[[#This Row],[Mês]], "janfevmarabrmaijunjulagosetoutnovdez")/3 + 1, 1))</f>
        <v>2</v>
      </c>
      <c r="I506" s="51">
        <v>261</v>
      </c>
      <c r="J506" s="47">
        <v>261</v>
      </c>
    </row>
    <row r="507" spans="1:10" x14ac:dyDescent="0.25">
      <c r="A507" s="59" t="s">
        <v>195</v>
      </c>
      <c r="B507" s="46" t="s">
        <v>191</v>
      </c>
      <c r="C507" s="46" t="s">
        <v>181</v>
      </c>
      <c r="D507" s="46" t="s">
        <v>184</v>
      </c>
      <c r="E507" s="68">
        <f>_xlfn.XLOOKUP(Tabela4[[#This Row],[Origem]],Tabela2[Estado],Tabela2[Id_Porto],-1)</f>
        <v>6</v>
      </c>
      <c r="F507" s="68">
        <f>_xlfn.XLOOKUP(Tabela4[[#This Row],[Destino]],Tabela2[Estado],Tabela2[Id_Porto],-1)</f>
        <v>9</v>
      </c>
      <c r="G507" s="68">
        <f>_xlfn.XLOOKUP(Tabela4[[#This Row],[Tipo]],Tabela5[Tipo],Tabela5[Id_Carga],-1)</f>
        <v>3</v>
      </c>
      <c r="H507" s="59">
        <f>MONTH(DATE(2024, FIND(Tabela4[[#This Row],[Mês]], "janfevmarabrmaijunjulagosetoutnovdez")/3 + 1, 1))</f>
        <v>2</v>
      </c>
      <c r="I507" s="51">
        <v>126</v>
      </c>
      <c r="J507" s="47">
        <v>252</v>
      </c>
    </row>
    <row r="508" spans="1:10" x14ac:dyDescent="0.25">
      <c r="A508" s="59" t="s">
        <v>195</v>
      </c>
      <c r="B508" s="46" t="s">
        <v>193</v>
      </c>
      <c r="C508" s="46" t="s">
        <v>185</v>
      </c>
      <c r="D508" s="46" t="s">
        <v>186</v>
      </c>
      <c r="E508" s="68">
        <f>_xlfn.XLOOKUP(Tabela4[[#This Row],[Origem]],Tabela2[Estado],Tabela2[Id_Porto],-1)</f>
        <v>10</v>
      </c>
      <c r="F508" s="68">
        <f>_xlfn.XLOOKUP(Tabela4[[#This Row],[Destino]],Tabela2[Estado],Tabela2[Id_Porto],-1)</f>
        <v>11</v>
      </c>
      <c r="G508" s="68">
        <f>_xlfn.XLOOKUP(Tabela4[[#This Row],[Tipo]],Tabela5[Tipo],Tabela5[Id_Carga],-1)</f>
        <v>4</v>
      </c>
      <c r="H508" s="59">
        <f>MONTH(DATE(2024, FIND(Tabela4[[#This Row],[Mês]], "janfevmarabrmaijunjulagosetoutnovdez")/3 + 1, 1))</f>
        <v>2</v>
      </c>
      <c r="I508" s="51">
        <v>124</v>
      </c>
      <c r="J508" s="47">
        <v>248</v>
      </c>
    </row>
    <row r="509" spans="1:10" x14ac:dyDescent="0.25">
      <c r="A509" s="59" t="s">
        <v>195</v>
      </c>
      <c r="B509" s="46" t="s">
        <v>193</v>
      </c>
      <c r="C509" s="46" t="s">
        <v>184</v>
      </c>
      <c r="D509" s="46" t="s">
        <v>86</v>
      </c>
      <c r="E509" s="68">
        <f>_xlfn.XLOOKUP(Tabela4[[#This Row],[Origem]],Tabela2[Estado],Tabela2[Id_Porto],-1)</f>
        <v>9</v>
      </c>
      <c r="F509" s="68">
        <f>_xlfn.XLOOKUP(Tabela4[[#This Row],[Destino]],Tabela2[Estado],Tabela2[Id_Porto],-1)</f>
        <v>4</v>
      </c>
      <c r="G509" s="68">
        <f>_xlfn.XLOOKUP(Tabela4[[#This Row],[Tipo]],Tabela5[Tipo],Tabela5[Id_Carga],-1)</f>
        <v>4</v>
      </c>
      <c r="H509" s="59">
        <f>MONTH(DATE(2024, FIND(Tabela4[[#This Row],[Mês]], "janfevmarabrmaijunjulagosetoutnovdez")/3 + 1, 1))</f>
        <v>2</v>
      </c>
      <c r="I509" s="51">
        <v>121</v>
      </c>
      <c r="J509" s="47">
        <v>242</v>
      </c>
    </row>
    <row r="510" spans="1:10" x14ac:dyDescent="0.25">
      <c r="A510" s="59" t="s">
        <v>195</v>
      </c>
      <c r="B510" s="46" t="s">
        <v>192</v>
      </c>
      <c r="C510" s="46" t="s">
        <v>181</v>
      </c>
      <c r="D510" s="46" t="s">
        <v>184</v>
      </c>
      <c r="E510" s="68">
        <f>_xlfn.XLOOKUP(Tabela4[[#This Row],[Origem]],Tabela2[Estado],Tabela2[Id_Porto],-1)</f>
        <v>6</v>
      </c>
      <c r="F510" s="68">
        <f>_xlfn.XLOOKUP(Tabela4[[#This Row],[Destino]],Tabela2[Estado],Tabela2[Id_Porto],-1)</f>
        <v>9</v>
      </c>
      <c r="G510" s="68">
        <f>_xlfn.XLOOKUP(Tabela4[[#This Row],[Tipo]],Tabela5[Tipo],Tabela5[Id_Carga],-1)</f>
        <v>1</v>
      </c>
      <c r="H510" s="59">
        <f>MONTH(DATE(2024, FIND(Tabela4[[#This Row],[Mês]], "janfevmarabrmaijunjulagosetoutnovdez")/3 + 1, 1))</f>
        <v>2</v>
      </c>
      <c r="I510" s="51">
        <v>239</v>
      </c>
      <c r="J510" s="47">
        <v>239</v>
      </c>
    </row>
    <row r="511" spans="1:10" x14ac:dyDescent="0.25">
      <c r="A511" s="59" t="s">
        <v>195</v>
      </c>
      <c r="B511" s="46" t="s">
        <v>191</v>
      </c>
      <c r="C511" s="46" t="s">
        <v>181</v>
      </c>
      <c r="D511" s="46" t="s">
        <v>177</v>
      </c>
      <c r="E511" s="68">
        <f>_xlfn.XLOOKUP(Tabela4[[#This Row],[Origem]],Tabela2[Estado],Tabela2[Id_Porto],-1)</f>
        <v>6</v>
      </c>
      <c r="F511" s="68">
        <f>_xlfn.XLOOKUP(Tabela4[[#This Row],[Destino]],Tabela2[Estado],Tabela2[Id_Porto],-1)</f>
        <v>1</v>
      </c>
      <c r="G511" s="68">
        <f>_xlfn.XLOOKUP(Tabela4[[#This Row],[Tipo]],Tabela5[Tipo],Tabela5[Id_Carga],-1)</f>
        <v>3</v>
      </c>
      <c r="H511" s="59">
        <f>MONTH(DATE(2024, FIND(Tabela4[[#This Row],[Mês]], "janfevmarabrmaijunjulagosetoutnovdez")/3 + 1, 1))</f>
        <v>2</v>
      </c>
      <c r="I511" s="51">
        <v>118</v>
      </c>
      <c r="J511" s="47">
        <v>236</v>
      </c>
    </row>
    <row r="512" spans="1:10" x14ac:dyDescent="0.25">
      <c r="A512" s="59" t="s">
        <v>195</v>
      </c>
      <c r="B512" s="46" t="s">
        <v>192</v>
      </c>
      <c r="C512" s="46" t="s">
        <v>86</v>
      </c>
      <c r="D512" s="46" t="s">
        <v>180</v>
      </c>
      <c r="E512" s="68">
        <f>_xlfn.XLOOKUP(Tabela4[[#This Row],[Origem]],Tabela2[Estado],Tabela2[Id_Porto],-1)</f>
        <v>4</v>
      </c>
      <c r="F512" s="68">
        <f>_xlfn.XLOOKUP(Tabela4[[#This Row],[Destino]],Tabela2[Estado],Tabela2[Id_Porto],-1)</f>
        <v>5</v>
      </c>
      <c r="G512" s="68">
        <f>_xlfn.XLOOKUP(Tabela4[[#This Row],[Tipo]],Tabela5[Tipo],Tabela5[Id_Carga],-1)</f>
        <v>1</v>
      </c>
      <c r="H512" s="59">
        <f>MONTH(DATE(2024, FIND(Tabela4[[#This Row],[Mês]], "janfevmarabrmaijunjulagosetoutnovdez")/3 + 1, 1))</f>
        <v>2</v>
      </c>
      <c r="I512" s="51">
        <v>236</v>
      </c>
      <c r="J512" s="47">
        <v>236</v>
      </c>
    </row>
    <row r="513" spans="1:10" x14ac:dyDescent="0.25">
      <c r="A513" s="59" t="s">
        <v>195</v>
      </c>
      <c r="B513" s="46" t="s">
        <v>193</v>
      </c>
      <c r="C513" s="46" t="s">
        <v>186</v>
      </c>
      <c r="D513" s="46" t="s">
        <v>181</v>
      </c>
      <c r="E513" s="68">
        <f>_xlfn.XLOOKUP(Tabela4[[#This Row],[Origem]],Tabela2[Estado],Tabela2[Id_Porto],-1)</f>
        <v>11</v>
      </c>
      <c r="F513" s="68">
        <f>_xlfn.XLOOKUP(Tabela4[[#This Row],[Destino]],Tabela2[Estado],Tabela2[Id_Porto],-1)</f>
        <v>6</v>
      </c>
      <c r="G513" s="68">
        <f>_xlfn.XLOOKUP(Tabela4[[#This Row],[Tipo]],Tabela5[Tipo],Tabela5[Id_Carga],-1)</f>
        <v>4</v>
      </c>
      <c r="H513" s="59">
        <f>MONTH(DATE(2024, FIND(Tabela4[[#This Row],[Mês]], "janfevmarabrmaijunjulagosetoutnovdez")/3 + 1, 1))</f>
        <v>2</v>
      </c>
      <c r="I513" s="51">
        <v>115</v>
      </c>
      <c r="J513" s="47">
        <v>230</v>
      </c>
    </row>
    <row r="514" spans="1:10" x14ac:dyDescent="0.25">
      <c r="A514" s="59" t="s">
        <v>195</v>
      </c>
      <c r="B514" s="46" t="s">
        <v>191</v>
      </c>
      <c r="C514" s="46" t="s">
        <v>182</v>
      </c>
      <c r="D514" s="46" t="s">
        <v>184</v>
      </c>
      <c r="E514" s="68">
        <f>_xlfn.XLOOKUP(Tabela4[[#This Row],[Origem]],Tabela2[Estado],Tabela2[Id_Porto],-1)</f>
        <v>7</v>
      </c>
      <c r="F514" s="68">
        <f>_xlfn.XLOOKUP(Tabela4[[#This Row],[Destino]],Tabela2[Estado],Tabela2[Id_Porto],-1)</f>
        <v>9</v>
      </c>
      <c r="G514" s="68">
        <f>_xlfn.XLOOKUP(Tabela4[[#This Row],[Tipo]],Tabela5[Tipo],Tabela5[Id_Carga],-1)</f>
        <v>3</v>
      </c>
      <c r="H514" s="59">
        <f>MONTH(DATE(2024, FIND(Tabela4[[#This Row],[Mês]], "janfevmarabrmaijunjulagosetoutnovdez")/3 + 1, 1))</f>
        <v>2</v>
      </c>
      <c r="I514" s="51">
        <v>114</v>
      </c>
      <c r="J514" s="47">
        <v>228</v>
      </c>
    </row>
    <row r="515" spans="1:10" x14ac:dyDescent="0.25">
      <c r="A515" s="59" t="s">
        <v>195</v>
      </c>
      <c r="B515" s="46" t="s">
        <v>191</v>
      </c>
      <c r="C515" s="46" t="s">
        <v>185</v>
      </c>
      <c r="D515" s="46" t="s">
        <v>186</v>
      </c>
      <c r="E515" s="68">
        <f>_xlfn.XLOOKUP(Tabela4[[#This Row],[Origem]],Tabela2[Estado],Tabela2[Id_Porto],-1)</f>
        <v>10</v>
      </c>
      <c r="F515" s="68">
        <f>_xlfn.XLOOKUP(Tabela4[[#This Row],[Destino]],Tabela2[Estado],Tabela2[Id_Porto],-1)</f>
        <v>11</v>
      </c>
      <c r="G515" s="68">
        <f>_xlfn.XLOOKUP(Tabela4[[#This Row],[Tipo]],Tabela5[Tipo],Tabela5[Id_Carga],-1)</f>
        <v>3</v>
      </c>
      <c r="H515" s="59">
        <f>MONTH(DATE(2024, FIND(Tabela4[[#This Row],[Mês]], "janfevmarabrmaijunjulagosetoutnovdez")/3 + 1, 1))</f>
        <v>2</v>
      </c>
      <c r="I515" s="51">
        <v>114</v>
      </c>
      <c r="J515" s="47">
        <v>228</v>
      </c>
    </row>
    <row r="516" spans="1:10" x14ac:dyDescent="0.25">
      <c r="A516" s="59" t="s">
        <v>195</v>
      </c>
      <c r="B516" s="46" t="s">
        <v>191</v>
      </c>
      <c r="C516" s="46" t="s">
        <v>180</v>
      </c>
      <c r="D516" s="46" t="s">
        <v>177</v>
      </c>
      <c r="E516" s="68">
        <f>_xlfn.XLOOKUP(Tabela4[[#This Row],[Origem]],Tabela2[Estado],Tabela2[Id_Porto],-1)</f>
        <v>5</v>
      </c>
      <c r="F516" s="68">
        <f>_xlfn.XLOOKUP(Tabela4[[#This Row],[Destino]],Tabela2[Estado],Tabela2[Id_Porto],-1)</f>
        <v>1</v>
      </c>
      <c r="G516" s="68">
        <f>_xlfn.XLOOKUP(Tabela4[[#This Row],[Tipo]],Tabela5[Tipo],Tabela5[Id_Carga],-1)</f>
        <v>3</v>
      </c>
      <c r="H516" s="59">
        <f>MONTH(DATE(2024, FIND(Tabela4[[#This Row],[Mês]], "janfevmarabrmaijunjulagosetoutnovdez")/3 + 1, 1))</f>
        <v>2</v>
      </c>
      <c r="I516" s="51">
        <v>113</v>
      </c>
      <c r="J516" s="47">
        <v>226</v>
      </c>
    </row>
    <row r="517" spans="1:10" x14ac:dyDescent="0.25">
      <c r="A517" s="59" t="s">
        <v>195</v>
      </c>
      <c r="B517" s="46" t="s">
        <v>191</v>
      </c>
      <c r="C517" s="46" t="s">
        <v>181</v>
      </c>
      <c r="D517" s="46" t="s">
        <v>186</v>
      </c>
      <c r="E517" s="68">
        <f>_xlfn.XLOOKUP(Tabela4[[#This Row],[Origem]],Tabela2[Estado],Tabela2[Id_Porto],-1)</f>
        <v>6</v>
      </c>
      <c r="F517" s="68">
        <f>_xlfn.XLOOKUP(Tabela4[[#This Row],[Destino]],Tabela2[Estado],Tabela2[Id_Porto],-1)</f>
        <v>11</v>
      </c>
      <c r="G517" s="68">
        <f>_xlfn.XLOOKUP(Tabela4[[#This Row],[Tipo]],Tabela5[Tipo],Tabela5[Id_Carga],-1)</f>
        <v>3</v>
      </c>
      <c r="H517" s="59">
        <f>MONTH(DATE(2024, FIND(Tabela4[[#This Row],[Mês]], "janfevmarabrmaijunjulagosetoutnovdez")/3 + 1, 1))</f>
        <v>2</v>
      </c>
      <c r="I517" s="51">
        <v>107</v>
      </c>
      <c r="J517" s="47">
        <v>214</v>
      </c>
    </row>
    <row r="518" spans="1:10" x14ac:dyDescent="0.25">
      <c r="A518" s="59" t="s">
        <v>195</v>
      </c>
      <c r="B518" s="46" t="s">
        <v>191</v>
      </c>
      <c r="C518" s="46" t="s">
        <v>86</v>
      </c>
      <c r="D518" s="46" t="s">
        <v>184</v>
      </c>
      <c r="E518" s="68">
        <f>_xlfn.XLOOKUP(Tabela4[[#This Row],[Origem]],Tabela2[Estado],Tabela2[Id_Porto],-1)</f>
        <v>4</v>
      </c>
      <c r="F518" s="68">
        <f>_xlfn.XLOOKUP(Tabela4[[#This Row],[Destino]],Tabela2[Estado],Tabela2[Id_Porto],-1)</f>
        <v>9</v>
      </c>
      <c r="G518" s="68">
        <f>_xlfn.XLOOKUP(Tabela4[[#This Row],[Tipo]],Tabela5[Tipo],Tabela5[Id_Carga],-1)</f>
        <v>3</v>
      </c>
      <c r="H518" s="59">
        <f>MONTH(DATE(2024, FIND(Tabela4[[#This Row],[Mês]], "janfevmarabrmaijunjulagosetoutnovdez")/3 + 1, 1))</f>
        <v>2</v>
      </c>
      <c r="I518" s="51">
        <v>106</v>
      </c>
      <c r="J518" s="47">
        <v>212</v>
      </c>
    </row>
    <row r="519" spans="1:10" x14ac:dyDescent="0.25">
      <c r="A519" s="59" t="s">
        <v>195</v>
      </c>
      <c r="B519" s="46" t="s">
        <v>192</v>
      </c>
      <c r="C519" s="46" t="s">
        <v>182</v>
      </c>
      <c r="D519" s="46" t="s">
        <v>184</v>
      </c>
      <c r="E519" s="68">
        <f>_xlfn.XLOOKUP(Tabela4[[#This Row],[Origem]],Tabela2[Estado],Tabela2[Id_Porto],-1)</f>
        <v>7</v>
      </c>
      <c r="F519" s="68">
        <f>_xlfn.XLOOKUP(Tabela4[[#This Row],[Destino]],Tabela2[Estado],Tabela2[Id_Porto],-1)</f>
        <v>9</v>
      </c>
      <c r="G519" s="68">
        <f>_xlfn.XLOOKUP(Tabela4[[#This Row],[Tipo]],Tabela5[Tipo],Tabela5[Id_Carga],-1)</f>
        <v>1</v>
      </c>
      <c r="H519" s="59">
        <f>MONTH(DATE(2024, FIND(Tabela4[[#This Row],[Mês]], "janfevmarabrmaijunjulagosetoutnovdez")/3 + 1, 1))</f>
        <v>2</v>
      </c>
      <c r="I519" s="51">
        <v>212</v>
      </c>
      <c r="J519" s="47">
        <v>212</v>
      </c>
    </row>
    <row r="520" spans="1:10" x14ac:dyDescent="0.25">
      <c r="A520" s="59" t="s">
        <v>195</v>
      </c>
      <c r="B520" s="46" t="s">
        <v>191</v>
      </c>
      <c r="C520" s="46" t="s">
        <v>186</v>
      </c>
      <c r="D520" s="46" t="s">
        <v>86</v>
      </c>
      <c r="E520" s="68">
        <f>_xlfn.XLOOKUP(Tabela4[[#This Row],[Origem]],Tabela2[Estado],Tabela2[Id_Porto],-1)</f>
        <v>11</v>
      </c>
      <c r="F520" s="68">
        <f>_xlfn.XLOOKUP(Tabela4[[#This Row],[Destino]],Tabela2[Estado],Tabela2[Id_Porto],-1)</f>
        <v>4</v>
      </c>
      <c r="G520" s="68">
        <f>_xlfn.XLOOKUP(Tabela4[[#This Row],[Tipo]],Tabela5[Tipo],Tabela5[Id_Carga],-1)</f>
        <v>3</v>
      </c>
      <c r="H520" s="59">
        <f>MONTH(DATE(2024, FIND(Tabela4[[#This Row],[Mês]], "janfevmarabrmaijunjulagosetoutnovdez")/3 + 1, 1))</f>
        <v>2</v>
      </c>
      <c r="I520" s="51">
        <v>106</v>
      </c>
      <c r="J520" s="47">
        <v>212</v>
      </c>
    </row>
    <row r="521" spans="1:10" x14ac:dyDescent="0.25">
      <c r="A521" s="59" t="s">
        <v>195</v>
      </c>
      <c r="B521" s="46" t="s">
        <v>192</v>
      </c>
      <c r="C521" s="46" t="s">
        <v>186</v>
      </c>
      <c r="D521" s="46" t="s">
        <v>181</v>
      </c>
      <c r="E521" s="68">
        <f>_xlfn.XLOOKUP(Tabela4[[#This Row],[Origem]],Tabela2[Estado],Tabela2[Id_Porto],-1)</f>
        <v>11</v>
      </c>
      <c r="F521" s="68">
        <f>_xlfn.XLOOKUP(Tabela4[[#This Row],[Destino]],Tabela2[Estado],Tabela2[Id_Porto],-1)</f>
        <v>6</v>
      </c>
      <c r="G521" s="68">
        <f>_xlfn.XLOOKUP(Tabela4[[#This Row],[Tipo]],Tabela5[Tipo],Tabela5[Id_Carga],-1)</f>
        <v>1</v>
      </c>
      <c r="H521" s="59">
        <f>MONTH(DATE(2024, FIND(Tabela4[[#This Row],[Mês]], "janfevmarabrmaijunjulagosetoutnovdez")/3 + 1, 1))</f>
        <v>2</v>
      </c>
      <c r="I521" s="51">
        <v>204</v>
      </c>
      <c r="J521" s="47">
        <v>204</v>
      </c>
    </row>
    <row r="522" spans="1:10" x14ac:dyDescent="0.25">
      <c r="A522" s="59" t="s">
        <v>195</v>
      </c>
      <c r="B522" s="46" t="s">
        <v>191</v>
      </c>
      <c r="C522" s="46" t="s">
        <v>186</v>
      </c>
      <c r="D522" s="46" t="s">
        <v>181</v>
      </c>
      <c r="E522" s="68">
        <f>_xlfn.XLOOKUP(Tabela4[[#This Row],[Origem]],Tabela2[Estado],Tabela2[Id_Porto],-1)</f>
        <v>11</v>
      </c>
      <c r="F522" s="68">
        <f>_xlfn.XLOOKUP(Tabela4[[#This Row],[Destino]],Tabela2[Estado],Tabela2[Id_Porto],-1)</f>
        <v>6</v>
      </c>
      <c r="G522" s="68">
        <f>_xlfn.XLOOKUP(Tabela4[[#This Row],[Tipo]],Tabela5[Tipo],Tabela5[Id_Carga],-1)</f>
        <v>3</v>
      </c>
      <c r="H522" s="59">
        <f>MONTH(DATE(2024, FIND(Tabela4[[#This Row],[Mês]], "janfevmarabrmaijunjulagosetoutnovdez")/3 + 1, 1))</f>
        <v>2</v>
      </c>
      <c r="I522" s="51">
        <v>102</v>
      </c>
      <c r="J522" s="47">
        <v>204</v>
      </c>
    </row>
    <row r="523" spans="1:10" x14ac:dyDescent="0.25">
      <c r="A523" s="59" t="s">
        <v>195</v>
      </c>
      <c r="B523" s="46" t="s">
        <v>193</v>
      </c>
      <c r="C523" s="46" t="s">
        <v>186</v>
      </c>
      <c r="D523" s="46" t="s">
        <v>186</v>
      </c>
      <c r="E523" s="68">
        <f>_xlfn.XLOOKUP(Tabela4[[#This Row],[Origem]],Tabela2[Estado],Tabela2[Id_Porto],-1)</f>
        <v>11</v>
      </c>
      <c r="F523" s="68">
        <f>_xlfn.XLOOKUP(Tabela4[[#This Row],[Destino]],Tabela2[Estado],Tabela2[Id_Porto],-1)</f>
        <v>11</v>
      </c>
      <c r="G523" s="68">
        <f>_xlfn.XLOOKUP(Tabela4[[#This Row],[Tipo]],Tabela5[Tipo],Tabela5[Id_Carga],-1)</f>
        <v>4</v>
      </c>
      <c r="H523" s="59">
        <f>MONTH(DATE(2024, FIND(Tabela4[[#This Row],[Mês]], "janfevmarabrmaijunjulagosetoutnovdez")/3 + 1, 1))</f>
        <v>2</v>
      </c>
      <c r="I523" s="51">
        <v>101</v>
      </c>
      <c r="J523" s="47">
        <v>202</v>
      </c>
    </row>
    <row r="524" spans="1:10" x14ac:dyDescent="0.25">
      <c r="A524" s="59" t="s">
        <v>195</v>
      </c>
      <c r="B524" s="46" t="s">
        <v>192</v>
      </c>
      <c r="C524" s="46" t="s">
        <v>181</v>
      </c>
      <c r="D524" s="46" t="s">
        <v>184</v>
      </c>
      <c r="E524" s="68">
        <f>_xlfn.XLOOKUP(Tabela4[[#This Row],[Origem]],Tabela2[Estado],Tabela2[Id_Porto],-1)</f>
        <v>6</v>
      </c>
      <c r="F524" s="68">
        <f>_xlfn.XLOOKUP(Tabela4[[#This Row],[Destino]],Tabela2[Estado],Tabela2[Id_Porto],-1)</f>
        <v>9</v>
      </c>
      <c r="G524" s="68">
        <f>_xlfn.XLOOKUP(Tabela4[[#This Row],[Tipo]],Tabela5[Tipo],Tabela5[Id_Carga],-1)</f>
        <v>1</v>
      </c>
      <c r="H524" s="59">
        <f>MONTH(DATE(2024, FIND(Tabela4[[#This Row],[Mês]], "janfevmarabrmaijunjulagosetoutnovdez")/3 + 1, 1))</f>
        <v>2</v>
      </c>
      <c r="I524" s="51">
        <v>193</v>
      </c>
      <c r="J524" s="47">
        <v>193</v>
      </c>
    </row>
    <row r="525" spans="1:10" x14ac:dyDescent="0.25">
      <c r="A525" s="59" t="s">
        <v>195</v>
      </c>
      <c r="B525" s="46" t="s">
        <v>192</v>
      </c>
      <c r="C525" s="46" t="s">
        <v>180</v>
      </c>
      <c r="D525" s="46" t="s">
        <v>86</v>
      </c>
      <c r="E525" s="68">
        <f>_xlfn.XLOOKUP(Tabela4[[#This Row],[Origem]],Tabela2[Estado],Tabela2[Id_Porto],-1)</f>
        <v>5</v>
      </c>
      <c r="F525" s="68">
        <f>_xlfn.XLOOKUP(Tabela4[[#This Row],[Destino]],Tabela2[Estado],Tabela2[Id_Porto],-1)</f>
        <v>4</v>
      </c>
      <c r="G525" s="68">
        <f>_xlfn.XLOOKUP(Tabela4[[#This Row],[Tipo]],Tabela5[Tipo],Tabela5[Id_Carga],-1)</f>
        <v>1</v>
      </c>
      <c r="H525" s="59">
        <f>MONTH(DATE(2024, FIND(Tabela4[[#This Row],[Mês]], "janfevmarabrmaijunjulagosetoutnovdez")/3 + 1, 1))</f>
        <v>2</v>
      </c>
      <c r="I525" s="51">
        <v>191</v>
      </c>
      <c r="J525" s="47">
        <v>191</v>
      </c>
    </row>
    <row r="526" spans="1:10" x14ac:dyDescent="0.25">
      <c r="A526" s="59" t="s">
        <v>195</v>
      </c>
      <c r="B526" s="46" t="s">
        <v>191</v>
      </c>
      <c r="C526" s="46" t="s">
        <v>180</v>
      </c>
      <c r="D526" s="46" t="s">
        <v>187</v>
      </c>
      <c r="E526" s="68">
        <f>_xlfn.XLOOKUP(Tabela4[[#This Row],[Origem]],Tabela2[Estado],Tabela2[Id_Porto],-1)</f>
        <v>5</v>
      </c>
      <c r="F526" s="68">
        <f>_xlfn.XLOOKUP(Tabela4[[#This Row],[Destino]],Tabela2[Estado],Tabela2[Id_Porto],-1)</f>
        <v>12</v>
      </c>
      <c r="G526" s="68">
        <f>_xlfn.XLOOKUP(Tabela4[[#This Row],[Tipo]],Tabela5[Tipo],Tabela5[Id_Carga],-1)</f>
        <v>3</v>
      </c>
      <c r="H526" s="59">
        <f>MONTH(DATE(2024, FIND(Tabela4[[#This Row],[Mês]], "janfevmarabrmaijunjulagosetoutnovdez")/3 + 1, 1))</f>
        <v>2</v>
      </c>
      <c r="I526" s="51">
        <v>94</v>
      </c>
      <c r="J526" s="47">
        <v>188</v>
      </c>
    </row>
    <row r="527" spans="1:10" x14ac:dyDescent="0.25">
      <c r="A527" s="59" t="s">
        <v>195</v>
      </c>
      <c r="B527" s="46" t="s">
        <v>192</v>
      </c>
      <c r="C527" s="46" t="s">
        <v>181</v>
      </c>
      <c r="D527" s="46" t="s">
        <v>184</v>
      </c>
      <c r="E527" s="68">
        <f>_xlfn.XLOOKUP(Tabela4[[#This Row],[Origem]],Tabela2[Estado],Tabela2[Id_Porto],-1)</f>
        <v>6</v>
      </c>
      <c r="F527" s="68">
        <f>_xlfn.XLOOKUP(Tabela4[[#This Row],[Destino]],Tabela2[Estado],Tabela2[Id_Porto],-1)</f>
        <v>9</v>
      </c>
      <c r="G527" s="68">
        <f>_xlfn.XLOOKUP(Tabela4[[#This Row],[Tipo]],Tabela5[Tipo],Tabela5[Id_Carga],-1)</f>
        <v>1</v>
      </c>
      <c r="H527" s="59">
        <f>MONTH(DATE(2024, FIND(Tabela4[[#This Row],[Mês]], "janfevmarabrmaijunjulagosetoutnovdez")/3 + 1, 1))</f>
        <v>2</v>
      </c>
      <c r="I527" s="51">
        <v>183</v>
      </c>
      <c r="J527" s="47">
        <v>183</v>
      </c>
    </row>
    <row r="528" spans="1:10" x14ac:dyDescent="0.25">
      <c r="A528" s="59" t="s">
        <v>195</v>
      </c>
      <c r="B528" s="46" t="s">
        <v>191</v>
      </c>
      <c r="C528" s="46" t="s">
        <v>182</v>
      </c>
      <c r="D528" s="46" t="s">
        <v>177</v>
      </c>
      <c r="E528" s="68">
        <f>_xlfn.XLOOKUP(Tabela4[[#This Row],[Origem]],Tabela2[Estado],Tabela2[Id_Porto],-1)</f>
        <v>7</v>
      </c>
      <c r="F528" s="68">
        <f>_xlfn.XLOOKUP(Tabela4[[#This Row],[Destino]],Tabela2[Estado],Tabela2[Id_Porto],-1)</f>
        <v>1</v>
      </c>
      <c r="G528" s="68">
        <f>_xlfn.XLOOKUP(Tabela4[[#This Row],[Tipo]],Tabela5[Tipo],Tabela5[Id_Carga],-1)</f>
        <v>3</v>
      </c>
      <c r="H528" s="59">
        <f>MONTH(DATE(2024, FIND(Tabela4[[#This Row],[Mês]], "janfevmarabrmaijunjulagosetoutnovdez")/3 + 1, 1))</f>
        <v>2</v>
      </c>
      <c r="I528" s="51">
        <v>91</v>
      </c>
      <c r="J528" s="47">
        <v>182</v>
      </c>
    </row>
    <row r="529" spans="1:10" x14ac:dyDescent="0.25">
      <c r="A529" s="59" t="s">
        <v>195</v>
      </c>
      <c r="B529" s="46" t="s">
        <v>193</v>
      </c>
      <c r="C529" s="46" t="s">
        <v>184</v>
      </c>
      <c r="D529" s="46" t="s">
        <v>183</v>
      </c>
      <c r="E529" s="68">
        <f>_xlfn.XLOOKUP(Tabela4[[#This Row],[Origem]],Tabela2[Estado],Tabela2[Id_Porto],-1)</f>
        <v>9</v>
      </c>
      <c r="F529" s="68">
        <f>_xlfn.XLOOKUP(Tabela4[[#This Row],[Destino]],Tabela2[Estado],Tabela2[Id_Porto],-1)</f>
        <v>8</v>
      </c>
      <c r="G529" s="68">
        <f>_xlfn.XLOOKUP(Tabela4[[#This Row],[Tipo]],Tabela5[Tipo],Tabela5[Id_Carga],-1)</f>
        <v>4</v>
      </c>
      <c r="H529" s="59">
        <f>MONTH(DATE(2024, FIND(Tabela4[[#This Row],[Mês]], "janfevmarabrmaijunjulagosetoutnovdez")/3 + 1, 1))</f>
        <v>2</v>
      </c>
      <c r="I529" s="51">
        <v>90</v>
      </c>
      <c r="J529" s="47">
        <v>180</v>
      </c>
    </row>
    <row r="530" spans="1:10" x14ac:dyDescent="0.25">
      <c r="A530" s="59" t="s">
        <v>195</v>
      </c>
      <c r="B530" s="46" t="s">
        <v>192</v>
      </c>
      <c r="C530" s="46" t="s">
        <v>86</v>
      </c>
      <c r="D530" s="46" t="s">
        <v>186</v>
      </c>
      <c r="E530" s="68">
        <f>_xlfn.XLOOKUP(Tabela4[[#This Row],[Origem]],Tabela2[Estado],Tabela2[Id_Porto],-1)</f>
        <v>4</v>
      </c>
      <c r="F530" s="68">
        <f>_xlfn.XLOOKUP(Tabela4[[#This Row],[Destino]],Tabela2[Estado],Tabela2[Id_Porto],-1)</f>
        <v>11</v>
      </c>
      <c r="G530" s="68">
        <f>_xlfn.XLOOKUP(Tabela4[[#This Row],[Tipo]],Tabela5[Tipo],Tabela5[Id_Carga],-1)</f>
        <v>1</v>
      </c>
      <c r="H530" s="59">
        <f>MONTH(DATE(2024, FIND(Tabela4[[#This Row],[Mês]], "janfevmarabrmaijunjulagosetoutnovdez")/3 + 1, 1))</f>
        <v>2</v>
      </c>
      <c r="I530" s="51">
        <v>176</v>
      </c>
      <c r="J530" s="47">
        <v>176</v>
      </c>
    </row>
    <row r="531" spans="1:10" x14ac:dyDescent="0.25">
      <c r="A531" s="59" t="s">
        <v>195</v>
      </c>
      <c r="B531" s="46" t="s">
        <v>191</v>
      </c>
      <c r="C531" s="46" t="s">
        <v>177</v>
      </c>
      <c r="D531" s="46" t="s">
        <v>184</v>
      </c>
      <c r="E531" s="68">
        <f>_xlfn.XLOOKUP(Tabela4[[#This Row],[Origem]],Tabela2[Estado],Tabela2[Id_Porto],-1)</f>
        <v>1</v>
      </c>
      <c r="F531" s="68">
        <f>_xlfn.XLOOKUP(Tabela4[[#This Row],[Destino]],Tabela2[Estado],Tabela2[Id_Porto],-1)</f>
        <v>9</v>
      </c>
      <c r="G531" s="68">
        <f>_xlfn.XLOOKUP(Tabela4[[#This Row],[Tipo]],Tabela5[Tipo],Tabela5[Id_Carga],-1)</f>
        <v>3</v>
      </c>
      <c r="H531" s="59">
        <f>MONTH(DATE(2024, FIND(Tabela4[[#This Row],[Mês]], "janfevmarabrmaijunjulagosetoutnovdez")/3 + 1, 1))</f>
        <v>2</v>
      </c>
      <c r="I531" s="51">
        <v>87</v>
      </c>
      <c r="J531" s="47">
        <v>174</v>
      </c>
    </row>
    <row r="532" spans="1:10" x14ac:dyDescent="0.25">
      <c r="A532" s="59" t="s">
        <v>195</v>
      </c>
      <c r="B532" s="46" t="s">
        <v>192</v>
      </c>
      <c r="C532" s="46" t="s">
        <v>181</v>
      </c>
      <c r="D532" s="46" t="s">
        <v>183</v>
      </c>
      <c r="E532" s="68">
        <f>_xlfn.XLOOKUP(Tabela4[[#This Row],[Origem]],Tabela2[Estado],Tabela2[Id_Porto],-1)</f>
        <v>6</v>
      </c>
      <c r="F532" s="68">
        <f>_xlfn.XLOOKUP(Tabela4[[#This Row],[Destino]],Tabela2[Estado],Tabela2[Id_Porto],-1)</f>
        <v>8</v>
      </c>
      <c r="G532" s="68">
        <f>_xlfn.XLOOKUP(Tabela4[[#This Row],[Tipo]],Tabela5[Tipo],Tabela5[Id_Carga],-1)</f>
        <v>1</v>
      </c>
      <c r="H532" s="59">
        <f>MONTH(DATE(2024, FIND(Tabela4[[#This Row],[Mês]], "janfevmarabrmaijunjulagosetoutnovdez")/3 + 1, 1))</f>
        <v>2</v>
      </c>
      <c r="I532" s="51">
        <v>172</v>
      </c>
      <c r="J532" s="47">
        <v>172</v>
      </c>
    </row>
    <row r="533" spans="1:10" x14ac:dyDescent="0.25">
      <c r="A533" s="59" t="s">
        <v>195</v>
      </c>
      <c r="B533" s="46" t="s">
        <v>192</v>
      </c>
      <c r="C533" s="46" t="s">
        <v>187</v>
      </c>
      <c r="D533" s="46" t="s">
        <v>179</v>
      </c>
      <c r="E533" s="68">
        <f>_xlfn.XLOOKUP(Tabela4[[#This Row],[Origem]],Tabela2[Estado],Tabela2[Id_Porto],-1)</f>
        <v>12</v>
      </c>
      <c r="F533" s="68">
        <f>_xlfn.XLOOKUP(Tabela4[[#This Row],[Destino]],Tabela2[Estado],Tabela2[Id_Porto],-1)</f>
        <v>3</v>
      </c>
      <c r="G533" s="68">
        <f>_xlfn.XLOOKUP(Tabela4[[#This Row],[Tipo]],Tabela5[Tipo],Tabela5[Id_Carga],-1)</f>
        <v>1</v>
      </c>
      <c r="H533" s="59">
        <f>MONTH(DATE(2024, FIND(Tabela4[[#This Row],[Mês]], "janfevmarabrmaijunjulagosetoutnovdez")/3 + 1, 1))</f>
        <v>2</v>
      </c>
      <c r="I533" s="51">
        <v>170</v>
      </c>
      <c r="J533" s="47">
        <v>170</v>
      </c>
    </row>
    <row r="534" spans="1:10" x14ac:dyDescent="0.25">
      <c r="A534" s="59" t="s">
        <v>195</v>
      </c>
      <c r="B534" s="46" t="s">
        <v>191</v>
      </c>
      <c r="C534" s="46" t="s">
        <v>86</v>
      </c>
      <c r="D534" s="46" t="s">
        <v>184</v>
      </c>
      <c r="E534" s="68">
        <f>_xlfn.XLOOKUP(Tabela4[[#This Row],[Origem]],Tabela2[Estado],Tabela2[Id_Porto],-1)</f>
        <v>4</v>
      </c>
      <c r="F534" s="68">
        <f>_xlfn.XLOOKUP(Tabela4[[#This Row],[Destino]],Tabela2[Estado],Tabela2[Id_Porto],-1)</f>
        <v>9</v>
      </c>
      <c r="G534" s="68">
        <f>_xlfn.XLOOKUP(Tabela4[[#This Row],[Tipo]],Tabela5[Tipo],Tabela5[Id_Carga],-1)</f>
        <v>3</v>
      </c>
      <c r="H534" s="59">
        <f>MONTH(DATE(2024, FIND(Tabela4[[#This Row],[Mês]], "janfevmarabrmaijunjulagosetoutnovdez")/3 + 1, 1))</f>
        <v>2</v>
      </c>
      <c r="I534" s="51">
        <v>82</v>
      </c>
      <c r="J534" s="47">
        <v>164</v>
      </c>
    </row>
    <row r="535" spans="1:10" x14ac:dyDescent="0.25">
      <c r="A535" s="59" t="s">
        <v>195</v>
      </c>
      <c r="B535" s="46" t="s">
        <v>192</v>
      </c>
      <c r="C535" s="46" t="s">
        <v>184</v>
      </c>
      <c r="D535" s="46" t="s">
        <v>183</v>
      </c>
      <c r="E535" s="68">
        <f>_xlfn.XLOOKUP(Tabela4[[#This Row],[Origem]],Tabela2[Estado],Tabela2[Id_Porto],-1)</f>
        <v>9</v>
      </c>
      <c r="F535" s="68">
        <f>_xlfn.XLOOKUP(Tabela4[[#This Row],[Destino]],Tabela2[Estado],Tabela2[Id_Porto],-1)</f>
        <v>8</v>
      </c>
      <c r="G535" s="68">
        <f>_xlfn.XLOOKUP(Tabela4[[#This Row],[Tipo]],Tabela5[Tipo],Tabela5[Id_Carga],-1)</f>
        <v>1</v>
      </c>
      <c r="H535" s="59">
        <f>MONTH(DATE(2024, FIND(Tabela4[[#This Row],[Mês]], "janfevmarabrmaijunjulagosetoutnovdez")/3 + 1, 1))</f>
        <v>2</v>
      </c>
      <c r="I535" s="51">
        <v>157</v>
      </c>
      <c r="J535" s="47">
        <v>157</v>
      </c>
    </row>
    <row r="536" spans="1:10" x14ac:dyDescent="0.25">
      <c r="A536" s="59" t="s">
        <v>195</v>
      </c>
      <c r="B536" s="46" t="s">
        <v>191</v>
      </c>
      <c r="C536" s="46" t="s">
        <v>187</v>
      </c>
      <c r="D536" s="46" t="s">
        <v>177</v>
      </c>
      <c r="E536" s="68">
        <f>_xlfn.XLOOKUP(Tabela4[[#This Row],[Origem]],Tabela2[Estado],Tabela2[Id_Porto],-1)</f>
        <v>12</v>
      </c>
      <c r="F536" s="68">
        <f>_xlfn.XLOOKUP(Tabela4[[#This Row],[Destino]],Tabela2[Estado],Tabela2[Id_Porto],-1)</f>
        <v>1</v>
      </c>
      <c r="G536" s="68">
        <f>_xlfn.XLOOKUP(Tabela4[[#This Row],[Tipo]],Tabela5[Tipo],Tabela5[Id_Carga],-1)</f>
        <v>3</v>
      </c>
      <c r="H536" s="59">
        <f>MONTH(DATE(2024, FIND(Tabela4[[#This Row],[Mês]], "janfevmarabrmaijunjulagosetoutnovdez")/3 + 1, 1))</f>
        <v>2</v>
      </c>
      <c r="I536" s="51">
        <v>77</v>
      </c>
      <c r="J536" s="47">
        <v>154</v>
      </c>
    </row>
    <row r="537" spans="1:10" x14ac:dyDescent="0.25">
      <c r="A537" s="59" t="s">
        <v>195</v>
      </c>
      <c r="B537" s="46" t="s">
        <v>191</v>
      </c>
      <c r="C537" s="46" t="s">
        <v>181</v>
      </c>
      <c r="D537" s="46" t="s">
        <v>86</v>
      </c>
      <c r="E537" s="68">
        <f>_xlfn.XLOOKUP(Tabela4[[#This Row],[Origem]],Tabela2[Estado],Tabela2[Id_Porto],-1)</f>
        <v>6</v>
      </c>
      <c r="F537" s="68">
        <f>_xlfn.XLOOKUP(Tabela4[[#This Row],[Destino]],Tabela2[Estado],Tabela2[Id_Porto],-1)</f>
        <v>4</v>
      </c>
      <c r="G537" s="68">
        <f>_xlfn.XLOOKUP(Tabela4[[#This Row],[Tipo]],Tabela5[Tipo],Tabela5[Id_Carga],-1)</f>
        <v>3</v>
      </c>
      <c r="H537" s="59">
        <f>MONTH(DATE(2024, FIND(Tabela4[[#This Row],[Mês]], "janfevmarabrmaijunjulagosetoutnovdez")/3 + 1, 1))</f>
        <v>2</v>
      </c>
      <c r="I537" s="51">
        <v>75</v>
      </c>
      <c r="J537" s="47">
        <v>150</v>
      </c>
    </row>
    <row r="538" spans="1:10" x14ac:dyDescent="0.25">
      <c r="A538" s="59" t="s">
        <v>195</v>
      </c>
      <c r="B538" s="46" t="s">
        <v>191</v>
      </c>
      <c r="C538" s="46" t="s">
        <v>180</v>
      </c>
      <c r="D538" s="46" t="s">
        <v>86</v>
      </c>
      <c r="E538" s="68">
        <f>_xlfn.XLOOKUP(Tabela4[[#This Row],[Origem]],Tabela2[Estado],Tabela2[Id_Porto],-1)</f>
        <v>5</v>
      </c>
      <c r="F538" s="68">
        <f>_xlfn.XLOOKUP(Tabela4[[#This Row],[Destino]],Tabela2[Estado],Tabela2[Id_Porto],-1)</f>
        <v>4</v>
      </c>
      <c r="G538" s="68">
        <f>_xlfn.XLOOKUP(Tabela4[[#This Row],[Tipo]],Tabela5[Tipo],Tabela5[Id_Carga],-1)</f>
        <v>3</v>
      </c>
      <c r="H538" s="59">
        <f>MONTH(DATE(2024, FIND(Tabela4[[#This Row],[Mês]], "janfevmarabrmaijunjulagosetoutnovdez")/3 + 1, 1))</f>
        <v>2</v>
      </c>
      <c r="I538" s="51">
        <v>75</v>
      </c>
      <c r="J538" s="47">
        <v>150</v>
      </c>
    </row>
    <row r="539" spans="1:10" x14ac:dyDescent="0.25">
      <c r="A539" s="59" t="s">
        <v>195</v>
      </c>
      <c r="B539" s="46" t="s">
        <v>191</v>
      </c>
      <c r="C539" s="46" t="s">
        <v>183</v>
      </c>
      <c r="D539" s="46" t="s">
        <v>184</v>
      </c>
      <c r="E539" s="68">
        <f>_xlfn.XLOOKUP(Tabela4[[#This Row],[Origem]],Tabela2[Estado],Tabela2[Id_Porto],-1)</f>
        <v>8</v>
      </c>
      <c r="F539" s="68">
        <f>_xlfn.XLOOKUP(Tabela4[[#This Row],[Destino]],Tabela2[Estado],Tabela2[Id_Porto],-1)</f>
        <v>9</v>
      </c>
      <c r="G539" s="68">
        <f>_xlfn.XLOOKUP(Tabela4[[#This Row],[Tipo]],Tabela5[Tipo],Tabela5[Id_Carga],-1)</f>
        <v>3</v>
      </c>
      <c r="H539" s="59">
        <f>MONTH(DATE(2024, FIND(Tabela4[[#This Row],[Mês]], "janfevmarabrmaijunjulagosetoutnovdez")/3 + 1, 1))</f>
        <v>2</v>
      </c>
      <c r="I539" s="51">
        <v>70</v>
      </c>
      <c r="J539" s="47">
        <v>140</v>
      </c>
    </row>
    <row r="540" spans="1:10" x14ac:dyDescent="0.25">
      <c r="A540" s="59" t="s">
        <v>195</v>
      </c>
      <c r="B540" s="46" t="s">
        <v>192</v>
      </c>
      <c r="C540" s="46" t="s">
        <v>184</v>
      </c>
      <c r="D540" s="46" t="s">
        <v>177</v>
      </c>
      <c r="E540" s="68">
        <f>_xlfn.XLOOKUP(Tabela4[[#This Row],[Origem]],Tabela2[Estado],Tabela2[Id_Porto],-1)</f>
        <v>9</v>
      </c>
      <c r="F540" s="68">
        <f>_xlfn.XLOOKUP(Tabela4[[#This Row],[Destino]],Tabela2[Estado],Tabela2[Id_Porto],-1)</f>
        <v>1</v>
      </c>
      <c r="G540" s="68">
        <f>_xlfn.XLOOKUP(Tabela4[[#This Row],[Tipo]],Tabela5[Tipo],Tabela5[Id_Carga],-1)</f>
        <v>1</v>
      </c>
      <c r="H540" s="59">
        <f>MONTH(DATE(2024, FIND(Tabela4[[#This Row],[Mês]], "janfevmarabrmaijunjulagosetoutnovdez")/3 + 1, 1))</f>
        <v>2</v>
      </c>
      <c r="I540" s="51">
        <v>138</v>
      </c>
      <c r="J540" s="47">
        <v>138</v>
      </c>
    </row>
    <row r="541" spans="1:10" x14ac:dyDescent="0.25">
      <c r="A541" s="59" t="s">
        <v>195</v>
      </c>
      <c r="B541" s="46" t="s">
        <v>191</v>
      </c>
      <c r="C541" s="46" t="s">
        <v>186</v>
      </c>
      <c r="D541" s="46" t="s">
        <v>186</v>
      </c>
      <c r="E541" s="68">
        <f>_xlfn.XLOOKUP(Tabela4[[#This Row],[Origem]],Tabela2[Estado],Tabela2[Id_Porto],-1)</f>
        <v>11</v>
      </c>
      <c r="F541" s="68">
        <f>_xlfn.XLOOKUP(Tabela4[[#This Row],[Destino]],Tabela2[Estado],Tabela2[Id_Porto],-1)</f>
        <v>11</v>
      </c>
      <c r="G541" s="68">
        <f>_xlfn.XLOOKUP(Tabela4[[#This Row],[Tipo]],Tabela5[Tipo],Tabela5[Id_Carga],-1)</f>
        <v>3</v>
      </c>
      <c r="H541" s="59">
        <f>MONTH(DATE(2024, FIND(Tabela4[[#This Row],[Mês]], "janfevmarabrmaijunjulagosetoutnovdez")/3 + 1, 1))</f>
        <v>2</v>
      </c>
      <c r="I541" s="51">
        <v>67</v>
      </c>
      <c r="J541" s="47">
        <v>134</v>
      </c>
    </row>
    <row r="542" spans="1:10" x14ac:dyDescent="0.25">
      <c r="A542" s="59" t="s">
        <v>195</v>
      </c>
      <c r="B542" s="46" t="s">
        <v>192</v>
      </c>
      <c r="C542" s="46" t="s">
        <v>186</v>
      </c>
      <c r="D542" s="46" t="s">
        <v>185</v>
      </c>
      <c r="E542" s="68">
        <f>_xlfn.XLOOKUP(Tabela4[[#This Row],[Origem]],Tabela2[Estado],Tabela2[Id_Porto],-1)</f>
        <v>11</v>
      </c>
      <c r="F542" s="68">
        <f>_xlfn.XLOOKUP(Tabela4[[#This Row],[Destino]],Tabela2[Estado],Tabela2[Id_Porto],-1)</f>
        <v>10</v>
      </c>
      <c r="G542" s="68">
        <f>_xlfn.XLOOKUP(Tabela4[[#This Row],[Tipo]],Tabela5[Tipo],Tabela5[Id_Carga],-1)</f>
        <v>1</v>
      </c>
      <c r="H542" s="59">
        <f>MONTH(DATE(2024, FIND(Tabela4[[#This Row],[Mês]], "janfevmarabrmaijunjulagosetoutnovdez")/3 + 1, 1))</f>
        <v>2</v>
      </c>
      <c r="I542" s="51">
        <v>124</v>
      </c>
      <c r="J542" s="47">
        <v>124</v>
      </c>
    </row>
    <row r="543" spans="1:10" x14ac:dyDescent="0.25">
      <c r="A543" s="59" t="s">
        <v>195</v>
      </c>
      <c r="B543" s="46" t="s">
        <v>191</v>
      </c>
      <c r="C543" s="46" t="s">
        <v>177</v>
      </c>
      <c r="D543" s="46" t="s">
        <v>187</v>
      </c>
      <c r="E543" s="68">
        <f>_xlfn.XLOOKUP(Tabela4[[#This Row],[Origem]],Tabela2[Estado],Tabela2[Id_Porto],-1)</f>
        <v>1</v>
      </c>
      <c r="F543" s="68">
        <f>_xlfn.XLOOKUP(Tabela4[[#This Row],[Destino]],Tabela2[Estado],Tabela2[Id_Porto],-1)</f>
        <v>12</v>
      </c>
      <c r="G543" s="68">
        <f>_xlfn.XLOOKUP(Tabela4[[#This Row],[Tipo]],Tabela5[Tipo],Tabela5[Id_Carga],-1)</f>
        <v>3</v>
      </c>
      <c r="H543" s="59">
        <f>MONTH(DATE(2024, FIND(Tabela4[[#This Row],[Mês]], "janfevmarabrmaijunjulagosetoutnovdez")/3 + 1, 1))</f>
        <v>2</v>
      </c>
      <c r="I543" s="51">
        <v>60</v>
      </c>
      <c r="J543" s="47">
        <v>120</v>
      </c>
    </row>
    <row r="544" spans="1:10" x14ac:dyDescent="0.25">
      <c r="A544" s="59" t="s">
        <v>195</v>
      </c>
      <c r="B544" s="46" t="s">
        <v>192</v>
      </c>
      <c r="C544" s="46" t="s">
        <v>180</v>
      </c>
      <c r="D544" s="46" t="s">
        <v>183</v>
      </c>
      <c r="E544" s="68">
        <f>_xlfn.XLOOKUP(Tabela4[[#This Row],[Origem]],Tabela2[Estado],Tabela2[Id_Porto],-1)</f>
        <v>5</v>
      </c>
      <c r="F544" s="68">
        <f>_xlfn.XLOOKUP(Tabela4[[#This Row],[Destino]],Tabela2[Estado],Tabela2[Id_Porto],-1)</f>
        <v>8</v>
      </c>
      <c r="G544" s="68">
        <f>_xlfn.XLOOKUP(Tabela4[[#This Row],[Tipo]],Tabela5[Tipo],Tabela5[Id_Carga],-1)</f>
        <v>1</v>
      </c>
      <c r="H544" s="59">
        <f>MONTH(DATE(2024, FIND(Tabela4[[#This Row],[Mês]], "janfevmarabrmaijunjulagosetoutnovdez")/3 + 1, 1))</f>
        <v>2</v>
      </c>
      <c r="I544" s="51">
        <v>118</v>
      </c>
      <c r="J544" s="47">
        <v>118</v>
      </c>
    </row>
    <row r="545" spans="1:10" x14ac:dyDescent="0.25">
      <c r="A545" s="59" t="s">
        <v>195</v>
      </c>
      <c r="B545" s="46" t="s">
        <v>192</v>
      </c>
      <c r="C545" s="46" t="s">
        <v>183</v>
      </c>
      <c r="D545" s="46" t="s">
        <v>177</v>
      </c>
      <c r="E545" s="68">
        <f>_xlfn.XLOOKUP(Tabela4[[#This Row],[Origem]],Tabela2[Estado],Tabela2[Id_Porto],-1)</f>
        <v>8</v>
      </c>
      <c r="F545" s="68">
        <f>_xlfn.XLOOKUP(Tabela4[[#This Row],[Destino]],Tabela2[Estado],Tabela2[Id_Porto],-1)</f>
        <v>1</v>
      </c>
      <c r="G545" s="68">
        <f>_xlfn.XLOOKUP(Tabela4[[#This Row],[Tipo]],Tabela5[Tipo],Tabela5[Id_Carga],-1)</f>
        <v>1</v>
      </c>
      <c r="H545" s="59">
        <f>MONTH(DATE(2024, FIND(Tabela4[[#This Row],[Mês]], "janfevmarabrmaijunjulagosetoutnovdez")/3 + 1, 1))</f>
        <v>2</v>
      </c>
      <c r="I545" s="51">
        <v>117</v>
      </c>
      <c r="J545" s="47">
        <v>117</v>
      </c>
    </row>
    <row r="546" spans="1:10" x14ac:dyDescent="0.25">
      <c r="A546" s="59" t="s">
        <v>195</v>
      </c>
      <c r="B546" s="46" t="s">
        <v>193</v>
      </c>
      <c r="C546" s="46" t="s">
        <v>180</v>
      </c>
      <c r="D546" s="46" t="s">
        <v>86</v>
      </c>
      <c r="E546" s="68">
        <f>_xlfn.XLOOKUP(Tabela4[[#This Row],[Origem]],Tabela2[Estado],Tabela2[Id_Porto],-1)</f>
        <v>5</v>
      </c>
      <c r="F546" s="68">
        <f>_xlfn.XLOOKUP(Tabela4[[#This Row],[Destino]],Tabela2[Estado],Tabela2[Id_Porto],-1)</f>
        <v>4</v>
      </c>
      <c r="G546" s="68">
        <f>_xlfn.XLOOKUP(Tabela4[[#This Row],[Tipo]],Tabela5[Tipo],Tabela5[Id_Carga],-1)</f>
        <v>4</v>
      </c>
      <c r="H546" s="59">
        <f>MONTH(DATE(2024, FIND(Tabela4[[#This Row],[Mês]], "janfevmarabrmaijunjulagosetoutnovdez")/3 + 1, 1))</f>
        <v>2</v>
      </c>
      <c r="I546" s="51">
        <v>58</v>
      </c>
      <c r="J546" s="47">
        <v>116</v>
      </c>
    </row>
    <row r="547" spans="1:10" x14ac:dyDescent="0.25">
      <c r="A547" s="59" t="s">
        <v>195</v>
      </c>
      <c r="B547" s="46" t="s">
        <v>191</v>
      </c>
      <c r="C547" s="46" t="s">
        <v>183</v>
      </c>
      <c r="D547" s="46" t="s">
        <v>177</v>
      </c>
      <c r="E547" s="68">
        <f>_xlfn.XLOOKUP(Tabela4[[#This Row],[Origem]],Tabela2[Estado],Tabela2[Id_Porto],-1)</f>
        <v>8</v>
      </c>
      <c r="F547" s="68">
        <f>_xlfn.XLOOKUP(Tabela4[[#This Row],[Destino]],Tabela2[Estado],Tabela2[Id_Porto],-1)</f>
        <v>1</v>
      </c>
      <c r="G547" s="68">
        <f>_xlfn.XLOOKUP(Tabela4[[#This Row],[Tipo]],Tabela5[Tipo],Tabela5[Id_Carga],-1)</f>
        <v>3</v>
      </c>
      <c r="H547" s="59">
        <f>MONTH(DATE(2024, FIND(Tabela4[[#This Row],[Mês]], "janfevmarabrmaijunjulagosetoutnovdez")/3 + 1, 1))</f>
        <v>2</v>
      </c>
      <c r="I547" s="51">
        <v>58</v>
      </c>
      <c r="J547" s="47">
        <v>116</v>
      </c>
    </row>
    <row r="548" spans="1:10" x14ac:dyDescent="0.25">
      <c r="A548" s="59" t="s">
        <v>195</v>
      </c>
      <c r="B548" s="46" t="s">
        <v>192</v>
      </c>
      <c r="C548" s="46" t="s">
        <v>177</v>
      </c>
      <c r="D548" s="46" t="s">
        <v>184</v>
      </c>
      <c r="E548" s="68">
        <f>_xlfn.XLOOKUP(Tabela4[[#This Row],[Origem]],Tabela2[Estado],Tabela2[Id_Porto],-1)</f>
        <v>1</v>
      </c>
      <c r="F548" s="68">
        <f>_xlfn.XLOOKUP(Tabela4[[#This Row],[Destino]],Tabela2[Estado],Tabela2[Id_Porto],-1)</f>
        <v>9</v>
      </c>
      <c r="G548" s="68">
        <f>_xlfn.XLOOKUP(Tabela4[[#This Row],[Tipo]],Tabela5[Tipo],Tabela5[Id_Carga],-1)</f>
        <v>1</v>
      </c>
      <c r="H548" s="59">
        <f>MONTH(DATE(2024, FIND(Tabela4[[#This Row],[Mês]], "janfevmarabrmaijunjulagosetoutnovdez")/3 + 1, 1))</f>
        <v>2</v>
      </c>
      <c r="I548" s="51">
        <v>115</v>
      </c>
      <c r="J548" s="47">
        <v>115</v>
      </c>
    </row>
    <row r="549" spans="1:10" x14ac:dyDescent="0.25">
      <c r="A549" s="59" t="s">
        <v>195</v>
      </c>
      <c r="B549" s="46" t="s">
        <v>192</v>
      </c>
      <c r="C549" s="46" t="s">
        <v>86</v>
      </c>
      <c r="D549" s="46" t="s">
        <v>177</v>
      </c>
      <c r="E549" s="68">
        <f>_xlfn.XLOOKUP(Tabela4[[#This Row],[Origem]],Tabela2[Estado],Tabela2[Id_Porto],-1)</f>
        <v>4</v>
      </c>
      <c r="F549" s="68">
        <f>_xlfn.XLOOKUP(Tabela4[[#This Row],[Destino]],Tabela2[Estado],Tabela2[Id_Porto],-1)</f>
        <v>1</v>
      </c>
      <c r="G549" s="68">
        <f>_xlfn.XLOOKUP(Tabela4[[#This Row],[Tipo]],Tabela5[Tipo],Tabela5[Id_Carga],-1)</f>
        <v>1</v>
      </c>
      <c r="H549" s="59">
        <f>MONTH(DATE(2024, FIND(Tabela4[[#This Row],[Mês]], "janfevmarabrmaijunjulagosetoutnovdez")/3 + 1, 1))</f>
        <v>2</v>
      </c>
      <c r="I549" s="51">
        <v>115</v>
      </c>
      <c r="J549" s="47">
        <v>115</v>
      </c>
    </row>
    <row r="550" spans="1:10" x14ac:dyDescent="0.25">
      <c r="A550" s="59" t="s">
        <v>195</v>
      </c>
      <c r="B550" s="46" t="s">
        <v>191</v>
      </c>
      <c r="C550" s="46" t="s">
        <v>180</v>
      </c>
      <c r="D550" s="46" t="s">
        <v>181</v>
      </c>
      <c r="E550" s="68">
        <f>_xlfn.XLOOKUP(Tabela4[[#This Row],[Origem]],Tabela2[Estado],Tabela2[Id_Porto],-1)</f>
        <v>5</v>
      </c>
      <c r="F550" s="68">
        <f>_xlfn.XLOOKUP(Tabela4[[#This Row],[Destino]],Tabela2[Estado],Tabela2[Id_Porto],-1)</f>
        <v>6</v>
      </c>
      <c r="G550" s="68">
        <f>_xlfn.XLOOKUP(Tabela4[[#This Row],[Tipo]],Tabela5[Tipo],Tabela5[Id_Carga],-1)</f>
        <v>3</v>
      </c>
      <c r="H550" s="59">
        <f>MONTH(DATE(2024, FIND(Tabela4[[#This Row],[Mês]], "janfevmarabrmaijunjulagosetoutnovdez")/3 + 1, 1))</f>
        <v>2</v>
      </c>
      <c r="I550" s="51">
        <v>54</v>
      </c>
      <c r="J550" s="47">
        <v>108</v>
      </c>
    </row>
    <row r="551" spans="1:10" x14ac:dyDescent="0.25">
      <c r="A551" s="59" t="s">
        <v>195</v>
      </c>
      <c r="B551" s="46" t="s">
        <v>191</v>
      </c>
      <c r="C551" s="46" t="s">
        <v>183</v>
      </c>
      <c r="D551" s="46" t="s">
        <v>186</v>
      </c>
      <c r="E551" s="68">
        <f>_xlfn.XLOOKUP(Tabela4[[#This Row],[Origem]],Tabela2[Estado],Tabela2[Id_Porto],-1)</f>
        <v>8</v>
      </c>
      <c r="F551" s="68">
        <f>_xlfn.XLOOKUP(Tabela4[[#This Row],[Destino]],Tabela2[Estado],Tabela2[Id_Porto],-1)</f>
        <v>11</v>
      </c>
      <c r="G551" s="68">
        <f>_xlfn.XLOOKUP(Tabela4[[#This Row],[Tipo]],Tabela5[Tipo],Tabela5[Id_Carga],-1)</f>
        <v>3</v>
      </c>
      <c r="H551" s="59">
        <f>MONTH(DATE(2024, FIND(Tabela4[[#This Row],[Mês]], "janfevmarabrmaijunjulagosetoutnovdez")/3 + 1, 1))</f>
        <v>2</v>
      </c>
      <c r="I551" s="51">
        <v>53</v>
      </c>
      <c r="J551" s="47">
        <v>106</v>
      </c>
    </row>
    <row r="552" spans="1:10" x14ac:dyDescent="0.25">
      <c r="A552" s="59" t="s">
        <v>195</v>
      </c>
      <c r="B552" s="46" t="s">
        <v>191</v>
      </c>
      <c r="C552" s="46" t="s">
        <v>187</v>
      </c>
      <c r="D552" s="46" t="s">
        <v>177</v>
      </c>
      <c r="E552" s="68">
        <f>_xlfn.XLOOKUP(Tabela4[[#This Row],[Origem]],Tabela2[Estado],Tabela2[Id_Porto],-1)</f>
        <v>12</v>
      </c>
      <c r="F552" s="68">
        <f>_xlfn.XLOOKUP(Tabela4[[#This Row],[Destino]],Tabela2[Estado],Tabela2[Id_Porto],-1)</f>
        <v>1</v>
      </c>
      <c r="G552" s="68">
        <f>_xlfn.XLOOKUP(Tabela4[[#This Row],[Tipo]],Tabela5[Tipo],Tabela5[Id_Carga],-1)</f>
        <v>3</v>
      </c>
      <c r="H552" s="59">
        <f>MONTH(DATE(2024, FIND(Tabela4[[#This Row],[Mês]], "janfevmarabrmaijunjulagosetoutnovdez")/3 + 1, 1))</f>
        <v>2</v>
      </c>
      <c r="I552" s="51">
        <v>53</v>
      </c>
      <c r="J552" s="47">
        <v>106</v>
      </c>
    </row>
    <row r="553" spans="1:10" x14ac:dyDescent="0.25">
      <c r="A553" s="59" t="s">
        <v>195</v>
      </c>
      <c r="B553" s="46" t="s">
        <v>191</v>
      </c>
      <c r="C553" s="46" t="s">
        <v>86</v>
      </c>
      <c r="D553" s="46" t="s">
        <v>186</v>
      </c>
      <c r="E553" s="68">
        <f>_xlfn.XLOOKUP(Tabela4[[#This Row],[Origem]],Tabela2[Estado],Tabela2[Id_Porto],-1)</f>
        <v>4</v>
      </c>
      <c r="F553" s="68">
        <f>_xlfn.XLOOKUP(Tabela4[[#This Row],[Destino]],Tabela2[Estado],Tabela2[Id_Porto],-1)</f>
        <v>11</v>
      </c>
      <c r="G553" s="68">
        <f>_xlfn.XLOOKUP(Tabela4[[#This Row],[Tipo]],Tabela5[Tipo],Tabela5[Id_Carga],-1)</f>
        <v>3</v>
      </c>
      <c r="H553" s="59">
        <f>MONTH(DATE(2024, FIND(Tabela4[[#This Row],[Mês]], "janfevmarabrmaijunjulagosetoutnovdez")/3 + 1, 1))</f>
        <v>2</v>
      </c>
      <c r="I553" s="51">
        <v>51</v>
      </c>
      <c r="J553" s="47">
        <v>102</v>
      </c>
    </row>
    <row r="554" spans="1:10" x14ac:dyDescent="0.25">
      <c r="A554" s="59" t="s">
        <v>195</v>
      </c>
      <c r="B554" s="46" t="s">
        <v>191</v>
      </c>
      <c r="C554" s="46" t="s">
        <v>186</v>
      </c>
      <c r="D554" s="46" t="s">
        <v>186</v>
      </c>
      <c r="E554" s="68">
        <f>_xlfn.XLOOKUP(Tabela4[[#This Row],[Origem]],Tabela2[Estado],Tabela2[Id_Porto],-1)</f>
        <v>11</v>
      </c>
      <c r="F554" s="68">
        <f>_xlfn.XLOOKUP(Tabela4[[#This Row],[Destino]],Tabela2[Estado],Tabela2[Id_Porto],-1)</f>
        <v>11</v>
      </c>
      <c r="G554" s="68">
        <f>_xlfn.XLOOKUP(Tabela4[[#This Row],[Tipo]],Tabela5[Tipo],Tabela5[Id_Carga],-1)</f>
        <v>3</v>
      </c>
      <c r="H554" s="59">
        <f>MONTH(DATE(2024, FIND(Tabela4[[#This Row],[Mês]], "janfevmarabrmaijunjulagosetoutnovdez")/3 + 1, 1))</f>
        <v>2</v>
      </c>
      <c r="I554" s="51">
        <v>50</v>
      </c>
      <c r="J554" s="47">
        <v>100</v>
      </c>
    </row>
    <row r="555" spans="1:10" x14ac:dyDescent="0.25">
      <c r="A555" s="59" t="s">
        <v>195</v>
      </c>
      <c r="B555" s="46" t="s">
        <v>191</v>
      </c>
      <c r="C555" s="46" t="s">
        <v>184</v>
      </c>
      <c r="D555" s="46" t="s">
        <v>183</v>
      </c>
      <c r="E555" s="68">
        <f>_xlfn.XLOOKUP(Tabela4[[#This Row],[Origem]],Tabela2[Estado],Tabela2[Id_Porto],-1)</f>
        <v>9</v>
      </c>
      <c r="F555" s="68">
        <f>_xlfn.XLOOKUP(Tabela4[[#This Row],[Destino]],Tabela2[Estado],Tabela2[Id_Porto],-1)</f>
        <v>8</v>
      </c>
      <c r="G555" s="68">
        <f>_xlfn.XLOOKUP(Tabela4[[#This Row],[Tipo]],Tabela5[Tipo],Tabela5[Id_Carga],-1)</f>
        <v>3</v>
      </c>
      <c r="H555" s="59">
        <f>MONTH(DATE(2024, FIND(Tabela4[[#This Row],[Mês]], "janfevmarabrmaijunjulagosetoutnovdez")/3 + 1, 1))</f>
        <v>2</v>
      </c>
      <c r="I555" s="51">
        <v>50</v>
      </c>
      <c r="J555" s="47">
        <v>100</v>
      </c>
    </row>
    <row r="556" spans="1:10" x14ac:dyDescent="0.25">
      <c r="A556" s="59" t="s">
        <v>195</v>
      </c>
      <c r="B556" s="46" t="s">
        <v>191</v>
      </c>
      <c r="C556" s="46" t="s">
        <v>181</v>
      </c>
      <c r="D556" s="46" t="s">
        <v>180</v>
      </c>
      <c r="E556" s="68">
        <f>_xlfn.XLOOKUP(Tabela4[[#This Row],[Origem]],Tabela2[Estado],Tabela2[Id_Porto],-1)</f>
        <v>6</v>
      </c>
      <c r="F556" s="68">
        <f>_xlfn.XLOOKUP(Tabela4[[#This Row],[Destino]],Tabela2[Estado],Tabela2[Id_Porto],-1)</f>
        <v>5</v>
      </c>
      <c r="G556" s="68">
        <f>_xlfn.XLOOKUP(Tabela4[[#This Row],[Tipo]],Tabela5[Tipo],Tabela5[Id_Carga],-1)</f>
        <v>3</v>
      </c>
      <c r="H556" s="59">
        <f>MONTH(DATE(2024, FIND(Tabela4[[#This Row],[Mês]], "janfevmarabrmaijunjulagosetoutnovdez")/3 + 1, 1))</f>
        <v>2</v>
      </c>
      <c r="I556" s="51">
        <v>49</v>
      </c>
      <c r="J556" s="47">
        <v>98</v>
      </c>
    </row>
    <row r="557" spans="1:10" x14ac:dyDescent="0.25">
      <c r="A557" s="59" t="s">
        <v>195</v>
      </c>
      <c r="B557" s="46" t="s">
        <v>191</v>
      </c>
      <c r="C557" s="46" t="s">
        <v>180</v>
      </c>
      <c r="D557" s="46" t="s">
        <v>186</v>
      </c>
      <c r="E557" s="68">
        <f>_xlfn.XLOOKUP(Tabela4[[#This Row],[Origem]],Tabela2[Estado],Tabela2[Id_Porto],-1)</f>
        <v>5</v>
      </c>
      <c r="F557" s="68">
        <f>_xlfn.XLOOKUP(Tabela4[[#This Row],[Destino]],Tabela2[Estado],Tabela2[Id_Porto],-1)</f>
        <v>11</v>
      </c>
      <c r="G557" s="68">
        <f>_xlfn.XLOOKUP(Tabela4[[#This Row],[Tipo]],Tabela5[Tipo],Tabela5[Id_Carga],-1)</f>
        <v>3</v>
      </c>
      <c r="H557" s="59">
        <f>MONTH(DATE(2024, FIND(Tabela4[[#This Row],[Mês]], "janfevmarabrmaijunjulagosetoutnovdez")/3 + 1, 1))</f>
        <v>2</v>
      </c>
      <c r="I557" s="51">
        <v>49</v>
      </c>
      <c r="J557" s="47">
        <v>98</v>
      </c>
    </row>
    <row r="558" spans="1:10" x14ac:dyDescent="0.25">
      <c r="A558" s="59" t="s">
        <v>195</v>
      </c>
      <c r="B558" s="46" t="s">
        <v>193</v>
      </c>
      <c r="C558" s="46" t="s">
        <v>183</v>
      </c>
      <c r="D558" s="46" t="s">
        <v>180</v>
      </c>
      <c r="E558" s="68">
        <f>_xlfn.XLOOKUP(Tabela4[[#This Row],[Origem]],Tabela2[Estado],Tabela2[Id_Porto],-1)</f>
        <v>8</v>
      </c>
      <c r="F558" s="68">
        <f>_xlfn.XLOOKUP(Tabela4[[#This Row],[Destino]],Tabela2[Estado],Tabela2[Id_Porto],-1)</f>
        <v>5</v>
      </c>
      <c r="G558" s="68">
        <f>_xlfn.XLOOKUP(Tabela4[[#This Row],[Tipo]],Tabela5[Tipo],Tabela5[Id_Carga],-1)</f>
        <v>4</v>
      </c>
      <c r="H558" s="59">
        <f>MONTH(DATE(2024, FIND(Tabela4[[#This Row],[Mês]], "janfevmarabrmaijunjulagosetoutnovdez")/3 + 1, 1))</f>
        <v>2</v>
      </c>
      <c r="I558" s="51">
        <v>49</v>
      </c>
      <c r="J558" s="47">
        <v>98</v>
      </c>
    </row>
    <row r="559" spans="1:10" x14ac:dyDescent="0.25">
      <c r="A559" s="59" t="s">
        <v>195</v>
      </c>
      <c r="B559" s="46" t="s">
        <v>191</v>
      </c>
      <c r="C559" s="46" t="s">
        <v>187</v>
      </c>
      <c r="D559" s="46" t="s">
        <v>86</v>
      </c>
      <c r="E559" s="68">
        <f>_xlfn.XLOOKUP(Tabela4[[#This Row],[Origem]],Tabela2[Estado],Tabela2[Id_Porto],-1)</f>
        <v>12</v>
      </c>
      <c r="F559" s="68">
        <f>_xlfn.XLOOKUP(Tabela4[[#This Row],[Destino]],Tabela2[Estado],Tabela2[Id_Porto],-1)</f>
        <v>4</v>
      </c>
      <c r="G559" s="68">
        <f>_xlfn.XLOOKUP(Tabela4[[#This Row],[Tipo]],Tabela5[Tipo],Tabela5[Id_Carga],-1)</f>
        <v>3</v>
      </c>
      <c r="H559" s="59">
        <f>MONTH(DATE(2024, FIND(Tabela4[[#This Row],[Mês]], "janfevmarabrmaijunjulagosetoutnovdez")/3 + 1, 1))</f>
        <v>2</v>
      </c>
      <c r="I559" s="51">
        <v>49</v>
      </c>
      <c r="J559" s="47">
        <v>98</v>
      </c>
    </row>
    <row r="560" spans="1:10" x14ac:dyDescent="0.25">
      <c r="A560" s="59" t="s">
        <v>195</v>
      </c>
      <c r="B560" s="46" t="s">
        <v>193</v>
      </c>
      <c r="C560" s="46" t="s">
        <v>186</v>
      </c>
      <c r="D560" s="46" t="s">
        <v>183</v>
      </c>
      <c r="E560" s="68">
        <f>_xlfn.XLOOKUP(Tabela4[[#This Row],[Origem]],Tabela2[Estado],Tabela2[Id_Porto],-1)</f>
        <v>11</v>
      </c>
      <c r="F560" s="68">
        <f>_xlfn.XLOOKUP(Tabela4[[#This Row],[Destino]],Tabela2[Estado],Tabela2[Id_Porto],-1)</f>
        <v>8</v>
      </c>
      <c r="G560" s="68">
        <f>_xlfn.XLOOKUP(Tabela4[[#This Row],[Tipo]],Tabela5[Tipo],Tabela5[Id_Carga],-1)</f>
        <v>4</v>
      </c>
      <c r="H560" s="59">
        <f>MONTH(DATE(2024, FIND(Tabela4[[#This Row],[Mês]], "janfevmarabrmaijunjulagosetoutnovdez")/3 + 1, 1))</f>
        <v>2</v>
      </c>
      <c r="I560" s="51">
        <v>48</v>
      </c>
      <c r="J560" s="47">
        <v>96</v>
      </c>
    </row>
    <row r="561" spans="1:10" x14ac:dyDescent="0.25">
      <c r="A561" s="59" t="s">
        <v>195</v>
      </c>
      <c r="B561" s="46" t="s">
        <v>191</v>
      </c>
      <c r="C561" s="46" t="s">
        <v>186</v>
      </c>
      <c r="D561" s="46" t="s">
        <v>179</v>
      </c>
      <c r="E561" s="68">
        <f>_xlfn.XLOOKUP(Tabela4[[#This Row],[Origem]],Tabela2[Estado],Tabela2[Id_Porto],-1)</f>
        <v>11</v>
      </c>
      <c r="F561" s="68">
        <f>_xlfn.XLOOKUP(Tabela4[[#This Row],[Destino]],Tabela2[Estado],Tabela2[Id_Porto],-1)</f>
        <v>3</v>
      </c>
      <c r="G561" s="68">
        <f>_xlfn.XLOOKUP(Tabela4[[#This Row],[Tipo]],Tabela5[Tipo],Tabela5[Id_Carga],-1)</f>
        <v>3</v>
      </c>
      <c r="H561" s="59">
        <f>MONTH(DATE(2024, FIND(Tabela4[[#This Row],[Mês]], "janfevmarabrmaijunjulagosetoutnovdez")/3 + 1, 1))</f>
        <v>2</v>
      </c>
      <c r="I561" s="51">
        <v>45</v>
      </c>
      <c r="J561" s="47">
        <v>90</v>
      </c>
    </row>
    <row r="562" spans="1:10" x14ac:dyDescent="0.25">
      <c r="A562" s="59" t="s">
        <v>195</v>
      </c>
      <c r="B562" s="46" t="s">
        <v>191</v>
      </c>
      <c r="C562" s="46" t="s">
        <v>181</v>
      </c>
      <c r="D562" s="46" t="s">
        <v>187</v>
      </c>
      <c r="E562" s="68">
        <f>_xlfn.XLOOKUP(Tabela4[[#This Row],[Origem]],Tabela2[Estado],Tabela2[Id_Porto],-1)</f>
        <v>6</v>
      </c>
      <c r="F562" s="68">
        <f>_xlfn.XLOOKUP(Tabela4[[#This Row],[Destino]],Tabela2[Estado],Tabela2[Id_Porto],-1)</f>
        <v>12</v>
      </c>
      <c r="G562" s="68">
        <f>_xlfn.XLOOKUP(Tabela4[[#This Row],[Tipo]],Tabela5[Tipo],Tabela5[Id_Carga],-1)</f>
        <v>3</v>
      </c>
      <c r="H562" s="59">
        <f>MONTH(DATE(2024, FIND(Tabela4[[#This Row],[Mês]], "janfevmarabrmaijunjulagosetoutnovdez")/3 + 1, 1))</f>
        <v>2</v>
      </c>
      <c r="I562" s="51">
        <v>43</v>
      </c>
      <c r="J562" s="47">
        <v>86</v>
      </c>
    </row>
    <row r="563" spans="1:10" x14ac:dyDescent="0.25">
      <c r="A563" s="59" t="s">
        <v>195</v>
      </c>
      <c r="B563" s="46" t="s">
        <v>193</v>
      </c>
      <c r="C563" s="46" t="s">
        <v>181</v>
      </c>
      <c r="D563" s="46" t="s">
        <v>184</v>
      </c>
      <c r="E563" s="68">
        <f>_xlfn.XLOOKUP(Tabela4[[#This Row],[Origem]],Tabela2[Estado],Tabela2[Id_Porto],-1)</f>
        <v>6</v>
      </c>
      <c r="F563" s="68">
        <f>_xlfn.XLOOKUP(Tabela4[[#This Row],[Destino]],Tabela2[Estado],Tabela2[Id_Porto],-1)</f>
        <v>9</v>
      </c>
      <c r="G563" s="68">
        <f>_xlfn.XLOOKUP(Tabela4[[#This Row],[Tipo]],Tabela5[Tipo],Tabela5[Id_Carga],-1)</f>
        <v>4</v>
      </c>
      <c r="H563" s="59">
        <f>MONTH(DATE(2024, FIND(Tabela4[[#This Row],[Mês]], "janfevmarabrmaijunjulagosetoutnovdez")/3 + 1, 1))</f>
        <v>2</v>
      </c>
      <c r="I563" s="51">
        <v>42</v>
      </c>
      <c r="J563" s="47">
        <v>84</v>
      </c>
    </row>
    <row r="564" spans="1:10" x14ac:dyDescent="0.25">
      <c r="A564" s="59" t="s">
        <v>195</v>
      </c>
      <c r="B564" s="46" t="s">
        <v>192</v>
      </c>
      <c r="C564" s="46" t="s">
        <v>184</v>
      </c>
      <c r="D564" s="46" t="s">
        <v>186</v>
      </c>
      <c r="E564" s="68">
        <f>_xlfn.XLOOKUP(Tabela4[[#This Row],[Origem]],Tabela2[Estado],Tabela2[Id_Porto],-1)</f>
        <v>9</v>
      </c>
      <c r="F564" s="68">
        <f>_xlfn.XLOOKUP(Tabela4[[#This Row],[Destino]],Tabela2[Estado],Tabela2[Id_Porto],-1)</f>
        <v>11</v>
      </c>
      <c r="G564" s="68">
        <f>_xlfn.XLOOKUP(Tabela4[[#This Row],[Tipo]],Tabela5[Tipo],Tabela5[Id_Carga],-1)</f>
        <v>1</v>
      </c>
      <c r="H564" s="59">
        <f>MONTH(DATE(2024, FIND(Tabela4[[#This Row],[Mês]], "janfevmarabrmaijunjulagosetoutnovdez")/3 + 1, 1))</f>
        <v>2</v>
      </c>
      <c r="I564" s="51">
        <v>84</v>
      </c>
      <c r="J564" s="47">
        <v>84</v>
      </c>
    </row>
    <row r="565" spans="1:10" x14ac:dyDescent="0.25">
      <c r="A565" s="59" t="s">
        <v>195</v>
      </c>
      <c r="B565" s="46" t="s">
        <v>191</v>
      </c>
      <c r="C565" s="46" t="s">
        <v>183</v>
      </c>
      <c r="D565" s="46" t="s">
        <v>86</v>
      </c>
      <c r="E565" s="68">
        <f>_xlfn.XLOOKUP(Tabela4[[#This Row],[Origem]],Tabela2[Estado],Tabela2[Id_Porto],-1)</f>
        <v>8</v>
      </c>
      <c r="F565" s="68">
        <f>_xlfn.XLOOKUP(Tabela4[[#This Row],[Destino]],Tabela2[Estado],Tabela2[Id_Porto],-1)</f>
        <v>4</v>
      </c>
      <c r="G565" s="68">
        <f>_xlfn.XLOOKUP(Tabela4[[#This Row],[Tipo]],Tabela5[Tipo],Tabela5[Id_Carga],-1)</f>
        <v>3</v>
      </c>
      <c r="H565" s="59">
        <f>MONTH(DATE(2024, FIND(Tabela4[[#This Row],[Mês]], "janfevmarabrmaijunjulagosetoutnovdez")/3 + 1, 1))</f>
        <v>2</v>
      </c>
      <c r="I565" s="51">
        <v>41</v>
      </c>
      <c r="J565" s="47">
        <v>82</v>
      </c>
    </row>
    <row r="566" spans="1:10" x14ac:dyDescent="0.25">
      <c r="A566" s="59" t="s">
        <v>195</v>
      </c>
      <c r="B566" s="46" t="s">
        <v>192</v>
      </c>
      <c r="C566" s="46" t="s">
        <v>184</v>
      </c>
      <c r="D566" s="46" t="s">
        <v>183</v>
      </c>
      <c r="E566" s="68">
        <f>_xlfn.XLOOKUP(Tabela4[[#This Row],[Origem]],Tabela2[Estado],Tabela2[Id_Porto],-1)</f>
        <v>9</v>
      </c>
      <c r="F566" s="68">
        <f>_xlfn.XLOOKUP(Tabela4[[#This Row],[Destino]],Tabela2[Estado],Tabela2[Id_Porto],-1)</f>
        <v>8</v>
      </c>
      <c r="G566" s="68">
        <f>_xlfn.XLOOKUP(Tabela4[[#This Row],[Tipo]],Tabela5[Tipo],Tabela5[Id_Carga],-1)</f>
        <v>1</v>
      </c>
      <c r="H566" s="59">
        <f>MONTH(DATE(2024, FIND(Tabela4[[#This Row],[Mês]], "janfevmarabrmaijunjulagosetoutnovdez")/3 + 1, 1))</f>
        <v>2</v>
      </c>
      <c r="I566" s="51">
        <v>80</v>
      </c>
      <c r="J566" s="47">
        <v>80</v>
      </c>
    </row>
    <row r="567" spans="1:10" x14ac:dyDescent="0.25">
      <c r="A567" s="59" t="s">
        <v>195</v>
      </c>
      <c r="B567" s="46" t="s">
        <v>192</v>
      </c>
      <c r="C567" s="46" t="s">
        <v>86</v>
      </c>
      <c r="D567" s="46" t="s">
        <v>184</v>
      </c>
      <c r="E567" s="68">
        <f>_xlfn.XLOOKUP(Tabela4[[#This Row],[Origem]],Tabela2[Estado],Tabela2[Id_Porto],-1)</f>
        <v>4</v>
      </c>
      <c r="F567" s="68">
        <f>_xlfn.XLOOKUP(Tabela4[[#This Row],[Destino]],Tabela2[Estado],Tabela2[Id_Porto],-1)</f>
        <v>9</v>
      </c>
      <c r="G567" s="68">
        <f>_xlfn.XLOOKUP(Tabela4[[#This Row],[Tipo]],Tabela5[Tipo],Tabela5[Id_Carga],-1)</f>
        <v>1</v>
      </c>
      <c r="H567" s="59">
        <f>MONTH(DATE(2024, FIND(Tabela4[[#This Row],[Mês]], "janfevmarabrmaijunjulagosetoutnovdez")/3 + 1, 1))</f>
        <v>2</v>
      </c>
      <c r="I567" s="51">
        <v>79</v>
      </c>
      <c r="J567" s="47">
        <v>79</v>
      </c>
    </row>
    <row r="568" spans="1:10" x14ac:dyDescent="0.25">
      <c r="A568" s="59" t="s">
        <v>195</v>
      </c>
      <c r="B568" s="46" t="s">
        <v>192</v>
      </c>
      <c r="C568" s="46" t="s">
        <v>184</v>
      </c>
      <c r="D568" s="46" t="s">
        <v>177</v>
      </c>
      <c r="E568" s="68">
        <f>_xlfn.XLOOKUP(Tabela4[[#This Row],[Origem]],Tabela2[Estado],Tabela2[Id_Porto],-1)</f>
        <v>9</v>
      </c>
      <c r="F568" s="68">
        <f>_xlfn.XLOOKUP(Tabela4[[#This Row],[Destino]],Tabela2[Estado],Tabela2[Id_Porto],-1)</f>
        <v>1</v>
      </c>
      <c r="G568" s="68">
        <f>_xlfn.XLOOKUP(Tabela4[[#This Row],[Tipo]],Tabela5[Tipo],Tabela5[Id_Carga],-1)</f>
        <v>1</v>
      </c>
      <c r="H568" s="59">
        <f>MONTH(DATE(2024, FIND(Tabela4[[#This Row],[Mês]], "janfevmarabrmaijunjulagosetoutnovdez")/3 + 1, 1))</f>
        <v>2</v>
      </c>
      <c r="I568" s="51">
        <v>79</v>
      </c>
      <c r="J568" s="47">
        <v>79</v>
      </c>
    </row>
    <row r="569" spans="1:10" x14ac:dyDescent="0.25">
      <c r="A569" s="59" t="s">
        <v>195</v>
      </c>
      <c r="B569" s="46" t="s">
        <v>191</v>
      </c>
      <c r="C569" s="46" t="s">
        <v>183</v>
      </c>
      <c r="D569" s="46" t="s">
        <v>180</v>
      </c>
      <c r="E569" s="68">
        <f>_xlfn.XLOOKUP(Tabela4[[#This Row],[Origem]],Tabela2[Estado],Tabela2[Id_Porto],-1)</f>
        <v>8</v>
      </c>
      <c r="F569" s="68">
        <f>_xlfn.XLOOKUP(Tabela4[[#This Row],[Destino]],Tabela2[Estado],Tabela2[Id_Porto],-1)</f>
        <v>5</v>
      </c>
      <c r="G569" s="68">
        <f>_xlfn.XLOOKUP(Tabela4[[#This Row],[Tipo]],Tabela5[Tipo],Tabela5[Id_Carga],-1)</f>
        <v>3</v>
      </c>
      <c r="H569" s="59">
        <f>MONTH(DATE(2024, FIND(Tabela4[[#This Row],[Mês]], "janfevmarabrmaijunjulagosetoutnovdez")/3 + 1, 1))</f>
        <v>2</v>
      </c>
      <c r="I569" s="51">
        <v>39</v>
      </c>
      <c r="J569" s="47">
        <v>78</v>
      </c>
    </row>
    <row r="570" spans="1:10" x14ac:dyDescent="0.25">
      <c r="A570" s="59" t="s">
        <v>195</v>
      </c>
      <c r="B570" s="46" t="s">
        <v>192</v>
      </c>
      <c r="C570" s="46" t="s">
        <v>185</v>
      </c>
      <c r="D570" s="46" t="s">
        <v>186</v>
      </c>
      <c r="E570" s="68">
        <f>_xlfn.XLOOKUP(Tabela4[[#This Row],[Origem]],Tabela2[Estado],Tabela2[Id_Porto],-1)</f>
        <v>10</v>
      </c>
      <c r="F570" s="68">
        <f>_xlfn.XLOOKUP(Tabela4[[#This Row],[Destino]],Tabela2[Estado],Tabela2[Id_Porto],-1)</f>
        <v>11</v>
      </c>
      <c r="G570" s="68">
        <f>_xlfn.XLOOKUP(Tabela4[[#This Row],[Tipo]],Tabela5[Tipo],Tabela5[Id_Carga],-1)</f>
        <v>1</v>
      </c>
      <c r="H570" s="59">
        <f>MONTH(DATE(2024, FIND(Tabela4[[#This Row],[Mês]], "janfevmarabrmaijunjulagosetoutnovdez")/3 + 1, 1))</f>
        <v>2</v>
      </c>
      <c r="I570" s="51">
        <v>77</v>
      </c>
      <c r="J570" s="47">
        <v>77</v>
      </c>
    </row>
    <row r="571" spans="1:10" x14ac:dyDescent="0.25">
      <c r="A571" s="59" t="s">
        <v>195</v>
      </c>
      <c r="B571" s="46" t="s">
        <v>192</v>
      </c>
      <c r="C571" s="46" t="s">
        <v>177</v>
      </c>
      <c r="D571" s="46" t="s">
        <v>184</v>
      </c>
      <c r="E571" s="68">
        <f>_xlfn.XLOOKUP(Tabela4[[#This Row],[Origem]],Tabela2[Estado],Tabela2[Id_Porto],-1)</f>
        <v>1</v>
      </c>
      <c r="F571" s="68">
        <f>_xlfn.XLOOKUP(Tabela4[[#This Row],[Destino]],Tabela2[Estado],Tabela2[Id_Porto],-1)</f>
        <v>9</v>
      </c>
      <c r="G571" s="68">
        <f>_xlfn.XLOOKUP(Tabela4[[#This Row],[Tipo]],Tabela5[Tipo],Tabela5[Id_Carga],-1)</f>
        <v>1</v>
      </c>
      <c r="H571" s="59">
        <f>MONTH(DATE(2024, FIND(Tabela4[[#This Row],[Mês]], "janfevmarabrmaijunjulagosetoutnovdez")/3 + 1, 1))</f>
        <v>2</v>
      </c>
      <c r="I571" s="51">
        <v>74</v>
      </c>
      <c r="J571" s="47">
        <v>74</v>
      </c>
    </row>
    <row r="572" spans="1:10" x14ac:dyDescent="0.25">
      <c r="A572" s="59" t="s">
        <v>195</v>
      </c>
      <c r="B572" s="46" t="s">
        <v>191</v>
      </c>
      <c r="C572" s="46" t="s">
        <v>183</v>
      </c>
      <c r="D572" s="46" t="s">
        <v>184</v>
      </c>
      <c r="E572" s="68">
        <f>_xlfn.XLOOKUP(Tabela4[[#This Row],[Origem]],Tabela2[Estado],Tabela2[Id_Porto],-1)</f>
        <v>8</v>
      </c>
      <c r="F572" s="68">
        <f>_xlfn.XLOOKUP(Tabela4[[#This Row],[Destino]],Tabela2[Estado],Tabela2[Id_Porto],-1)</f>
        <v>9</v>
      </c>
      <c r="G572" s="68">
        <f>_xlfn.XLOOKUP(Tabela4[[#This Row],[Tipo]],Tabela5[Tipo],Tabela5[Id_Carga],-1)</f>
        <v>3</v>
      </c>
      <c r="H572" s="59">
        <f>MONTH(DATE(2024, FIND(Tabela4[[#This Row],[Mês]], "janfevmarabrmaijunjulagosetoutnovdez")/3 + 1, 1))</f>
        <v>2</v>
      </c>
      <c r="I572" s="51">
        <v>37</v>
      </c>
      <c r="J572" s="47">
        <v>74</v>
      </c>
    </row>
    <row r="573" spans="1:10" x14ac:dyDescent="0.25">
      <c r="A573" s="59" t="s">
        <v>195</v>
      </c>
      <c r="B573" s="46" t="s">
        <v>192</v>
      </c>
      <c r="C573" s="46" t="s">
        <v>183</v>
      </c>
      <c r="D573" s="46" t="s">
        <v>86</v>
      </c>
      <c r="E573" s="68">
        <f>_xlfn.XLOOKUP(Tabela4[[#This Row],[Origem]],Tabela2[Estado],Tabela2[Id_Porto],-1)</f>
        <v>8</v>
      </c>
      <c r="F573" s="68">
        <f>_xlfn.XLOOKUP(Tabela4[[#This Row],[Destino]],Tabela2[Estado],Tabela2[Id_Porto],-1)</f>
        <v>4</v>
      </c>
      <c r="G573" s="68">
        <f>_xlfn.XLOOKUP(Tabela4[[#This Row],[Tipo]],Tabela5[Tipo],Tabela5[Id_Carga],-1)</f>
        <v>1</v>
      </c>
      <c r="H573" s="59">
        <f>MONTH(DATE(2024, FIND(Tabela4[[#This Row],[Mês]], "janfevmarabrmaijunjulagosetoutnovdez")/3 + 1, 1))</f>
        <v>2</v>
      </c>
      <c r="I573" s="51">
        <v>73</v>
      </c>
      <c r="J573" s="47">
        <v>73</v>
      </c>
    </row>
    <row r="574" spans="1:10" x14ac:dyDescent="0.25">
      <c r="A574" s="59" t="s">
        <v>195</v>
      </c>
      <c r="B574" s="46" t="s">
        <v>191</v>
      </c>
      <c r="C574" s="46" t="s">
        <v>185</v>
      </c>
      <c r="D574" s="46" t="s">
        <v>186</v>
      </c>
      <c r="E574" s="68">
        <f>_xlfn.XLOOKUP(Tabela4[[#This Row],[Origem]],Tabela2[Estado],Tabela2[Id_Porto],-1)</f>
        <v>10</v>
      </c>
      <c r="F574" s="68">
        <f>_xlfn.XLOOKUP(Tabela4[[#This Row],[Destino]],Tabela2[Estado],Tabela2[Id_Porto],-1)</f>
        <v>11</v>
      </c>
      <c r="G574" s="68">
        <f>_xlfn.XLOOKUP(Tabela4[[#This Row],[Tipo]],Tabela5[Tipo],Tabela5[Id_Carga],-1)</f>
        <v>3</v>
      </c>
      <c r="H574" s="59">
        <f>MONTH(DATE(2024, FIND(Tabela4[[#This Row],[Mês]], "janfevmarabrmaijunjulagosetoutnovdez")/3 + 1, 1))</f>
        <v>2</v>
      </c>
      <c r="I574" s="51">
        <v>36</v>
      </c>
      <c r="J574" s="47">
        <v>72</v>
      </c>
    </row>
    <row r="575" spans="1:10" x14ac:dyDescent="0.25">
      <c r="A575" s="59" t="s">
        <v>195</v>
      </c>
      <c r="B575" s="46" t="s">
        <v>192</v>
      </c>
      <c r="C575" s="46" t="s">
        <v>180</v>
      </c>
      <c r="D575" s="46" t="s">
        <v>177</v>
      </c>
      <c r="E575" s="68">
        <f>_xlfn.XLOOKUP(Tabela4[[#This Row],[Origem]],Tabela2[Estado],Tabela2[Id_Porto],-1)</f>
        <v>5</v>
      </c>
      <c r="F575" s="68">
        <f>_xlfn.XLOOKUP(Tabela4[[#This Row],[Destino]],Tabela2[Estado],Tabela2[Id_Porto],-1)</f>
        <v>1</v>
      </c>
      <c r="G575" s="68">
        <f>_xlfn.XLOOKUP(Tabela4[[#This Row],[Tipo]],Tabela5[Tipo],Tabela5[Id_Carga],-1)</f>
        <v>1</v>
      </c>
      <c r="H575" s="59">
        <f>MONTH(DATE(2024, FIND(Tabela4[[#This Row],[Mês]], "janfevmarabrmaijunjulagosetoutnovdez")/3 + 1, 1))</f>
        <v>2</v>
      </c>
      <c r="I575" s="51">
        <v>71</v>
      </c>
      <c r="J575" s="47">
        <v>71</v>
      </c>
    </row>
    <row r="576" spans="1:10" x14ac:dyDescent="0.25">
      <c r="A576" s="59" t="s">
        <v>195</v>
      </c>
      <c r="B576" s="46" t="s">
        <v>192</v>
      </c>
      <c r="C576" s="46" t="s">
        <v>180</v>
      </c>
      <c r="D576" s="46" t="s">
        <v>184</v>
      </c>
      <c r="E576" s="68">
        <f>_xlfn.XLOOKUP(Tabela4[[#This Row],[Origem]],Tabela2[Estado],Tabela2[Id_Porto],-1)</f>
        <v>5</v>
      </c>
      <c r="F576" s="68">
        <f>_xlfn.XLOOKUP(Tabela4[[#This Row],[Destino]],Tabela2[Estado],Tabela2[Id_Porto],-1)</f>
        <v>9</v>
      </c>
      <c r="G576" s="68">
        <f>_xlfn.XLOOKUP(Tabela4[[#This Row],[Tipo]],Tabela5[Tipo],Tabela5[Id_Carga],-1)</f>
        <v>1</v>
      </c>
      <c r="H576" s="59">
        <f>MONTH(DATE(2024, FIND(Tabela4[[#This Row],[Mês]], "janfevmarabrmaijunjulagosetoutnovdez")/3 + 1, 1))</f>
        <v>2</v>
      </c>
      <c r="I576" s="51">
        <v>71</v>
      </c>
      <c r="J576" s="47">
        <v>71</v>
      </c>
    </row>
    <row r="577" spans="1:10" x14ac:dyDescent="0.25">
      <c r="A577" s="59" t="s">
        <v>195</v>
      </c>
      <c r="B577" s="46" t="s">
        <v>192</v>
      </c>
      <c r="C577" s="46" t="s">
        <v>186</v>
      </c>
      <c r="D577" s="46" t="s">
        <v>177</v>
      </c>
      <c r="E577" s="68">
        <f>_xlfn.XLOOKUP(Tabela4[[#This Row],[Origem]],Tabela2[Estado],Tabela2[Id_Porto],-1)</f>
        <v>11</v>
      </c>
      <c r="F577" s="68">
        <f>_xlfn.XLOOKUP(Tabela4[[#This Row],[Destino]],Tabela2[Estado],Tabela2[Id_Porto],-1)</f>
        <v>1</v>
      </c>
      <c r="G577" s="68">
        <f>_xlfn.XLOOKUP(Tabela4[[#This Row],[Tipo]],Tabela5[Tipo],Tabela5[Id_Carga],-1)</f>
        <v>1</v>
      </c>
      <c r="H577" s="59">
        <f>MONTH(DATE(2024, FIND(Tabela4[[#This Row],[Mês]], "janfevmarabrmaijunjulagosetoutnovdez")/3 + 1, 1))</f>
        <v>2</v>
      </c>
      <c r="I577" s="51">
        <v>71</v>
      </c>
      <c r="J577" s="47">
        <v>71</v>
      </c>
    </row>
    <row r="578" spans="1:10" x14ac:dyDescent="0.25">
      <c r="A578" s="59" t="s">
        <v>195</v>
      </c>
      <c r="B578" s="46" t="s">
        <v>192</v>
      </c>
      <c r="C578" s="46" t="s">
        <v>184</v>
      </c>
      <c r="D578" s="46" t="s">
        <v>86</v>
      </c>
      <c r="E578" s="68">
        <f>_xlfn.XLOOKUP(Tabela4[[#This Row],[Origem]],Tabela2[Estado],Tabela2[Id_Porto],-1)</f>
        <v>9</v>
      </c>
      <c r="F578" s="68">
        <f>_xlfn.XLOOKUP(Tabela4[[#This Row],[Destino]],Tabela2[Estado],Tabela2[Id_Porto],-1)</f>
        <v>4</v>
      </c>
      <c r="G578" s="68">
        <f>_xlfn.XLOOKUP(Tabela4[[#This Row],[Tipo]],Tabela5[Tipo],Tabela5[Id_Carga],-1)</f>
        <v>1</v>
      </c>
      <c r="H578" s="59">
        <f>MONTH(DATE(2024, FIND(Tabela4[[#This Row],[Mês]], "janfevmarabrmaijunjulagosetoutnovdez")/3 + 1, 1))</f>
        <v>2</v>
      </c>
      <c r="I578" s="51">
        <v>71</v>
      </c>
      <c r="J578" s="47">
        <v>71</v>
      </c>
    </row>
    <row r="579" spans="1:10" x14ac:dyDescent="0.25">
      <c r="A579" s="59" t="s">
        <v>195</v>
      </c>
      <c r="B579" s="46" t="s">
        <v>191</v>
      </c>
      <c r="C579" s="46" t="s">
        <v>181</v>
      </c>
      <c r="D579" s="46" t="s">
        <v>186</v>
      </c>
      <c r="E579" s="68">
        <f>_xlfn.XLOOKUP(Tabela4[[#This Row],[Origem]],Tabela2[Estado],Tabela2[Id_Porto],-1)</f>
        <v>6</v>
      </c>
      <c r="F579" s="68">
        <f>_xlfn.XLOOKUP(Tabela4[[#This Row],[Destino]],Tabela2[Estado],Tabela2[Id_Porto],-1)</f>
        <v>11</v>
      </c>
      <c r="G579" s="68">
        <f>_xlfn.XLOOKUP(Tabela4[[#This Row],[Tipo]],Tabela5[Tipo],Tabela5[Id_Carga],-1)</f>
        <v>3</v>
      </c>
      <c r="H579" s="59">
        <f>MONTH(DATE(2024, FIND(Tabela4[[#This Row],[Mês]], "janfevmarabrmaijunjulagosetoutnovdez")/3 + 1, 1))</f>
        <v>2</v>
      </c>
      <c r="I579" s="51">
        <v>34</v>
      </c>
      <c r="J579" s="47">
        <v>68</v>
      </c>
    </row>
    <row r="580" spans="1:10" x14ac:dyDescent="0.25">
      <c r="A580" s="59" t="s">
        <v>195</v>
      </c>
      <c r="B580" s="46" t="s">
        <v>191</v>
      </c>
      <c r="C580" s="46" t="s">
        <v>187</v>
      </c>
      <c r="D580" s="46" t="s">
        <v>180</v>
      </c>
      <c r="E580" s="68">
        <f>_xlfn.XLOOKUP(Tabela4[[#This Row],[Origem]],Tabela2[Estado],Tabela2[Id_Porto],-1)</f>
        <v>12</v>
      </c>
      <c r="F580" s="68">
        <f>_xlfn.XLOOKUP(Tabela4[[#This Row],[Destino]],Tabela2[Estado],Tabela2[Id_Porto],-1)</f>
        <v>5</v>
      </c>
      <c r="G580" s="68">
        <f>_xlfn.XLOOKUP(Tabela4[[#This Row],[Tipo]],Tabela5[Tipo],Tabela5[Id_Carga],-1)</f>
        <v>3</v>
      </c>
      <c r="H580" s="59">
        <f>MONTH(DATE(2024, FIND(Tabela4[[#This Row],[Mês]], "janfevmarabrmaijunjulagosetoutnovdez")/3 + 1, 1))</f>
        <v>2</v>
      </c>
      <c r="I580" s="51">
        <v>34</v>
      </c>
      <c r="J580" s="47">
        <v>68</v>
      </c>
    </row>
    <row r="581" spans="1:10" x14ac:dyDescent="0.25">
      <c r="A581" s="59" t="s">
        <v>195</v>
      </c>
      <c r="B581" s="46" t="s">
        <v>192</v>
      </c>
      <c r="C581" s="46" t="s">
        <v>177</v>
      </c>
      <c r="D581" s="46" t="s">
        <v>183</v>
      </c>
      <c r="E581" s="68">
        <f>_xlfn.XLOOKUP(Tabela4[[#This Row],[Origem]],Tabela2[Estado],Tabela2[Id_Porto],-1)</f>
        <v>1</v>
      </c>
      <c r="F581" s="68">
        <f>_xlfn.XLOOKUP(Tabela4[[#This Row],[Destino]],Tabela2[Estado],Tabela2[Id_Porto],-1)</f>
        <v>8</v>
      </c>
      <c r="G581" s="68">
        <f>_xlfn.XLOOKUP(Tabela4[[#This Row],[Tipo]],Tabela5[Tipo],Tabela5[Id_Carga],-1)</f>
        <v>1</v>
      </c>
      <c r="H581" s="59">
        <f>MONTH(DATE(2024, FIND(Tabela4[[#This Row],[Mês]], "janfevmarabrmaijunjulagosetoutnovdez")/3 + 1, 1))</f>
        <v>2</v>
      </c>
      <c r="I581" s="51">
        <v>67</v>
      </c>
      <c r="J581" s="47">
        <v>67</v>
      </c>
    </row>
    <row r="582" spans="1:10" x14ac:dyDescent="0.25">
      <c r="A582" s="59" t="s">
        <v>195</v>
      </c>
      <c r="B582" s="46" t="s">
        <v>192</v>
      </c>
      <c r="C582" s="46" t="s">
        <v>182</v>
      </c>
      <c r="D582" s="46" t="s">
        <v>177</v>
      </c>
      <c r="E582" s="68">
        <f>_xlfn.XLOOKUP(Tabela4[[#This Row],[Origem]],Tabela2[Estado],Tabela2[Id_Porto],-1)</f>
        <v>7</v>
      </c>
      <c r="F582" s="68">
        <f>_xlfn.XLOOKUP(Tabela4[[#This Row],[Destino]],Tabela2[Estado],Tabela2[Id_Porto],-1)</f>
        <v>1</v>
      </c>
      <c r="G582" s="68">
        <f>_xlfn.XLOOKUP(Tabela4[[#This Row],[Tipo]],Tabela5[Tipo],Tabela5[Id_Carga],-1)</f>
        <v>1</v>
      </c>
      <c r="H582" s="59">
        <f>MONTH(DATE(2024, FIND(Tabela4[[#This Row],[Mês]], "janfevmarabrmaijunjulagosetoutnovdez")/3 + 1, 1))</f>
        <v>2</v>
      </c>
      <c r="I582" s="51">
        <v>67</v>
      </c>
      <c r="J582" s="47">
        <v>67</v>
      </c>
    </row>
    <row r="583" spans="1:10" x14ac:dyDescent="0.25">
      <c r="A583" s="59" t="s">
        <v>195</v>
      </c>
      <c r="B583" s="46" t="s">
        <v>192</v>
      </c>
      <c r="C583" s="46" t="s">
        <v>186</v>
      </c>
      <c r="D583" s="46" t="s">
        <v>183</v>
      </c>
      <c r="E583" s="68">
        <f>_xlfn.XLOOKUP(Tabela4[[#This Row],[Origem]],Tabela2[Estado],Tabela2[Id_Porto],-1)</f>
        <v>11</v>
      </c>
      <c r="F583" s="68">
        <f>_xlfn.XLOOKUP(Tabela4[[#This Row],[Destino]],Tabela2[Estado],Tabela2[Id_Porto],-1)</f>
        <v>8</v>
      </c>
      <c r="G583" s="68">
        <f>_xlfn.XLOOKUP(Tabela4[[#This Row],[Tipo]],Tabela5[Tipo],Tabela5[Id_Carga],-1)</f>
        <v>1</v>
      </c>
      <c r="H583" s="59">
        <f>MONTH(DATE(2024, FIND(Tabela4[[#This Row],[Mês]], "janfevmarabrmaijunjulagosetoutnovdez")/3 + 1, 1))</f>
        <v>2</v>
      </c>
      <c r="I583" s="51">
        <v>67</v>
      </c>
      <c r="J583" s="47">
        <v>67</v>
      </c>
    </row>
    <row r="584" spans="1:10" x14ac:dyDescent="0.25">
      <c r="A584" s="59" t="s">
        <v>195</v>
      </c>
      <c r="B584" s="46" t="s">
        <v>191</v>
      </c>
      <c r="C584" s="46" t="s">
        <v>183</v>
      </c>
      <c r="D584" s="46" t="s">
        <v>184</v>
      </c>
      <c r="E584" s="68">
        <f>_xlfn.XLOOKUP(Tabela4[[#This Row],[Origem]],Tabela2[Estado],Tabela2[Id_Porto],-1)</f>
        <v>8</v>
      </c>
      <c r="F584" s="68">
        <f>_xlfn.XLOOKUP(Tabela4[[#This Row],[Destino]],Tabela2[Estado],Tabela2[Id_Porto],-1)</f>
        <v>9</v>
      </c>
      <c r="G584" s="68">
        <f>_xlfn.XLOOKUP(Tabela4[[#This Row],[Tipo]],Tabela5[Tipo],Tabela5[Id_Carga],-1)</f>
        <v>3</v>
      </c>
      <c r="H584" s="59">
        <f>MONTH(DATE(2024, FIND(Tabela4[[#This Row],[Mês]], "janfevmarabrmaijunjulagosetoutnovdez")/3 + 1, 1))</f>
        <v>2</v>
      </c>
      <c r="I584" s="51">
        <v>33</v>
      </c>
      <c r="J584" s="47">
        <v>66</v>
      </c>
    </row>
    <row r="585" spans="1:10" x14ac:dyDescent="0.25">
      <c r="A585" s="59" t="s">
        <v>195</v>
      </c>
      <c r="B585" s="46" t="s">
        <v>191</v>
      </c>
      <c r="C585" s="46" t="s">
        <v>86</v>
      </c>
      <c r="D585" s="46" t="s">
        <v>186</v>
      </c>
      <c r="E585" s="68">
        <f>_xlfn.XLOOKUP(Tabela4[[#This Row],[Origem]],Tabela2[Estado],Tabela2[Id_Porto],-1)</f>
        <v>4</v>
      </c>
      <c r="F585" s="68">
        <f>_xlfn.XLOOKUP(Tabela4[[#This Row],[Destino]],Tabela2[Estado],Tabela2[Id_Porto],-1)</f>
        <v>11</v>
      </c>
      <c r="G585" s="68">
        <f>_xlfn.XLOOKUP(Tabela4[[#This Row],[Tipo]],Tabela5[Tipo],Tabela5[Id_Carga],-1)</f>
        <v>3</v>
      </c>
      <c r="H585" s="59">
        <f>MONTH(DATE(2024, FIND(Tabela4[[#This Row],[Mês]], "janfevmarabrmaijunjulagosetoutnovdez")/3 + 1, 1))</f>
        <v>2</v>
      </c>
      <c r="I585" s="51">
        <v>32</v>
      </c>
      <c r="J585" s="47">
        <v>64</v>
      </c>
    </row>
    <row r="586" spans="1:10" x14ac:dyDescent="0.25">
      <c r="A586" s="59" t="s">
        <v>195</v>
      </c>
      <c r="B586" s="46" t="s">
        <v>192</v>
      </c>
      <c r="C586" s="46" t="s">
        <v>184</v>
      </c>
      <c r="D586" s="46" t="s">
        <v>183</v>
      </c>
      <c r="E586" s="68">
        <f>_xlfn.XLOOKUP(Tabela4[[#This Row],[Origem]],Tabela2[Estado],Tabela2[Id_Porto],-1)</f>
        <v>9</v>
      </c>
      <c r="F586" s="68">
        <f>_xlfn.XLOOKUP(Tabela4[[#This Row],[Destino]],Tabela2[Estado],Tabela2[Id_Porto],-1)</f>
        <v>8</v>
      </c>
      <c r="G586" s="68">
        <f>_xlfn.XLOOKUP(Tabela4[[#This Row],[Tipo]],Tabela5[Tipo],Tabela5[Id_Carga],-1)</f>
        <v>1</v>
      </c>
      <c r="H586" s="59">
        <f>MONTH(DATE(2024, FIND(Tabela4[[#This Row],[Mês]], "janfevmarabrmaijunjulagosetoutnovdez")/3 + 1, 1))</f>
        <v>2</v>
      </c>
      <c r="I586" s="51">
        <v>64</v>
      </c>
      <c r="J586" s="47">
        <v>64</v>
      </c>
    </row>
    <row r="587" spans="1:10" x14ac:dyDescent="0.25">
      <c r="A587" s="59" t="s">
        <v>195</v>
      </c>
      <c r="B587" s="46" t="s">
        <v>191</v>
      </c>
      <c r="C587" s="46" t="s">
        <v>86</v>
      </c>
      <c r="D587" s="46" t="s">
        <v>183</v>
      </c>
      <c r="E587" s="68">
        <f>_xlfn.XLOOKUP(Tabela4[[#This Row],[Origem]],Tabela2[Estado],Tabela2[Id_Porto],-1)</f>
        <v>4</v>
      </c>
      <c r="F587" s="68">
        <f>_xlfn.XLOOKUP(Tabela4[[#This Row],[Destino]],Tabela2[Estado],Tabela2[Id_Porto],-1)</f>
        <v>8</v>
      </c>
      <c r="G587" s="68">
        <f>_xlfn.XLOOKUP(Tabela4[[#This Row],[Tipo]],Tabela5[Tipo],Tabela5[Id_Carga],-1)</f>
        <v>3</v>
      </c>
      <c r="H587" s="59">
        <f>MONTH(DATE(2024, FIND(Tabela4[[#This Row],[Mês]], "janfevmarabrmaijunjulagosetoutnovdez")/3 + 1, 1))</f>
        <v>2</v>
      </c>
      <c r="I587" s="51">
        <v>31</v>
      </c>
      <c r="J587" s="47">
        <v>62</v>
      </c>
    </row>
    <row r="588" spans="1:10" x14ac:dyDescent="0.25">
      <c r="A588" s="59" t="s">
        <v>195</v>
      </c>
      <c r="B588" s="46" t="s">
        <v>192</v>
      </c>
      <c r="C588" s="46" t="s">
        <v>182</v>
      </c>
      <c r="D588" s="46" t="s">
        <v>184</v>
      </c>
      <c r="E588" s="68">
        <f>_xlfn.XLOOKUP(Tabela4[[#This Row],[Origem]],Tabela2[Estado],Tabela2[Id_Porto],-1)</f>
        <v>7</v>
      </c>
      <c r="F588" s="68">
        <f>_xlfn.XLOOKUP(Tabela4[[#This Row],[Destino]],Tabela2[Estado],Tabela2[Id_Porto],-1)</f>
        <v>9</v>
      </c>
      <c r="G588" s="68">
        <f>_xlfn.XLOOKUP(Tabela4[[#This Row],[Tipo]],Tabela5[Tipo],Tabela5[Id_Carga],-1)</f>
        <v>1</v>
      </c>
      <c r="H588" s="59">
        <f>MONTH(DATE(2024, FIND(Tabela4[[#This Row],[Mês]], "janfevmarabrmaijunjulagosetoutnovdez")/3 + 1, 1))</f>
        <v>2</v>
      </c>
      <c r="I588" s="51">
        <v>62</v>
      </c>
      <c r="J588" s="47">
        <v>62</v>
      </c>
    </row>
    <row r="589" spans="1:10" x14ac:dyDescent="0.25">
      <c r="A589" s="59" t="s">
        <v>195</v>
      </c>
      <c r="B589" s="46" t="s">
        <v>192</v>
      </c>
      <c r="C589" s="46" t="s">
        <v>180</v>
      </c>
      <c r="D589" s="46" t="s">
        <v>186</v>
      </c>
      <c r="E589" s="68">
        <f>_xlfn.XLOOKUP(Tabela4[[#This Row],[Origem]],Tabela2[Estado],Tabela2[Id_Porto],-1)</f>
        <v>5</v>
      </c>
      <c r="F589" s="68">
        <f>_xlfn.XLOOKUP(Tabela4[[#This Row],[Destino]],Tabela2[Estado],Tabela2[Id_Porto],-1)</f>
        <v>11</v>
      </c>
      <c r="G589" s="68">
        <f>_xlfn.XLOOKUP(Tabela4[[#This Row],[Tipo]],Tabela5[Tipo],Tabela5[Id_Carga],-1)</f>
        <v>1</v>
      </c>
      <c r="H589" s="59">
        <f>MONTH(DATE(2024, FIND(Tabela4[[#This Row],[Mês]], "janfevmarabrmaijunjulagosetoutnovdez")/3 + 1, 1))</f>
        <v>2</v>
      </c>
      <c r="I589" s="51">
        <v>60</v>
      </c>
      <c r="J589" s="47">
        <v>60</v>
      </c>
    </row>
    <row r="590" spans="1:10" x14ac:dyDescent="0.25">
      <c r="A590" s="59" t="s">
        <v>195</v>
      </c>
      <c r="B590" s="46" t="s">
        <v>192</v>
      </c>
      <c r="C590" s="46" t="s">
        <v>86</v>
      </c>
      <c r="D590" s="46" t="s">
        <v>183</v>
      </c>
      <c r="E590" s="68">
        <f>_xlfn.XLOOKUP(Tabela4[[#This Row],[Origem]],Tabela2[Estado],Tabela2[Id_Porto],-1)</f>
        <v>4</v>
      </c>
      <c r="F590" s="68">
        <f>_xlfn.XLOOKUP(Tabela4[[#This Row],[Destino]],Tabela2[Estado],Tabela2[Id_Porto],-1)</f>
        <v>8</v>
      </c>
      <c r="G590" s="68">
        <f>_xlfn.XLOOKUP(Tabela4[[#This Row],[Tipo]],Tabela5[Tipo],Tabela5[Id_Carga],-1)</f>
        <v>1</v>
      </c>
      <c r="H590" s="59">
        <f>MONTH(DATE(2024, FIND(Tabela4[[#This Row],[Mês]], "janfevmarabrmaijunjulagosetoutnovdez")/3 + 1, 1))</f>
        <v>2</v>
      </c>
      <c r="I590" s="51">
        <v>59</v>
      </c>
      <c r="J590" s="47">
        <v>59</v>
      </c>
    </row>
    <row r="591" spans="1:10" x14ac:dyDescent="0.25">
      <c r="A591" s="59" t="s">
        <v>195</v>
      </c>
      <c r="B591" s="46" t="s">
        <v>192</v>
      </c>
      <c r="C591" s="46" t="s">
        <v>86</v>
      </c>
      <c r="D591" s="46" t="s">
        <v>177</v>
      </c>
      <c r="E591" s="68">
        <f>_xlfn.XLOOKUP(Tabela4[[#This Row],[Origem]],Tabela2[Estado],Tabela2[Id_Porto],-1)</f>
        <v>4</v>
      </c>
      <c r="F591" s="68">
        <f>_xlfn.XLOOKUP(Tabela4[[#This Row],[Destino]],Tabela2[Estado],Tabela2[Id_Porto],-1)</f>
        <v>1</v>
      </c>
      <c r="G591" s="68">
        <f>_xlfn.XLOOKUP(Tabela4[[#This Row],[Tipo]],Tabela5[Tipo],Tabela5[Id_Carga],-1)</f>
        <v>1</v>
      </c>
      <c r="H591" s="59">
        <f>MONTH(DATE(2024, FIND(Tabela4[[#This Row],[Mês]], "janfevmarabrmaijunjulagosetoutnovdez")/3 + 1, 1))</f>
        <v>2</v>
      </c>
      <c r="I591" s="51">
        <v>58</v>
      </c>
      <c r="J591" s="47">
        <v>58</v>
      </c>
    </row>
    <row r="592" spans="1:10" x14ac:dyDescent="0.25">
      <c r="A592" s="59" t="s">
        <v>195</v>
      </c>
      <c r="B592" s="46" t="s">
        <v>192</v>
      </c>
      <c r="C592" s="46" t="s">
        <v>187</v>
      </c>
      <c r="D592" s="46" t="s">
        <v>180</v>
      </c>
      <c r="E592" s="68">
        <f>_xlfn.XLOOKUP(Tabela4[[#This Row],[Origem]],Tabela2[Estado],Tabela2[Id_Porto],-1)</f>
        <v>12</v>
      </c>
      <c r="F592" s="68">
        <f>_xlfn.XLOOKUP(Tabela4[[#This Row],[Destino]],Tabela2[Estado],Tabela2[Id_Porto],-1)</f>
        <v>5</v>
      </c>
      <c r="G592" s="68">
        <f>_xlfn.XLOOKUP(Tabela4[[#This Row],[Tipo]],Tabela5[Tipo],Tabela5[Id_Carga],-1)</f>
        <v>1</v>
      </c>
      <c r="H592" s="59">
        <f>MONTH(DATE(2024, FIND(Tabela4[[#This Row],[Mês]], "janfevmarabrmaijunjulagosetoutnovdez")/3 + 1, 1))</f>
        <v>2</v>
      </c>
      <c r="I592" s="51">
        <v>58</v>
      </c>
      <c r="J592" s="47">
        <v>58</v>
      </c>
    </row>
    <row r="593" spans="1:10" x14ac:dyDescent="0.25">
      <c r="A593" s="59" t="s">
        <v>195</v>
      </c>
      <c r="B593" s="46" t="s">
        <v>193</v>
      </c>
      <c r="C593" s="46" t="s">
        <v>181</v>
      </c>
      <c r="D593" s="46" t="s">
        <v>180</v>
      </c>
      <c r="E593" s="68">
        <f>_xlfn.XLOOKUP(Tabela4[[#This Row],[Origem]],Tabela2[Estado],Tabela2[Id_Porto],-1)</f>
        <v>6</v>
      </c>
      <c r="F593" s="68">
        <f>_xlfn.XLOOKUP(Tabela4[[#This Row],[Destino]],Tabela2[Estado],Tabela2[Id_Porto],-1)</f>
        <v>5</v>
      </c>
      <c r="G593" s="68">
        <f>_xlfn.XLOOKUP(Tabela4[[#This Row],[Tipo]],Tabela5[Tipo],Tabela5[Id_Carga],-1)</f>
        <v>4</v>
      </c>
      <c r="H593" s="59">
        <f>MONTH(DATE(2024, FIND(Tabela4[[#This Row],[Mês]], "janfevmarabrmaijunjulagosetoutnovdez")/3 + 1, 1))</f>
        <v>2</v>
      </c>
      <c r="I593" s="51">
        <v>27</v>
      </c>
      <c r="J593" s="47">
        <v>54</v>
      </c>
    </row>
    <row r="594" spans="1:10" x14ac:dyDescent="0.25">
      <c r="A594" s="59" t="s">
        <v>195</v>
      </c>
      <c r="B594" s="46" t="s">
        <v>191</v>
      </c>
      <c r="C594" s="46" t="s">
        <v>182</v>
      </c>
      <c r="D594" s="46" t="s">
        <v>184</v>
      </c>
      <c r="E594" s="68">
        <f>_xlfn.XLOOKUP(Tabela4[[#This Row],[Origem]],Tabela2[Estado],Tabela2[Id_Porto],-1)</f>
        <v>7</v>
      </c>
      <c r="F594" s="68">
        <f>_xlfn.XLOOKUP(Tabela4[[#This Row],[Destino]],Tabela2[Estado],Tabela2[Id_Porto],-1)</f>
        <v>9</v>
      </c>
      <c r="G594" s="68">
        <f>_xlfn.XLOOKUP(Tabela4[[#This Row],[Tipo]],Tabela5[Tipo],Tabela5[Id_Carga],-1)</f>
        <v>3</v>
      </c>
      <c r="H594" s="59">
        <f>MONTH(DATE(2024, FIND(Tabela4[[#This Row],[Mês]], "janfevmarabrmaijunjulagosetoutnovdez")/3 + 1, 1))</f>
        <v>2</v>
      </c>
      <c r="I594" s="51">
        <v>27</v>
      </c>
      <c r="J594" s="47">
        <v>54</v>
      </c>
    </row>
    <row r="595" spans="1:10" x14ac:dyDescent="0.25">
      <c r="A595" s="59" t="s">
        <v>195</v>
      </c>
      <c r="B595" s="46" t="s">
        <v>192</v>
      </c>
      <c r="C595" s="46" t="s">
        <v>186</v>
      </c>
      <c r="D595" s="46" t="s">
        <v>186</v>
      </c>
      <c r="E595" s="68">
        <f>_xlfn.XLOOKUP(Tabela4[[#This Row],[Origem]],Tabela2[Estado],Tabela2[Id_Porto],-1)</f>
        <v>11</v>
      </c>
      <c r="F595" s="68">
        <f>_xlfn.XLOOKUP(Tabela4[[#This Row],[Destino]],Tabela2[Estado],Tabela2[Id_Porto],-1)</f>
        <v>11</v>
      </c>
      <c r="G595" s="68">
        <f>_xlfn.XLOOKUP(Tabela4[[#This Row],[Tipo]],Tabela5[Tipo],Tabela5[Id_Carga],-1)</f>
        <v>1</v>
      </c>
      <c r="H595" s="59">
        <f>MONTH(DATE(2024, FIND(Tabela4[[#This Row],[Mês]], "janfevmarabrmaijunjulagosetoutnovdez")/3 + 1, 1))</f>
        <v>2</v>
      </c>
      <c r="I595" s="51">
        <v>54</v>
      </c>
      <c r="J595" s="47">
        <v>54</v>
      </c>
    </row>
    <row r="596" spans="1:10" x14ac:dyDescent="0.25">
      <c r="A596" s="59" t="s">
        <v>195</v>
      </c>
      <c r="B596" s="46" t="s">
        <v>192</v>
      </c>
      <c r="C596" s="46" t="s">
        <v>184</v>
      </c>
      <c r="D596" s="46" t="s">
        <v>186</v>
      </c>
      <c r="E596" s="68">
        <f>_xlfn.XLOOKUP(Tabela4[[#This Row],[Origem]],Tabela2[Estado],Tabela2[Id_Porto],-1)</f>
        <v>9</v>
      </c>
      <c r="F596" s="68">
        <f>_xlfn.XLOOKUP(Tabela4[[#This Row],[Destino]],Tabela2[Estado],Tabela2[Id_Porto],-1)</f>
        <v>11</v>
      </c>
      <c r="G596" s="68">
        <f>_xlfn.XLOOKUP(Tabela4[[#This Row],[Tipo]],Tabela5[Tipo],Tabela5[Id_Carga],-1)</f>
        <v>1</v>
      </c>
      <c r="H596" s="59">
        <f>MONTH(DATE(2024, FIND(Tabela4[[#This Row],[Mês]], "janfevmarabrmaijunjulagosetoutnovdez")/3 + 1, 1))</f>
        <v>2</v>
      </c>
      <c r="I596" s="51">
        <v>54</v>
      </c>
      <c r="J596" s="47">
        <v>54</v>
      </c>
    </row>
    <row r="597" spans="1:10" x14ac:dyDescent="0.25">
      <c r="A597" s="59" t="s">
        <v>195</v>
      </c>
      <c r="B597" s="46" t="s">
        <v>192</v>
      </c>
      <c r="C597" s="46" t="s">
        <v>180</v>
      </c>
      <c r="D597" s="46" t="s">
        <v>177</v>
      </c>
      <c r="E597" s="68">
        <f>_xlfn.XLOOKUP(Tabela4[[#This Row],[Origem]],Tabela2[Estado],Tabela2[Id_Porto],-1)</f>
        <v>5</v>
      </c>
      <c r="F597" s="68">
        <f>_xlfn.XLOOKUP(Tabela4[[#This Row],[Destino]],Tabela2[Estado],Tabela2[Id_Porto],-1)</f>
        <v>1</v>
      </c>
      <c r="G597" s="68">
        <f>_xlfn.XLOOKUP(Tabela4[[#This Row],[Tipo]],Tabela5[Tipo],Tabela5[Id_Carga],-1)</f>
        <v>1</v>
      </c>
      <c r="H597" s="59">
        <f>MONTH(DATE(2024, FIND(Tabela4[[#This Row],[Mês]], "janfevmarabrmaijunjulagosetoutnovdez")/3 + 1, 1))</f>
        <v>2</v>
      </c>
      <c r="I597" s="51">
        <v>53</v>
      </c>
      <c r="J597" s="47">
        <v>53</v>
      </c>
    </row>
    <row r="598" spans="1:10" x14ac:dyDescent="0.25">
      <c r="A598" s="59" t="s">
        <v>195</v>
      </c>
      <c r="B598" s="46" t="s">
        <v>192</v>
      </c>
      <c r="C598" s="46" t="s">
        <v>184</v>
      </c>
      <c r="D598" s="46" t="s">
        <v>86</v>
      </c>
      <c r="E598" s="68">
        <f>_xlfn.XLOOKUP(Tabela4[[#This Row],[Origem]],Tabela2[Estado],Tabela2[Id_Porto],-1)</f>
        <v>9</v>
      </c>
      <c r="F598" s="68">
        <f>_xlfn.XLOOKUP(Tabela4[[#This Row],[Destino]],Tabela2[Estado],Tabela2[Id_Porto],-1)</f>
        <v>4</v>
      </c>
      <c r="G598" s="68">
        <f>_xlfn.XLOOKUP(Tabela4[[#This Row],[Tipo]],Tabela5[Tipo],Tabela5[Id_Carga],-1)</f>
        <v>1</v>
      </c>
      <c r="H598" s="59">
        <f>MONTH(DATE(2024, FIND(Tabela4[[#This Row],[Mês]], "janfevmarabrmaijunjulagosetoutnovdez")/3 + 1, 1))</f>
        <v>2</v>
      </c>
      <c r="I598" s="51">
        <v>53</v>
      </c>
      <c r="J598" s="47">
        <v>53</v>
      </c>
    </row>
    <row r="599" spans="1:10" x14ac:dyDescent="0.25">
      <c r="A599" s="59" t="s">
        <v>195</v>
      </c>
      <c r="B599" s="46" t="s">
        <v>192</v>
      </c>
      <c r="C599" s="46" t="s">
        <v>183</v>
      </c>
      <c r="D599" s="46" t="s">
        <v>181</v>
      </c>
      <c r="E599" s="68">
        <f>_xlfn.XLOOKUP(Tabela4[[#This Row],[Origem]],Tabela2[Estado],Tabela2[Id_Porto],-1)</f>
        <v>8</v>
      </c>
      <c r="F599" s="68">
        <f>_xlfn.XLOOKUP(Tabela4[[#This Row],[Destino]],Tabela2[Estado],Tabela2[Id_Porto],-1)</f>
        <v>6</v>
      </c>
      <c r="G599" s="68">
        <f>_xlfn.XLOOKUP(Tabela4[[#This Row],[Tipo]],Tabela5[Tipo],Tabela5[Id_Carga],-1)</f>
        <v>1</v>
      </c>
      <c r="H599" s="59">
        <f>MONTH(DATE(2024, FIND(Tabela4[[#This Row],[Mês]], "janfevmarabrmaijunjulagosetoutnovdez")/3 + 1, 1))</f>
        <v>2</v>
      </c>
      <c r="I599" s="51">
        <v>52</v>
      </c>
      <c r="J599" s="47">
        <v>52</v>
      </c>
    </row>
    <row r="600" spans="1:10" x14ac:dyDescent="0.25">
      <c r="A600" s="59" t="s">
        <v>195</v>
      </c>
      <c r="B600" s="46" t="s">
        <v>191</v>
      </c>
      <c r="C600" s="46" t="s">
        <v>184</v>
      </c>
      <c r="D600" s="46" t="s">
        <v>180</v>
      </c>
      <c r="E600" s="68">
        <f>_xlfn.XLOOKUP(Tabela4[[#This Row],[Origem]],Tabela2[Estado],Tabela2[Id_Porto],-1)</f>
        <v>9</v>
      </c>
      <c r="F600" s="68">
        <f>_xlfn.XLOOKUP(Tabela4[[#This Row],[Destino]],Tabela2[Estado],Tabela2[Id_Porto],-1)</f>
        <v>5</v>
      </c>
      <c r="G600" s="68">
        <f>_xlfn.XLOOKUP(Tabela4[[#This Row],[Tipo]],Tabela5[Tipo],Tabela5[Id_Carga],-1)</f>
        <v>3</v>
      </c>
      <c r="H600" s="59">
        <f>MONTH(DATE(2024, FIND(Tabela4[[#This Row],[Mês]], "janfevmarabrmaijunjulagosetoutnovdez")/3 + 1, 1))</f>
        <v>2</v>
      </c>
      <c r="I600" s="51">
        <v>26</v>
      </c>
      <c r="J600" s="47">
        <v>52</v>
      </c>
    </row>
    <row r="601" spans="1:10" x14ac:dyDescent="0.25">
      <c r="A601" s="59" t="s">
        <v>195</v>
      </c>
      <c r="B601" s="46" t="s">
        <v>192</v>
      </c>
      <c r="C601" s="46" t="s">
        <v>187</v>
      </c>
      <c r="D601" s="46" t="s">
        <v>184</v>
      </c>
      <c r="E601" s="68">
        <f>_xlfn.XLOOKUP(Tabela4[[#This Row],[Origem]],Tabela2[Estado],Tabela2[Id_Porto],-1)</f>
        <v>12</v>
      </c>
      <c r="F601" s="68">
        <f>_xlfn.XLOOKUP(Tabela4[[#This Row],[Destino]],Tabela2[Estado],Tabela2[Id_Porto],-1)</f>
        <v>9</v>
      </c>
      <c r="G601" s="68">
        <f>_xlfn.XLOOKUP(Tabela4[[#This Row],[Tipo]],Tabela5[Tipo],Tabela5[Id_Carga],-1)</f>
        <v>1</v>
      </c>
      <c r="H601" s="59">
        <f>MONTH(DATE(2024, FIND(Tabela4[[#This Row],[Mês]], "janfevmarabrmaijunjulagosetoutnovdez")/3 + 1, 1))</f>
        <v>2</v>
      </c>
      <c r="I601" s="51">
        <v>51</v>
      </c>
      <c r="J601" s="47">
        <v>51</v>
      </c>
    </row>
    <row r="602" spans="1:10" x14ac:dyDescent="0.25">
      <c r="A602" s="59" t="s">
        <v>195</v>
      </c>
      <c r="B602" s="46" t="s">
        <v>191</v>
      </c>
      <c r="C602" s="46" t="s">
        <v>181</v>
      </c>
      <c r="D602" s="46" t="s">
        <v>183</v>
      </c>
      <c r="E602" s="68">
        <f>_xlfn.XLOOKUP(Tabela4[[#This Row],[Origem]],Tabela2[Estado],Tabela2[Id_Porto],-1)</f>
        <v>6</v>
      </c>
      <c r="F602" s="68">
        <f>_xlfn.XLOOKUP(Tabela4[[#This Row],[Destino]],Tabela2[Estado],Tabela2[Id_Porto],-1)</f>
        <v>8</v>
      </c>
      <c r="G602" s="68">
        <f>_xlfn.XLOOKUP(Tabela4[[#This Row],[Tipo]],Tabela5[Tipo],Tabela5[Id_Carga],-1)</f>
        <v>3</v>
      </c>
      <c r="H602" s="59">
        <f>MONTH(DATE(2024, FIND(Tabela4[[#This Row],[Mês]], "janfevmarabrmaijunjulagosetoutnovdez")/3 + 1, 1))</f>
        <v>2</v>
      </c>
      <c r="I602" s="51">
        <v>25</v>
      </c>
      <c r="J602" s="47">
        <v>50</v>
      </c>
    </row>
    <row r="603" spans="1:10" x14ac:dyDescent="0.25">
      <c r="A603" s="59" t="s">
        <v>195</v>
      </c>
      <c r="B603" s="46" t="s">
        <v>191</v>
      </c>
      <c r="C603" s="46" t="s">
        <v>178</v>
      </c>
      <c r="D603" s="46" t="s">
        <v>184</v>
      </c>
      <c r="E603" s="68">
        <f>_xlfn.XLOOKUP(Tabela4[[#This Row],[Origem]],Tabela2[Estado],Tabela2[Id_Porto],-1)</f>
        <v>2</v>
      </c>
      <c r="F603" s="68">
        <f>_xlfn.XLOOKUP(Tabela4[[#This Row],[Destino]],Tabela2[Estado],Tabela2[Id_Porto],-1)</f>
        <v>9</v>
      </c>
      <c r="G603" s="68">
        <f>_xlfn.XLOOKUP(Tabela4[[#This Row],[Tipo]],Tabela5[Tipo],Tabela5[Id_Carga],-1)</f>
        <v>3</v>
      </c>
      <c r="H603" s="59">
        <f>MONTH(DATE(2024, FIND(Tabela4[[#This Row],[Mês]], "janfevmarabrmaijunjulagosetoutnovdez")/3 + 1, 1))</f>
        <v>2</v>
      </c>
      <c r="I603" s="51">
        <v>25</v>
      </c>
      <c r="J603" s="47">
        <v>50</v>
      </c>
    </row>
    <row r="604" spans="1:10" x14ac:dyDescent="0.25">
      <c r="A604" s="59" t="s">
        <v>195</v>
      </c>
      <c r="B604" s="46" t="s">
        <v>191</v>
      </c>
      <c r="C604" s="46" t="s">
        <v>181</v>
      </c>
      <c r="D604" s="46" t="s">
        <v>177</v>
      </c>
      <c r="E604" s="68">
        <f>_xlfn.XLOOKUP(Tabela4[[#This Row],[Origem]],Tabela2[Estado],Tabela2[Id_Porto],-1)</f>
        <v>6</v>
      </c>
      <c r="F604" s="68">
        <f>_xlfn.XLOOKUP(Tabela4[[#This Row],[Destino]],Tabela2[Estado],Tabela2[Id_Porto],-1)</f>
        <v>1</v>
      </c>
      <c r="G604" s="68">
        <f>_xlfn.XLOOKUP(Tabela4[[#This Row],[Tipo]],Tabela5[Tipo],Tabela5[Id_Carga],-1)</f>
        <v>3</v>
      </c>
      <c r="H604" s="59">
        <f>MONTH(DATE(2024, FIND(Tabela4[[#This Row],[Mês]], "janfevmarabrmaijunjulagosetoutnovdez")/3 + 1, 1))</f>
        <v>2</v>
      </c>
      <c r="I604" s="51">
        <v>24</v>
      </c>
      <c r="J604" s="47">
        <v>48</v>
      </c>
    </row>
    <row r="605" spans="1:10" x14ac:dyDescent="0.25">
      <c r="A605" s="59" t="s">
        <v>195</v>
      </c>
      <c r="B605" s="46" t="s">
        <v>191</v>
      </c>
      <c r="C605" s="46" t="s">
        <v>182</v>
      </c>
      <c r="D605" s="46" t="s">
        <v>183</v>
      </c>
      <c r="E605" s="68">
        <f>_xlfn.XLOOKUP(Tabela4[[#This Row],[Origem]],Tabela2[Estado],Tabela2[Id_Porto],-1)</f>
        <v>7</v>
      </c>
      <c r="F605" s="68">
        <f>_xlfn.XLOOKUP(Tabela4[[#This Row],[Destino]],Tabela2[Estado],Tabela2[Id_Porto],-1)</f>
        <v>8</v>
      </c>
      <c r="G605" s="68">
        <f>_xlfn.XLOOKUP(Tabela4[[#This Row],[Tipo]],Tabela5[Tipo],Tabela5[Id_Carga],-1)</f>
        <v>3</v>
      </c>
      <c r="H605" s="59">
        <f>MONTH(DATE(2024, FIND(Tabela4[[#This Row],[Mês]], "janfevmarabrmaijunjulagosetoutnovdez")/3 + 1, 1))</f>
        <v>2</v>
      </c>
      <c r="I605" s="51">
        <v>24</v>
      </c>
      <c r="J605" s="47">
        <v>48</v>
      </c>
    </row>
    <row r="606" spans="1:10" x14ac:dyDescent="0.25">
      <c r="A606" s="59" t="s">
        <v>195</v>
      </c>
      <c r="B606" s="46" t="s">
        <v>191</v>
      </c>
      <c r="C606" s="46" t="s">
        <v>187</v>
      </c>
      <c r="D606" s="46" t="s">
        <v>184</v>
      </c>
      <c r="E606" s="68">
        <f>_xlfn.XLOOKUP(Tabela4[[#This Row],[Origem]],Tabela2[Estado],Tabela2[Id_Porto],-1)</f>
        <v>12</v>
      </c>
      <c r="F606" s="68">
        <f>_xlfn.XLOOKUP(Tabela4[[#This Row],[Destino]],Tabela2[Estado],Tabela2[Id_Porto],-1)</f>
        <v>9</v>
      </c>
      <c r="G606" s="68">
        <f>_xlfn.XLOOKUP(Tabela4[[#This Row],[Tipo]],Tabela5[Tipo],Tabela5[Id_Carga],-1)</f>
        <v>3</v>
      </c>
      <c r="H606" s="59">
        <f>MONTH(DATE(2024, FIND(Tabela4[[#This Row],[Mês]], "janfevmarabrmaijunjulagosetoutnovdez")/3 + 1, 1))</f>
        <v>2</v>
      </c>
      <c r="I606" s="51">
        <v>24</v>
      </c>
      <c r="J606" s="47">
        <v>48</v>
      </c>
    </row>
    <row r="607" spans="1:10" x14ac:dyDescent="0.25">
      <c r="A607" s="59" t="s">
        <v>195</v>
      </c>
      <c r="B607" s="46" t="s">
        <v>191</v>
      </c>
      <c r="C607" s="46" t="s">
        <v>184</v>
      </c>
      <c r="D607" s="46" t="s">
        <v>177</v>
      </c>
      <c r="E607" s="68">
        <f>_xlfn.XLOOKUP(Tabela4[[#This Row],[Origem]],Tabela2[Estado],Tabela2[Id_Porto],-1)</f>
        <v>9</v>
      </c>
      <c r="F607" s="68">
        <f>_xlfn.XLOOKUP(Tabela4[[#This Row],[Destino]],Tabela2[Estado],Tabela2[Id_Porto],-1)</f>
        <v>1</v>
      </c>
      <c r="G607" s="68">
        <f>_xlfn.XLOOKUP(Tabela4[[#This Row],[Tipo]],Tabela5[Tipo],Tabela5[Id_Carga],-1)</f>
        <v>3</v>
      </c>
      <c r="H607" s="59">
        <f>MONTH(DATE(2024, FIND(Tabela4[[#This Row],[Mês]], "janfevmarabrmaijunjulagosetoutnovdez")/3 + 1, 1))</f>
        <v>2</v>
      </c>
      <c r="I607" s="51">
        <v>48</v>
      </c>
      <c r="J607" s="47">
        <v>48</v>
      </c>
    </row>
    <row r="608" spans="1:10" x14ac:dyDescent="0.25">
      <c r="A608" s="59" t="s">
        <v>195</v>
      </c>
      <c r="B608" s="46" t="s">
        <v>191</v>
      </c>
      <c r="C608" s="46" t="s">
        <v>86</v>
      </c>
      <c r="D608" s="46" t="s">
        <v>181</v>
      </c>
      <c r="E608" s="68">
        <f>_xlfn.XLOOKUP(Tabela4[[#This Row],[Origem]],Tabela2[Estado],Tabela2[Id_Porto],-1)</f>
        <v>4</v>
      </c>
      <c r="F608" s="68">
        <f>_xlfn.XLOOKUP(Tabela4[[#This Row],[Destino]],Tabela2[Estado],Tabela2[Id_Porto],-1)</f>
        <v>6</v>
      </c>
      <c r="G608" s="68">
        <f>_xlfn.XLOOKUP(Tabela4[[#This Row],[Tipo]],Tabela5[Tipo],Tabela5[Id_Carga],-1)</f>
        <v>3</v>
      </c>
      <c r="H608" s="59">
        <f>MONTH(DATE(2024, FIND(Tabela4[[#This Row],[Mês]], "janfevmarabrmaijunjulagosetoutnovdez")/3 + 1, 1))</f>
        <v>2</v>
      </c>
      <c r="I608" s="51">
        <v>22</v>
      </c>
      <c r="J608" s="47">
        <v>44</v>
      </c>
    </row>
    <row r="609" spans="1:10" x14ac:dyDescent="0.25">
      <c r="A609" s="59" t="s">
        <v>195</v>
      </c>
      <c r="B609" s="46" t="s">
        <v>191</v>
      </c>
      <c r="C609" s="46" t="s">
        <v>86</v>
      </c>
      <c r="D609" s="46" t="s">
        <v>187</v>
      </c>
      <c r="E609" s="68">
        <f>_xlfn.XLOOKUP(Tabela4[[#This Row],[Origem]],Tabela2[Estado],Tabela2[Id_Porto],-1)</f>
        <v>4</v>
      </c>
      <c r="F609" s="68">
        <f>_xlfn.XLOOKUP(Tabela4[[#This Row],[Destino]],Tabela2[Estado],Tabela2[Id_Porto],-1)</f>
        <v>12</v>
      </c>
      <c r="G609" s="68">
        <f>_xlfn.XLOOKUP(Tabela4[[#This Row],[Tipo]],Tabela5[Tipo],Tabela5[Id_Carga],-1)</f>
        <v>3</v>
      </c>
      <c r="H609" s="59">
        <f>MONTH(DATE(2024, FIND(Tabela4[[#This Row],[Mês]], "janfevmarabrmaijunjulagosetoutnovdez")/3 + 1, 1))</f>
        <v>2</v>
      </c>
      <c r="I609" s="51">
        <v>22</v>
      </c>
      <c r="J609" s="47">
        <v>44</v>
      </c>
    </row>
    <row r="610" spans="1:10" x14ac:dyDescent="0.25">
      <c r="A610" s="59" t="s">
        <v>195</v>
      </c>
      <c r="B610" s="46" t="s">
        <v>191</v>
      </c>
      <c r="C610" s="46" t="s">
        <v>185</v>
      </c>
      <c r="D610" s="46" t="s">
        <v>186</v>
      </c>
      <c r="E610" s="68">
        <f>_xlfn.XLOOKUP(Tabela4[[#This Row],[Origem]],Tabela2[Estado],Tabela2[Id_Porto],-1)</f>
        <v>10</v>
      </c>
      <c r="F610" s="68">
        <f>_xlfn.XLOOKUP(Tabela4[[#This Row],[Destino]],Tabela2[Estado],Tabela2[Id_Porto],-1)</f>
        <v>11</v>
      </c>
      <c r="G610" s="68">
        <f>_xlfn.XLOOKUP(Tabela4[[#This Row],[Tipo]],Tabela5[Tipo],Tabela5[Id_Carga],-1)</f>
        <v>3</v>
      </c>
      <c r="H610" s="59">
        <f>MONTH(DATE(2024, FIND(Tabela4[[#This Row],[Mês]], "janfevmarabrmaijunjulagosetoutnovdez")/3 + 1, 1))</f>
        <v>2</v>
      </c>
      <c r="I610" s="51">
        <v>22</v>
      </c>
      <c r="J610" s="47">
        <v>44</v>
      </c>
    </row>
    <row r="611" spans="1:10" x14ac:dyDescent="0.25">
      <c r="A611" s="59" t="s">
        <v>195</v>
      </c>
      <c r="B611" s="46" t="s">
        <v>192</v>
      </c>
      <c r="C611" s="46" t="s">
        <v>182</v>
      </c>
      <c r="D611" s="46" t="s">
        <v>184</v>
      </c>
      <c r="E611" s="68">
        <f>_xlfn.XLOOKUP(Tabela4[[#This Row],[Origem]],Tabela2[Estado],Tabela2[Id_Porto],-1)</f>
        <v>7</v>
      </c>
      <c r="F611" s="68">
        <f>_xlfn.XLOOKUP(Tabela4[[#This Row],[Destino]],Tabela2[Estado],Tabela2[Id_Porto],-1)</f>
        <v>9</v>
      </c>
      <c r="G611" s="68">
        <f>_xlfn.XLOOKUP(Tabela4[[#This Row],[Tipo]],Tabela5[Tipo],Tabela5[Id_Carga],-1)</f>
        <v>1</v>
      </c>
      <c r="H611" s="59">
        <f>MONTH(DATE(2024, FIND(Tabela4[[#This Row],[Mês]], "janfevmarabrmaijunjulagosetoutnovdez")/3 + 1, 1))</f>
        <v>2</v>
      </c>
      <c r="I611" s="51">
        <v>43</v>
      </c>
      <c r="J611" s="47">
        <v>43</v>
      </c>
    </row>
    <row r="612" spans="1:10" x14ac:dyDescent="0.25">
      <c r="A612" s="59" t="s">
        <v>195</v>
      </c>
      <c r="B612" s="46" t="s">
        <v>191</v>
      </c>
      <c r="C612" s="46" t="s">
        <v>180</v>
      </c>
      <c r="D612" s="46" t="s">
        <v>86</v>
      </c>
      <c r="E612" s="68">
        <f>_xlfn.XLOOKUP(Tabela4[[#This Row],[Origem]],Tabela2[Estado],Tabela2[Id_Porto],-1)</f>
        <v>5</v>
      </c>
      <c r="F612" s="68">
        <f>_xlfn.XLOOKUP(Tabela4[[#This Row],[Destino]],Tabela2[Estado],Tabela2[Id_Porto],-1)</f>
        <v>4</v>
      </c>
      <c r="G612" s="68">
        <f>_xlfn.XLOOKUP(Tabela4[[#This Row],[Tipo]],Tabela5[Tipo],Tabela5[Id_Carga],-1)</f>
        <v>3</v>
      </c>
      <c r="H612" s="59">
        <f>MONTH(DATE(2024, FIND(Tabela4[[#This Row],[Mês]], "janfevmarabrmaijunjulagosetoutnovdez")/3 + 1, 1))</f>
        <v>2</v>
      </c>
      <c r="I612" s="51">
        <v>21</v>
      </c>
      <c r="J612" s="47">
        <v>42</v>
      </c>
    </row>
    <row r="613" spans="1:10" x14ac:dyDescent="0.25">
      <c r="A613" s="59" t="s">
        <v>195</v>
      </c>
      <c r="B613" s="46" t="s">
        <v>192</v>
      </c>
      <c r="C613" s="46" t="s">
        <v>183</v>
      </c>
      <c r="D613" s="46" t="s">
        <v>184</v>
      </c>
      <c r="E613" s="68">
        <f>_xlfn.XLOOKUP(Tabela4[[#This Row],[Origem]],Tabela2[Estado],Tabela2[Id_Porto],-1)</f>
        <v>8</v>
      </c>
      <c r="F613" s="68">
        <f>_xlfn.XLOOKUP(Tabela4[[#This Row],[Destino]],Tabela2[Estado],Tabela2[Id_Porto],-1)</f>
        <v>9</v>
      </c>
      <c r="G613" s="68">
        <f>_xlfn.XLOOKUP(Tabela4[[#This Row],[Tipo]],Tabela5[Tipo],Tabela5[Id_Carga],-1)</f>
        <v>1</v>
      </c>
      <c r="H613" s="59">
        <f>MONTH(DATE(2024, FIND(Tabela4[[#This Row],[Mês]], "janfevmarabrmaijunjulagosetoutnovdez")/3 + 1, 1))</f>
        <v>2</v>
      </c>
      <c r="I613" s="51">
        <v>42</v>
      </c>
      <c r="J613" s="47">
        <v>42</v>
      </c>
    </row>
    <row r="614" spans="1:10" x14ac:dyDescent="0.25">
      <c r="A614" s="59" t="s">
        <v>195</v>
      </c>
      <c r="B614" s="46" t="s">
        <v>191</v>
      </c>
      <c r="C614" s="46" t="s">
        <v>186</v>
      </c>
      <c r="D614" s="46" t="s">
        <v>184</v>
      </c>
      <c r="E614" s="68">
        <f>_xlfn.XLOOKUP(Tabela4[[#This Row],[Origem]],Tabela2[Estado],Tabela2[Id_Porto],-1)</f>
        <v>11</v>
      </c>
      <c r="F614" s="68">
        <f>_xlfn.XLOOKUP(Tabela4[[#This Row],[Destino]],Tabela2[Estado],Tabela2[Id_Porto],-1)</f>
        <v>9</v>
      </c>
      <c r="G614" s="68">
        <f>_xlfn.XLOOKUP(Tabela4[[#This Row],[Tipo]],Tabela5[Tipo],Tabela5[Id_Carga],-1)</f>
        <v>3</v>
      </c>
      <c r="H614" s="59">
        <f>MONTH(DATE(2024, FIND(Tabela4[[#This Row],[Mês]], "janfevmarabrmaijunjulagosetoutnovdez")/3 + 1, 1))</f>
        <v>2</v>
      </c>
      <c r="I614" s="51">
        <v>21</v>
      </c>
      <c r="J614" s="47">
        <v>42</v>
      </c>
    </row>
    <row r="615" spans="1:10" x14ac:dyDescent="0.25">
      <c r="A615" s="59" t="s">
        <v>195</v>
      </c>
      <c r="B615" s="46" t="s">
        <v>191</v>
      </c>
      <c r="C615" s="46" t="s">
        <v>180</v>
      </c>
      <c r="D615" s="46" t="s">
        <v>179</v>
      </c>
      <c r="E615" s="68">
        <f>_xlfn.XLOOKUP(Tabela4[[#This Row],[Origem]],Tabela2[Estado],Tabela2[Id_Porto],-1)</f>
        <v>5</v>
      </c>
      <c r="F615" s="68">
        <f>_xlfn.XLOOKUP(Tabela4[[#This Row],[Destino]],Tabela2[Estado],Tabela2[Id_Porto],-1)</f>
        <v>3</v>
      </c>
      <c r="G615" s="68">
        <f>_xlfn.XLOOKUP(Tabela4[[#This Row],[Tipo]],Tabela5[Tipo],Tabela5[Id_Carga],-1)</f>
        <v>3</v>
      </c>
      <c r="H615" s="59">
        <f>MONTH(DATE(2024, FIND(Tabela4[[#This Row],[Mês]], "janfevmarabrmaijunjulagosetoutnovdez")/3 + 1, 1))</f>
        <v>2</v>
      </c>
      <c r="I615" s="51">
        <v>20</v>
      </c>
      <c r="J615" s="47">
        <v>40</v>
      </c>
    </row>
    <row r="616" spans="1:10" x14ac:dyDescent="0.25">
      <c r="A616" s="59" t="s">
        <v>195</v>
      </c>
      <c r="B616" s="46" t="s">
        <v>192</v>
      </c>
      <c r="C616" s="46" t="s">
        <v>181</v>
      </c>
      <c r="D616" s="46" t="s">
        <v>187</v>
      </c>
      <c r="E616" s="68">
        <f>_xlfn.XLOOKUP(Tabela4[[#This Row],[Origem]],Tabela2[Estado],Tabela2[Id_Porto],-1)</f>
        <v>6</v>
      </c>
      <c r="F616" s="68">
        <f>_xlfn.XLOOKUP(Tabela4[[#This Row],[Destino]],Tabela2[Estado],Tabela2[Id_Porto],-1)</f>
        <v>12</v>
      </c>
      <c r="G616" s="68">
        <f>_xlfn.XLOOKUP(Tabela4[[#This Row],[Tipo]],Tabela5[Tipo],Tabela5[Id_Carga],-1)</f>
        <v>1</v>
      </c>
      <c r="H616" s="59">
        <f>MONTH(DATE(2024, FIND(Tabela4[[#This Row],[Mês]], "janfevmarabrmaijunjulagosetoutnovdez")/3 + 1, 1))</f>
        <v>2</v>
      </c>
      <c r="I616" s="51">
        <v>38</v>
      </c>
      <c r="J616" s="47">
        <v>38</v>
      </c>
    </row>
    <row r="617" spans="1:10" x14ac:dyDescent="0.25">
      <c r="A617" s="59" t="s">
        <v>195</v>
      </c>
      <c r="B617" s="46" t="s">
        <v>193</v>
      </c>
      <c r="C617" s="46" t="s">
        <v>178</v>
      </c>
      <c r="D617" s="46" t="s">
        <v>86</v>
      </c>
      <c r="E617" s="68">
        <f>_xlfn.XLOOKUP(Tabela4[[#This Row],[Origem]],Tabela2[Estado],Tabela2[Id_Porto],-1)</f>
        <v>2</v>
      </c>
      <c r="F617" s="68">
        <f>_xlfn.XLOOKUP(Tabela4[[#This Row],[Destino]],Tabela2[Estado],Tabela2[Id_Porto],-1)</f>
        <v>4</v>
      </c>
      <c r="G617" s="68">
        <f>_xlfn.XLOOKUP(Tabela4[[#This Row],[Tipo]],Tabela5[Tipo],Tabela5[Id_Carga],-1)</f>
        <v>4</v>
      </c>
      <c r="H617" s="59">
        <f>MONTH(DATE(2024, FIND(Tabela4[[#This Row],[Mês]], "janfevmarabrmaijunjulagosetoutnovdez")/3 + 1, 1))</f>
        <v>2</v>
      </c>
      <c r="I617" s="51">
        <v>19</v>
      </c>
      <c r="J617" s="47">
        <v>38</v>
      </c>
    </row>
    <row r="618" spans="1:10" x14ac:dyDescent="0.25">
      <c r="A618" s="59" t="s">
        <v>195</v>
      </c>
      <c r="B618" s="46" t="s">
        <v>192</v>
      </c>
      <c r="C618" s="46" t="s">
        <v>187</v>
      </c>
      <c r="D618" s="46" t="s">
        <v>184</v>
      </c>
      <c r="E618" s="68">
        <f>_xlfn.XLOOKUP(Tabela4[[#This Row],[Origem]],Tabela2[Estado],Tabela2[Id_Porto],-1)</f>
        <v>12</v>
      </c>
      <c r="F618" s="68">
        <f>_xlfn.XLOOKUP(Tabela4[[#This Row],[Destino]],Tabela2[Estado],Tabela2[Id_Porto],-1)</f>
        <v>9</v>
      </c>
      <c r="G618" s="68">
        <f>_xlfn.XLOOKUP(Tabela4[[#This Row],[Tipo]],Tabela5[Tipo],Tabela5[Id_Carga],-1)</f>
        <v>1</v>
      </c>
      <c r="H618" s="59">
        <f>MONTH(DATE(2024, FIND(Tabela4[[#This Row],[Mês]], "janfevmarabrmaijunjulagosetoutnovdez")/3 + 1, 1))</f>
        <v>2</v>
      </c>
      <c r="I618" s="51">
        <v>38</v>
      </c>
      <c r="J618" s="47">
        <v>38</v>
      </c>
    </row>
    <row r="619" spans="1:10" x14ac:dyDescent="0.25">
      <c r="A619" s="59" t="s">
        <v>195</v>
      </c>
      <c r="B619" s="46" t="s">
        <v>191</v>
      </c>
      <c r="C619" s="46" t="s">
        <v>184</v>
      </c>
      <c r="D619" s="46" t="s">
        <v>86</v>
      </c>
      <c r="E619" s="68">
        <f>_xlfn.XLOOKUP(Tabela4[[#This Row],[Origem]],Tabela2[Estado],Tabela2[Id_Porto],-1)</f>
        <v>9</v>
      </c>
      <c r="F619" s="68">
        <f>_xlfn.XLOOKUP(Tabela4[[#This Row],[Destino]],Tabela2[Estado],Tabela2[Id_Porto],-1)</f>
        <v>4</v>
      </c>
      <c r="G619" s="68">
        <f>_xlfn.XLOOKUP(Tabela4[[#This Row],[Tipo]],Tabela5[Tipo],Tabela5[Id_Carga],-1)</f>
        <v>3</v>
      </c>
      <c r="H619" s="59">
        <f>MONTH(DATE(2024, FIND(Tabela4[[#This Row],[Mês]], "janfevmarabrmaijunjulagosetoutnovdez")/3 + 1, 1))</f>
        <v>2</v>
      </c>
      <c r="I619" s="51">
        <v>19</v>
      </c>
      <c r="J619" s="47">
        <v>38</v>
      </c>
    </row>
    <row r="620" spans="1:10" x14ac:dyDescent="0.25">
      <c r="A620" s="59" t="s">
        <v>195</v>
      </c>
      <c r="B620" s="46" t="s">
        <v>192</v>
      </c>
      <c r="C620" s="46" t="s">
        <v>180</v>
      </c>
      <c r="D620" s="46" t="s">
        <v>177</v>
      </c>
      <c r="E620" s="68">
        <f>_xlfn.XLOOKUP(Tabela4[[#This Row],[Origem]],Tabela2[Estado],Tabela2[Id_Porto],-1)</f>
        <v>5</v>
      </c>
      <c r="F620" s="68">
        <f>_xlfn.XLOOKUP(Tabela4[[#This Row],[Destino]],Tabela2[Estado],Tabela2[Id_Porto],-1)</f>
        <v>1</v>
      </c>
      <c r="G620" s="68">
        <f>_xlfn.XLOOKUP(Tabela4[[#This Row],[Tipo]],Tabela5[Tipo],Tabela5[Id_Carga],-1)</f>
        <v>1</v>
      </c>
      <c r="H620" s="59">
        <f>MONTH(DATE(2024, FIND(Tabela4[[#This Row],[Mês]], "janfevmarabrmaijunjulagosetoutnovdez")/3 + 1, 1))</f>
        <v>2</v>
      </c>
      <c r="I620" s="51">
        <v>36</v>
      </c>
      <c r="J620" s="47">
        <v>36</v>
      </c>
    </row>
    <row r="621" spans="1:10" x14ac:dyDescent="0.25">
      <c r="A621" s="59" t="s">
        <v>195</v>
      </c>
      <c r="B621" s="46" t="s">
        <v>192</v>
      </c>
      <c r="C621" s="46" t="s">
        <v>187</v>
      </c>
      <c r="D621" s="46" t="s">
        <v>184</v>
      </c>
      <c r="E621" s="68">
        <f>_xlfn.XLOOKUP(Tabela4[[#This Row],[Origem]],Tabela2[Estado],Tabela2[Id_Porto],-1)</f>
        <v>12</v>
      </c>
      <c r="F621" s="68">
        <f>_xlfn.XLOOKUP(Tabela4[[#This Row],[Destino]],Tabela2[Estado],Tabela2[Id_Porto],-1)</f>
        <v>9</v>
      </c>
      <c r="G621" s="68">
        <f>_xlfn.XLOOKUP(Tabela4[[#This Row],[Tipo]],Tabela5[Tipo],Tabela5[Id_Carga],-1)</f>
        <v>1</v>
      </c>
      <c r="H621" s="59">
        <f>MONTH(DATE(2024, FIND(Tabela4[[#This Row],[Mês]], "janfevmarabrmaijunjulagosetoutnovdez")/3 + 1, 1))</f>
        <v>2</v>
      </c>
      <c r="I621" s="51">
        <v>35</v>
      </c>
      <c r="J621" s="47">
        <v>35</v>
      </c>
    </row>
    <row r="622" spans="1:10" x14ac:dyDescent="0.25">
      <c r="A622" s="59" t="s">
        <v>195</v>
      </c>
      <c r="B622" s="46" t="s">
        <v>192</v>
      </c>
      <c r="C622" s="46" t="s">
        <v>184</v>
      </c>
      <c r="D622" s="46" t="s">
        <v>181</v>
      </c>
      <c r="E622" s="68">
        <f>_xlfn.XLOOKUP(Tabela4[[#This Row],[Origem]],Tabela2[Estado],Tabela2[Id_Porto],-1)</f>
        <v>9</v>
      </c>
      <c r="F622" s="68">
        <f>_xlfn.XLOOKUP(Tabela4[[#This Row],[Destino]],Tabela2[Estado],Tabela2[Id_Porto],-1)</f>
        <v>6</v>
      </c>
      <c r="G622" s="68">
        <f>_xlfn.XLOOKUP(Tabela4[[#This Row],[Tipo]],Tabela5[Tipo],Tabela5[Id_Carga],-1)</f>
        <v>1</v>
      </c>
      <c r="H622" s="59">
        <f>MONTH(DATE(2024, FIND(Tabela4[[#This Row],[Mês]], "janfevmarabrmaijunjulagosetoutnovdez")/3 + 1, 1))</f>
        <v>2</v>
      </c>
      <c r="I622" s="51">
        <v>35</v>
      </c>
      <c r="J622" s="47">
        <v>35</v>
      </c>
    </row>
    <row r="623" spans="1:10" x14ac:dyDescent="0.25">
      <c r="A623" s="59" t="s">
        <v>195</v>
      </c>
      <c r="B623" s="46" t="s">
        <v>191</v>
      </c>
      <c r="C623" s="46" t="s">
        <v>180</v>
      </c>
      <c r="D623" s="46" t="s">
        <v>186</v>
      </c>
      <c r="E623" s="68">
        <f>_xlfn.XLOOKUP(Tabela4[[#This Row],[Origem]],Tabela2[Estado],Tabela2[Id_Porto],-1)</f>
        <v>5</v>
      </c>
      <c r="F623" s="68">
        <f>_xlfn.XLOOKUP(Tabela4[[#This Row],[Destino]],Tabela2[Estado],Tabela2[Id_Porto],-1)</f>
        <v>11</v>
      </c>
      <c r="G623" s="68">
        <f>_xlfn.XLOOKUP(Tabela4[[#This Row],[Tipo]],Tabela5[Tipo],Tabela5[Id_Carga],-1)</f>
        <v>3</v>
      </c>
      <c r="H623" s="59">
        <f>MONTH(DATE(2024, FIND(Tabela4[[#This Row],[Mês]], "janfevmarabrmaijunjulagosetoutnovdez")/3 + 1, 1))</f>
        <v>2</v>
      </c>
      <c r="I623" s="51">
        <v>17</v>
      </c>
      <c r="J623" s="47">
        <v>34</v>
      </c>
    </row>
    <row r="624" spans="1:10" x14ac:dyDescent="0.25">
      <c r="A624" s="59" t="s">
        <v>195</v>
      </c>
      <c r="B624" s="46" t="s">
        <v>193</v>
      </c>
      <c r="C624" s="46" t="s">
        <v>183</v>
      </c>
      <c r="D624" s="46" t="s">
        <v>186</v>
      </c>
      <c r="E624" s="68">
        <f>_xlfn.XLOOKUP(Tabela4[[#This Row],[Origem]],Tabela2[Estado],Tabela2[Id_Porto],-1)</f>
        <v>8</v>
      </c>
      <c r="F624" s="68">
        <f>_xlfn.XLOOKUP(Tabela4[[#This Row],[Destino]],Tabela2[Estado],Tabela2[Id_Porto],-1)</f>
        <v>11</v>
      </c>
      <c r="G624" s="68">
        <f>_xlfn.XLOOKUP(Tabela4[[#This Row],[Tipo]],Tabela5[Tipo],Tabela5[Id_Carga],-1)</f>
        <v>4</v>
      </c>
      <c r="H624" s="59">
        <f>MONTH(DATE(2024, FIND(Tabela4[[#This Row],[Mês]], "janfevmarabrmaijunjulagosetoutnovdez")/3 + 1, 1))</f>
        <v>2</v>
      </c>
      <c r="I624" s="51">
        <v>17</v>
      </c>
      <c r="J624" s="47">
        <v>34</v>
      </c>
    </row>
    <row r="625" spans="1:10" x14ac:dyDescent="0.25">
      <c r="A625" s="59" t="s">
        <v>195</v>
      </c>
      <c r="B625" s="46" t="s">
        <v>192</v>
      </c>
      <c r="C625" s="46" t="s">
        <v>186</v>
      </c>
      <c r="D625" s="46" t="s">
        <v>186</v>
      </c>
      <c r="E625" s="68">
        <f>_xlfn.XLOOKUP(Tabela4[[#This Row],[Origem]],Tabela2[Estado],Tabela2[Id_Porto],-1)</f>
        <v>11</v>
      </c>
      <c r="F625" s="68">
        <f>_xlfn.XLOOKUP(Tabela4[[#This Row],[Destino]],Tabela2[Estado],Tabela2[Id_Porto],-1)</f>
        <v>11</v>
      </c>
      <c r="G625" s="68">
        <f>_xlfn.XLOOKUP(Tabela4[[#This Row],[Tipo]],Tabela5[Tipo],Tabela5[Id_Carga],-1)</f>
        <v>1</v>
      </c>
      <c r="H625" s="59">
        <f>MONTH(DATE(2024, FIND(Tabela4[[#This Row],[Mês]], "janfevmarabrmaijunjulagosetoutnovdez")/3 + 1, 1))</f>
        <v>2</v>
      </c>
      <c r="I625" s="51">
        <v>34</v>
      </c>
      <c r="J625" s="47">
        <v>34</v>
      </c>
    </row>
    <row r="626" spans="1:10" x14ac:dyDescent="0.25">
      <c r="A626" s="59" t="s">
        <v>195</v>
      </c>
      <c r="B626" s="46" t="s">
        <v>191</v>
      </c>
      <c r="C626" s="46" t="s">
        <v>184</v>
      </c>
      <c r="D626" s="46" t="s">
        <v>86</v>
      </c>
      <c r="E626" s="68">
        <f>_xlfn.XLOOKUP(Tabela4[[#This Row],[Origem]],Tabela2[Estado],Tabela2[Id_Porto],-1)</f>
        <v>9</v>
      </c>
      <c r="F626" s="68">
        <f>_xlfn.XLOOKUP(Tabela4[[#This Row],[Destino]],Tabela2[Estado],Tabela2[Id_Porto],-1)</f>
        <v>4</v>
      </c>
      <c r="G626" s="68">
        <f>_xlfn.XLOOKUP(Tabela4[[#This Row],[Tipo]],Tabela5[Tipo],Tabela5[Id_Carga],-1)</f>
        <v>3</v>
      </c>
      <c r="H626" s="59">
        <f>MONTH(DATE(2024, FIND(Tabela4[[#This Row],[Mês]], "janfevmarabrmaijunjulagosetoutnovdez")/3 + 1, 1))</f>
        <v>2</v>
      </c>
      <c r="I626" s="51">
        <v>17</v>
      </c>
      <c r="J626" s="47">
        <v>34</v>
      </c>
    </row>
    <row r="627" spans="1:10" x14ac:dyDescent="0.25">
      <c r="A627" s="59" t="s">
        <v>195</v>
      </c>
      <c r="B627" s="46" t="s">
        <v>191</v>
      </c>
      <c r="C627" s="46" t="s">
        <v>184</v>
      </c>
      <c r="D627" s="46" t="s">
        <v>186</v>
      </c>
      <c r="E627" s="68">
        <f>_xlfn.XLOOKUP(Tabela4[[#This Row],[Origem]],Tabela2[Estado],Tabela2[Id_Porto],-1)</f>
        <v>9</v>
      </c>
      <c r="F627" s="68">
        <f>_xlfn.XLOOKUP(Tabela4[[#This Row],[Destino]],Tabela2[Estado],Tabela2[Id_Porto],-1)</f>
        <v>11</v>
      </c>
      <c r="G627" s="68">
        <f>_xlfn.XLOOKUP(Tabela4[[#This Row],[Tipo]],Tabela5[Tipo],Tabela5[Id_Carga],-1)</f>
        <v>3</v>
      </c>
      <c r="H627" s="59">
        <f>MONTH(DATE(2024, FIND(Tabela4[[#This Row],[Mês]], "janfevmarabrmaijunjulagosetoutnovdez")/3 + 1, 1))</f>
        <v>2</v>
      </c>
      <c r="I627" s="51">
        <v>17</v>
      </c>
      <c r="J627" s="47">
        <v>34</v>
      </c>
    </row>
    <row r="628" spans="1:10" x14ac:dyDescent="0.25">
      <c r="A628" s="59" t="s">
        <v>195</v>
      </c>
      <c r="B628" s="46" t="s">
        <v>192</v>
      </c>
      <c r="C628" s="46" t="s">
        <v>177</v>
      </c>
      <c r="D628" s="46" t="s">
        <v>180</v>
      </c>
      <c r="E628" s="68">
        <f>_xlfn.XLOOKUP(Tabela4[[#This Row],[Origem]],Tabela2[Estado],Tabela2[Id_Porto],-1)</f>
        <v>1</v>
      </c>
      <c r="F628" s="68">
        <f>_xlfn.XLOOKUP(Tabela4[[#This Row],[Destino]],Tabela2[Estado],Tabela2[Id_Porto],-1)</f>
        <v>5</v>
      </c>
      <c r="G628" s="68">
        <f>_xlfn.XLOOKUP(Tabela4[[#This Row],[Tipo]],Tabela5[Tipo],Tabela5[Id_Carga],-1)</f>
        <v>1</v>
      </c>
      <c r="H628" s="59">
        <f>MONTH(DATE(2024, FIND(Tabela4[[#This Row],[Mês]], "janfevmarabrmaijunjulagosetoutnovdez")/3 + 1, 1))</f>
        <v>2</v>
      </c>
      <c r="I628" s="51">
        <v>32</v>
      </c>
      <c r="J628" s="47">
        <v>32</v>
      </c>
    </row>
    <row r="629" spans="1:10" x14ac:dyDescent="0.25">
      <c r="A629" s="59" t="s">
        <v>195</v>
      </c>
      <c r="B629" s="46" t="s">
        <v>193</v>
      </c>
      <c r="C629" s="46" t="s">
        <v>183</v>
      </c>
      <c r="D629" s="46" t="s">
        <v>184</v>
      </c>
      <c r="E629" s="68">
        <f>_xlfn.XLOOKUP(Tabela4[[#This Row],[Origem]],Tabela2[Estado],Tabela2[Id_Porto],-1)</f>
        <v>8</v>
      </c>
      <c r="F629" s="68">
        <f>_xlfn.XLOOKUP(Tabela4[[#This Row],[Destino]],Tabela2[Estado],Tabela2[Id_Porto],-1)</f>
        <v>9</v>
      </c>
      <c r="G629" s="68">
        <f>_xlfn.XLOOKUP(Tabela4[[#This Row],[Tipo]],Tabela5[Tipo],Tabela5[Id_Carga],-1)</f>
        <v>4</v>
      </c>
      <c r="H629" s="59">
        <f>MONTH(DATE(2024, FIND(Tabela4[[#This Row],[Mês]], "janfevmarabrmaijunjulagosetoutnovdez")/3 + 1, 1))</f>
        <v>2</v>
      </c>
      <c r="I629" s="51">
        <v>16</v>
      </c>
      <c r="J629" s="47">
        <v>32</v>
      </c>
    </row>
    <row r="630" spans="1:10" x14ac:dyDescent="0.25">
      <c r="A630" s="59" t="s">
        <v>195</v>
      </c>
      <c r="B630" s="46" t="s">
        <v>193</v>
      </c>
      <c r="C630" s="46" t="s">
        <v>184</v>
      </c>
      <c r="D630" s="46" t="s">
        <v>181</v>
      </c>
      <c r="E630" s="68">
        <f>_xlfn.XLOOKUP(Tabela4[[#This Row],[Origem]],Tabela2[Estado],Tabela2[Id_Porto],-1)</f>
        <v>9</v>
      </c>
      <c r="F630" s="68">
        <f>_xlfn.XLOOKUP(Tabela4[[#This Row],[Destino]],Tabela2[Estado],Tabela2[Id_Porto],-1)</f>
        <v>6</v>
      </c>
      <c r="G630" s="68">
        <f>_xlfn.XLOOKUP(Tabela4[[#This Row],[Tipo]],Tabela5[Tipo],Tabela5[Id_Carga],-1)</f>
        <v>4</v>
      </c>
      <c r="H630" s="59">
        <f>MONTH(DATE(2024, FIND(Tabela4[[#This Row],[Mês]], "janfevmarabrmaijunjulagosetoutnovdez")/3 + 1, 1))</f>
        <v>2</v>
      </c>
      <c r="I630" s="51">
        <v>16</v>
      </c>
      <c r="J630" s="47">
        <v>32</v>
      </c>
    </row>
    <row r="631" spans="1:10" x14ac:dyDescent="0.25">
      <c r="A631" s="59" t="s">
        <v>195</v>
      </c>
      <c r="B631" s="46" t="s">
        <v>193</v>
      </c>
      <c r="C631" s="46" t="s">
        <v>181</v>
      </c>
      <c r="D631" s="46" t="s">
        <v>86</v>
      </c>
      <c r="E631" s="68">
        <f>_xlfn.XLOOKUP(Tabela4[[#This Row],[Origem]],Tabela2[Estado],Tabela2[Id_Porto],-1)</f>
        <v>6</v>
      </c>
      <c r="F631" s="68">
        <f>_xlfn.XLOOKUP(Tabela4[[#This Row],[Destino]],Tabela2[Estado],Tabela2[Id_Porto],-1)</f>
        <v>4</v>
      </c>
      <c r="G631" s="68">
        <f>_xlfn.XLOOKUP(Tabela4[[#This Row],[Tipo]],Tabela5[Tipo],Tabela5[Id_Carga],-1)</f>
        <v>4</v>
      </c>
      <c r="H631" s="59">
        <f>MONTH(DATE(2024, FIND(Tabela4[[#This Row],[Mês]], "janfevmarabrmaijunjulagosetoutnovdez")/3 + 1, 1))</f>
        <v>2</v>
      </c>
      <c r="I631" s="51">
        <v>15</v>
      </c>
      <c r="J631" s="47">
        <v>30</v>
      </c>
    </row>
    <row r="632" spans="1:10" x14ac:dyDescent="0.25">
      <c r="A632" s="59" t="s">
        <v>195</v>
      </c>
      <c r="B632" s="46" t="s">
        <v>193</v>
      </c>
      <c r="C632" s="46" t="s">
        <v>86</v>
      </c>
      <c r="D632" s="46" t="s">
        <v>184</v>
      </c>
      <c r="E632" s="68">
        <f>_xlfn.XLOOKUP(Tabela4[[#This Row],[Origem]],Tabela2[Estado],Tabela2[Id_Porto],-1)</f>
        <v>4</v>
      </c>
      <c r="F632" s="68">
        <f>_xlfn.XLOOKUP(Tabela4[[#This Row],[Destino]],Tabela2[Estado],Tabela2[Id_Porto],-1)</f>
        <v>9</v>
      </c>
      <c r="G632" s="68">
        <f>_xlfn.XLOOKUP(Tabela4[[#This Row],[Tipo]],Tabela5[Tipo],Tabela5[Id_Carga],-1)</f>
        <v>4</v>
      </c>
      <c r="H632" s="59">
        <f>MONTH(DATE(2024, FIND(Tabela4[[#This Row],[Mês]], "janfevmarabrmaijunjulagosetoutnovdez")/3 + 1, 1))</f>
        <v>2</v>
      </c>
      <c r="I632" s="51">
        <v>15</v>
      </c>
      <c r="J632" s="47">
        <v>30</v>
      </c>
    </row>
    <row r="633" spans="1:10" x14ac:dyDescent="0.25">
      <c r="A633" s="59" t="s">
        <v>195</v>
      </c>
      <c r="B633" s="46" t="s">
        <v>191</v>
      </c>
      <c r="C633" s="46" t="s">
        <v>182</v>
      </c>
      <c r="D633" s="46" t="s">
        <v>177</v>
      </c>
      <c r="E633" s="68">
        <f>_xlfn.XLOOKUP(Tabela4[[#This Row],[Origem]],Tabela2[Estado],Tabela2[Id_Porto],-1)</f>
        <v>7</v>
      </c>
      <c r="F633" s="68">
        <f>_xlfn.XLOOKUP(Tabela4[[#This Row],[Destino]],Tabela2[Estado],Tabela2[Id_Porto],-1)</f>
        <v>1</v>
      </c>
      <c r="G633" s="68">
        <f>_xlfn.XLOOKUP(Tabela4[[#This Row],[Tipo]],Tabela5[Tipo],Tabela5[Id_Carga],-1)</f>
        <v>3</v>
      </c>
      <c r="H633" s="59">
        <f>MONTH(DATE(2024, FIND(Tabela4[[#This Row],[Mês]], "janfevmarabrmaijunjulagosetoutnovdez")/3 + 1, 1))</f>
        <v>2</v>
      </c>
      <c r="I633" s="51">
        <v>15</v>
      </c>
      <c r="J633" s="47">
        <v>30</v>
      </c>
    </row>
    <row r="634" spans="1:10" x14ac:dyDescent="0.25">
      <c r="A634" s="59" t="s">
        <v>195</v>
      </c>
      <c r="B634" s="46" t="s">
        <v>192</v>
      </c>
      <c r="C634" s="46" t="s">
        <v>180</v>
      </c>
      <c r="D634" s="46" t="s">
        <v>184</v>
      </c>
      <c r="E634" s="68">
        <f>_xlfn.XLOOKUP(Tabela4[[#This Row],[Origem]],Tabela2[Estado],Tabela2[Id_Porto],-1)</f>
        <v>5</v>
      </c>
      <c r="F634" s="68">
        <f>_xlfn.XLOOKUP(Tabela4[[#This Row],[Destino]],Tabela2[Estado],Tabela2[Id_Porto],-1)</f>
        <v>9</v>
      </c>
      <c r="G634" s="68">
        <f>_xlfn.XLOOKUP(Tabela4[[#This Row],[Tipo]],Tabela5[Tipo],Tabela5[Id_Carga],-1)</f>
        <v>1</v>
      </c>
      <c r="H634" s="59">
        <f>MONTH(DATE(2024, FIND(Tabela4[[#This Row],[Mês]], "janfevmarabrmaijunjulagosetoutnovdez")/3 + 1, 1))</f>
        <v>2</v>
      </c>
      <c r="I634" s="51">
        <v>30</v>
      </c>
      <c r="J634" s="47">
        <v>30</v>
      </c>
    </row>
    <row r="635" spans="1:10" x14ac:dyDescent="0.25">
      <c r="A635" s="59" t="s">
        <v>195</v>
      </c>
      <c r="B635" s="46" t="s">
        <v>191</v>
      </c>
      <c r="C635" s="46" t="s">
        <v>183</v>
      </c>
      <c r="D635" s="46" t="s">
        <v>186</v>
      </c>
      <c r="E635" s="68">
        <f>_xlfn.XLOOKUP(Tabela4[[#This Row],[Origem]],Tabela2[Estado],Tabela2[Id_Porto],-1)</f>
        <v>8</v>
      </c>
      <c r="F635" s="68">
        <f>_xlfn.XLOOKUP(Tabela4[[#This Row],[Destino]],Tabela2[Estado],Tabela2[Id_Porto],-1)</f>
        <v>11</v>
      </c>
      <c r="G635" s="68">
        <f>_xlfn.XLOOKUP(Tabela4[[#This Row],[Tipo]],Tabela5[Tipo],Tabela5[Id_Carga],-1)</f>
        <v>3</v>
      </c>
      <c r="H635" s="59">
        <f>MONTH(DATE(2024, FIND(Tabela4[[#This Row],[Mês]], "janfevmarabrmaijunjulagosetoutnovdez")/3 + 1, 1))</f>
        <v>2</v>
      </c>
      <c r="I635" s="51">
        <v>15</v>
      </c>
      <c r="J635" s="47">
        <v>30</v>
      </c>
    </row>
    <row r="636" spans="1:10" x14ac:dyDescent="0.25">
      <c r="A636" s="59" t="s">
        <v>195</v>
      </c>
      <c r="B636" s="46" t="s">
        <v>192</v>
      </c>
      <c r="C636" s="46" t="s">
        <v>186</v>
      </c>
      <c r="D636" s="46" t="s">
        <v>177</v>
      </c>
      <c r="E636" s="68">
        <f>_xlfn.XLOOKUP(Tabela4[[#This Row],[Origem]],Tabela2[Estado],Tabela2[Id_Porto],-1)</f>
        <v>11</v>
      </c>
      <c r="F636" s="68">
        <f>_xlfn.XLOOKUP(Tabela4[[#This Row],[Destino]],Tabela2[Estado],Tabela2[Id_Porto],-1)</f>
        <v>1</v>
      </c>
      <c r="G636" s="68">
        <f>_xlfn.XLOOKUP(Tabela4[[#This Row],[Tipo]],Tabela5[Tipo],Tabela5[Id_Carga],-1)</f>
        <v>1</v>
      </c>
      <c r="H636" s="59">
        <f>MONTH(DATE(2024, FIND(Tabela4[[#This Row],[Mês]], "janfevmarabrmaijunjulagosetoutnovdez")/3 + 1, 1))</f>
        <v>2</v>
      </c>
      <c r="I636" s="51">
        <v>29</v>
      </c>
      <c r="J636" s="47">
        <v>29</v>
      </c>
    </row>
    <row r="637" spans="1:10" x14ac:dyDescent="0.25">
      <c r="A637" s="59" t="s">
        <v>195</v>
      </c>
      <c r="B637" s="46" t="s">
        <v>192</v>
      </c>
      <c r="C637" s="46" t="s">
        <v>178</v>
      </c>
      <c r="D637" s="46" t="s">
        <v>86</v>
      </c>
      <c r="E637" s="68">
        <f>_xlfn.XLOOKUP(Tabela4[[#This Row],[Origem]],Tabela2[Estado],Tabela2[Id_Porto],-1)</f>
        <v>2</v>
      </c>
      <c r="F637" s="68">
        <f>_xlfn.XLOOKUP(Tabela4[[#This Row],[Destino]],Tabela2[Estado],Tabela2[Id_Porto],-1)</f>
        <v>4</v>
      </c>
      <c r="G637" s="68">
        <f>_xlfn.XLOOKUP(Tabela4[[#This Row],[Tipo]],Tabela5[Tipo],Tabela5[Id_Carga],-1)</f>
        <v>1</v>
      </c>
      <c r="H637" s="59">
        <f>MONTH(DATE(2024, FIND(Tabela4[[#This Row],[Mês]], "janfevmarabrmaijunjulagosetoutnovdez")/3 + 1, 1))</f>
        <v>2</v>
      </c>
      <c r="I637" s="51">
        <v>28</v>
      </c>
      <c r="J637" s="47">
        <v>28</v>
      </c>
    </row>
    <row r="638" spans="1:10" x14ac:dyDescent="0.25">
      <c r="A638" s="59" t="s">
        <v>195</v>
      </c>
      <c r="B638" s="46" t="s">
        <v>191</v>
      </c>
      <c r="C638" s="46" t="s">
        <v>187</v>
      </c>
      <c r="D638" s="46" t="s">
        <v>86</v>
      </c>
      <c r="E638" s="68">
        <f>_xlfn.XLOOKUP(Tabela4[[#This Row],[Origem]],Tabela2[Estado],Tabela2[Id_Porto],-1)</f>
        <v>12</v>
      </c>
      <c r="F638" s="68">
        <f>_xlfn.XLOOKUP(Tabela4[[#This Row],[Destino]],Tabela2[Estado],Tabela2[Id_Porto],-1)</f>
        <v>4</v>
      </c>
      <c r="G638" s="68">
        <f>_xlfn.XLOOKUP(Tabela4[[#This Row],[Tipo]],Tabela5[Tipo],Tabela5[Id_Carga],-1)</f>
        <v>3</v>
      </c>
      <c r="H638" s="59">
        <f>MONTH(DATE(2024, FIND(Tabela4[[#This Row],[Mês]], "janfevmarabrmaijunjulagosetoutnovdez")/3 + 1, 1))</f>
        <v>2</v>
      </c>
      <c r="I638" s="51">
        <v>14</v>
      </c>
      <c r="J638" s="47">
        <v>28</v>
      </c>
    </row>
    <row r="639" spans="1:10" x14ac:dyDescent="0.25">
      <c r="A639" s="59" t="s">
        <v>195</v>
      </c>
      <c r="B639" s="46" t="s">
        <v>192</v>
      </c>
      <c r="C639" s="46" t="s">
        <v>186</v>
      </c>
      <c r="D639" s="46" t="s">
        <v>186</v>
      </c>
      <c r="E639" s="68">
        <f>_xlfn.XLOOKUP(Tabela4[[#This Row],[Origem]],Tabela2[Estado],Tabela2[Id_Porto],-1)</f>
        <v>11</v>
      </c>
      <c r="F639" s="68">
        <f>_xlfn.XLOOKUP(Tabela4[[#This Row],[Destino]],Tabela2[Estado],Tabela2[Id_Porto],-1)</f>
        <v>11</v>
      </c>
      <c r="G639" s="68">
        <f>_xlfn.XLOOKUP(Tabela4[[#This Row],[Tipo]],Tabela5[Tipo],Tabela5[Id_Carga],-1)</f>
        <v>1</v>
      </c>
      <c r="H639" s="59">
        <f>MONTH(DATE(2024, FIND(Tabela4[[#This Row],[Mês]], "janfevmarabrmaijunjulagosetoutnovdez")/3 + 1, 1))</f>
        <v>2</v>
      </c>
      <c r="I639" s="51">
        <v>27</v>
      </c>
      <c r="J639" s="47">
        <v>27</v>
      </c>
    </row>
    <row r="640" spans="1:10" x14ac:dyDescent="0.25">
      <c r="A640" s="59" t="s">
        <v>195</v>
      </c>
      <c r="B640" s="46" t="s">
        <v>192</v>
      </c>
      <c r="C640" s="46" t="s">
        <v>177</v>
      </c>
      <c r="D640" s="46" t="s">
        <v>86</v>
      </c>
      <c r="E640" s="68">
        <f>_xlfn.XLOOKUP(Tabela4[[#This Row],[Origem]],Tabela2[Estado],Tabela2[Id_Porto],-1)</f>
        <v>1</v>
      </c>
      <c r="F640" s="68">
        <f>_xlfn.XLOOKUP(Tabela4[[#This Row],[Destino]],Tabela2[Estado],Tabela2[Id_Porto],-1)</f>
        <v>4</v>
      </c>
      <c r="G640" s="68">
        <f>_xlfn.XLOOKUP(Tabela4[[#This Row],[Tipo]],Tabela5[Tipo],Tabela5[Id_Carga],-1)</f>
        <v>1</v>
      </c>
      <c r="H640" s="59">
        <f>MONTH(DATE(2024, FIND(Tabela4[[#This Row],[Mês]], "janfevmarabrmaijunjulagosetoutnovdez")/3 + 1, 1))</f>
        <v>2</v>
      </c>
      <c r="I640" s="51">
        <v>26</v>
      </c>
      <c r="J640" s="47">
        <v>26</v>
      </c>
    </row>
    <row r="641" spans="1:10" x14ac:dyDescent="0.25">
      <c r="A641" s="59" t="s">
        <v>195</v>
      </c>
      <c r="B641" s="46" t="s">
        <v>191</v>
      </c>
      <c r="C641" s="46" t="s">
        <v>86</v>
      </c>
      <c r="D641" s="46" t="s">
        <v>179</v>
      </c>
      <c r="E641" s="68">
        <f>_xlfn.XLOOKUP(Tabela4[[#This Row],[Origem]],Tabela2[Estado],Tabela2[Id_Porto],-1)</f>
        <v>4</v>
      </c>
      <c r="F641" s="68">
        <f>_xlfn.XLOOKUP(Tabela4[[#This Row],[Destino]],Tabela2[Estado],Tabela2[Id_Porto],-1)</f>
        <v>3</v>
      </c>
      <c r="G641" s="68">
        <f>_xlfn.XLOOKUP(Tabela4[[#This Row],[Tipo]],Tabela5[Tipo],Tabela5[Id_Carga],-1)</f>
        <v>3</v>
      </c>
      <c r="H641" s="59">
        <f>MONTH(DATE(2024, FIND(Tabela4[[#This Row],[Mês]], "janfevmarabrmaijunjulagosetoutnovdez")/3 + 1, 1))</f>
        <v>2</v>
      </c>
      <c r="I641" s="51">
        <v>13</v>
      </c>
      <c r="J641" s="47">
        <v>26</v>
      </c>
    </row>
    <row r="642" spans="1:10" x14ac:dyDescent="0.25">
      <c r="A642" s="59" t="s">
        <v>195</v>
      </c>
      <c r="B642" s="46" t="s">
        <v>193</v>
      </c>
      <c r="C642" s="46" t="s">
        <v>186</v>
      </c>
      <c r="D642" s="46" t="s">
        <v>184</v>
      </c>
      <c r="E642" s="68">
        <f>_xlfn.XLOOKUP(Tabela4[[#This Row],[Origem]],Tabela2[Estado],Tabela2[Id_Porto],-1)</f>
        <v>11</v>
      </c>
      <c r="F642" s="68">
        <f>_xlfn.XLOOKUP(Tabela4[[#This Row],[Destino]],Tabela2[Estado],Tabela2[Id_Porto],-1)</f>
        <v>9</v>
      </c>
      <c r="G642" s="68">
        <f>_xlfn.XLOOKUP(Tabela4[[#This Row],[Tipo]],Tabela5[Tipo],Tabela5[Id_Carga],-1)</f>
        <v>4</v>
      </c>
      <c r="H642" s="59">
        <f>MONTH(DATE(2024, FIND(Tabela4[[#This Row],[Mês]], "janfevmarabrmaijunjulagosetoutnovdez")/3 + 1, 1))</f>
        <v>2</v>
      </c>
      <c r="I642" s="51">
        <v>13</v>
      </c>
      <c r="J642" s="47">
        <v>26</v>
      </c>
    </row>
    <row r="643" spans="1:10" x14ac:dyDescent="0.25">
      <c r="A643" s="59" t="s">
        <v>195</v>
      </c>
      <c r="B643" s="46" t="s">
        <v>191</v>
      </c>
      <c r="C643" s="46" t="s">
        <v>184</v>
      </c>
      <c r="D643" s="46" t="s">
        <v>86</v>
      </c>
      <c r="E643" s="68">
        <f>_xlfn.XLOOKUP(Tabela4[[#This Row],[Origem]],Tabela2[Estado],Tabela2[Id_Porto],-1)</f>
        <v>9</v>
      </c>
      <c r="F643" s="68">
        <f>_xlfn.XLOOKUP(Tabela4[[#This Row],[Destino]],Tabela2[Estado],Tabela2[Id_Porto],-1)</f>
        <v>4</v>
      </c>
      <c r="G643" s="68">
        <f>_xlfn.XLOOKUP(Tabela4[[#This Row],[Tipo]],Tabela5[Tipo],Tabela5[Id_Carga],-1)</f>
        <v>3</v>
      </c>
      <c r="H643" s="59">
        <f>MONTH(DATE(2024, FIND(Tabela4[[#This Row],[Mês]], "janfevmarabrmaijunjulagosetoutnovdez")/3 + 1, 1))</f>
        <v>2</v>
      </c>
      <c r="I643" s="51">
        <v>13</v>
      </c>
      <c r="J643" s="47">
        <v>26</v>
      </c>
    </row>
    <row r="644" spans="1:10" x14ac:dyDescent="0.25">
      <c r="A644" s="59" t="s">
        <v>195</v>
      </c>
      <c r="B644" s="46" t="s">
        <v>192</v>
      </c>
      <c r="C644" s="46" t="s">
        <v>181</v>
      </c>
      <c r="D644" s="46" t="s">
        <v>180</v>
      </c>
      <c r="E644" s="68">
        <f>_xlfn.XLOOKUP(Tabela4[[#This Row],[Origem]],Tabela2[Estado],Tabela2[Id_Porto],-1)</f>
        <v>6</v>
      </c>
      <c r="F644" s="68">
        <f>_xlfn.XLOOKUP(Tabela4[[#This Row],[Destino]],Tabela2[Estado],Tabela2[Id_Porto],-1)</f>
        <v>5</v>
      </c>
      <c r="G644" s="68">
        <f>_xlfn.XLOOKUP(Tabela4[[#This Row],[Tipo]],Tabela5[Tipo],Tabela5[Id_Carga],-1)</f>
        <v>1</v>
      </c>
      <c r="H644" s="59">
        <f>MONTH(DATE(2024, FIND(Tabela4[[#This Row],[Mês]], "janfevmarabrmaijunjulagosetoutnovdez")/3 + 1, 1))</f>
        <v>2</v>
      </c>
      <c r="I644" s="51">
        <v>25</v>
      </c>
      <c r="J644" s="47">
        <v>25</v>
      </c>
    </row>
    <row r="645" spans="1:10" x14ac:dyDescent="0.25">
      <c r="A645" s="59" t="s">
        <v>195</v>
      </c>
      <c r="B645" s="46" t="s">
        <v>192</v>
      </c>
      <c r="C645" s="46" t="s">
        <v>181</v>
      </c>
      <c r="D645" s="46" t="s">
        <v>184</v>
      </c>
      <c r="E645" s="68">
        <f>_xlfn.XLOOKUP(Tabela4[[#This Row],[Origem]],Tabela2[Estado],Tabela2[Id_Porto],-1)</f>
        <v>6</v>
      </c>
      <c r="F645" s="68">
        <f>_xlfn.XLOOKUP(Tabela4[[#This Row],[Destino]],Tabela2[Estado],Tabela2[Id_Porto],-1)</f>
        <v>9</v>
      </c>
      <c r="G645" s="68">
        <f>_xlfn.XLOOKUP(Tabela4[[#This Row],[Tipo]],Tabela5[Tipo],Tabela5[Id_Carga],-1)</f>
        <v>1</v>
      </c>
      <c r="H645" s="59">
        <f>MONTH(DATE(2024, FIND(Tabela4[[#This Row],[Mês]], "janfevmarabrmaijunjulagosetoutnovdez")/3 + 1, 1))</f>
        <v>2</v>
      </c>
      <c r="I645" s="51">
        <v>25</v>
      </c>
      <c r="J645" s="47">
        <v>25</v>
      </c>
    </row>
    <row r="646" spans="1:10" x14ac:dyDescent="0.25">
      <c r="A646" s="59" t="s">
        <v>195</v>
      </c>
      <c r="B646" s="46" t="s">
        <v>193</v>
      </c>
      <c r="C646" s="46" t="s">
        <v>186</v>
      </c>
      <c r="D646" s="46" t="s">
        <v>185</v>
      </c>
      <c r="E646" s="68">
        <f>_xlfn.XLOOKUP(Tabela4[[#This Row],[Origem]],Tabela2[Estado],Tabela2[Id_Porto],-1)</f>
        <v>11</v>
      </c>
      <c r="F646" s="68">
        <f>_xlfn.XLOOKUP(Tabela4[[#This Row],[Destino]],Tabela2[Estado],Tabela2[Id_Porto],-1)</f>
        <v>10</v>
      </c>
      <c r="G646" s="68">
        <f>_xlfn.XLOOKUP(Tabela4[[#This Row],[Tipo]],Tabela5[Tipo],Tabela5[Id_Carga],-1)</f>
        <v>4</v>
      </c>
      <c r="H646" s="59">
        <f>MONTH(DATE(2024, FIND(Tabela4[[#This Row],[Mês]], "janfevmarabrmaijunjulagosetoutnovdez")/3 + 1, 1))</f>
        <v>2</v>
      </c>
      <c r="I646" s="51">
        <v>12</v>
      </c>
      <c r="J646" s="47">
        <v>24</v>
      </c>
    </row>
    <row r="647" spans="1:10" x14ac:dyDescent="0.25">
      <c r="A647" s="59" t="s">
        <v>195</v>
      </c>
      <c r="B647" s="46" t="s">
        <v>191</v>
      </c>
      <c r="C647" s="46" t="s">
        <v>186</v>
      </c>
      <c r="D647" s="46" t="s">
        <v>183</v>
      </c>
      <c r="E647" s="68">
        <f>_xlfn.XLOOKUP(Tabela4[[#This Row],[Origem]],Tabela2[Estado],Tabela2[Id_Porto],-1)</f>
        <v>11</v>
      </c>
      <c r="F647" s="68">
        <f>_xlfn.XLOOKUP(Tabela4[[#This Row],[Destino]],Tabela2[Estado],Tabela2[Id_Porto],-1)</f>
        <v>8</v>
      </c>
      <c r="G647" s="68">
        <f>_xlfn.XLOOKUP(Tabela4[[#This Row],[Tipo]],Tabela5[Tipo],Tabela5[Id_Carga],-1)</f>
        <v>3</v>
      </c>
      <c r="H647" s="59">
        <f>MONTH(DATE(2024, FIND(Tabela4[[#This Row],[Mês]], "janfevmarabrmaijunjulagosetoutnovdez")/3 + 1, 1))</f>
        <v>2</v>
      </c>
      <c r="I647" s="51">
        <v>12</v>
      </c>
      <c r="J647" s="47">
        <v>24</v>
      </c>
    </row>
    <row r="648" spans="1:10" x14ac:dyDescent="0.25">
      <c r="A648" s="59" t="s">
        <v>195</v>
      </c>
      <c r="B648" s="46" t="s">
        <v>192</v>
      </c>
      <c r="C648" s="46" t="s">
        <v>177</v>
      </c>
      <c r="D648" s="46" t="s">
        <v>186</v>
      </c>
      <c r="E648" s="68">
        <f>_xlfn.XLOOKUP(Tabela4[[#This Row],[Origem]],Tabela2[Estado],Tabela2[Id_Porto],-1)</f>
        <v>1</v>
      </c>
      <c r="F648" s="68">
        <f>_xlfn.XLOOKUP(Tabela4[[#This Row],[Destino]],Tabela2[Estado],Tabela2[Id_Porto],-1)</f>
        <v>11</v>
      </c>
      <c r="G648" s="68">
        <f>_xlfn.XLOOKUP(Tabela4[[#This Row],[Tipo]],Tabela5[Tipo],Tabela5[Id_Carga],-1)</f>
        <v>1</v>
      </c>
      <c r="H648" s="59">
        <f>MONTH(DATE(2024, FIND(Tabela4[[#This Row],[Mês]], "janfevmarabrmaijunjulagosetoutnovdez")/3 + 1, 1))</f>
        <v>2</v>
      </c>
      <c r="I648" s="51">
        <v>23</v>
      </c>
      <c r="J648" s="47">
        <v>23</v>
      </c>
    </row>
    <row r="649" spans="1:10" x14ac:dyDescent="0.25">
      <c r="A649" s="59" t="s">
        <v>195</v>
      </c>
      <c r="B649" s="46" t="s">
        <v>192</v>
      </c>
      <c r="C649" s="46" t="s">
        <v>183</v>
      </c>
      <c r="D649" s="46" t="s">
        <v>177</v>
      </c>
      <c r="E649" s="68">
        <f>_xlfn.XLOOKUP(Tabela4[[#This Row],[Origem]],Tabela2[Estado],Tabela2[Id_Porto],-1)</f>
        <v>8</v>
      </c>
      <c r="F649" s="68">
        <f>_xlfn.XLOOKUP(Tabela4[[#This Row],[Destino]],Tabela2[Estado],Tabela2[Id_Porto],-1)</f>
        <v>1</v>
      </c>
      <c r="G649" s="68">
        <f>_xlfn.XLOOKUP(Tabela4[[#This Row],[Tipo]],Tabela5[Tipo],Tabela5[Id_Carga],-1)</f>
        <v>1</v>
      </c>
      <c r="H649" s="59">
        <f>MONTH(DATE(2024, FIND(Tabela4[[#This Row],[Mês]], "janfevmarabrmaijunjulagosetoutnovdez")/3 + 1, 1))</f>
        <v>2</v>
      </c>
      <c r="I649" s="51">
        <v>23</v>
      </c>
      <c r="J649" s="47">
        <v>23</v>
      </c>
    </row>
    <row r="650" spans="1:10" x14ac:dyDescent="0.25">
      <c r="A650" s="59" t="s">
        <v>195</v>
      </c>
      <c r="B650" s="46" t="s">
        <v>193</v>
      </c>
      <c r="C650" s="46" t="s">
        <v>183</v>
      </c>
      <c r="D650" s="46" t="s">
        <v>181</v>
      </c>
      <c r="E650" s="68">
        <f>_xlfn.XLOOKUP(Tabela4[[#This Row],[Origem]],Tabela2[Estado],Tabela2[Id_Porto],-1)</f>
        <v>8</v>
      </c>
      <c r="F650" s="68">
        <f>_xlfn.XLOOKUP(Tabela4[[#This Row],[Destino]],Tabela2[Estado],Tabela2[Id_Porto],-1)</f>
        <v>6</v>
      </c>
      <c r="G650" s="68">
        <f>_xlfn.XLOOKUP(Tabela4[[#This Row],[Tipo]],Tabela5[Tipo],Tabela5[Id_Carga],-1)</f>
        <v>4</v>
      </c>
      <c r="H650" s="59">
        <f>MONTH(DATE(2024, FIND(Tabela4[[#This Row],[Mês]], "janfevmarabrmaijunjulagosetoutnovdez")/3 + 1, 1))</f>
        <v>2</v>
      </c>
      <c r="I650" s="51">
        <v>11</v>
      </c>
      <c r="J650" s="47">
        <v>22</v>
      </c>
    </row>
    <row r="651" spans="1:10" x14ac:dyDescent="0.25">
      <c r="A651" s="59" t="s">
        <v>195</v>
      </c>
      <c r="B651" s="46" t="s">
        <v>191</v>
      </c>
      <c r="C651" s="46" t="s">
        <v>186</v>
      </c>
      <c r="D651" s="46" t="s">
        <v>180</v>
      </c>
      <c r="E651" s="68">
        <f>_xlfn.XLOOKUP(Tabela4[[#This Row],[Origem]],Tabela2[Estado],Tabela2[Id_Porto],-1)</f>
        <v>11</v>
      </c>
      <c r="F651" s="68">
        <f>_xlfn.XLOOKUP(Tabela4[[#This Row],[Destino]],Tabela2[Estado],Tabela2[Id_Porto],-1)</f>
        <v>5</v>
      </c>
      <c r="G651" s="68">
        <f>_xlfn.XLOOKUP(Tabela4[[#This Row],[Tipo]],Tabela5[Tipo],Tabela5[Id_Carga],-1)</f>
        <v>3</v>
      </c>
      <c r="H651" s="59">
        <f>MONTH(DATE(2024, FIND(Tabela4[[#This Row],[Mês]], "janfevmarabrmaijunjulagosetoutnovdez")/3 + 1, 1))</f>
        <v>2</v>
      </c>
      <c r="I651" s="51">
        <v>11</v>
      </c>
      <c r="J651" s="47">
        <v>22</v>
      </c>
    </row>
    <row r="652" spans="1:10" x14ac:dyDescent="0.25">
      <c r="A652" s="59" t="s">
        <v>195</v>
      </c>
      <c r="B652" s="46" t="s">
        <v>191</v>
      </c>
      <c r="C652" s="46" t="s">
        <v>186</v>
      </c>
      <c r="D652" s="46" t="s">
        <v>180</v>
      </c>
      <c r="E652" s="68">
        <f>_xlfn.XLOOKUP(Tabela4[[#This Row],[Origem]],Tabela2[Estado],Tabela2[Id_Porto],-1)</f>
        <v>11</v>
      </c>
      <c r="F652" s="68">
        <f>_xlfn.XLOOKUP(Tabela4[[#This Row],[Destino]],Tabela2[Estado],Tabela2[Id_Porto],-1)</f>
        <v>5</v>
      </c>
      <c r="G652" s="68">
        <f>_xlfn.XLOOKUP(Tabela4[[#This Row],[Tipo]],Tabela5[Tipo],Tabela5[Id_Carga],-1)</f>
        <v>3</v>
      </c>
      <c r="H652" s="59">
        <f>MONTH(DATE(2024, FIND(Tabela4[[#This Row],[Mês]], "janfevmarabrmaijunjulagosetoutnovdez")/3 + 1, 1))</f>
        <v>2</v>
      </c>
      <c r="I652" s="51">
        <v>11</v>
      </c>
      <c r="J652" s="47">
        <v>22</v>
      </c>
    </row>
    <row r="653" spans="1:10" x14ac:dyDescent="0.25">
      <c r="A653" s="59" t="s">
        <v>195</v>
      </c>
      <c r="B653" s="46" t="s">
        <v>191</v>
      </c>
      <c r="C653" s="46" t="s">
        <v>186</v>
      </c>
      <c r="D653" s="46" t="s">
        <v>184</v>
      </c>
      <c r="E653" s="68">
        <f>_xlfn.XLOOKUP(Tabela4[[#This Row],[Origem]],Tabela2[Estado],Tabela2[Id_Porto],-1)</f>
        <v>11</v>
      </c>
      <c r="F653" s="68">
        <f>_xlfn.XLOOKUP(Tabela4[[#This Row],[Destino]],Tabela2[Estado],Tabela2[Id_Porto],-1)</f>
        <v>9</v>
      </c>
      <c r="G653" s="68">
        <f>_xlfn.XLOOKUP(Tabela4[[#This Row],[Tipo]],Tabela5[Tipo],Tabela5[Id_Carga],-1)</f>
        <v>3</v>
      </c>
      <c r="H653" s="59">
        <f>MONTH(DATE(2024, FIND(Tabela4[[#This Row],[Mês]], "janfevmarabrmaijunjulagosetoutnovdez")/3 + 1, 1))</f>
        <v>2</v>
      </c>
      <c r="I653" s="51">
        <v>11</v>
      </c>
      <c r="J653" s="47">
        <v>22</v>
      </c>
    </row>
    <row r="654" spans="1:10" x14ac:dyDescent="0.25">
      <c r="A654" s="59" t="s">
        <v>195</v>
      </c>
      <c r="B654" s="46" t="s">
        <v>191</v>
      </c>
      <c r="C654" s="46" t="s">
        <v>184</v>
      </c>
      <c r="D654" s="46" t="s">
        <v>86</v>
      </c>
      <c r="E654" s="68">
        <f>_xlfn.XLOOKUP(Tabela4[[#This Row],[Origem]],Tabela2[Estado],Tabela2[Id_Porto],-1)</f>
        <v>9</v>
      </c>
      <c r="F654" s="68">
        <f>_xlfn.XLOOKUP(Tabela4[[#This Row],[Destino]],Tabela2[Estado],Tabela2[Id_Porto],-1)</f>
        <v>4</v>
      </c>
      <c r="G654" s="68">
        <f>_xlfn.XLOOKUP(Tabela4[[#This Row],[Tipo]],Tabela5[Tipo],Tabela5[Id_Carga],-1)</f>
        <v>3</v>
      </c>
      <c r="H654" s="59">
        <f>MONTH(DATE(2024, FIND(Tabela4[[#This Row],[Mês]], "janfevmarabrmaijunjulagosetoutnovdez")/3 + 1, 1))</f>
        <v>2</v>
      </c>
      <c r="I654" s="51">
        <v>11</v>
      </c>
      <c r="J654" s="47">
        <v>22</v>
      </c>
    </row>
    <row r="655" spans="1:10" x14ac:dyDescent="0.25">
      <c r="A655" s="59" t="s">
        <v>195</v>
      </c>
      <c r="B655" s="46" t="s">
        <v>192</v>
      </c>
      <c r="C655" s="46" t="s">
        <v>181</v>
      </c>
      <c r="D655" s="46" t="s">
        <v>86</v>
      </c>
      <c r="E655" s="68">
        <f>_xlfn.XLOOKUP(Tabela4[[#This Row],[Origem]],Tabela2[Estado],Tabela2[Id_Porto],-1)</f>
        <v>6</v>
      </c>
      <c r="F655" s="68">
        <f>_xlfn.XLOOKUP(Tabela4[[#This Row],[Destino]],Tabela2[Estado],Tabela2[Id_Porto],-1)</f>
        <v>4</v>
      </c>
      <c r="G655" s="68">
        <f>_xlfn.XLOOKUP(Tabela4[[#This Row],[Tipo]],Tabela5[Tipo],Tabela5[Id_Carga],-1)</f>
        <v>1</v>
      </c>
      <c r="H655" s="59">
        <f>MONTH(DATE(2024, FIND(Tabela4[[#This Row],[Mês]], "janfevmarabrmaijunjulagosetoutnovdez")/3 + 1, 1))</f>
        <v>2</v>
      </c>
      <c r="I655" s="51">
        <v>21</v>
      </c>
      <c r="J655" s="47">
        <v>21</v>
      </c>
    </row>
    <row r="656" spans="1:10" x14ac:dyDescent="0.25">
      <c r="A656" s="59" t="s">
        <v>195</v>
      </c>
      <c r="B656" s="46" t="s">
        <v>193</v>
      </c>
      <c r="C656" s="46" t="s">
        <v>181</v>
      </c>
      <c r="D656" s="46" t="s">
        <v>183</v>
      </c>
      <c r="E656" s="68">
        <f>_xlfn.XLOOKUP(Tabela4[[#This Row],[Origem]],Tabela2[Estado],Tabela2[Id_Porto],-1)</f>
        <v>6</v>
      </c>
      <c r="F656" s="68">
        <f>_xlfn.XLOOKUP(Tabela4[[#This Row],[Destino]],Tabela2[Estado],Tabela2[Id_Porto],-1)</f>
        <v>8</v>
      </c>
      <c r="G656" s="68">
        <f>_xlfn.XLOOKUP(Tabela4[[#This Row],[Tipo]],Tabela5[Tipo],Tabela5[Id_Carga],-1)</f>
        <v>4</v>
      </c>
      <c r="H656" s="59">
        <f>MONTH(DATE(2024, FIND(Tabela4[[#This Row],[Mês]], "janfevmarabrmaijunjulagosetoutnovdez")/3 + 1, 1))</f>
        <v>2</v>
      </c>
      <c r="I656" s="51">
        <v>10</v>
      </c>
      <c r="J656" s="47">
        <v>20</v>
      </c>
    </row>
    <row r="657" spans="1:10" x14ac:dyDescent="0.25">
      <c r="A657" s="59" t="s">
        <v>195</v>
      </c>
      <c r="B657" s="46" t="s">
        <v>192</v>
      </c>
      <c r="C657" s="46" t="s">
        <v>182</v>
      </c>
      <c r="D657" s="46" t="s">
        <v>183</v>
      </c>
      <c r="E657" s="68">
        <f>_xlfn.XLOOKUP(Tabela4[[#This Row],[Origem]],Tabela2[Estado],Tabela2[Id_Porto],-1)</f>
        <v>7</v>
      </c>
      <c r="F657" s="68">
        <f>_xlfn.XLOOKUP(Tabela4[[#This Row],[Destino]],Tabela2[Estado],Tabela2[Id_Porto],-1)</f>
        <v>8</v>
      </c>
      <c r="G657" s="68">
        <f>_xlfn.XLOOKUP(Tabela4[[#This Row],[Tipo]],Tabela5[Tipo],Tabela5[Id_Carga],-1)</f>
        <v>1</v>
      </c>
      <c r="H657" s="59">
        <f>MONTH(DATE(2024, FIND(Tabela4[[#This Row],[Mês]], "janfevmarabrmaijunjulagosetoutnovdez")/3 + 1, 1))</f>
        <v>2</v>
      </c>
      <c r="I657" s="51">
        <v>20</v>
      </c>
      <c r="J657" s="47">
        <v>20</v>
      </c>
    </row>
    <row r="658" spans="1:10" x14ac:dyDescent="0.25">
      <c r="A658" s="59" t="s">
        <v>195</v>
      </c>
      <c r="B658" s="46" t="s">
        <v>192</v>
      </c>
      <c r="C658" s="46" t="s">
        <v>180</v>
      </c>
      <c r="D658" s="46" t="s">
        <v>186</v>
      </c>
      <c r="E658" s="68">
        <f>_xlfn.XLOOKUP(Tabela4[[#This Row],[Origem]],Tabela2[Estado],Tabela2[Id_Porto],-1)</f>
        <v>5</v>
      </c>
      <c r="F658" s="68">
        <f>_xlfn.XLOOKUP(Tabela4[[#This Row],[Destino]],Tabela2[Estado],Tabela2[Id_Porto],-1)</f>
        <v>11</v>
      </c>
      <c r="G658" s="68">
        <f>_xlfn.XLOOKUP(Tabela4[[#This Row],[Tipo]],Tabela5[Tipo],Tabela5[Id_Carga],-1)</f>
        <v>1</v>
      </c>
      <c r="H658" s="59">
        <f>MONTH(DATE(2024, FIND(Tabela4[[#This Row],[Mês]], "janfevmarabrmaijunjulagosetoutnovdez")/3 + 1, 1))</f>
        <v>2</v>
      </c>
      <c r="I658" s="51">
        <v>20</v>
      </c>
      <c r="J658" s="47">
        <v>20</v>
      </c>
    </row>
    <row r="659" spans="1:10" x14ac:dyDescent="0.25">
      <c r="A659" s="59" t="s">
        <v>195</v>
      </c>
      <c r="B659" s="46" t="s">
        <v>191</v>
      </c>
      <c r="C659" s="46" t="s">
        <v>183</v>
      </c>
      <c r="D659" s="46" t="s">
        <v>180</v>
      </c>
      <c r="E659" s="68">
        <f>_xlfn.XLOOKUP(Tabela4[[#This Row],[Origem]],Tabela2[Estado],Tabela2[Id_Porto],-1)</f>
        <v>8</v>
      </c>
      <c r="F659" s="68">
        <f>_xlfn.XLOOKUP(Tabela4[[#This Row],[Destino]],Tabela2[Estado],Tabela2[Id_Porto],-1)</f>
        <v>5</v>
      </c>
      <c r="G659" s="68">
        <f>_xlfn.XLOOKUP(Tabela4[[#This Row],[Tipo]],Tabela5[Tipo],Tabela5[Id_Carga],-1)</f>
        <v>3</v>
      </c>
      <c r="H659" s="59">
        <f>MONTH(DATE(2024, FIND(Tabela4[[#This Row],[Mês]], "janfevmarabrmaijunjulagosetoutnovdez")/3 + 1, 1))</f>
        <v>2</v>
      </c>
      <c r="I659" s="51">
        <v>10</v>
      </c>
      <c r="J659" s="47">
        <v>20</v>
      </c>
    </row>
    <row r="660" spans="1:10" x14ac:dyDescent="0.25">
      <c r="A660" s="59" t="s">
        <v>195</v>
      </c>
      <c r="B660" s="46" t="s">
        <v>191</v>
      </c>
      <c r="C660" s="46" t="s">
        <v>187</v>
      </c>
      <c r="D660" s="46" t="s">
        <v>179</v>
      </c>
      <c r="E660" s="68">
        <f>_xlfn.XLOOKUP(Tabela4[[#This Row],[Origem]],Tabela2[Estado],Tabela2[Id_Porto],-1)</f>
        <v>12</v>
      </c>
      <c r="F660" s="68">
        <f>_xlfn.XLOOKUP(Tabela4[[#This Row],[Destino]],Tabela2[Estado],Tabela2[Id_Porto],-1)</f>
        <v>3</v>
      </c>
      <c r="G660" s="68">
        <f>_xlfn.XLOOKUP(Tabela4[[#This Row],[Tipo]],Tabela5[Tipo],Tabela5[Id_Carga],-1)</f>
        <v>3</v>
      </c>
      <c r="H660" s="59">
        <f>MONTH(DATE(2024, FIND(Tabela4[[#This Row],[Mês]], "janfevmarabrmaijunjulagosetoutnovdez")/3 + 1, 1))</f>
        <v>2</v>
      </c>
      <c r="I660" s="51">
        <v>10</v>
      </c>
      <c r="J660" s="47">
        <v>20</v>
      </c>
    </row>
    <row r="661" spans="1:10" x14ac:dyDescent="0.25">
      <c r="A661" s="59" t="s">
        <v>195</v>
      </c>
      <c r="B661" s="46" t="s">
        <v>191</v>
      </c>
      <c r="C661" s="46" t="s">
        <v>187</v>
      </c>
      <c r="D661" s="46" t="s">
        <v>184</v>
      </c>
      <c r="E661" s="68">
        <f>_xlfn.XLOOKUP(Tabela4[[#This Row],[Origem]],Tabela2[Estado],Tabela2[Id_Porto],-1)</f>
        <v>12</v>
      </c>
      <c r="F661" s="68">
        <f>_xlfn.XLOOKUP(Tabela4[[#This Row],[Destino]],Tabela2[Estado],Tabela2[Id_Porto],-1)</f>
        <v>9</v>
      </c>
      <c r="G661" s="68">
        <f>_xlfn.XLOOKUP(Tabela4[[#This Row],[Tipo]],Tabela5[Tipo],Tabela5[Id_Carga],-1)</f>
        <v>3</v>
      </c>
      <c r="H661" s="59">
        <f>MONTH(DATE(2024, FIND(Tabela4[[#This Row],[Mês]], "janfevmarabrmaijunjulagosetoutnovdez")/3 + 1, 1))</f>
        <v>2</v>
      </c>
      <c r="I661" s="51">
        <v>10</v>
      </c>
      <c r="J661" s="47">
        <v>20</v>
      </c>
    </row>
    <row r="662" spans="1:10" x14ac:dyDescent="0.25">
      <c r="A662" s="59" t="s">
        <v>195</v>
      </c>
      <c r="B662" s="46" t="s">
        <v>191</v>
      </c>
      <c r="C662" s="46" t="s">
        <v>186</v>
      </c>
      <c r="D662" s="46" t="s">
        <v>183</v>
      </c>
      <c r="E662" s="68">
        <f>_xlfn.XLOOKUP(Tabela4[[#This Row],[Origem]],Tabela2[Estado],Tabela2[Id_Porto],-1)</f>
        <v>11</v>
      </c>
      <c r="F662" s="68">
        <f>_xlfn.XLOOKUP(Tabela4[[#This Row],[Destino]],Tabela2[Estado],Tabela2[Id_Porto],-1)</f>
        <v>8</v>
      </c>
      <c r="G662" s="68">
        <f>_xlfn.XLOOKUP(Tabela4[[#This Row],[Tipo]],Tabela5[Tipo],Tabela5[Id_Carga],-1)</f>
        <v>3</v>
      </c>
      <c r="H662" s="59">
        <f>MONTH(DATE(2024, FIND(Tabela4[[#This Row],[Mês]], "janfevmarabrmaijunjulagosetoutnovdez")/3 + 1, 1))</f>
        <v>2</v>
      </c>
      <c r="I662" s="51">
        <v>10</v>
      </c>
      <c r="J662" s="47">
        <v>20</v>
      </c>
    </row>
    <row r="663" spans="1:10" x14ac:dyDescent="0.25">
      <c r="A663" s="59" t="s">
        <v>195</v>
      </c>
      <c r="B663" s="46" t="s">
        <v>191</v>
      </c>
      <c r="C663" s="46" t="s">
        <v>184</v>
      </c>
      <c r="D663" s="46" t="s">
        <v>180</v>
      </c>
      <c r="E663" s="68">
        <f>_xlfn.XLOOKUP(Tabela4[[#This Row],[Origem]],Tabela2[Estado],Tabela2[Id_Porto],-1)</f>
        <v>9</v>
      </c>
      <c r="F663" s="68">
        <f>_xlfn.XLOOKUP(Tabela4[[#This Row],[Destino]],Tabela2[Estado],Tabela2[Id_Porto],-1)</f>
        <v>5</v>
      </c>
      <c r="G663" s="68">
        <f>_xlfn.XLOOKUP(Tabela4[[#This Row],[Tipo]],Tabela5[Tipo],Tabela5[Id_Carga],-1)</f>
        <v>3</v>
      </c>
      <c r="H663" s="59">
        <f>MONTH(DATE(2024, FIND(Tabela4[[#This Row],[Mês]], "janfevmarabrmaijunjulagosetoutnovdez")/3 + 1, 1))</f>
        <v>2</v>
      </c>
      <c r="I663" s="51">
        <v>20</v>
      </c>
      <c r="J663" s="47">
        <v>20</v>
      </c>
    </row>
    <row r="664" spans="1:10" x14ac:dyDescent="0.25">
      <c r="A664" s="59" t="s">
        <v>195</v>
      </c>
      <c r="B664" s="46" t="s">
        <v>191</v>
      </c>
      <c r="C664" s="46" t="s">
        <v>184</v>
      </c>
      <c r="D664" s="46" t="s">
        <v>183</v>
      </c>
      <c r="E664" s="68">
        <f>_xlfn.XLOOKUP(Tabela4[[#This Row],[Origem]],Tabela2[Estado],Tabela2[Id_Porto],-1)</f>
        <v>9</v>
      </c>
      <c r="F664" s="68">
        <f>_xlfn.XLOOKUP(Tabela4[[#This Row],[Destino]],Tabela2[Estado],Tabela2[Id_Porto],-1)</f>
        <v>8</v>
      </c>
      <c r="G664" s="68">
        <f>_xlfn.XLOOKUP(Tabela4[[#This Row],[Tipo]],Tabela5[Tipo],Tabela5[Id_Carga],-1)</f>
        <v>3</v>
      </c>
      <c r="H664" s="59">
        <f>MONTH(DATE(2024, FIND(Tabela4[[#This Row],[Mês]], "janfevmarabrmaijunjulagosetoutnovdez")/3 + 1, 1))</f>
        <v>2</v>
      </c>
      <c r="I664" s="51">
        <v>10</v>
      </c>
      <c r="J664" s="47">
        <v>20</v>
      </c>
    </row>
    <row r="665" spans="1:10" x14ac:dyDescent="0.25">
      <c r="A665" s="59" t="s">
        <v>195</v>
      </c>
      <c r="B665" s="46" t="s">
        <v>192</v>
      </c>
      <c r="C665" s="46" t="s">
        <v>177</v>
      </c>
      <c r="D665" s="46" t="s">
        <v>181</v>
      </c>
      <c r="E665" s="68">
        <f>_xlfn.XLOOKUP(Tabela4[[#This Row],[Origem]],Tabela2[Estado],Tabela2[Id_Porto],-1)</f>
        <v>1</v>
      </c>
      <c r="F665" s="68">
        <f>_xlfn.XLOOKUP(Tabela4[[#This Row],[Destino]],Tabela2[Estado],Tabela2[Id_Porto],-1)</f>
        <v>6</v>
      </c>
      <c r="G665" s="68">
        <f>_xlfn.XLOOKUP(Tabela4[[#This Row],[Tipo]],Tabela5[Tipo],Tabela5[Id_Carga],-1)</f>
        <v>1</v>
      </c>
      <c r="H665" s="59">
        <f>MONTH(DATE(2024, FIND(Tabela4[[#This Row],[Mês]], "janfevmarabrmaijunjulagosetoutnovdez")/3 + 1, 1))</f>
        <v>2</v>
      </c>
      <c r="I665" s="51">
        <v>18</v>
      </c>
      <c r="J665" s="47">
        <v>18</v>
      </c>
    </row>
    <row r="666" spans="1:10" x14ac:dyDescent="0.25">
      <c r="A666" s="59" t="s">
        <v>195</v>
      </c>
      <c r="B666" s="46" t="s">
        <v>192</v>
      </c>
      <c r="C666" s="46" t="s">
        <v>177</v>
      </c>
      <c r="D666" s="46" t="s">
        <v>86</v>
      </c>
      <c r="E666" s="68">
        <f>_xlfn.XLOOKUP(Tabela4[[#This Row],[Origem]],Tabela2[Estado],Tabela2[Id_Porto],-1)</f>
        <v>1</v>
      </c>
      <c r="F666" s="68">
        <f>_xlfn.XLOOKUP(Tabela4[[#This Row],[Destino]],Tabela2[Estado],Tabela2[Id_Porto],-1)</f>
        <v>4</v>
      </c>
      <c r="G666" s="68">
        <f>_xlfn.XLOOKUP(Tabela4[[#This Row],[Tipo]],Tabela5[Tipo],Tabela5[Id_Carga],-1)</f>
        <v>1</v>
      </c>
      <c r="H666" s="59">
        <f>MONTH(DATE(2024, FIND(Tabela4[[#This Row],[Mês]], "janfevmarabrmaijunjulagosetoutnovdez")/3 + 1, 1))</f>
        <v>2</v>
      </c>
      <c r="I666" s="51">
        <v>18</v>
      </c>
      <c r="J666" s="47">
        <v>18</v>
      </c>
    </row>
    <row r="667" spans="1:10" x14ac:dyDescent="0.25">
      <c r="A667" s="59" t="s">
        <v>195</v>
      </c>
      <c r="B667" s="46" t="s">
        <v>191</v>
      </c>
      <c r="C667" s="46" t="s">
        <v>181</v>
      </c>
      <c r="D667" s="46" t="s">
        <v>184</v>
      </c>
      <c r="E667" s="68">
        <f>_xlfn.XLOOKUP(Tabela4[[#This Row],[Origem]],Tabela2[Estado],Tabela2[Id_Porto],-1)</f>
        <v>6</v>
      </c>
      <c r="F667" s="68">
        <f>_xlfn.XLOOKUP(Tabela4[[#This Row],[Destino]],Tabela2[Estado],Tabela2[Id_Porto],-1)</f>
        <v>9</v>
      </c>
      <c r="G667" s="68">
        <f>_xlfn.XLOOKUP(Tabela4[[#This Row],[Tipo]],Tabela5[Tipo],Tabela5[Id_Carga],-1)</f>
        <v>3</v>
      </c>
      <c r="H667" s="59">
        <f>MONTH(DATE(2024, FIND(Tabela4[[#This Row],[Mês]], "janfevmarabrmaijunjulagosetoutnovdez")/3 + 1, 1))</f>
        <v>2</v>
      </c>
      <c r="I667" s="51">
        <v>9</v>
      </c>
      <c r="J667" s="47">
        <v>18</v>
      </c>
    </row>
    <row r="668" spans="1:10" x14ac:dyDescent="0.25">
      <c r="A668" s="59" t="s">
        <v>195</v>
      </c>
      <c r="B668" s="46" t="s">
        <v>191</v>
      </c>
      <c r="C668" s="46" t="s">
        <v>180</v>
      </c>
      <c r="D668" s="46" t="s">
        <v>184</v>
      </c>
      <c r="E668" s="68">
        <f>_xlfn.XLOOKUP(Tabela4[[#This Row],[Origem]],Tabela2[Estado],Tabela2[Id_Porto],-1)</f>
        <v>5</v>
      </c>
      <c r="F668" s="68">
        <f>_xlfn.XLOOKUP(Tabela4[[#This Row],[Destino]],Tabela2[Estado],Tabela2[Id_Porto],-1)</f>
        <v>9</v>
      </c>
      <c r="G668" s="68">
        <f>_xlfn.XLOOKUP(Tabela4[[#This Row],[Tipo]],Tabela5[Tipo],Tabela5[Id_Carga],-1)</f>
        <v>3</v>
      </c>
      <c r="H668" s="59">
        <f>MONTH(DATE(2024, FIND(Tabela4[[#This Row],[Mês]], "janfevmarabrmaijunjulagosetoutnovdez")/3 + 1, 1))</f>
        <v>2</v>
      </c>
      <c r="I668" s="51">
        <v>9</v>
      </c>
      <c r="J668" s="47">
        <v>18</v>
      </c>
    </row>
    <row r="669" spans="1:10" x14ac:dyDescent="0.25">
      <c r="A669" s="59" t="s">
        <v>195</v>
      </c>
      <c r="B669" s="46" t="s">
        <v>192</v>
      </c>
      <c r="C669" s="46" t="s">
        <v>183</v>
      </c>
      <c r="D669" s="46" t="s">
        <v>184</v>
      </c>
      <c r="E669" s="68">
        <f>_xlfn.XLOOKUP(Tabela4[[#This Row],[Origem]],Tabela2[Estado],Tabela2[Id_Porto],-1)</f>
        <v>8</v>
      </c>
      <c r="F669" s="68">
        <f>_xlfn.XLOOKUP(Tabela4[[#This Row],[Destino]],Tabela2[Estado],Tabela2[Id_Porto],-1)</f>
        <v>9</v>
      </c>
      <c r="G669" s="68">
        <f>_xlfn.XLOOKUP(Tabela4[[#This Row],[Tipo]],Tabela5[Tipo],Tabela5[Id_Carga],-1)</f>
        <v>1</v>
      </c>
      <c r="H669" s="59">
        <f>MONTH(DATE(2024, FIND(Tabela4[[#This Row],[Mês]], "janfevmarabrmaijunjulagosetoutnovdez")/3 + 1, 1))</f>
        <v>2</v>
      </c>
      <c r="I669" s="51">
        <v>18</v>
      </c>
      <c r="J669" s="47">
        <v>18</v>
      </c>
    </row>
    <row r="670" spans="1:10" x14ac:dyDescent="0.25">
      <c r="A670" s="59" t="s">
        <v>195</v>
      </c>
      <c r="B670" s="46" t="s">
        <v>193</v>
      </c>
      <c r="C670" s="46" t="s">
        <v>187</v>
      </c>
      <c r="D670" s="46" t="s">
        <v>86</v>
      </c>
      <c r="E670" s="68">
        <f>_xlfn.XLOOKUP(Tabela4[[#This Row],[Origem]],Tabela2[Estado],Tabela2[Id_Porto],-1)</f>
        <v>12</v>
      </c>
      <c r="F670" s="68">
        <f>_xlfn.XLOOKUP(Tabela4[[#This Row],[Destino]],Tabela2[Estado],Tabela2[Id_Porto],-1)</f>
        <v>4</v>
      </c>
      <c r="G670" s="68">
        <f>_xlfn.XLOOKUP(Tabela4[[#This Row],[Tipo]],Tabela5[Tipo],Tabela5[Id_Carga],-1)</f>
        <v>4</v>
      </c>
      <c r="H670" s="59">
        <f>MONTH(DATE(2024, FIND(Tabela4[[#This Row],[Mês]], "janfevmarabrmaijunjulagosetoutnovdez")/3 + 1, 1))</f>
        <v>2</v>
      </c>
      <c r="I670" s="51">
        <v>9</v>
      </c>
      <c r="J670" s="47">
        <v>18</v>
      </c>
    </row>
    <row r="671" spans="1:10" x14ac:dyDescent="0.25">
      <c r="A671" s="59" t="s">
        <v>195</v>
      </c>
      <c r="B671" s="46" t="s">
        <v>191</v>
      </c>
      <c r="C671" s="46" t="s">
        <v>186</v>
      </c>
      <c r="D671" s="46" t="s">
        <v>186</v>
      </c>
      <c r="E671" s="68">
        <f>_xlfn.XLOOKUP(Tabela4[[#This Row],[Origem]],Tabela2[Estado],Tabela2[Id_Porto],-1)</f>
        <v>11</v>
      </c>
      <c r="F671" s="68">
        <f>_xlfn.XLOOKUP(Tabela4[[#This Row],[Destino]],Tabela2[Estado],Tabela2[Id_Porto],-1)</f>
        <v>11</v>
      </c>
      <c r="G671" s="68">
        <f>_xlfn.XLOOKUP(Tabela4[[#This Row],[Tipo]],Tabela5[Tipo],Tabela5[Id_Carga],-1)</f>
        <v>3</v>
      </c>
      <c r="H671" s="59">
        <f>MONTH(DATE(2024, FIND(Tabela4[[#This Row],[Mês]], "janfevmarabrmaijunjulagosetoutnovdez")/3 + 1, 1))</f>
        <v>2</v>
      </c>
      <c r="I671" s="51">
        <v>9</v>
      </c>
      <c r="J671" s="47">
        <v>18</v>
      </c>
    </row>
    <row r="672" spans="1:10" x14ac:dyDescent="0.25">
      <c r="A672" s="59" t="s">
        <v>195</v>
      </c>
      <c r="B672" s="46" t="s">
        <v>191</v>
      </c>
      <c r="C672" s="46" t="s">
        <v>184</v>
      </c>
      <c r="D672" s="46" t="s">
        <v>177</v>
      </c>
      <c r="E672" s="68">
        <f>_xlfn.XLOOKUP(Tabela4[[#This Row],[Origem]],Tabela2[Estado],Tabela2[Id_Porto],-1)</f>
        <v>9</v>
      </c>
      <c r="F672" s="68">
        <f>_xlfn.XLOOKUP(Tabela4[[#This Row],[Destino]],Tabela2[Estado],Tabela2[Id_Porto],-1)</f>
        <v>1</v>
      </c>
      <c r="G672" s="68">
        <f>_xlfn.XLOOKUP(Tabela4[[#This Row],[Tipo]],Tabela5[Tipo],Tabela5[Id_Carga],-1)</f>
        <v>3</v>
      </c>
      <c r="H672" s="59">
        <f>MONTH(DATE(2024, FIND(Tabela4[[#This Row],[Mês]], "janfevmarabrmaijunjulagosetoutnovdez")/3 + 1, 1))</f>
        <v>2</v>
      </c>
      <c r="I672" s="51">
        <v>9</v>
      </c>
      <c r="J672" s="47">
        <v>18</v>
      </c>
    </row>
    <row r="673" spans="1:10" x14ac:dyDescent="0.25">
      <c r="A673" s="59" t="s">
        <v>195</v>
      </c>
      <c r="B673" s="46" t="s">
        <v>192</v>
      </c>
      <c r="C673" s="46" t="s">
        <v>184</v>
      </c>
      <c r="D673" s="46" t="s">
        <v>180</v>
      </c>
      <c r="E673" s="68">
        <f>_xlfn.XLOOKUP(Tabela4[[#This Row],[Origem]],Tabela2[Estado],Tabela2[Id_Porto],-1)</f>
        <v>9</v>
      </c>
      <c r="F673" s="68">
        <f>_xlfn.XLOOKUP(Tabela4[[#This Row],[Destino]],Tabela2[Estado],Tabela2[Id_Porto],-1)</f>
        <v>5</v>
      </c>
      <c r="G673" s="68">
        <f>_xlfn.XLOOKUP(Tabela4[[#This Row],[Tipo]],Tabela5[Tipo],Tabela5[Id_Carga],-1)</f>
        <v>1</v>
      </c>
      <c r="H673" s="59">
        <f>MONTH(DATE(2024, FIND(Tabela4[[#This Row],[Mês]], "janfevmarabrmaijunjulagosetoutnovdez")/3 + 1, 1))</f>
        <v>2</v>
      </c>
      <c r="I673" s="51">
        <v>18</v>
      </c>
      <c r="J673" s="47">
        <v>18</v>
      </c>
    </row>
    <row r="674" spans="1:10" x14ac:dyDescent="0.25">
      <c r="A674" s="59" t="s">
        <v>195</v>
      </c>
      <c r="B674" s="46" t="s">
        <v>192</v>
      </c>
      <c r="C674" s="46" t="s">
        <v>180</v>
      </c>
      <c r="D674" s="46" t="s">
        <v>187</v>
      </c>
      <c r="E674" s="68">
        <f>_xlfn.XLOOKUP(Tabela4[[#This Row],[Origem]],Tabela2[Estado],Tabela2[Id_Porto],-1)</f>
        <v>5</v>
      </c>
      <c r="F674" s="68">
        <f>_xlfn.XLOOKUP(Tabela4[[#This Row],[Destino]],Tabela2[Estado],Tabela2[Id_Porto],-1)</f>
        <v>12</v>
      </c>
      <c r="G674" s="68">
        <f>_xlfn.XLOOKUP(Tabela4[[#This Row],[Tipo]],Tabela5[Tipo],Tabela5[Id_Carga],-1)</f>
        <v>1</v>
      </c>
      <c r="H674" s="59">
        <f>MONTH(DATE(2024, FIND(Tabela4[[#This Row],[Mês]], "janfevmarabrmaijunjulagosetoutnovdez")/3 + 1, 1))</f>
        <v>2</v>
      </c>
      <c r="I674" s="51">
        <v>17</v>
      </c>
      <c r="J674" s="47">
        <v>17</v>
      </c>
    </row>
    <row r="675" spans="1:10" x14ac:dyDescent="0.25">
      <c r="A675" s="59" t="s">
        <v>195</v>
      </c>
      <c r="B675" s="46" t="s">
        <v>192</v>
      </c>
      <c r="C675" s="46" t="s">
        <v>183</v>
      </c>
      <c r="D675" s="46" t="s">
        <v>186</v>
      </c>
      <c r="E675" s="68">
        <f>_xlfn.XLOOKUP(Tabela4[[#This Row],[Origem]],Tabela2[Estado],Tabela2[Id_Porto],-1)</f>
        <v>8</v>
      </c>
      <c r="F675" s="68">
        <f>_xlfn.XLOOKUP(Tabela4[[#This Row],[Destino]],Tabela2[Estado],Tabela2[Id_Porto],-1)</f>
        <v>11</v>
      </c>
      <c r="G675" s="68">
        <f>_xlfn.XLOOKUP(Tabela4[[#This Row],[Tipo]],Tabela5[Tipo],Tabela5[Id_Carga],-1)</f>
        <v>1</v>
      </c>
      <c r="H675" s="59">
        <f>MONTH(DATE(2024, FIND(Tabela4[[#This Row],[Mês]], "janfevmarabrmaijunjulagosetoutnovdez")/3 + 1, 1))</f>
        <v>2</v>
      </c>
      <c r="I675" s="51">
        <v>17</v>
      </c>
      <c r="J675" s="47">
        <v>17</v>
      </c>
    </row>
    <row r="676" spans="1:10" x14ac:dyDescent="0.25">
      <c r="A676" s="59" t="s">
        <v>195</v>
      </c>
      <c r="B676" s="46" t="s">
        <v>192</v>
      </c>
      <c r="C676" s="46" t="s">
        <v>184</v>
      </c>
      <c r="D676" s="46" t="s">
        <v>177</v>
      </c>
      <c r="E676" s="68">
        <f>_xlfn.XLOOKUP(Tabela4[[#This Row],[Origem]],Tabela2[Estado],Tabela2[Id_Porto],-1)</f>
        <v>9</v>
      </c>
      <c r="F676" s="68">
        <f>_xlfn.XLOOKUP(Tabela4[[#This Row],[Destino]],Tabela2[Estado],Tabela2[Id_Porto],-1)</f>
        <v>1</v>
      </c>
      <c r="G676" s="68">
        <f>_xlfn.XLOOKUP(Tabela4[[#This Row],[Tipo]],Tabela5[Tipo],Tabela5[Id_Carga],-1)</f>
        <v>1</v>
      </c>
      <c r="H676" s="59">
        <f>MONTH(DATE(2024, FIND(Tabela4[[#This Row],[Mês]], "janfevmarabrmaijunjulagosetoutnovdez")/3 + 1, 1))</f>
        <v>2</v>
      </c>
      <c r="I676" s="51">
        <v>17</v>
      </c>
      <c r="J676" s="47">
        <v>17</v>
      </c>
    </row>
    <row r="677" spans="1:10" x14ac:dyDescent="0.25">
      <c r="A677" s="59" t="s">
        <v>195</v>
      </c>
      <c r="B677" s="46" t="s">
        <v>192</v>
      </c>
      <c r="C677" s="46" t="s">
        <v>184</v>
      </c>
      <c r="D677" s="46" t="s">
        <v>180</v>
      </c>
      <c r="E677" s="68">
        <f>_xlfn.XLOOKUP(Tabela4[[#This Row],[Origem]],Tabela2[Estado],Tabela2[Id_Porto],-1)</f>
        <v>9</v>
      </c>
      <c r="F677" s="68">
        <f>_xlfn.XLOOKUP(Tabela4[[#This Row],[Destino]],Tabela2[Estado],Tabela2[Id_Porto],-1)</f>
        <v>5</v>
      </c>
      <c r="G677" s="68">
        <f>_xlfn.XLOOKUP(Tabela4[[#This Row],[Tipo]],Tabela5[Tipo],Tabela5[Id_Carga],-1)</f>
        <v>1</v>
      </c>
      <c r="H677" s="59">
        <f>MONTH(DATE(2024, FIND(Tabela4[[#This Row],[Mês]], "janfevmarabrmaijunjulagosetoutnovdez")/3 + 1, 1))</f>
        <v>2</v>
      </c>
      <c r="I677" s="51">
        <v>17</v>
      </c>
      <c r="J677" s="47">
        <v>17</v>
      </c>
    </row>
    <row r="678" spans="1:10" x14ac:dyDescent="0.25">
      <c r="A678" s="59" t="s">
        <v>195</v>
      </c>
      <c r="B678" s="46" t="s">
        <v>192</v>
      </c>
      <c r="C678" s="46" t="s">
        <v>86</v>
      </c>
      <c r="D678" s="46" t="s">
        <v>181</v>
      </c>
      <c r="E678" s="68">
        <f>_xlfn.XLOOKUP(Tabela4[[#This Row],[Origem]],Tabela2[Estado],Tabela2[Id_Porto],-1)</f>
        <v>4</v>
      </c>
      <c r="F678" s="68">
        <f>_xlfn.XLOOKUP(Tabela4[[#This Row],[Destino]],Tabela2[Estado],Tabela2[Id_Porto],-1)</f>
        <v>6</v>
      </c>
      <c r="G678" s="68">
        <f>_xlfn.XLOOKUP(Tabela4[[#This Row],[Tipo]],Tabela5[Tipo],Tabela5[Id_Carga],-1)</f>
        <v>1</v>
      </c>
      <c r="H678" s="59">
        <f>MONTH(DATE(2024, FIND(Tabela4[[#This Row],[Mês]], "janfevmarabrmaijunjulagosetoutnovdez")/3 + 1, 1))</f>
        <v>2</v>
      </c>
      <c r="I678" s="51">
        <v>16</v>
      </c>
      <c r="J678" s="47">
        <v>16</v>
      </c>
    </row>
    <row r="679" spans="1:10" x14ac:dyDescent="0.25">
      <c r="A679" s="59" t="s">
        <v>195</v>
      </c>
      <c r="B679" s="46" t="s">
        <v>192</v>
      </c>
      <c r="C679" s="46" t="s">
        <v>86</v>
      </c>
      <c r="D679" s="46" t="s">
        <v>186</v>
      </c>
      <c r="E679" s="68">
        <f>_xlfn.XLOOKUP(Tabela4[[#This Row],[Origem]],Tabela2[Estado],Tabela2[Id_Porto],-1)</f>
        <v>4</v>
      </c>
      <c r="F679" s="68">
        <f>_xlfn.XLOOKUP(Tabela4[[#This Row],[Destino]],Tabela2[Estado],Tabela2[Id_Porto],-1)</f>
        <v>11</v>
      </c>
      <c r="G679" s="68">
        <f>_xlfn.XLOOKUP(Tabela4[[#This Row],[Tipo]],Tabela5[Tipo],Tabela5[Id_Carga],-1)</f>
        <v>1</v>
      </c>
      <c r="H679" s="59">
        <f>MONTH(DATE(2024, FIND(Tabela4[[#This Row],[Mês]], "janfevmarabrmaijunjulagosetoutnovdez")/3 + 1, 1))</f>
        <v>2</v>
      </c>
      <c r="I679" s="51">
        <v>16</v>
      </c>
      <c r="J679" s="47">
        <v>16</v>
      </c>
    </row>
    <row r="680" spans="1:10" x14ac:dyDescent="0.25">
      <c r="A680" s="59" t="s">
        <v>195</v>
      </c>
      <c r="B680" s="46" t="s">
        <v>191</v>
      </c>
      <c r="C680" s="46" t="s">
        <v>180</v>
      </c>
      <c r="D680" s="46" t="s">
        <v>86</v>
      </c>
      <c r="E680" s="68">
        <f>_xlfn.XLOOKUP(Tabela4[[#This Row],[Origem]],Tabela2[Estado],Tabela2[Id_Porto],-1)</f>
        <v>5</v>
      </c>
      <c r="F680" s="68">
        <f>_xlfn.XLOOKUP(Tabela4[[#This Row],[Destino]],Tabela2[Estado],Tabela2[Id_Porto],-1)</f>
        <v>4</v>
      </c>
      <c r="G680" s="68">
        <f>_xlfn.XLOOKUP(Tabela4[[#This Row],[Tipo]],Tabela5[Tipo],Tabela5[Id_Carga],-1)</f>
        <v>3</v>
      </c>
      <c r="H680" s="59">
        <f>MONTH(DATE(2024, FIND(Tabela4[[#This Row],[Mês]], "janfevmarabrmaijunjulagosetoutnovdez")/3 + 1, 1))</f>
        <v>2</v>
      </c>
      <c r="I680" s="51">
        <v>8</v>
      </c>
      <c r="J680" s="47">
        <v>16</v>
      </c>
    </row>
    <row r="681" spans="1:10" x14ac:dyDescent="0.25">
      <c r="A681" s="59" t="s">
        <v>195</v>
      </c>
      <c r="B681" s="46" t="s">
        <v>191</v>
      </c>
      <c r="C681" s="46" t="s">
        <v>187</v>
      </c>
      <c r="D681" s="46" t="s">
        <v>177</v>
      </c>
      <c r="E681" s="68">
        <f>_xlfn.XLOOKUP(Tabela4[[#This Row],[Origem]],Tabela2[Estado],Tabela2[Id_Porto],-1)</f>
        <v>12</v>
      </c>
      <c r="F681" s="68">
        <f>_xlfn.XLOOKUP(Tabela4[[#This Row],[Destino]],Tabela2[Estado],Tabela2[Id_Porto],-1)</f>
        <v>1</v>
      </c>
      <c r="G681" s="68">
        <f>_xlfn.XLOOKUP(Tabela4[[#This Row],[Tipo]],Tabela5[Tipo],Tabela5[Id_Carga],-1)</f>
        <v>3</v>
      </c>
      <c r="H681" s="59">
        <f>MONTH(DATE(2024, FIND(Tabela4[[#This Row],[Mês]], "janfevmarabrmaijunjulagosetoutnovdez")/3 + 1, 1))</f>
        <v>2</v>
      </c>
      <c r="I681" s="51">
        <v>8</v>
      </c>
      <c r="J681" s="47">
        <v>16</v>
      </c>
    </row>
    <row r="682" spans="1:10" x14ac:dyDescent="0.25">
      <c r="A682" s="59" t="s">
        <v>195</v>
      </c>
      <c r="B682" s="46" t="s">
        <v>191</v>
      </c>
      <c r="C682" s="46" t="s">
        <v>186</v>
      </c>
      <c r="D682" s="46" t="s">
        <v>183</v>
      </c>
      <c r="E682" s="68">
        <f>_xlfn.XLOOKUP(Tabela4[[#This Row],[Origem]],Tabela2[Estado],Tabela2[Id_Porto],-1)</f>
        <v>11</v>
      </c>
      <c r="F682" s="68">
        <f>_xlfn.XLOOKUP(Tabela4[[#This Row],[Destino]],Tabela2[Estado],Tabela2[Id_Porto],-1)</f>
        <v>8</v>
      </c>
      <c r="G682" s="68">
        <f>_xlfn.XLOOKUP(Tabela4[[#This Row],[Tipo]],Tabela5[Tipo],Tabela5[Id_Carga],-1)</f>
        <v>3</v>
      </c>
      <c r="H682" s="59">
        <f>MONTH(DATE(2024, FIND(Tabela4[[#This Row],[Mês]], "janfevmarabrmaijunjulagosetoutnovdez")/3 + 1, 1))</f>
        <v>2</v>
      </c>
      <c r="I682" s="51">
        <v>8</v>
      </c>
      <c r="J682" s="47">
        <v>16</v>
      </c>
    </row>
    <row r="683" spans="1:10" x14ac:dyDescent="0.25">
      <c r="A683" s="59" t="s">
        <v>195</v>
      </c>
      <c r="B683" s="46" t="s">
        <v>192</v>
      </c>
      <c r="C683" s="46" t="s">
        <v>184</v>
      </c>
      <c r="D683" s="46" t="s">
        <v>186</v>
      </c>
      <c r="E683" s="68">
        <f>_xlfn.XLOOKUP(Tabela4[[#This Row],[Origem]],Tabela2[Estado],Tabela2[Id_Porto],-1)</f>
        <v>9</v>
      </c>
      <c r="F683" s="68">
        <f>_xlfn.XLOOKUP(Tabela4[[#This Row],[Destino]],Tabela2[Estado],Tabela2[Id_Porto],-1)</f>
        <v>11</v>
      </c>
      <c r="G683" s="68">
        <f>_xlfn.XLOOKUP(Tabela4[[#This Row],[Tipo]],Tabela5[Tipo],Tabela5[Id_Carga],-1)</f>
        <v>1</v>
      </c>
      <c r="H683" s="59">
        <f>MONTH(DATE(2024, FIND(Tabela4[[#This Row],[Mês]], "janfevmarabrmaijunjulagosetoutnovdez")/3 + 1, 1))</f>
        <v>2</v>
      </c>
      <c r="I683" s="51">
        <v>16</v>
      </c>
      <c r="J683" s="47">
        <v>16</v>
      </c>
    </row>
    <row r="684" spans="1:10" x14ac:dyDescent="0.25">
      <c r="A684" s="59" t="s">
        <v>195</v>
      </c>
      <c r="B684" s="46" t="s">
        <v>192</v>
      </c>
      <c r="C684" s="46" t="s">
        <v>180</v>
      </c>
      <c r="D684" s="46" t="s">
        <v>187</v>
      </c>
      <c r="E684" s="68">
        <f>_xlfn.XLOOKUP(Tabela4[[#This Row],[Origem]],Tabela2[Estado],Tabela2[Id_Porto],-1)</f>
        <v>5</v>
      </c>
      <c r="F684" s="68">
        <f>_xlfn.XLOOKUP(Tabela4[[#This Row],[Destino]],Tabela2[Estado],Tabela2[Id_Porto],-1)</f>
        <v>12</v>
      </c>
      <c r="G684" s="68">
        <f>_xlfn.XLOOKUP(Tabela4[[#This Row],[Tipo]],Tabela5[Tipo],Tabela5[Id_Carga],-1)</f>
        <v>1</v>
      </c>
      <c r="H684" s="59">
        <f>MONTH(DATE(2024, FIND(Tabela4[[#This Row],[Mês]], "janfevmarabrmaijunjulagosetoutnovdez")/3 + 1, 1))</f>
        <v>2</v>
      </c>
      <c r="I684" s="51">
        <v>15</v>
      </c>
      <c r="J684" s="47">
        <v>15</v>
      </c>
    </row>
    <row r="685" spans="1:10" x14ac:dyDescent="0.25">
      <c r="A685" s="59" t="s">
        <v>195</v>
      </c>
      <c r="B685" s="46" t="s">
        <v>191</v>
      </c>
      <c r="C685" s="46" t="s">
        <v>177</v>
      </c>
      <c r="D685" s="46" t="s">
        <v>181</v>
      </c>
      <c r="E685" s="68">
        <f>_xlfn.XLOOKUP(Tabela4[[#This Row],[Origem]],Tabela2[Estado],Tabela2[Id_Porto],-1)</f>
        <v>1</v>
      </c>
      <c r="F685" s="68">
        <f>_xlfn.XLOOKUP(Tabela4[[#This Row],[Destino]],Tabela2[Estado],Tabela2[Id_Porto],-1)</f>
        <v>6</v>
      </c>
      <c r="G685" s="68">
        <f>_xlfn.XLOOKUP(Tabela4[[#This Row],[Tipo]],Tabela5[Tipo],Tabela5[Id_Carga],-1)</f>
        <v>3</v>
      </c>
      <c r="H685" s="59">
        <f>MONTH(DATE(2024, FIND(Tabela4[[#This Row],[Mês]], "janfevmarabrmaijunjulagosetoutnovdez")/3 + 1, 1))</f>
        <v>2</v>
      </c>
      <c r="I685" s="51">
        <v>7</v>
      </c>
      <c r="J685" s="47">
        <v>14</v>
      </c>
    </row>
    <row r="686" spans="1:10" x14ac:dyDescent="0.25">
      <c r="A686" s="59" t="s">
        <v>195</v>
      </c>
      <c r="B686" s="46" t="s">
        <v>191</v>
      </c>
      <c r="C686" s="46" t="s">
        <v>177</v>
      </c>
      <c r="D686" s="46" t="s">
        <v>184</v>
      </c>
      <c r="E686" s="68">
        <f>_xlfn.XLOOKUP(Tabela4[[#This Row],[Origem]],Tabela2[Estado],Tabela2[Id_Porto],-1)</f>
        <v>1</v>
      </c>
      <c r="F686" s="68">
        <f>_xlfn.XLOOKUP(Tabela4[[#This Row],[Destino]],Tabela2[Estado],Tabela2[Id_Porto],-1)</f>
        <v>9</v>
      </c>
      <c r="G686" s="68">
        <f>_xlfn.XLOOKUP(Tabela4[[#This Row],[Tipo]],Tabela5[Tipo],Tabela5[Id_Carga],-1)</f>
        <v>3</v>
      </c>
      <c r="H686" s="59">
        <f>MONTH(DATE(2024, FIND(Tabela4[[#This Row],[Mês]], "janfevmarabrmaijunjulagosetoutnovdez")/3 + 1, 1))</f>
        <v>2</v>
      </c>
      <c r="I686" s="51">
        <v>7</v>
      </c>
      <c r="J686" s="47">
        <v>14</v>
      </c>
    </row>
    <row r="687" spans="1:10" x14ac:dyDescent="0.25">
      <c r="A687" s="59" t="s">
        <v>195</v>
      </c>
      <c r="B687" s="46" t="s">
        <v>191</v>
      </c>
      <c r="C687" s="46" t="s">
        <v>181</v>
      </c>
      <c r="D687" s="46" t="s">
        <v>86</v>
      </c>
      <c r="E687" s="68">
        <f>_xlfn.XLOOKUP(Tabela4[[#This Row],[Origem]],Tabela2[Estado],Tabela2[Id_Porto],-1)</f>
        <v>6</v>
      </c>
      <c r="F687" s="68">
        <f>_xlfn.XLOOKUP(Tabela4[[#This Row],[Destino]],Tabela2[Estado],Tabela2[Id_Porto],-1)</f>
        <v>4</v>
      </c>
      <c r="G687" s="68">
        <f>_xlfn.XLOOKUP(Tabela4[[#This Row],[Tipo]],Tabela5[Tipo],Tabela5[Id_Carga],-1)</f>
        <v>3</v>
      </c>
      <c r="H687" s="59">
        <f>MONTH(DATE(2024, FIND(Tabela4[[#This Row],[Mês]], "janfevmarabrmaijunjulagosetoutnovdez")/3 + 1, 1))</f>
        <v>2</v>
      </c>
      <c r="I687" s="51">
        <v>7</v>
      </c>
      <c r="J687" s="47">
        <v>14</v>
      </c>
    </row>
    <row r="688" spans="1:10" x14ac:dyDescent="0.25">
      <c r="A688" s="59" t="s">
        <v>195</v>
      </c>
      <c r="B688" s="46" t="s">
        <v>191</v>
      </c>
      <c r="C688" s="46" t="s">
        <v>181</v>
      </c>
      <c r="D688" s="46" t="s">
        <v>184</v>
      </c>
      <c r="E688" s="68">
        <f>_xlfn.XLOOKUP(Tabela4[[#This Row],[Origem]],Tabela2[Estado],Tabela2[Id_Porto],-1)</f>
        <v>6</v>
      </c>
      <c r="F688" s="68">
        <f>_xlfn.XLOOKUP(Tabela4[[#This Row],[Destino]],Tabela2[Estado],Tabela2[Id_Porto],-1)</f>
        <v>9</v>
      </c>
      <c r="G688" s="68">
        <f>_xlfn.XLOOKUP(Tabela4[[#This Row],[Tipo]],Tabela5[Tipo],Tabela5[Id_Carga],-1)</f>
        <v>3</v>
      </c>
      <c r="H688" s="59">
        <f>MONTH(DATE(2024, FIND(Tabela4[[#This Row],[Mês]], "janfevmarabrmaijunjulagosetoutnovdez")/3 + 1, 1))</f>
        <v>2</v>
      </c>
      <c r="I688" s="51">
        <v>7</v>
      </c>
      <c r="J688" s="47">
        <v>14</v>
      </c>
    </row>
    <row r="689" spans="1:10" x14ac:dyDescent="0.25">
      <c r="A689" s="59" t="s">
        <v>195</v>
      </c>
      <c r="B689" s="46" t="s">
        <v>193</v>
      </c>
      <c r="C689" s="46" t="s">
        <v>86</v>
      </c>
      <c r="D689" s="46" t="s">
        <v>177</v>
      </c>
      <c r="E689" s="68">
        <f>_xlfn.XLOOKUP(Tabela4[[#This Row],[Origem]],Tabela2[Estado],Tabela2[Id_Porto],-1)</f>
        <v>4</v>
      </c>
      <c r="F689" s="68">
        <f>_xlfn.XLOOKUP(Tabela4[[#This Row],[Destino]],Tabela2[Estado],Tabela2[Id_Porto],-1)</f>
        <v>1</v>
      </c>
      <c r="G689" s="68">
        <f>_xlfn.XLOOKUP(Tabela4[[#This Row],[Tipo]],Tabela5[Tipo],Tabela5[Id_Carga],-1)</f>
        <v>4</v>
      </c>
      <c r="H689" s="59">
        <f>MONTH(DATE(2024, FIND(Tabela4[[#This Row],[Mês]], "janfevmarabrmaijunjulagosetoutnovdez")/3 + 1, 1))</f>
        <v>2</v>
      </c>
      <c r="I689" s="51">
        <v>7</v>
      </c>
      <c r="J689" s="47">
        <v>14</v>
      </c>
    </row>
    <row r="690" spans="1:10" x14ac:dyDescent="0.25">
      <c r="A690" s="59" t="s">
        <v>195</v>
      </c>
      <c r="B690" s="46" t="s">
        <v>193</v>
      </c>
      <c r="C690" s="46" t="s">
        <v>86</v>
      </c>
      <c r="D690" s="46" t="s">
        <v>183</v>
      </c>
      <c r="E690" s="68">
        <f>_xlfn.XLOOKUP(Tabela4[[#This Row],[Origem]],Tabela2[Estado],Tabela2[Id_Porto],-1)</f>
        <v>4</v>
      </c>
      <c r="F690" s="68">
        <f>_xlfn.XLOOKUP(Tabela4[[#This Row],[Destino]],Tabela2[Estado],Tabela2[Id_Porto],-1)</f>
        <v>8</v>
      </c>
      <c r="G690" s="68">
        <f>_xlfn.XLOOKUP(Tabela4[[#This Row],[Tipo]],Tabela5[Tipo],Tabela5[Id_Carga],-1)</f>
        <v>4</v>
      </c>
      <c r="H690" s="59">
        <f>MONTH(DATE(2024, FIND(Tabela4[[#This Row],[Mês]], "janfevmarabrmaijunjulagosetoutnovdez")/3 + 1, 1))</f>
        <v>2</v>
      </c>
      <c r="I690" s="51">
        <v>7</v>
      </c>
      <c r="J690" s="47">
        <v>14</v>
      </c>
    </row>
    <row r="691" spans="1:10" x14ac:dyDescent="0.25">
      <c r="A691" s="59" t="s">
        <v>195</v>
      </c>
      <c r="B691" s="46" t="s">
        <v>191</v>
      </c>
      <c r="C691" s="46" t="s">
        <v>187</v>
      </c>
      <c r="D691" s="46" t="s">
        <v>186</v>
      </c>
      <c r="E691" s="68">
        <f>_xlfn.XLOOKUP(Tabela4[[#This Row],[Origem]],Tabela2[Estado],Tabela2[Id_Porto],-1)</f>
        <v>12</v>
      </c>
      <c r="F691" s="68">
        <f>_xlfn.XLOOKUP(Tabela4[[#This Row],[Destino]],Tabela2[Estado],Tabela2[Id_Porto],-1)</f>
        <v>11</v>
      </c>
      <c r="G691" s="68">
        <f>_xlfn.XLOOKUP(Tabela4[[#This Row],[Tipo]],Tabela5[Tipo],Tabela5[Id_Carga],-1)</f>
        <v>3</v>
      </c>
      <c r="H691" s="59">
        <f>MONTH(DATE(2024, FIND(Tabela4[[#This Row],[Mês]], "janfevmarabrmaijunjulagosetoutnovdez")/3 + 1, 1))</f>
        <v>2</v>
      </c>
      <c r="I691" s="51">
        <v>7</v>
      </c>
      <c r="J691" s="47">
        <v>14</v>
      </c>
    </row>
    <row r="692" spans="1:10" x14ac:dyDescent="0.25">
      <c r="A692" s="59" t="s">
        <v>195</v>
      </c>
      <c r="B692" s="46" t="s">
        <v>193</v>
      </c>
      <c r="C692" s="46" t="s">
        <v>187</v>
      </c>
      <c r="D692" s="46" t="s">
        <v>184</v>
      </c>
      <c r="E692" s="68">
        <f>_xlfn.XLOOKUP(Tabela4[[#This Row],[Origem]],Tabela2[Estado],Tabela2[Id_Porto],-1)</f>
        <v>12</v>
      </c>
      <c r="F692" s="68">
        <f>_xlfn.XLOOKUP(Tabela4[[#This Row],[Destino]],Tabela2[Estado],Tabela2[Id_Porto],-1)</f>
        <v>9</v>
      </c>
      <c r="G692" s="68">
        <f>_xlfn.XLOOKUP(Tabela4[[#This Row],[Tipo]],Tabela5[Tipo],Tabela5[Id_Carga],-1)</f>
        <v>4</v>
      </c>
      <c r="H692" s="59">
        <f>MONTH(DATE(2024, FIND(Tabela4[[#This Row],[Mês]], "janfevmarabrmaijunjulagosetoutnovdez")/3 + 1, 1))</f>
        <v>2</v>
      </c>
      <c r="I692" s="51">
        <v>7</v>
      </c>
      <c r="J692" s="47">
        <v>14</v>
      </c>
    </row>
    <row r="693" spans="1:10" x14ac:dyDescent="0.25">
      <c r="A693" s="59" t="s">
        <v>195</v>
      </c>
      <c r="B693" s="46" t="s">
        <v>191</v>
      </c>
      <c r="C693" s="46" t="s">
        <v>186</v>
      </c>
      <c r="D693" s="46" t="s">
        <v>177</v>
      </c>
      <c r="E693" s="68">
        <f>_xlfn.XLOOKUP(Tabela4[[#This Row],[Origem]],Tabela2[Estado],Tabela2[Id_Porto],-1)</f>
        <v>11</v>
      </c>
      <c r="F693" s="68">
        <f>_xlfn.XLOOKUP(Tabela4[[#This Row],[Destino]],Tabela2[Estado],Tabela2[Id_Porto],-1)</f>
        <v>1</v>
      </c>
      <c r="G693" s="68">
        <f>_xlfn.XLOOKUP(Tabela4[[#This Row],[Tipo]],Tabela5[Tipo],Tabela5[Id_Carga],-1)</f>
        <v>3</v>
      </c>
      <c r="H693" s="59">
        <f>MONTH(DATE(2024, FIND(Tabela4[[#This Row],[Mês]], "janfevmarabrmaijunjulagosetoutnovdez")/3 + 1, 1))</f>
        <v>2</v>
      </c>
      <c r="I693" s="51">
        <v>14</v>
      </c>
      <c r="J693" s="47">
        <v>14</v>
      </c>
    </row>
    <row r="694" spans="1:10" x14ac:dyDescent="0.25">
      <c r="A694" s="59" t="s">
        <v>195</v>
      </c>
      <c r="B694" s="46" t="s">
        <v>191</v>
      </c>
      <c r="C694" s="46" t="s">
        <v>184</v>
      </c>
      <c r="D694" s="46" t="s">
        <v>177</v>
      </c>
      <c r="E694" s="68">
        <f>_xlfn.XLOOKUP(Tabela4[[#This Row],[Origem]],Tabela2[Estado],Tabela2[Id_Porto],-1)</f>
        <v>9</v>
      </c>
      <c r="F694" s="68">
        <f>_xlfn.XLOOKUP(Tabela4[[#This Row],[Destino]],Tabela2[Estado],Tabela2[Id_Porto],-1)</f>
        <v>1</v>
      </c>
      <c r="G694" s="68">
        <f>_xlfn.XLOOKUP(Tabela4[[#This Row],[Tipo]],Tabela5[Tipo],Tabela5[Id_Carga],-1)</f>
        <v>3</v>
      </c>
      <c r="H694" s="59">
        <f>MONTH(DATE(2024, FIND(Tabela4[[#This Row],[Mês]], "janfevmarabrmaijunjulagosetoutnovdez")/3 + 1, 1))</f>
        <v>2</v>
      </c>
      <c r="I694" s="51">
        <v>7</v>
      </c>
      <c r="J694" s="47">
        <v>14</v>
      </c>
    </row>
    <row r="695" spans="1:10" x14ac:dyDescent="0.25">
      <c r="A695" s="59" t="s">
        <v>195</v>
      </c>
      <c r="B695" s="46" t="s">
        <v>192</v>
      </c>
      <c r="C695" s="46" t="s">
        <v>183</v>
      </c>
      <c r="D695" s="46" t="s">
        <v>184</v>
      </c>
      <c r="E695" s="68">
        <f>_xlfn.XLOOKUP(Tabela4[[#This Row],[Origem]],Tabela2[Estado],Tabela2[Id_Porto],-1)</f>
        <v>8</v>
      </c>
      <c r="F695" s="68">
        <f>_xlfn.XLOOKUP(Tabela4[[#This Row],[Destino]],Tabela2[Estado],Tabela2[Id_Porto],-1)</f>
        <v>9</v>
      </c>
      <c r="G695" s="68">
        <f>_xlfn.XLOOKUP(Tabela4[[#This Row],[Tipo]],Tabela5[Tipo],Tabela5[Id_Carga],-1)</f>
        <v>1</v>
      </c>
      <c r="H695" s="59">
        <f>MONTH(DATE(2024, FIND(Tabela4[[#This Row],[Mês]], "janfevmarabrmaijunjulagosetoutnovdez")/3 + 1, 1))</f>
        <v>2</v>
      </c>
      <c r="I695" s="51">
        <v>13</v>
      </c>
      <c r="J695" s="47">
        <v>13</v>
      </c>
    </row>
    <row r="696" spans="1:10" x14ac:dyDescent="0.25">
      <c r="A696" s="59" t="s">
        <v>195</v>
      </c>
      <c r="B696" s="46" t="s">
        <v>191</v>
      </c>
      <c r="C696" s="46" t="s">
        <v>177</v>
      </c>
      <c r="D696" s="46" t="s">
        <v>181</v>
      </c>
      <c r="E696" s="68">
        <f>_xlfn.XLOOKUP(Tabela4[[#This Row],[Origem]],Tabela2[Estado],Tabela2[Id_Porto],-1)</f>
        <v>1</v>
      </c>
      <c r="F696" s="68">
        <f>_xlfn.XLOOKUP(Tabela4[[#This Row],[Destino]],Tabela2[Estado],Tabela2[Id_Porto],-1)</f>
        <v>6</v>
      </c>
      <c r="G696" s="68">
        <f>_xlfn.XLOOKUP(Tabela4[[#This Row],[Tipo]],Tabela5[Tipo],Tabela5[Id_Carga],-1)</f>
        <v>3</v>
      </c>
      <c r="H696" s="59">
        <f>MONTH(DATE(2024, FIND(Tabela4[[#This Row],[Mês]], "janfevmarabrmaijunjulagosetoutnovdez")/3 + 1, 1))</f>
        <v>2</v>
      </c>
      <c r="I696" s="51">
        <v>6</v>
      </c>
      <c r="J696" s="47">
        <v>12</v>
      </c>
    </row>
    <row r="697" spans="1:10" x14ac:dyDescent="0.25">
      <c r="A697" s="59" t="s">
        <v>195</v>
      </c>
      <c r="B697" s="46" t="s">
        <v>191</v>
      </c>
      <c r="C697" s="46" t="s">
        <v>181</v>
      </c>
      <c r="D697" s="46" t="s">
        <v>186</v>
      </c>
      <c r="E697" s="68">
        <f>_xlfn.XLOOKUP(Tabela4[[#This Row],[Origem]],Tabela2[Estado],Tabela2[Id_Porto],-1)</f>
        <v>6</v>
      </c>
      <c r="F697" s="68">
        <f>_xlfn.XLOOKUP(Tabela4[[#This Row],[Destino]],Tabela2[Estado],Tabela2[Id_Porto],-1)</f>
        <v>11</v>
      </c>
      <c r="G697" s="68">
        <f>_xlfn.XLOOKUP(Tabela4[[#This Row],[Tipo]],Tabela5[Tipo],Tabela5[Id_Carga],-1)</f>
        <v>3</v>
      </c>
      <c r="H697" s="59">
        <f>MONTH(DATE(2024, FIND(Tabela4[[#This Row],[Mês]], "janfevmarabrmaijunjulagosetoutnovdez")/3 + 1, 1))</f>
        <v>2</v>
      </c>
      <c r="I697" s="51">
        <v>6</v>
      </c>
      <c r="J697" s="47">
        <v>12</v>
      </c>
    </row>
    <row r="698" spans="1:10" x14ac:dyDescent="0.25">
      <c r="A698" s="59" t="s">
        <v>195</v>
      </c>
      <c r="B698" s="46" t="s">
        <v>193</v>
      </c>
      <c r="C698" s="46" t="s">
        <v>86</v>
      </c>
      <c r="D698" s="46" t="s">
        <v>180</v>
      </c>
      <c r="E698" s="68">
        <f>_xlfn.XLOOKUP(Tabela4[[#This Row],[Origem]],Tabela2[Estado],Tabela2[Id_Porto],-1)</f>
        <v>4</v>
      </c>
      <c r="F698" s="68">
        <f>_xlfn.XLOOKUP(Tabela4[[#This Row],[Destino]],Tabela2[Estado],Tabela2[Id_Porto],-1)</f>
        <v>5</v>
      </c>
      <c r="G698" s="68">
        <f>_xlfn.XLOOKUP(Tabela4[[#This Row],[Tipo]],Tabela5[Tipo],Tabela5[Id_Carga],-1)</f>
        <v>4</v>
      </c>
      <c r="H698" s="59">
        <f>MONTH(DATE(2024, FIND(Tabela4[[#This Row],[Mês]], "janfevmarabrmaijunjulagosetoutnovdez")/3 + 1, 1))</f>
        <v>2</v>
      </c>
      <c r="I698" s="51">
        <v>6</v>
      </c>
      <c r="J698" s="47">
        <v>12</v>
      </c>
    </row>
    <row r="699" spans="1:10" x14ac:dyDescent="0.25">
      <c r="A699" s="59" t="s">
        <v>195</v>
      </c>
      <c r="B699" s="46" t="s">
        <v>193</v>
      </c>
      <c r="C699" s="46" t="s">
        <v>187</v>
      </c>
      <c r="D699" s="46" t="s">
        <v>180</v>
      </c>
      <c r="E699" s="68">
        <f>_xlfn.XLOOKUP(Tabela4[[#This Row],[Origem]],Tabela2[Estado],Tabela2[Id_Porto],-1)</f>
        <v>12</v>
      </c>
      <c r="F699" s="68">
        <f>_xlfn.XLOOKUP(Tabela4[[#This Row],[Destino]],Tabela2[Estado],Tabela2[Id_Porto],-1)</f>
        <v>5</v>
      </c>
      <c r="G699" s="68">
        <f>_xlfn.XLOOKUP(Tabela4[[#This Row],[Tipo]],Tabela5[Tipo],Tabela5[Id_Carga],-1)</f>
        <v>4</v>
      </c>
      <c r="H699" s="59">
        <f>MONTH(DATE(2024, FIND(Tabela4[[#This Row],[Mês]], "janfevmarabrmaijunjulagosetoutnovdez")/3 + 1, 1))</f>
        <v>2</v>
      </c>
      <c r="I699" s="51">
        <v>6</v>
      </c>
      <c r="J699" s="47">
        <v>12</v>
      </c>
    </row>
    <row r="700" spans="1:10" x14ac:dyDescent="0.25">
      <c r="A700" s="59" t="s">
        <v>195</v>
      </c>
      <c r="B700" s="46" t="s">
        <v>192</v>
      </c>
      <c r="C700" s="46" t="s">
        <v>186</v>
      </c>
      <c r="D700" s="46" t="s">
        <v>180</v>
      </c>
      <c r="E700" s="68">
        <f>_xlfn.XLOOKUP(Tabela4[[#This Row],[Origem]],Tabela2[Estado],Tabela2[Id_Porto],-1)</f>
        <v>11</v>
      </c>
      <c r="F700" s="68">
        <f>_xlfn.XLOOKUP(Tabela4[[#This Row],[Destino]],Tabela2[Estado],Tabela2[Id_Porto],-1)</f>
        <v>5</v>
      </c>
      <c r="G700" s="68">
        <f>_xlfn.XLOOKUP(Tabela4[[#This Row],[Tipo]],Tabela5[Tipo],Tabela5[Id_Carga],-1)</f>
        <v>1</v>
      </c>
      <c r="H700" s="59">
        <f>MONTH(DATE(2024, FIND(Tabela4[[#This Row],[Mês]], "janfevmarabrmaijunjulagosetoutnovdez")/3 + 1, 1))</f>
        <v>2</v>
      </c>
      <c r="I700" s="51">
        <v>12</v>
      </c>
      <c r="J700" s="47">
        <v>12</v>
      </c>
    </row>
    <row r="701" spans="1:10" x14ac:dyDescent="0.25">
      <c r="A701" s="59" t="s">
        <v>195</v>
      </c>
      <c r="B701" s="46" t="s">
        <v>191</v>
      </c>
      <c r="C701" s="46" t="s">
        <v>186</v>
      </c>
      <c r="D701" s="46" t="s">
        <v>183</v>
      </c>
      <c r="E701" s="68">
        <f>_xlfn.XLOOKUP(Tabela4[[#This Row],[Origem]],Tabela2[Estado],Tabela2[Id_Porto],-1)</f>
        <v>11</v>
      </c>
      <c r="F701" s="68">
        <f>_xlfn.XLOOKUP(Tabela4[[#This Row],[Destino]],Tabela2[Estado],Tabela2[Id_Porto],-1)</f>
        <v>8</v>
      </c>
      <c r="G701" s="68">
        <f>_xlfn.XLOOKUP(Tabela4[[#This Row],[Tipo]],Tabela5[Tipo],Tabela5[Id_Carga],-1)</f>
        <v>3</v>
      </c>
      <c r="H701" s="59">
        <f>MONTH(DATE(2024, FIND(Tabela4[[#This Row],[Mês]], "janfevmarabrmaijunjulagosetoutnovdez")/3 + 1, 1))</f>
        <v>2</v>
      </c>
      <c r="I701" s="51">
        <v>6</v>
      </c>
      <c r="J701" s="47">
        <v>12</v>
      </c>
    </row>
    <row r="702" spans="1:10" x14ac:dyDescent="0.25">
      <c r="A702" s="59" t="s">
        <v>195</v>
      </c>
      <c r="B702" s="46" t="s">
        <v>192</v>
      </c>
      <c r="C702" s="46" t="s">
        <v>177</v>
      </c>
      <c r="D702" s="46" t="s">
        <v>184</v>
      </c>
      <c r="E702" s="68">
        <f>_xlfn.XLOOKUP(Tabela4[[#This Row],[Origem]],Tabela2[Estado],Tabela2[Id_Porto],-1)</f>
        <v>1</v>
      </c>
      <c r="F702" s="68">
        <f>_xlfn.XLOOKUP(Tabela4[[#This Row],[Destino]],Tabela2[Estado],Tabela2[Id_Porto],-1)</f>
        <v>9</v>
      </c>
      <c r="G702" s="68">
        <f>_xlfn.XLOOKUP(Tabela4[[#This Row],[Tipo]],Tabela5[Tipo],Tabela5[Id_Carga],-1)</f>
        <v>1</v>
      </c>
      <c r="H702" s="59">
        <f>MONTH(DATE(2024, FIND(Tabela4[[#This Row],[Mês]], "janfevmarabrmaijunjulagosetoutnovdez")/3 + 1, 1))</f>
        <v>2</v>
      </c>
      <c r="I702" s="51">
        <v>11</v>
      </c>
      <c r="J702" s="47">
        <v>11</v>
      </c>
    </row>
    <row r="703" spans="1:10" x14ac:dyDescent="0.25">
      <c r="A703" s="59" t="s">
        <v>195</v>
      </c>
      <c r="B703" s="46" t="s">
        <v>192</v>
      </c>
      <c r="C703" s="46" t="s">
        <v>183</v>
      </c>
      <c r="D703" s="46" t="s">
        <v>184</v>
      </c>
      <c r="E703" s="68">
        <f>_xlfn.XLOOKUP(Tabela4[[#This Row],[Origem]],Tabela2[Estado],Tabela2[Id_Porto],-1)</f>
        <v>8</v>
      </c>
      <c r="F703" s="68">
        <f>_xlfn.XLOOKUP(Tabela4[[#This Row],[Destino]],Tabela2[Estado],Tabela2[Id_Porto],-1)</f>
        <v>9</v>
      </c>
      <c r="G703" s="68">
        <f>_xlfn.XLOOKUP(Tabela4[[#This Row],[Tipo]],Tabela5[Tipo],Tabela5[Id_Carga],-1)</f>
        <v>1</v>
      </c>
      <c r="H703" s="59">
        <f>MONTH(DATE(2024, FIND(Tabela4[[#This Row],[Mês]], "janfevmarabrmaijunjulagosetoutnovdez")/3 + 1, 1))</f>
        <v>2</v>
      </c>
      <c r="I703" s="51">
        <v>11</v>
      </c>
      <c r="J703" s="47">
        <v>11</v>
      </c>
    </row>
    <row r="704" spans="1:10" x14ac:dyDescent="0.25">
      <c r="A704" s="59" t="s">
        <v>195</v>
      </c>
      <c r="B704" s="46" t="s">
        <v>192</v>
      </c>
      <c r="C704" s="46" t="s">
        <v>186</v>
      </c>
      <c r="D704" s="46" t="s">
        <v>86</v>
      </c>
      <c r="E704" s="68">
        <f>_xlfn.XLOOKUP(Tabela4[[#This Row],[Origem]],Tabela2[Estado],Tabela2[Id_Porto],-1)</f>
        <v>11</v>
      </c>
      <c r="F704" s="68">
        <f>_xlfn.XLOOKUP(Tabela4[[#This Row],[Destino]],Tabela2[Estado],Tabela2[Id_Porto],-1)</f>
        <v>4</v>
      </c>
      <c r="G704" s="68">
        <f>_xlfn.XLOOKUP(Tabela4[[#This Row],[Tipo]],Tabela5[Tipo],Tabela5[Id_Carga],-1)</f>
        <v>1</v>
      </c>
      <c r="H704" s="59">
        <f>MONTH(DATE(2024, FIND(Tabela4[[#This Row],[Mês]], "janfevmarabrmaijunjulagosetoutnovdez")/3 + 1, 1))</f>
        <v>2</v>
      </c>
      <c r="I704" s="51">
        <v>11</v>
      </c>
      <c r="J704" s="47">
        <v>11</v>
      </c>
    </row>
    <row r="705" spans="1:10" x14ac:dyDescent="0.25">
      <c r="A705" s="59" t="s">
        <v>195</v>
      </c>
      <c r="B705" s="46" t="s">
        <v>191</v>
      </c>
      <c r="C705" s="46" t="s">
        <v>177</v>
      </c>
      <c r="D705" s="46" t="s">
        <v>184</v>
      </c>
      <c r="E705" s="68">
        <f>_xlfn.XLOOKUP(Tabela4[[#This Row],[Origem]],Tabela2[Estado],Tabela2[Id_Porto],-1)</f>
        <v>1</v>
      </c>
      <c r="F705" s="68">
        <f>_xlfn.XLOOKUP(Tabela4[[#This Row],[Destino]],Tabela2[Estado],Tabela2[Id_Porto],-1)</f>
        <v>9</v>
      </c>
      <c r="G705" s="68">
        <f>_xlfn.XLOOKUP(Tabela4[[#This Row],[Tipo]],Tabela5[Tipo],Tabela5[Id_Carga],-1)</f>
        <v>3</v>
      </c>
      <c r="H705" s="59">
        <f>MONTH(DATE(2024, FIND(Tabela4[[#This Row],[Mês]], "janfevmarabrmaijunjulagosetoutnovdez")/3 + 1, 1))</f>
        <v>2</v>
      </c>
      <c r="I705" s="51">
        <v>5</v>
      </c>
      <c r="J705" s="47">
        <v>10</v>
      </c>
    </row>
    <row r="706" spans="1:10" x14ac:dyDescent="0.25">
      <c r="A706" s="59" t="s">
        <v>195</v>
      </c>
      <c r="B706" s="46" t="s">
        <v>192</v>
      </c>
      <c r="C706" s="46" t="s">
        <v>181</v>
      </c>
      <c r="D706" s="46" t="s">
        <v>177</v>
      </c>
      <c r="E706" s="68">
        <f>_xlfn.XLOOKUP(Tabela4[[#This Row],[Origem]],Tabela2[Estado],Tabela2[Id_Porto],-1)</f>
        <v>6</v>
      </c>
      <c r="F706" s="68">
        <f>_xlfn.XLOOKUP(Tabela4[[#This Row],[Destino]],Tabela2[Estado],Tabela2[Id_Porto],-1)</f>
        <v>1</v>
      </c>
      <c r="G706" s="68">
        <f>_xlfn.XLOOKUP(Tabela4[[#This Row],[Tipo]],Tabela5[Tipo],Tabela5[Id_Carga],-1)</f>
        <v>1</v>
      </c>
      <c r="H706" s="59">
        <f>MONTH(DATE(2024, FIND(Tabela4[[#This Row],[Mês]], "janfevmarabrmaijunjulagosetoutnovdez")/3 + 1, 1))</f>
        <v>2</v>
      </c>
      <c r="I706" s="51">
        <v>10</v>
      </c>
      <c r="J706" s="47">
        <v>10</v>
      </c>
    </row>
    <row r="707" spans="1:10" x14ac:dyDescent="0.25">
      <c r="A707" s="59" t="s">
        <v>195</v>
      </c>
      <c r="B707" s="46" t="s">
        <v>193</v>
      </c>
      <c r="C707" s="46" t="s">
        <v>181</v>
      </c>
      <c r="D707" s="46" t="s">
        <v>177</v>
      </c>
      <c r="E707" s="68">
        <f>_xlfn.XLOOKUP(Tabela4[[#This Row],[Origem]],Tabela2[Estado],Tabela2[Id_Porto],-1)</f>
        <v>6</v>
      </c>
      <c r="F707" s="68">
        <f>_xlfn.XLOOKUP(Tabela4[[#This Row],[Destino]],Tabela2[Estado],Tabela2[Id_Porto],-1)</f>
        <v>1</v>
      </c>
      <c r="G707" s="68">
        <f>_xlfn.XLOOKUP(Tabela4[[#This Row],[Tipo]],Tabela5[Tipo],Tabela5[Id_Carga],-1)</f>
        <v>4</v>
      </c>
      <c r="H707" s="59">
        <f>MONTH(DATE(2024, FIND(Tabela4[[#This Row],[Mês]], "janfevmarabrmaijunjulagosetoutnovdez")/3 + 1, 1))</f>
        <v>2</v>
      </c>
      <c r="I707" s="51">
        <v>5</v>
      </c>
      <c r="J707" s="47">
        <v>10</v>
      </c>
    </row>
    <row r="708" spans="1:10" x14ac:dyDescent="0.25">
      <c r="A708" s="59" t="s">
        <v>195</v>
      </c>
      <c r="B708" s="46" t="s">
        <v>193</v>
      </c>
      <c r="C708" s="46" t="s">
        <v>86</v>
      </c>
      <c r="D708" s="46" t="s">
        <v>179</v>
      </c>
      <c r="E708" s="68">
        <f>_xlfn.XLOOKUP(Tabela4[[#This Row],[Origem]],Tabela2[Estado],Tabela2[Id_Porto],-1)</f>
        <v>4</v>
      </c>
      <c r="F708" s="68">
        <f>_xlfn.XLOOKUP(Tabela4[[#This Row],[Destino]],Tabela2[Estado],Tabela2[Id_Porto],-1)</f>
        <v>3</v>
      </c>
      <c r="G708" s="68">
        <f>_xlfn.XLOOKUP(Tabela4[[#This Row],[Tipo]],Tabela5[Tipo],Tabela5[Id_Carga],-1)</f>
        <v>4</v>
      </c>
      <c r="H708" s="59">
        <f>MONTH(DATE(2024, FIND(Tabela4[[#This Row],[Mês]], "janfevmarabrmaijunjulagosetoutnovdez")/3 + 1, 1))</f>
        <v>2</v>
      </c>
      <c r="I708" s="51">
        <v>5</v>
      </c>
      <c r="J708" s="47">
        <v>10</v>
      </c>
    </row>
    <row r="709" spans="1:10" x14ac:dyDescent="0.25">
      <c r="A709" s="59" t="s">
        <v>195</v>
      </c>
      <c r="B709" s="46" t="s">
        <v>193</v>
      </c>
      <c r="C709" s="46" t="s">
        <v>86</v>
      </c>
      <c r="D709" s="46" t="s">
        <v>186</v>
      </c>
      <c r="E709" s="68">
        <f>_xlfn.XLOOKUP(Tabela4[[#This Row],[Origem]],Tabela2[Estado],Tabela2[Id_Porto],-1)</f>
        <v>4</v>
      </c>
      <c r="F709" s="68">
        <f>_xlfn.XLOOKUP(Tabela4[[#This Row],[Destino]],Tabela2[Estado],Tabela2[Id_Porto],-1)</f>
        <v>11</v>
      </c>
      <c r="G709" s="68">
        <f>_xlfn.XLOOKUP(Tabela4[[#This Row],[Tipo]],Tabela5[Tipo],Tabela5[Id_Carga],-1)</f>
        <v>4</v>
      </c>
      <c r="H709" s="59">
        <f>MONTH(DATE(2024, FIND(Tabela4[[#This Row],[Mês]], "janfevmarabrmaijunjulagosetoutnovdez")/3 + 1, 1))</f>
        <v>2</v>
      </c>
      <c r="I709" s="51">
        <v>5</v>
      </c>
      <c r="J709" s="47">
        <v>10</v>
      </c>
    </row>
    <row r="710" spans="1:10" x14ac:dyDescent="0.25">
      <c r="A710" s="59" t="s">
        <v>195</v>
      </c>
      <c r="B710" s="46" t="s">
        <v>192</v>
      </c>
      <c r="C710" s="46" t="s">
        <v>182</v>
      </c>
      <c r="D710" s="46" t="s">
        <v>186</v>
      </c>
      <c r="E710" s="68">
        <f>_xlfn.XLOOKUP(Tabela4[[#This Row],[Origem]],Tabela2[Estado],Tabela2[Id_Porto],-1)</f>
        <v>7</v>
      </c>
      <c r="F710" s="68">
        <f>_xlfn.XLOOKUP(Tabela4[[#This Row],[Destino]],Tabela2[Estado],Tabela2[Id_Porto],-1)</f>
        <v>11</v>
      </c>
      <c r="G710" s="68">
        <f>_xlfn.XLOOKUP(Tabela4[[#This Row],[Tipo]],Tabela5[Tipo],Tabela5[Id_Carga],-1)</f>
        <v>1</v>
      </c>
      <c r="H710" s="59">
        <f>MONTH(DATE(2024, FIND(Tabela4[[#This Row],[Mês]], "janfevmarabrmaijunjulagosetoutnovdez")/3 + 1, 1))</f>
        <v>2</v>
      </c>
      <c r="I710" s="51">
        <v>10</v>
      </c>
      <c r="J710" s="47">
        <v>10</v>
      </c>
    </row>
    <row r="711" spans="1:10" x14ac:dyDescent="0.25">
      <c r="A711" s="59" t="s">
        <v>195</v>
      </c>
      <c r="B711" s="46" t="s">
        <v>193</v>
      </c>
      <c r="C711" s="46" t="s">
        <v>182</v>
      </c>
      <c r="D711" s="46" t="s">
        <v>184</v>
      </c>
      <c r="E711" s="68">
        <f>_xlfn.XLOOKUP(Tabela4[[#This Row],[Origem]],Tabela2[Estado],Tabela2[Id_Porto],-1)</f>
        <v>7</v>
      </c>
      <c r="F711" s="68">
        <f>_xlfn.XLOOKUP(Tabela4[[#This Row],[Destino]],Tabela2[Estado],Tabela2[Id_Porto],-1)</f>
        <v>9</v>
      </c>
      <c r="G711" s="68">
        <f>_xlfn.XLOOKUP(Tabela4[[#This Row],[Tipo]],Tabela5[Tipo],Tabela5[Id_Carga],-1)</f>
        <v>4</v>
      </c>
      <c r="H711" s="59">
        <f>MONTH(DATE(2024, FIND(Tabela4[[#This Row],[Mês]], "janfevmarabrmaijunjulagosetoutnovdez")/3 + 1, 1))</f>
        <v>2</v>
      </c>
      <c r="I711" s="51">
        <v>5</v>
      </c>
      <c r="J711" s="47">
        <v>10</v>
      </c>
    </row>
    <row r="712" spans="1:10" x14ac:dyDescent="0.25">
      <c r="A712" s="59" t="s">
        <v>195</v>
      </c>
      <c r="B712" s="46" t="s">
        <v>192</v>
      </c>
      <c r="C712" s="46" t="s">
        <v>185</v>
      </c>
      <c r="D712" s="46" t="s">
        <v>186</v>
      </c>
      <c r="E712" s="68">
        <f>_xlfn.XLOOKUP(Tabela4[[#This Row],[Origem]],Tabela2[Estado],Tabela2[Id_Porto],-1)</f>
        <v>10</v>
      </c>
      <c r="F712" s="68">
        <f>_xlfn.XLOOKUP(Tabela4[[#This Row],[Destino]],Tabela2[Estado],Tabela2[Id_Porto],-1)</f>
        <v>11</v>
      </c>
      <c r="G712" s="68">
        <f>_xlfn.XLOOKUP(Tabela4[[#This Row],[Tipo]],Tabela5[Tipo],Tabela5[Id_Carga],-1)</f>
        <v>1</v>
      </c>
      <c r="H712" s="59">
        <f>MONTH(DATE(2024, FIND(Tabela4[[#This Row],[Mês]], "janfevmarabrmaijunjulagosetoutnovdez")/3 + 1, 1))</f>
        <v>2</v>
      </c>
      <c r="I712" s="51">
        <v>10</v>
      </c>
      <c r="J712" s="47">
        <v>10</v>
      </c>
    </row>
    <row r="713" spans="1:10" x14ac:dyDescent="0.25">
      <c r="A713" s="59" t="s">
        <v>195</v>
      </c>
      <c r="B713" s="46" t="s">
        <v>192</v>
      </c>
      <c r="C713" s="46" t="s">
        <v>183</v>
      </c>
      <c r="D713" s="46" t="s">
        <v>181</v>
      </c>
      <c r="E713" s="68">
        <f>_xlfn.XLOOKUP(Tabela4[[#This Row],[Origem]],Tabela2[Estado],Tabela2[Id_Porto],-1)</f>
        <v>8</v>
      </c>
      <c r="F713" s="68">
        <f>_xlfn.XLOOKUP(Tabela4[[#This Row],[Destino]],Tabela2[Estado],Tabela2[Id_Porto],-1)</f>
        <v>6</v>
      </c>
      <c r="G713" s="68">
        <f>_xlfn.XLOOKUP(Tabela4[[#This Row],[Tipo]],Tabela5[Tipo],Tabela5[Id_Carga],-1)</f>
        <v>1</v>
      </c>
      <c r="H713" s="59">
        <f>MONTH(DATE(2024, FIND(Tabela4[[#This Row],[Mês]], "janfevmarabrmaijunjulagosetoutnovdez")/3 + 1, 1))</f>
        <v>2</v>
      </c>
      <c r="I713" s="51">
        <v>10</v>
      </c>
      <c r="J713" s="47">
        <v>10</v>
      </c>
    </row>
    <row r="714" spans="1:10" x14ac:dyDescent="0.25">
      <c r="A714" s="59" t="s">
        <v>195</v>
      </c>
      <c r="B714" s="46" t="s">
        <v>191</v>
      </c>
      <c r="C714" s="46" t="s">
        <v>184</v>
      </c>
      <c r="D714" s="46" t="s">
        <v>186</v>
      </c>
      <c r="E714" s="68">
        <f>_xlfn.XLOOKUP(Tabela4[[#This Row],[Origem]],Tabela2[Estado],Tabela2[Id_Porto],-1)</f>
        <v>9</v>
      </c>
      <c r="F714" s="68">
        <f>_xlfn.XLOOKUP(Tabela4[[#This Row],[Destino]],Tabela2[Estado],Tabela2[Id_Porto],-1)</f>
        <v>11</v>
      </c>
      <c r="G714" s="68">
        <f>_xlfn.XLOOKUP(Tabela4[[#This Row],[Tipo]],Tabela5[Tipo],Tabela5[Id_Carga],-1)</f>
        <v>3</v>
      </c>
      <c r="H714" s="59">
        <f>MONTH(DATE(2024, FIND(Tabela4[[#This Row],[Mês]], "janfevmarabrmaijunjulagosetoutnovdez")/3 + 1, 1))</f>
        <v>2</v>
      </c>
      <c r="I714" s="51">
        <v>5</v>
      </c>
      <c r="J714" s="47">
        <v>10</v>
      </c>
    </row>
    <row r="715" spans="1:10" x14ac:dyDescent="0.25">
      <c r="A715" s="59" t="s">
        <v>195</v>
      </c>
      <c r="B715" s="46" t="s">
        <v>192</v>
      </c>
      <c r="C715" s="46" t="s">
        <v>183</v>
      </c>
      <c r="D715" s="46" t="s">
        <v>180</v>
      </c>
      <c r="E715" s="68">
        <f>_xlfn.XLOOKUP(Tabela4[[#This Row],[Origem]],Tabela2[Estado],Tabela2[Id_Porto],-1)</f>
        <v>8</v>
      </c>
      <c r="F715" s="68">
        <f>_xlfn.XLOOKUP(Tabela4[[#This Row],[Destino]],Tabela2[Estado],Tabela2[Id_Porto],-1)</f>
        <v>5</v>
      </c>
      <c r="G715" s="68">
        <f>_xlfn.XLOOKUP(Tabela4[[#This Row],[Tipo]],Tabela5[Tipo],Tabela5[Id_Carga],-1)</f>
        <v>1</v>
      </c>
      <c r="H715" s="59">
        <f>MONTH(DATE(2024, FIND(Tabela4[[#This Row],[Mês]], "janfevmarabrmaijunjulagosetoutnovdez")/3 + 1, 1))</f>
        <v>2</v>
      </c>
      <c r="I715" s="51">
        <v>9</v>
      </c>
      <c r="J715" s="47">
        <v>9</v>
      </c>
    </row>
    <row r="716" spans="1:10" x14ac:dyDescent="0.25">
      <c r="A716" s="59" t="s">
        <v>195</v>
      </c>
      <c r="B716" s="46" t="s">
        <v>191</v>
      </c>
      <c r="C716" s="46" t="s">
        <v>177</v>
      </c>
      <c r="D716" s="46" t="s">
        <v>86</v>
      </c>
      <c r="E716" s="68">
        <f>_xlfn.XLOOKUP(Tabela4[[#This Row],[Origem]],Tabela2[Estado],Tabela2[Id_Porto],-1)</f>
        <v>1</v>
      </c>
      <c r="F716" s="68">
        <f>_xlfn.XLOOKUP(Tabela4[[#This Row],[Destino]],Tabela2[Estado],Tabela2[Id_Porto],-1)</f>
        <v>4</v>
      </c>
      <c r="G716" s="68">
        <f>_xlfn.XLOOKUP(Tabela4[[#This Row],[Tipo]],Tabela5[Tipo],Tabela5[Id_Carga],-1)</f>
        <v>3</v>
      </c>
      <c r="H716" s="59">
        <f>MONTH(DATE(2024, FIND(Tabela4[[#This Row],[Mês]], "janfevmarabrmaijunjulagosetoutnovdez")/3 + 1, 1))</f>
        <v>2</v>
      </c>
      <c r="I716" s="51">
        <v>4</v>
      </c>
      <c r="J716" s="47">
        <v>8</v>
      </c>
    </row>
    <row r="717" spans="1:10" x14ac:dyDescent="0.25">
      <c r="A717" s="59" t="s">
        <v>195</v>
      </c>
      <c r="B717" s="46" t="s">
        <v>192</v>
      </c>
      <c r="C717" s="46" t="s">
        <v>177</v>
      </c>
      <c r="D717" s="46" t="s">
        <v>184</v>
      </c>
      <c r="E717" s="68">
        <f>_xlfn.XLOOKUP(Tabela4[[#This Row],[Origem]],Tabela2[Estado],Tabela2[Id_Porto],-1)</f>
        <v>1</v>
      </c>
      <c r="F717" s="68">
        <f>_xlfn.XLOOKUP(Tabela4[[#This Row],[Destino]],Tabela2[Estado],Tabela2[Id_Porto],-1)</f>
        <v>9</v>
      </c>
      <c r="G717" s="68">
        <f>_xlfn.XLOOKUP(Tabela4[[#This Row],[Tipo]],Tabela5[Tipo],Tabela5[Id_Carga],-1)</f>
        <v>1</v>
      </c>
      <c r="H717" s="59">
        <f>MONTH(DATE(2024, FIND(Tabela4[[#This Row],[Mês]], "janfevmarabrmaijunjulagosetoutnovdez")/3 + 1, 1))</f>
        <v>2</v>
      </c>
      <c r="I717" s="51">
        <v>8</v>
      </c>
      <c r="J717" s="47">
        <v>8</v>
      </c>
    </row>
    <row r="718" spans="1:10" x14ac:dyDescent="0.25">
      <c r="A718" s="59" t="s">
        <v>195</v>
      </c>
      <c r="B718" s="46" t="s">
        <v>192</v>
      </c>
      <c r="C718" s="46" t="s">
        <v>181</v>
      </c>
      <c r="D718" s="46" t="s">
        <v>177</v>
      </c>
      <c r="E718" s="68">
        <f>_xlfn.XLOOKUP(Tabela4[[#This Row],[Origem]],Tabela2[Estado],Tabela2[Id_Porto],-1)</f>
        <v>6</v>
      </c>
      <c r="F718" s="68">
        <f>_xlfn.XLOOKUP(Tabela4[[#This Row],[Destino]],Tabela2[Estado],Tabela2[Id_Porto],-1)</f>
        <v>1</v>
      </c>
      <c r="G718" s="68">
        <f>_xlfn.XLOOKUP(Tabela4[[#This Row],[Tipo]],Tabela5[Tipo],Tabela5[Id_Carga],-1)</f>
        <v>1</v>
      </c>
      <c r="H718" s="59">
        <f>MONTH(DATE(2024, FIND(Tabela4[[#This Row],[Mês]], "janfevmarabrmaijunjulagosetoutnovdez")/3 + 1, 1))</f>
        <v>2</v>
      </c>
      <c r="I718" s="51">
        <v>8</v>
      </c>
      <c r="J718" s="47">
        <v>8</v>
      </c>
    </row>
    <row r="719" spans="1:10" x14ac:dyDescent="0.25">
      <c r="A719" s="59" t="s">
        <v>195</v>
      </c>
      <c r="B719" s="46" t="s">
        <v>191</v>
      </c>
      <c r="C719" s="46" t="s">
        <v>181</v>
      </c>
      <c r="D719" s="46" t="s">
        <v>86</v>
      </c>
      <c r="E719" s="68">
        <f>_xlfn.XLOOKUP(Tabela4[[#This Row],[Origem]],Tabela2[Estado],Tabela2[Id_Porto],-1)</f>
        <v>6</v>
      </c>
      <c r="F719" s="68">
        <f>_xlfn.XLOOKUP(Tabela4[[#This Row],[Destino]],Tabela2[Estado],Tabela2[Id_Porto],-1)</f>
        <v>4</v>
      </c>
      <c r="G719" s="68">
        <f>_xlfn.XLOOKUP(Tabela4[[#This Row],[Tipo]],Tabela5[Tipo],Tabela5[Id_Carga],-1)</f>
        <v>3</v>
      </c>
      <c r="H719" s="59">
        <f>MONTH(DATE(2024, FIND(Tabela4[[#This Row],[Mês]], "janfevmarabrmaijunjulagosetoutnovdez")/3 + 1, 1))</f>
        <v>2</v>
      </c>
      <c r="I719" s="51">
        <v>4</v>
      </c>
      <c r="J719" s="47">
        <v>8</v>
      </c>
    </row>
    <row r="720" spans="1:10" x14ac:dyDescent="0.25">
      <c r="A720" s="59" t="s">
        <v>195</v>
      </c>
      <c r="B720" s="46" t="s">
        <v>191</v>
      </c>
      <c r="C720" s="46" t="s">
        <v>181</v>
      </c>
      <c r="D720" s="46" t="s">
        <v>186</v>
      </c>
      <c r="E720" s="68">
        <f>_xlfn.XLOOKUP(Tabela4[[#This Row],[Origem]],Tabela2[Estado],Tabela2[Id_Porto],-1)</f>
        <v>6</v>
      </c>
      <c r="F720" s="68">
        <f>_xlfn.XLOOKUP(Tabela4[[#This Row],[Destino]],Tabela2[Estado],Tabela2[Id_Porto],-1)</f>
        <v>11</v>
      </c>
      <c r="G720" s="68">
        <f>_xlfn.XLOOKUP(Tabela4[[#This Row],[Tipo]],Tabela5[Tipo],Tabela5[Id_Carga],-1)</f>
        <v>3</v>
      </c>
      <c r="H720" s="59">
        <f>MONTH(DATE(2024, FIND(Tabela4[[#This Row],[Mês]], "janfevmarabrmaijunjulagosetoutnovdez")/3 + 1, 1))</f>
        <v>2</v>
      </c>
      <c r="I720" s="51">
        <v>4</v>
      </c>
      <c r="J720" s="47">
        <v>8</v>
      </c>
    </row>
    <row r="721" spans="1:10" x14ac:dyDescent="0.25">
      <c r="A721" s="59" t="s">
        <v>195</v>
      </c>
      <c r="B721" s="46" t="s">
        <v>193</v>
      </c>
      <c r="C721" s="46" t="s">
        <v>181</v>
      </c>
      <c r="D721" s="46" t="s">
        <v>186</v>
      </c>
      <c r="E721" s="68">
        <f>_xlfn.XLOOKUP(Tabela4[[#This Row],[Origem]],Tabela2[Estado],Tabela2[Id_Porto],-1)</f>
        <v>6</v>
      </c>
      <c r="F721" s="68">
        <f>_xlfn.XLOOKUP(Tabela4[[#This Row],[Destino]],Tabela2[Estado],Tabela2[Id_Porto],-1)</f>
        <v>11</v>
      </c>
      <c r="G721" s="68">
        <f>_xlfn.XLOOKUP(Tabela4[[#This Row],[Tipo]],Tabela5[Tipo],Tabela5[Id_Carga],-1)</f>
        <v>4</v>
      </c>
      <c r="H721" s="59">
        <f>MONTH(DATE(2024, FIND(Tabela4[[#This Row],[Mês]], "janfevmarabrmaijunjulagosetoutnovdez")/3 + 1, 1))</f>
        <v>2</v>
      </c>
      <c r="I721" s="51">
        <v>4</v>
      </c>
      <c r="J721" s="47">
        <v>8</v>
      </c>
    </row>
    <row r="722" spans="1:10" x14ac:dyDescent="0.25">
      <c r="A722" s="59" t="s">
        <v>195</v>
      </c>
      <c r="B722" s="46" t="s">
        <v>191</v>
      </c>
      <c r="C722" s="46" t="s">
        <v>86</v>
      </c>
      <c r="D722" s="46" t="s">
        <v>181</v>
      </c>
      <c r="E722" s="68">
        <f>_xlfn.XLOOKUP(Tabela4[[#This Row],[Origem]],Tabela2[Estado],Tabela2[Id_Porto],-1)</f>
        <v>4</v>
      </c>
      <c r="F722" s="68">
        <f>_xlfn.XLOOKUP(Tabela4[[#This Row],[Destino]],Tabela2[Estado],Tabela2[Id_Porto],-1)</f>
        <v>6</v>
      </c>
      <c r="G722" s="68">
        <f>_xlfn.XLOOKUP(Tabela4[[#This Row],[Tipo]],Tabela5[Tipo],Tabela5[Id_Carga],-1)</f>
        <v>3</v>
      </c>
      <c r="H722" s="59">
        <f>MONTH(DATE(2024, FIND(Tabela4[[#This Row],[Mês]], "janfevmarabrmaijunjulagosetoutnovdez")/3 + 1, 1))</f>
        <v>2</v>
      </c>
      <c r="I722" s="51">
        <v>4</v>
      </c>
      <c r="J722" s="47">
        <v>8</v>
      </c>
    </row>
    <row r="723" spans="1:10" x14ac:dyDescent="0.25">
      <c r="A723" s="59" t="s">
        <v>195</v>
      </c>
      <c r="B723" s="46" t="s">
        <v>192</v>
      </c>
      <c r="C723" s="46" t="s">
        <v>86</v>
      </c>
      <c r="D723" s="46" t="s">
        <v>187</v>
      </c>
      <c r="E723" s="68">
        <f>_xlfn.XLOOKUP(Tabela4[[#This Row],[Origem]],Tabela2[Estado],Tabela2[Id_Porto],-1)</f>
        <v>4</v>
      </c>
      <c r="F723" s="68">
        <f>_xlfn.XLOOKUP(Tabela4[[#This Row],[Destino]],Tabela2[Estado],Tabela2[Id_Porto],-1)</f>
        <v>12</v>
      </c>
      <c r="G723" s="68">
        <f>_xlfn.XLOOKUP(Tabela4[[#This Row],[Tipo]],Tabela5[Tipo],Tabela5[Id_Carga],-1)</f>
        <v>1</v>
      </c>
      <c r="H723" s="59">
        <f>MONTH(DATE(2024, FIND(Tabela4[[#This Row],[Mês]], "janfevmarabrmaijunjulagosetoutnovdez")/3 + 1, 1))</f>
        <v>2</v>
      </c>
      <c r="I723" s="51">
        <v>8</v>
      </c>
      <c r="J723" s="47">
        <v>8</v>
      </c>
    </row>
    <row r="724" spans="1:10" x14ac:dyDescent="0.25">
      <c r="A724" s="59" t="s">
        <v>195</v>
      </c>
      <c r="B724" s="46" t="s">
        <v>192</v>
      </c>
      <c r="C724" s="46" t="s">
        <v>180</v>
      </c>
      <c r="D724" s="46" t="s">
        <v>184</v>
      </c>
      <c r="E724" s="68">
        <f>_xlfn.XLOOKUP(Tabela4[[#This Row],[Origem]],Tabela2[Estado],Tabela2[Id_Porto],-1)</f>
        <v>5</v>
      </c>
      <c r="F724" s="68">
        <f>_xlfn.XLOOKUP(Tabela4[[#This Row],[Destino]],Tabela2[Estado],Tabela2[Id_Porto],-1)</f>
        <v>9</v>
      </c>
      <c r="G724" s="68">
        <f>_xlfn.XLOOKUP(Tabela4[[#This Row],[Tipo]],Tabela5[Tipo],Tabela5[Id_Carga],-1)</f>
        <v>1</v>
      </c>
      <c r="H724" s="59">
        <f>MONTH(DATE(2024, FIND(Tabela4[[#This Row],[Mês]], "janfevmarabrmaijunjulagosetoutnovdez")/3 + 1, 1))</f>
        <v>2</v>
      </c>
      <c r="I724" s="51">
        <v>8</v>
      </c>
      <c r="J724" s="47">
        <v>8</v>
      </c>
    </row>
    <row r="725" spans="1:10" x14ac:dyDescent="0.25">
      <c r="A725" s="59" t="s">
        <v>195</v>
      </c>
      <c r="B725" s="46" t="s">
        <v>193</v>
      </c>
      <c r="C725" s="46" t="s">
        <v>185</v>
      </c>
      <c r="D725" s="46" t="s">
        <v>183</v>
      </c>
      <c r="E725" s="68">
        <f>_xlfn.XLOOKUP(Tabela4[[#This Row],[Origem]],Tabela2[Estado],Tabela2[Id_Porto],-1)</f>
        <v>10</v>
      </c>
      <c r="F725" s="68">
        <f>_xlfn.XLOOKUP(Tabela4[[#This Row],[Destino]],Tabela2[Estado],Tabela2[Id_Porto],-1)</f>
        <v>8</v>
      </c>
      <c r="G725" s="68">
        <f>_xlfn.XLOOKUP(Tabela4[[#This Row],[Tipo]],Tabela5[Tipo],Tabela5[Id_Carga],-1)</f>
        <v>4</v>
      </c>
      <c r="H725" s="59">
        <f>MONTH(DATE(2024, FIND(Tabela4[[#This Row],[Mês]], "janfevmarabrmaijunjulagosetoutnovdez")/3 + 1, 1))</f>
        <v>2</v>
      </c>
      <c r="I725" s="51">
        <v>4</v>
      </c>
      <c r="J725" s="47">
        <v>8</v>
      </c>
    </row>
    <row r="726" spans="1:10" x14ac:dyDescent="0.25">
      <c r="A726" s="59" t="s">
        <v>195</v>
      </c>
      <c r="B726" s="46" t="s">
        <v>193</v>
      </c>
      <c r="C726" s="46" t="s">
        <v>185</v>
      </c>
      <c r="D726" s="46" t="s">
        <v>186</v>
      </c>
      <c r="E726" s="68">
        <f>_xlfn.XLOOKUP(Tabela4[[#This Row],[Origem]],Tabela2[Estado],Tabela2[Id_Porto],-1)</f>
        <v>10</v>
      </c>
      <c r="F726" s="68">
        <f>_xlfn.XLOOKUP(Tabela4[[#This Row],[Destino]],Tabela2[Estado],Tabela2[Id_Porto],-1)</f>
        <v>11</v>
      </c>
      <c r="G726" s="68">
        <f>_xlfn.XLOOKUP(Tabela4[[#This Row],[Tipo]],Tabela5[Tipo],Tabela5[Id_Carga],-1)</f>
        <v>4</v>
      </c>
      <c r="H726" s="59">
        <f>MONTH(DATE(2024, FIND(Tabela4[[#This Row],[Mês]], "janfevmarabrmaijunjulagosetoutnovdez")/3 + 1, 1))</f>
        <v>2</v>
      </c>
      <c r="I726" s="51">
        <v>4</v>
      </c>
      <c r="J726" s="47">
        <v>8</v>
      </c>
    </row>
    <row r="727" spans="1:10" x14ac:dyDescent="0.25">
      <c r="A727" s="59" t="s">
        <v>195</v>
      </c>
      <c r="B727" s="46" t="s">
        <v>193</v>
      </c>
      <c r="C727" s="46" t="s">
        <v>185</v>
      </c>
      <c r="D727" s="46" t="s">
        <v>184</v>
      </c>
      <c r="E727" s="68">
        <f>_xlfn.XLOOKUP(Tabela4[[#This Row],[Origem]],Tabela2[Estado],Tabela2[Id_Porto],-1)</f>
        <v>10</v>
      </c>
      <c r="F727" s="68">
        <f>_xlfn.XLOOKUP(Tabela4[[#This Row],[Destino]],Tabela2[Estado],Tabela2[Id_Porto],-1)</f>
        <v>9</v>
      </c>
      <c r="G727" s="68">
        <f>_xlfn.XLOOKUP(Tabela4[[#This Row],[Tipo]],Tabela5[Tipo],Tabela5[Id_Carga],-1)</f>
        <v>4</v>
      </c>
      <c r="H727" s="59">
        <f>MONTH(DATE(2024, FIND(Tabela4[[#This Row],[Mês]], "janfevmarabrmaijunjulagosetoutnovdez")/3 + 1, 1))</f>
        <v>2</v>
      </c>
      <c r="I727" s="51">
        <v>4</v>
      </c>
      <c r="J727" s="47">
        <v>8</v>
      </c>
    </row>
    <row r="728" spans="1:10" x14ac:dyDescent="0.25">
      <c r="A728" s="59" t="s">
        <v>195</v>
      </c>
      <c r="B728" s="46" t="s">
        <v>191</v>
      </c>
      <c r="C728" s="46" t="s">
        <v>183</v>
      </c>
      <c r="D728" s="46" t="s">
        <v>181</v>
      </c>
      <c r="E728" s="68">
        <f>_xlfn.XLOOKUP(Tabela4[[#This Row],[Origem]],Tabela2[Estado],Tabela2[Id_Porto],-1)</f>
        <v>8</v>
      </c>
      <c r="F728" s="68">
        <f>_xlfn.XLOOKUP(Tabela4[[#This Row],[Destino]],Tabela2[Estado],Tabela2[Id_Porto],-1)</f>
        <v>6</v>
      </c>
      <c r="G728" s="68">
        <f>_xlfn.XLOOKUP(Tabela4[[#This Row],[Tipo]],Tabela5[Tipo],Tabela5[Id_Carga],-1)</f>
        <v>3</v>
      </c>
      <c r="H728" s="59">
        <f>MONTH(DATE(2024, FIND(Tabela4[[#This Row],[Mês]], "janfevmarabrmaijunjulagosetoutnovdez")/3 + 1, 1))</f>
        <v>2</v>
      </c>
      <c r="I728" s="51">
        <v>4</v>
      </c>
      <c r="J728" s="47">
        <v>8</v>
      </c>
    </row>
    <row r="729" spans="1:10" x14ac:dyDescent="0.25">
      <c r="A729" s="59" t="s">
        <v>195</v>
      </c>
      <c r="B729" s="46" t="s">
        <v>192</v>
      </c>
      <c r="C729" s="46" t="s">
        <v>183</v>
      </c>
      <c r="D729" s="46" t="s">
        <v>86</v>
      </c>
      <c r="E729" s="68">
        <f>_xlfn.XLOOKUP(Tabela4[[#This Row],[Origem]],Tabela2[Estado],Tabela2[Id_Porto],-1)</f>
        <v>8</v>
      </c>
      <c r="F729" s="68">
        <f>_xlfn.XLOOKUP(Tabela4[[#This Row],[Destino]],Tabela2[Estado],Tabela2[Id_Porto],-1)</f>
        <v>4</v>
      </c>
      <c r="G729" s="68">
        <f>_xlfn.XLOOKUP(Tabela4[[#This Row],[Tipo]],Tabela5[Tipo],Tabela5[Id_Carga],-1)</f>
        <v>1</v>
      </c>
      <c r="H729" s="59">
        <f>MONTH(DATE(2024, FIND(Tabela4[[#This Row],[Mês]], "janfevmarabrmaijunjulagosetoutnovdez")/3 + 1, 1))</f>
        <v>2</v>
      </c>
      <c r="I729" s="51">
        <v>8</v>
      </c>
      <c r="J729" s="47">
        <v>8</v>
      </c>
    </row>
    <row r="730" spans="1:10" x14ac:dyDescent="0.25">
      <c r="A730" s="59" t="s">
        <v>195</v>
      </c>
      <c r="B730" s="46" t="s">
        <v>191</v>
      </c>
      <c r="C730" s="46" t="s">
        <v>186</v>
      </c>
      <c r="D730" s="46" t="s">
        <v>86</v>
      </c>
      <c r="E730" s="68">
        <f>_xlfn.XLOOKUP(Tabela4[[#This Row],[Origem]],Tabela2[Estado],Tabela2[Id_Porto],-1)</f>
        <v>11</v>
      </c>
      <c r="F730" s="68">
        <f>_xlfn.XLOOKUP(Tabela4[[#This Row],[Destino]],Tabela2[Estado],Tabela2[Id_Porto],-1)</f>
        <v>4</v>
      </c>
      <c r="G730" s="68">
        <f>_xlfn.XLOOKUP(Tabela4[[#This Row],[Tipo]],Tabela5[Tipo],Tabela5[Id_Carga],-1)</f>
        <v>3</v>
      </c>
      <c r="H730" s="59">
        <f>MONTH(DATE(2024, FIND(Tabela4[[#This Row],[Mês]], "janfevmarabrmaijunjulagosetoutnovdez")/3 + 1, 1))</f>
        <v>2</v>
      </c>
      <c r="I730" s="51">
        <v>4</v>
      </c>
      <c r="J730" s="47">
        <v>8</v>
      </c>
    </row>
    <row r="731" spans="1:10" x14ac:dyDescent="0.25">
      <c r="A731" s="59" t="s">
        <v>195</v>
      </c>
      <c r="B731" s="46" t="s">
        <v>192</v>
      </c>
      <c r="C731" s="46" t="s">
        <v>184</v>
      </c>
      <c r="D731" s="46" t="s">
        <v>86</v>
      </c>
      <c r="E731" s="68">
        <f>_xlfn.XLOOKUP(Tabela4[[#This Row],[Origem]],Tabela2[Estado],Tabela2[Id_Porto],-1)</f>
        <v>9</v>
      </c>
      <c r="F731" s="68">
        <f>_xlfn.XLOOKUP(Tabela4[[#This Row],[Destino]],Tabela2[Estado],Tabela2[Id_Porto],-1)</f>
        <v>4</v>
      </c>
      <c r="G731" s="68">
        <f>_xlfn.XLOOKUP(Tabela4[[#This Row],[Tipo]],Tabela5[Tipo],Tabela5[Id_Carga],-1)</f>
        <v>1</v>
      </c>
      <c r="H731" s="59">
        <f>MONTH(DATE(2024, FIND(Tabela4[[#This Row],[Mês]], "janfevmarabrmaijunjulagosetoutnovdez")/3 + 1, 1))</f>
        <v>2</v>
      </c>
      <c r="I731" s="51">
        <v>8</v>
      </c>
      <c r="J731" s="47">
        <v>8</v>
      </c>
    </row>
    <row r="732" spans="1:10" x14ac:dyDescent="0.25">
      <c r="A732" s="59" t="s">
        <v>195</v>
      </c>
      <c r="B732" s="46" t="s">
        <v>191</v>
      </c>
      <c r="C732" s="46" t="s">
        <v>184</v>
      </c>
      <c r="D732" s="46" t="s">
        <v>180</v>
      </c>
      <c r="E732" s="68">
        <f>_xlfn.XLOOKUP(Tabela4[[#This Row],[Origem]],Tabela2[Estado],Tabela2[Id_Porto],-1)</f>
        <v>9</v>
      </c>
      <c r="F732" s="68">
        <f>_xlfn.XLOOKUP(Tabela4[[#This Row],[Destino]],Tabela2[Estado],Tabela2[Id_Porto],-1)</f>
        <v>5</v>
      </c>
      <c r="G732" s="68">
        <f>_xlfn.XLOOKUP(Tabela4[[#This Row],[Tipo]],Tabela5[Tipo],Tabela5[Id_Carga],-1)</f>
        <v>3</v>
      </c>
      <c r="H732" s="59">
        <f>MONTH(DATE(2024, FIND(Tabela4[[#This Row],[Mês]], "janfevmarabrmaijunjulagosetoutnovdez")/3 + 1, 1))</f>
        <v>2</v>
      </c>
      <c r="I732" s="51">
        <v>4</v>
      </c>
      <c r="J732" s="47">
        <v>8</v>
      </c>
    </row>
    <row r="733" spans="1:10" x14ac:dyDescent="0.25">
      <c r="A733" s="59" t="s">
        <v>195</v>
      </c>
      <c r="B733" s="46" t="s">
        <v>192</v>
      </c>
      <c r="C733" s="46" t="s">
        <v>177</v>
      </c>
      <c r="D733" s="46" t="s">
        <v>186</v>
      </c>
      <c r="E733" s="68">
        <f>_xlfn.XLOOKUP(Tabela4[[#This Row],[Origem]],Tabela2[Estado],Tabela2[Id_Porto],-1)</f>
        <v>1</v>
      </c>
      <c r="F733" s="68">
        <f>_xlfn.XLOOKUP(Tabela4[[#This Row],[Destino]],Tabela2[Estado],Tabela2[Id_Porto],-1)</f>
        <v>11</v>
      </c>
      <c r="G733" s="68">
        <f>_xlfn.XLOOKUP(Tabela4[[#This Row],[Tipo]],Tabela5[Tipo],Tabela5[Id_Carga],-1)</f>
        <v>1</v>
      </c>
      <c r="H733" s="59">
        <f>MONTH(DATE(2024, FIND(Tabela4[[#This Row],[Mês]], "janfevmarabrmaijunjulagosetoutnovdez")/3 + 1, 1))</f>
        <v>2</v>
      </c>
      <c r="I733" s="51">
        <v>7</v>
      </c>
      <c r="J733" s="47">
        <v>7</v>
      </c>
    </row>
    <row r="734" spans="1:10" x14ac:dyDescent="0.25">
      <c r="A734" s="59" t="s">
        <v>195</v>
      </c>
      <c r="B734" s="46" t="s">
        <v>192</v>
      </c>
      <c r="C734" s="46" t="s">
        <v>186</v>
      </c>
      <c r="D734" s="46" t="s">
        <v>183</v>
      </c>
      <c r="E734" s="68">
        <f>_xlfn.XLOOKUP(Tabela4[[#This Row],[Origem]],Tabela2[Estado],Tabela2[Id_Porto],-1)</f>
        <v>11</v>
      </c>
      <c r="F734" s="68">
        <f>_xlfn.XLOOKUP(Tabela4[[#This Row],[Destino]],Tabela2[Estado],Tabela2[Id_Porto],-1)</f>
        <v>8</v>
      </c>
      <c r="G734" s="68">
        <f>_xlfn.XLOOKUP(Tabela4[[#This Row],[Tipo]],Tabela5[Tipo],Tabela5[Id_Carga],-1)</f>
        <v>1</v>
      </c>
      <c r="H734" s="59">
        <f>MONTH(DATE(2024, FIND(Tabela4[[#This Row],[Mês]], "janfevmarabrmaijunjulagosetoutnovdez")/3 + 1, 1))</f>
        <v>2</v>
      </c>
      <c r="I734" s="51">
        <v>7</v>
      </c>
      <c r="J734" s="47">
        <v>7</v>
      </c>
    </row>
    <row r="735" spans="1:10" x14ac:dyDescent="0.25">
      <c r="A735" s="59" t="s">
        <v>195</v>
      </c>
      <c r="B735" s="46" t="s">
        <v>192</v>
      </c>
      <c r="C735" s="46" t="s">
        <v>186</v>
      </c>
      <c r="D735" s="46" t="s">
        <v>186</v>
      </c>
      <c r="E735" s="68">
        <f>_xlfn.XLOOKUP(Tabela4[[#This Row],[Origem]],Tabela2[Estado],Tabela2[Id_Porto],-1)</f>
        <v>11</v>
      </c>
      <c r="F735" s="68">
        <f>_xlfn.XLOOKUP(Tabela4[[#This Row],[Destino]],Tabela2[Estado],Tabela2[Id_Porto],-1)</f>
        <v>11</v>
      </c>
      <c r="G735" s="68">
        <f>_xlfn.XLOOKUP(Tabela4[[#This Row],[Tipo]],Tabela5[Tipo],Tabela5[Id_Carga],-1)</f>
        <v>1</v>
      </c>
      <c r="H735" s="59">
        <f>MONTH(DATE(2024, FIND(Tabela4[[#This Row],[Mês]], "janfevmarabrmaijunjulagosetoutnovdez")/3 + 1, 1))</f>
        <v>2</v>
      </c>
      <c r="I735" s="51">
        <v>7</v>
      </c>
      <c r="J735" s="47">
        <v>7</v>
      </c>
    </row>
    <row r="736" spans="1:10" x14ac:dyDescent="0.25">
      <c r="A736" s="59" t="s">
        <v>195</v>
      </c>
      <c r="B736" s="46" t="s">
        <v>192</v>
      </c>
      <c r="C736" s="46" t="s">
        <v>184</v>
      </c>
      <c r="D736" s="46" t="s">
        <v>177</v>
      </c>
      <c r="E736" s="68">
        <f>_xlfn.XLOOKUP(Tabela4[[#This Row],[Origem]],Tabela2[Estado],Tabela2[Id_Porto],-1)</f>
        <v>9</v>
      </c>
      <c r="F736" s="68">
        <f>_xlfn.XLOOKUP(Tabela4[[#This Row],[Destino]],Tabela2[Estado],Tabela2[Id_Porto],-1)</f>
        <v>1</v>
      </c>
      <c r="G736" s="68">
        <f>_xlfn.XLOOKUP(Tabela4[[#This Row],[Tipo]],Tabela5[Tipo],Tabela5[Id_Carga],-1)</f>
        <v>1</v>
      </c>
      <c r="H736" s="59">
        <f>MONTH(DATE(2024, FIND(Tabela4[[#This Row],[Mês]], "janfevmarabrmaijunjulagosetoutnovdez")/3 + 1, 1))</f>
        <v>2</v>
      </c>
      <c r="I736" s="51">
        <v>7</v>
      </c>
      <c r="J736" s="47">
        <v>7</v>
      </c>
    </row>
    <row r="737" spans="1:10" x14ac:dyDescent="0.25">
      <c r="A737" s="59" t="s">
        <v>195</v>
      </c>
      <c r="B737" s="46" t="s">
        <v>192</v>
      </c>
      <c r="C737" s="46" t="s">
        <v>184</v>
      </c>
      <c r="D737" s="46" t="s">
        <v>180</v>
      </c>
      <c r="E737" s="68">
        <f>_xlfn.XLOOKUP(Tabela4[[#This Row],[Origem]],Tabela2[Estado],Tabela2[Id_Porto],-1)</f>
        <v>9</v>
      </c>
      <c r="F737" s="68">
        <f>_xlfn.XLOOKUP(Tabela4[[#This Row],[Destino]],Tabela2[Estado],Tabela2[Id_Porto],-1)</f>
        <v>5</v>
      </c>
      <c r="G737" s="68">
        <f>_xlfn.XLOOKUP(Tabela4[[#This Row],[Tipo]],Tabela5[Tipo],Tabela5[Id_Carga],-1)</f>
        <v>1</v>
      </c>
      <c r="H737" s="59">
        <f>MONTH(DATE(2024, FIND(Tabela4[[#This Row],[Mês]], "janfevmarabrmaijunjulagosetoutnovdez")/3 + 1, 1))</f>
        <v>2</v>
      </c>
      <c r="I737" s="51">
        <v>7</v>
      </c>
      <c r="J737" s="47">
        <v>7</v>
      </c>
    </row>
    <row r="738" spans="1:10" x14ac:dyDescent="0.25">
      <c r="A738" s="59" t="s">
        <v>195</v>
      </c>
      <c r="B738" s="46" t="s">
        <v>191</v>
      </c>
      <c r="C738" s="46" t="s">
        <v>177</v>
      </c>
      <c r="D738" s="46" t="s">
        <v>86</v>
      </c>
      <c r="E738" s="68">
        <f>_xlfn.XLOOKUP(Tabela4[[#This Row],[Origem]],Tabela2[Estado],Tabela2[Id_Porto],-1)</f>
        <v>1</v>
      </c>
      <c r="F738" s="68">
        <f>_xlfn.XLOOKUP(Tabela4[[#This Row],[Destino]],Tabela2[Estado],Tabela2[Id_Porto],-1)</f>
        <v>4</v>
      </c>
      <c r="G738" s="68">
        <f>_xlfn.XLOOKUP(Tabela4[[#This Row],[Tipo]],Tabela5[Tipo],Tabela5[Id_Carga],-1)</f>
        <v>3</v>
      </c>
      <c r="H738" s="59">
        <f>MONTH(DATE(2024, FIND(Tabela4[[#This Row],[Mês]], "janfevmarabrmaijunjulagosetoutnovdez")/3 + 1, 1))</f>
        <v>2</v>
      </c>
      <c r="I738" s="51">
        <v>3</v>
      </c>
      <c r="J738" s="47">
        <v>6</v>
      </c>
    </row>
    <row r="739" spans="1:10" x14ac:dyDescent="0.25">
      <c r="A739" s="59" t="s">
        <v>195</v>
      </c>
      <c r="B739" s="46" t="s">
        <v>193</v>
      </c>
      <c r="C739" s="46" t="s">
        <v>177</v>
      </c>
      <c r="D739" s="46" t="s">
        <v>186</v>
      </c>
      <c r="E739" s="68">
        <f>_xlfn.XLOOKUP(Tabela4[[#This Row],[Origem]],Tabela2[Estado],Tabela2[Id_Porto],-1)</f>
        <v>1</v>
      </c>
      <c r="F739" s="68">
        <f>_xlfn.XLOOKUP(Tabela4[[#This Row],[Destino]],Tabela2[Estado],Tabela2[Id_Porto],-1)</f>
        <v>11</v>
      </c>
      <c r="G739" s="68">
        <f>_xlfn.XLOOKUP(Tabela4[[#This Row],[Tipo]],Tabela5[Tipo],Tabela5[Id_Carga],-1)</f>
        <v>4</v>
      </c>
      <c r="H739" s="59">
        <f>MONTH(DATE(2024, FIND(Tabela4[[#This Row],[Mês]], "janfevmarabrmaijunjulagosetoutnovdez")/3 + 1, 1))</f>
        <v>2</v>
      </c>
      <c r="I739" s="51">
        <v>3</v>
      </c>
      <c r="J739" s="47">
        <v>6</v>
      </c>
    </row>
    <row r="740" spans="1:10" x14ac:dyDescent="0.25">
      <c r="A740" s="59" t="s">
        <v>195</v>
      </c>
      <c r="B740" s="46" t="s">
        <v>191</v>
      </c>
      <c r="C740" s="46" t="s">
        <v>181</v>
      </c>
      <c r="D740" s="46" t="s">
        <v>177</v>
      </c>
      <c r="E740" s="68">
        <f>_xlfn.XLOOKUP(Tabela4[[#This Row],[Origem]],Tabela2[Estado],Tabela2[Id_Porto],-1)</f>
        <v>6</v>
      </c>
      <c r="F740" s="68">
        <f>_xlfn.XLOOKUP(Tabela4[[#This Row],[Destino]],Tabela2[Estado],Tabela2[Id_Porto],-1)</f>
        <v>1</v>
      </c>
      <c r="G740" s="68">
        <f>_xlfn.XLOOKUP(Tabela4[[#This Row],[Tipo]],Tabela5[Tipo],Tabela5[Id_Carga],-1)</f>
        <v>3</v>
      </c>
      <c r="H740" s="59">
        <f>MONTH(DATE(2024, FIND(Tabela4[[#This Row],[Mês]], "janfevmarabrmaijunjulagosetoutnovdez")/3 + 1, 1))</f>
        <v>2</v>
      </c>
      <c r="I740" s="51">
        <v>3</v>
      </c>
      <c r="J740" s="47">
        <v>6</v>
      </c>
    </row>
    <row r="741" spans="1:10" x14ac:dyDescent="0.25">
      <c r="A741" s="59" t="s">
        <v>195</v>
      </c>
      <c r="B741" s="46" t="s">
        <v>192</v>
      </c>
      <c r="C741" s="46" t="s">
        <v>86</v>
      </c>
      <c r="D741" s="46" t="s">
        <v>184</v>
      </c>
      <c r="E741" s="68">
        <f>_xlfn.XLOOKUP(Tabela4[[#This Row],[Origem]],Tabela2[Estado],Tabela2[Id_Porto],-1)</f>
        <v>4</v>
      </c>
      <c r="F741" s="68">
        <f>_xlfn.XLOOKUP(Tabela4[[#This Row],[Destino]],Tabela2[Estado],Tabela2[Id_Porto],-1)</f>
        <v>9</v>
      </c>
      <c r="G741" s="68">
        <f>_xlfn.XLOOKUP(Tabela4[[#This Row],[Tipo]],Tabela5[Tipo],Tabela5[Id_Carga],-1)</f>
        <v>1</v>
      </c>
      <c r="H741" s="59">
        <f>MONTH(DATE(2024, FIND(Tabela4[[#This Row],[Mês]], "janfevmarabrmaijunjulagosetoutnovdez")/3 + 1, 1))</f>
        <v>2</v>
      </c>
      <c r="I741" s="51">
        <v>6</v>
      </c>
      <c r="J741" s="47">
        <v>6</v>
      </c>
    </row>
    <row r="742" spans="1:10" x14ac:dyDescent="0.25">
      <c r="A742" s="59" t="s">
        <v>195</v>
      </c>
      <c r="B742" s="46" t="s">
        <v>193</v>
      </c>
      <c r="C742" s="46" t="s">
        <v>178</v>
      </c>
      <c r="D742" s="46" t="s">
        <v>181</v>
      </c>
      <c r="E742" s="68">
        <f>_xlfn.XLOOKUP(Tabela4[[#This Row],[Origem]],Tabela2[Estado],Tabela2[Id_Porto],-1)</f>
        <v>2</v>
      </c>
      <c r="F742" s="68">
        <f>_xlfn.XLOOKUP(Tabela4[[#This Row],[Destino]],Tabela2[Estado],Tabela2[Id_Porto],-1)</f>
        <v>6</v>
      </c>
      <c r="G742" s="68">
        <f>_xlfn.XLOOKUP(Tabela4[[#This Row],[Tipo]],Tabela5[Tipo],Tabela5[Id_Carga],-1)</f>
        <v>4</v>
      </c>
      <c r="H742" s="59">
        <f>MONTH(DATE(2024, FIND(Tabela4[[#This Row],[Mês]], "janfevmarabrmaijunjulagosetoutnovdez")/3 + 1, 1))</f>
        <v>2</v>
      </c>
      <c r="I742" s="51">
        <v>3</v>
      </c>
      <c r="J742" s="47">
        <v>6</v>
      </c>
    </row>
    <row r="743" spans="1:10" x14ac:dyDescent="0.25">
      <c r="A743" s="59" t="s">
        <v>195</v>
      </c>
      <c r="B743" s="46" t="s">
        <v>191</v>
      </c>
      <c r="C743" s="46" t="s">
        <v>178</v>
      </c>
      <c r="D743" s="46" t="s">
        <v>86</v>
      </c>
      <c r="E743" s="68">
        <f>_xlfn.XLOOKUP(Tabela4[[#This Row],[Origem]],Tabela2[Estado],Tabela2[Id_Porto],-1)</f>
        <v>2</v>
      </c>
      <c r="F743" s="68">
        <f>_xlfn.XLOOKUP(Tabela4[[#This Row],[Destino]],Tabela2[Estado],Tabela2[Id_Porto],-1)</f>
        <v>4</v>
      </c>
      <c r="G743" s="68">
        <f>_xlfn.XLOOKUP(Tabela4[[#This Row],[Tipo]],Tabela5[Tipo],Tabela5[Id_Carga],-1)</f>
        <v>3</v>
      </c>
      <c r="H743" s="59">
        <f>MONTH(DATE(2024, FIND(Tabela4[[#This Row],[Mês]], "janfevmarabrmaijunjulagosetoutnovdez")/3 + 1, 1))</f>
        <v>2</v>
      </c>
      <c r="I743" s="51">
        <v>3</v>
      </c>
      <c r="J743" s="47">
        <v>6</v>
      </c>
    </row>
    <row r="744" spans="1:10" x14ac:dyDescent="0.25">
      <c r="A744" s="59" t="s">
        <v>195</v>
      </c>
      <c r="B744" s="46" t="s">
        <v>191</v>
      </c>
      <c r="C744" s="46" t="s">
        <v>180</v>
      </c>
      <c r="D744" s="46" t="s">
        <v>177</v>
      </c>
      <c r="E744" s="68">
        <f>_xlfn.XLOOKUP(Tabela4[[#This Row],[Origem]],Tabela2[Estado],Tabela2[Id_Porto],-1)</f>
        <v>5</v>
      </c>
      <c r="F744" s="68">
        <f>_xlfn.XLOOKUP(Tabela4[[#This Row],[Destino]],Tabela2[Estado],Tabela2[Id_Porto],-1)</f>
        <v>1</v>
      </c>
      <c r="G744" s="68">
        <f>_xlfn.XLOOKUP(Tabela4[[#This Row],[Tipo]],Tabela5[Tipo],Tabela5[Id_Carga],-1)</f>
        <v>3</v>
      </c>
      <c r="H744" s="59">
        <f>MONTH(DATE(2024, FIND(Tabela4[[#This Row],[Mês]], "janfevmarabrmaijunjulagosetoutnovdez")/3 + 1, 1))</f>
        <v>2</v>
      </c>
      <c r="I744" s="51">
        <v>6</v>
      </c>
      <c r="J744" s="47">
        <v>6</v>
      </c>
    </row>
    <row r="745" spans="1:10" x14ac:dyDescent="0.25">
      <c r="A745" s="59" t="s">
        <v>195</v>
      </c>
      <c r="B745" s="46" t="s">
        <v>191</v>
      </c>
      <c r="C745" s="46" t="s">
        <v>180</v>
      </c>
      <c r="D745" s="46" t="s">
        <v>186</v>
      </c>
      <c r="E745" s="68">
        <f>_xlfn.XLOOKUP(Tabela4[[#This Row],[Origem]],Tabela2[Estado],Tabela2[Id_Porto],-1)</f>
        <v>5</v>
      </c>
      <c r="F745" s="68">
        <f>_xlfn.XLOOKUP(Tabela4[[#This Row],[Destino]],Tabela2[Estado],Tabela2[Id_Porto],-1)</f>
        <v>11</v>
      </c>
      <c r="G745" s="68">
        <f>_xlfn.XLOOKUP(Tabela4[[#This Row],[Tipo]],Tabela5[Tipo],Tabela5[Id_Carga],-1)</f>
        <v>3</v>
      </c>
      <c r="H745" s="59">
        <f>MONTH(DATE(2024, FIND(Tabela4[[#This Row],[Mês]], "janfevmarabrmaijunjulagosetoutnovdez")/3 + 1, 1))</f>
        <v>2</v>
      </c>
      <c r="I745" s="51">
        <v>3</v>
      </c>
      <c r="J745" s="47">
        <v>6</v>
      </c>
    </row>
    <row r="746" spans="1:10" x14ac:dyDescent="0.25">
      <c r="A746" s="59" t="s">
        <v>195</v>
      </c>
      <c r="B746" s="46" t="s">
        <v>193</v>
      </c>
      <c r="C746" s="46" t="s">
        <v>180</v>
      </c>
      <c r="D746" s="46" t="s">
        <v>184</v>
      </c>
      <c r="E746" s="68">
        <f>_xlfn.XLOOKUP(Tabela4[[#This Row],[Origem]],Tabela2[Estado],Tabela2[Id_Porto],-1)</f>
        <v>5</v>
      </c>
      <c r="F746" s="68">
        <f>_xlfn.XLOOKUP(Tabela4[[#This Row],[Destino]],Tabela2[Estado],Tabela2[Id_Porto],-1)</f>
        <v>9</v>
      </c>
      <c r="G746" s="68">
        <f>_xlfn.XLOOKUP(Tabela4[[#This Row],[Tipo]],Tabela5[Tipo],Tabela5[Id_Carga],-1)</f>
        <v>4</v>
      </c>
      <c r="H746" s="59">
        <f>MONTH(DATE(2024, FIND(Tabela4[[#This Row],[Mês]], "janfevmarabrmaijunjulagosetoutnovdez")/3 + 1, 1))</f>
        <v>2</v>
      </c>
      <c r="I746" s="51">
        <v>3</v>
      </c>
      <c r="J746" s="47">
        <v>6</v>
      </c>
    </row>
    <row r="747" spans="1:10" x14ac:dyDescent="0.25">
      <c r="A747" s="59" t="s">
        <v>195</v>
      </c>
      <c r="B747" s="46" t="s">
        <v>191</v>
      </c>
      <c r="C747" s="46" t="s">
        <v>183</v>
      </c>
      <c r="D747" s="46" t="s">
        <v>177</v>
      </c>
      <c r="E747" s="68">
        <f>_xlfn.XLOOKUP(Tabela4[[#This Row],[Origem]],Tabela2[Estado],Tabela2[Id_Porto],-1)</f>
        <v>8</v>
      </c>
      <c r="F747" s="68">
        <f>_xlfn.XLOOKUP(Tabela4[[#This Row],[Destino]],Tabela2[Estado],Tabela2[Id_Porto],-1)</f>
        <v>1</v>
      </c>
      <c r="G747" s="68">
        <f>_xlfn.XLOOKUP(Tabela4[[#This Row],[Tipo]],Tabela5[Tipo],Tabela5[Id_Carga],-1)</f>
        <v>3</v>
      </c>
      <c r="H747" s="59">
        <f>MONTH(DATE(2024, FIND(Tabela4[[#This Row],[Mês]], "janfevmarabrmaijunjulagosetoutnovdez")/3 + 1, 1))</f>
        <v>2</v>
      </c>
      <c r="I747" s="51">
        <v>3</v>
      </c>
      <c r="J747" s="47">
        <v>6</v>
      </c>
    </row>
    <row r="748" spans="1:10" x14ac:dyDescent="0.25">
      <c r="A748" s="59" t="s">
        <v>195</v>
      </c>
      <c r="B748" s="46" t="s">
        <v>191</v>
      </c>
      <c r="C748" s="46" t="s">
        <v>183</v>
      </c>
      <c r="D748" s="46" t="s">
        <v>180</v>
      </c>
      <c r="E748" s="68">
        <f>_xlfn.XLOOKUP(Tabela4[[#This Row],[Origem]],Tabela2[Estado],Tabela2[Id_Porto],-1)</f>
        <v>8</v>
      </c>
      <c r="F748" s="68">
        <f>_xlfn.XLOOKUP(Tabela4[[#This Row],[Destino]],Tabela2[Estado],Tabela2[Id_Porto],-1)</f>
        <v>5</v>
      </c>
      <c r="G748" s="68">
        <f>_xlfn.XLOOKUP(Tabela4[[#This Row],[Tipo]],Tabela5[Tipo],Tabela5[Id_Carga],-1)</f>
        <v>3</v>
      </c>
      <c r="H748" s="59">
        <f>MONTH(DATE(2024, FIND(Tabela4[[#This Row],[Mês]], "janfevmarabrmaijunjulagosetoutnovdez")/3 + 1, 1))</f>
        <v>2</v>
      </c>
      <c r="I748" s="51">
        <v>3</v>
      </c>
      <c r="J748" s="47">
        <v>6</v>
      </c>
    </row>
    <row r="749" spans="1:10" x14ac:dyDescent="0.25">
      <c r="A749" s="59" t="s">
        <v>195</v>
      </c>
      <c r="B749" s="46" t="s">
        <v>192</v>
      </c>
      <c r="C749" s="46" t="s">
        <v>186</v>
      </c>
      <c r="D749" s="46" t="s">
        <v>181</v>
      </c>
      <c r="E749" s="68">
        <f>_xlfn.XLOOKUP(Tabela4[[#This Row],[Origem]],Tabela2[Estado],Tabela2[Id_Porto],-1)</f>
        <v>11</v>
      </c>
      <c r="F749" s="68">
        <f>_xlfn.XLOOKUP(Tabela4[[#This Row],[Destino]],Tabela2[Estado],Tabela2[Id_Porto],-1)</f>
        <v>6</v>
      </c>
      <c r="G749" s="68">
        <f>_xlfn.XLOOKUP(Tabela4[[#This Row],[Tipo]],Tabela5[Tipo],Tabela5[Id_Carga],-1)</f>
        <v>1</v>
      </c>
      <c r="H749" s="59">
        <f>MONTH(DATE(2024, FIND(Tabela4[[#This Row],[Mês]], "janfevmarabrmaijunjulagosetoutnovdez")/3 + 1, 1))</f>
        <v>2</v>
      </c>
      <c r="I749" s="51">
        <v>6</v>
      </c>
      <c r="J749" s="47">
        <v>6</v>
      </c>
    </row>
    <row r="750" spans="1:10" x14ac:dyDescent="0.25">
      <c r="A750" s="59" t="s">
        <v>195</v>
      </c>
      <c r="B750" s="46" t="s">
        <v>191</v>
      </c>
      <c r="C750" s="46" t="s">
        <v>186</v>
      </c>
      <c r="D750" s="46" t="s">
        <v>181</v>
      </c>
      <c r="E750" s="68">
        <f>_xlfn.XLOOKUP(Tabela4[[#This Row],[Origem]],Tabela2[Estado],Tabela2[Id_Porto],-1)</f>
        <v>11</v>
      </c>
      <c r="F750" s="68">
        <f>_xlfn.XLOOKUP(Tabela4[[#This Row],[Destino]],Tabela2[Estado],Tabela2[Id_Porto],-1)</f>
        <v>6</v>
      </c>
      <c r="G750" s="68">
        <f>_xlfn.XLOOKUP(Tabela4[[#This Row],[Tipo]],Tabela5[Tipo],Tabela5[Id_Carga],-1)</f>
        <v>3</v>
      </c>
      <c r="H750" s="59">
        <f>MONTH(DATE(2024, FIND(Tabela4[[#This Row],[Mês]], "janfevmarabrmaijunjulagosetoutnovdez")/3 + 1, 1))</f>
        <v>2</v>
      </c>
      <c r="I750" s="51">
        <v>3</v>
      </c>
      <c r="J750" s="47">
        <v>6</v>
      </c>
    </row>
    <row r="751" spans="1:10" x14ac:dyDescent="0.25">
      <c r="A751" s="59" t="s">
        <v>195</v>
      </c>
      <c r="B751" s="46" t="s">
        <v>192</v>
      </c>
      <c r="C751" s="46" t="s">
        <v>186</v>
      </c>
      <c r="D751" s="46" t="s">
        <v>86</v>
      </c>
      <c r="E751" s="68">
        <f>_xlfn.XLOOKUP(Tabela4[[#This Row],[Origem]],Tabela2[Estado],Tabela2[Id_Porto],-1)</f>
        <v>11</v>
      </c>
      <c r="F751" s="68">
        <f>_xlfn.XLOOKUP(Tabela4[[#This Row],[Destino]],Tabela2[Estado],Tabela2[Id_Porto],-1)</f>
        <v>4</v>
      </c>
      <c r="G751" s="68">
        <f>_xlfn.XLOOKUP(Tabela4[[#This Row],[Tipo]],Tabela5[Tipo],Tabela5[Id_Carga],-1)</f>
        <v>1</v>
      </c>
      <c r="H751" s="59">
        <f>MONTH(DATE(2024, FIND(Tabela4[[#This Row],[Mês]], "janfevmarabrmaijunjulagosetoutnovdez")/3 + 1, 1))</f>
        <v>2</v>
      </c>
      <c r="I751" s="51">
        <v>6</v>
      </c>
      <c r="J751" s="47">
        <v>6</v>
      </c>
    </row>
    <row r="752" spans="1:10" x14ac:dyDescent="0.25">
      <c r="A752" s="59" t="s">
        <v>195</v>
      </c>
      <c r="B752" s="46" t="s">
        <v>192</v>
      </c>
      <c r="C752" s="46" t="s">
        <v>186</v>
      </c>
      <c r="D752" s="46" t="s">
        <v>86</v>
      </c>
      <c r="E752" s="68">
        <f>_xlfn.XLOOKUP(Tabela4[[#This Row],[Origem]],Tabela2[Estado],Tabela2[Id_Porto],-1)</f>
        <v>11</v>
      </c>
      <c r="F752" s="68">
        <f>_xlfn.XLOOKUP(Tabela4[[#This Row],[Destino]],Tabela2[Estado],Tabela2[Id_Porto],-1)</f>
        <v>4</v>
      </c>
      <c r="G752" s="68">
        <f>_xlfn.XLOOKUP(Tabela4[[#This Row],[Tipo]],Tabela5[Tipo],Tabela5[Id_Carga],-1)</f>
        <v>1</v>
      </c>
      <c r="H752" s="59">
        <f>MONTH(DATE(2024, FIND(Tabela4[[#This Row],[Mês]], "janfevmarabrmaijunjulagosetoutnovdez")/3 + 1, 1))</f>
        <v>2</v>
      </c>
      <c r="I752" s="51">
        <v>6</v>
      </c>
      <c r="J752" s="47">
        <v>6</v>
      </c>
    </row>
    <row r="753" spans="1:10" x14ac:dyDescent="0.25">
      <c r="A753" s="59" t="s">
        <v>195</v>
      </c>
      <c r="B753" s="46" t="s">
        <v>193</v>
      </c>
      <c r="C753" s="46" t="s">
        <v>184</v>
      </c>
      <c r="D753" s="46" t="s">
        <v>179</v>
      </c>
      <c r="E753" s="68">
        <f>_xlfn.XLOOKUP(Tabela4[[#This Row],[Origem]],Tabela2[Estado],Tabela2[Id_Porto],-1)</f>
        <v>9</v>
      </c>
      <c r="F753" s="68">
        <f>_xlfn.XLOOKUP(Tabela4[[#This Row],[Destino]],Tabela2[Estado],Tabela2[Id_Porto],-1)</f>
        <v>3</v>
      </c>
      <c r="G753" s="68">
        <f>_xlfn.XLOOKUP(Tabela4[[#This Row],[Tipo]],Tabela5[Tipo],Tabela5[Id_Carga],-1)</f>
        <v>4</v>
      </c>
      <c r="H753" s="59">
        <f>MONTH(DATE(2024, FIND(Tabela4[[#This Row],[Mês]], "janfevmarabrmaijunjulagosetoutnovdez")/3 + 1, 1))</f>
        <v>2</v>
      </c>
      <c r="I753" s="51">
        <v>3</v>
      </c>
      <c r="J753" s="47">
        <v>6</v>
      </c>
    </row>
    <row r="754" spans="1:10" x14ac:dyDescent="0.25">
      <c r="A754" s="59" t="s">
        <v>195</v>
      </c>
      <c r="B754" s="46" t="s">
        <v>191</v>
      </c>
      <c r="C754" s="46" t="s">
        <v>184</v>
      </c>
      <c r="D754" s="46" t="s">
        <v>186</v>
      </c>
      <c r="E754" s="68">
        <f>_xlfn.XLOOKUP(Tabela4[[#This Row],[Origem]],Tabela2[Estado],Tabela2[Id_Porto],-1)</f>
        <v>9</v>
      </c>
      <c r="F754" s="68">
        <f>_xlfn.XLOOKUP(Tabela4[[#This Row],[Destino]],Tabela2[Estado],Tabela2[Id_Porto],-1)</f>
        <v>11</v>
      </c>
      <c r="G754" s="68">
        <f>_xlfn.XLOOKUP(Tabela4[[#This Row],[Tipo]],Tabela5[Tipo],Tabela5[Id_Carga],-1)</f>
        <v>3</v>
      </c>
      <c r="H754" s="59">
        <f>MONTH(DATE(2024, FIND(Tabela4[[#This Row],[Mês]], "janfevmarabrmaijunjulagosetoutnovdez")/3 + 1, 1))</f>
        <v>2</v>
      </c>
      <c r="I754" s="51">
        <v>3</v>
      </c>
      <c r="J754" s="47">
        <v>6</v>
      </c>
    </row>
    <row r="755" spans="1:10" x14ac:dyDescent="0.25">
      <c r="A755" s="59" t="s">
        <v>195</v>
      </c>
      <c r="B755" s="46" t="s">
        <v>192</v>
      </c>
      <c r="C755" s="46" t="s">
        <v>181</v>
      </c>
      <c r="D755" s="46" t="s">
        <v>177</v>
      </c>
      <c r="E755" s="68">
        <f>_xlfn.XLOOKUP(Tabela4[[#This Row],[Origem]],Tabela2[Estado],Tabela2[Id_Porto],-1)</f>
        <v>6</v>
      </c>
      <c r="F755" s="68">
        <f>_xlfn.XLOOKUP(Tabela4[[#This Row],[Destino]],Tabela2[Estado],Tabela2[Id_Porto],-1)</f>
        <v>1</v>
      </c>
      <c r="G755" s="68">
        <f>_xlfn.XLOOKUP(Tabela4[[#This Row],[Tipo]],Tabela5[Tipo],Tabela5[Id_Carga],-1)</f>
        <v>1</v>
      </c>
      <c r="H755" s="59">
        <f>MONTH(DATE(2024, FIND(Tabela4[[#This Row],[Mês]], "janfevmarabrmaijunjulagosetoutnovdez")/3 + 1, 1))</f>
        <v>2</v>
      </c>
      <c r="I755" s="51">
        <v>5</v>
      </c>
      <c r="J755" s="47">
        <v>5</v>
      </c>
    </row>
    <row r="756" spans="1:10" x14ac:dyDescent="0.25">
      <c r="A756" s="59" t="s">
        <v>195</v>
      </c>
      <c r="B756" s="46" t="s">
        <v>192</v>
      </c>
      <c r="C756" s="46" t="s">
        <v>86</v>
      </c>
      <c r="D756" s="46" t="s">
        <v>184</v>
      </c>
      <c r="E756" s="68">
        <f>_xlfn.XLOOKUP(Tabela4[[#This Row],[Origem]],Tabela2[Estado],Tabela2[Id_Porto],-1)</f>
        <v>4</v>
      </c>
      <c r="F756" s="68">
        <f>_xlfn.XLOOKUP(Tabela4[[#This Row],[Destino]],Tabela2[Estado],Tabela2[Id_Porto],-1)</f>
        <v>9</v>
      </c>
      <c r="G756" s="68">
        <f>_xlfn.XLOOKUP(Tabela4[[#This Row],[Tipo]],Tabela5[Tipo],Tabela5[Id_Carga],-1)</f>
        <v>1</v>
      </c>
      <c r="H756" s="59">
        <f>MONTH(DATE(2024, FIND(Tabela4[[#This Row],[Mês]], "janfevmarabrmaijunjulagosetoutnovdez")/3 + 1, 1))</f>
        <v>2</v>
      </c>
      <c r="I756" s="51">
        <v>5</v>
      </c>
      <c r="J756" s="47">
        <v>5</v>
      </c>
    </row>
    <row r="757" spans="1:10" x14ac:dyDescent="0.25">
      <c r="A757" s="59" t="s">
        <v>195</v>
      </c>
      <c r="B757" s="46" t="s">
        <v>192</v>
      </c>
      <c r="C757" s="46" t="s">
        <v>178</v>
      </c>
      <c r="D757" s="46" t="s">
        <v>181</v>
      </c>
      <c r="E757" s="68">
        <f>_xlfn.XLOOKUP(Tabela4[[#This Row],[Origem]],Tabela2[Estado],Tabela2[Id_Porto],-1)</f>
        <v>2</v>
      </c>
      <c r="F757" s="68">
        <f>_xlfn.XLOOKUP(Tabela4[[#This Row],[Destino]],Tabela2[Estado],Tabela2[Id_Porto],-1)</f>
        <v>6</v>
      </c>
      <c r="G757" s="68">
        <f>_xlfn.XLOOKUP(Tabela4[[#This Row],[Tipo]],Tabela5[Tipo],Tabela5[Id_Carga],-1)</f>
        <v>1</v>
      </c>
      <c r="H757" s="59">
        <f>MONTH(DATE(2024, FIND(Tabela4[[#This Row],[Mês]], "janfevmarabrmaijunjulagosetoutnovdez")/3 + 1, 1))</f>
        <v>2</v>
      </c>
      <c r="I757" s="51">
        <v>5</v>
      </c>
      <c r="J757" s="47">
        <v>5</v>
      </c>
    </row>
    <row r="758" spans="1:10" x14ac:dyDescent="0.25">
      <c r="A758" s="59" t="s">
        <v>195</v>
      </c>
      <c r="B758" s="46" t="s">
        <v>192</v>
      </c>
      <c r="C758" s="46" t="s">
        <v>187</v>
      </c>
      <c r="D758" s="46" t="s">
        <v>177</v>
      </c>
      <c r="E758" s="68">
        <f>_xlfn.XLOOKUP(Tabela4[[#This Row],[Origem]],Tabela2[Estado],Tabela2[Id_Porto],-1)</f>
        <v>12</v>
      </c>
      <c r="F758" s="68">
        <f>_xlfn.XLOOKUP(Tabela4[[#This Row],[Destino]],Tabela2[Estado],Tabela2[Id_Porto],-1)</f>
        <v>1</v>
      </c>
      <c r="G758" s="68">
        <f>_xlfn.XLOOKUP(Tabela4[[#This Row],[Tipo]],Tabela5[Tipo],Tabela5[Id_Carga],-1)</f>
        <v>1</v>
      </c>
      <c r="H758" s="59">
        <f>MONTH(DATE(2024, FIND(Tabela4[[#This Row],[Mês]], "janfevmarabrmaijunjulagosetoutnovdez")/3 + 1, 1))</f>
        <v>2</v>
      </c>
      <c r="I758" s="51">
        <v>5</v>
      </c>
      <c r="J758" s="47">
        <v>5</v>
      </c>
    </row>
    <row r="759" spans="1:10" x14ac:dyDescent="0.25">
      <c r="A759" s="59" t="s">
        <v>195</v>
      </c>
      <c r="B759" s="46" t="s">
        <v>191</v>
      </c>
      <c r="C759" s="46" t="s">
        <v>177</v>
      </c>
      <c r="D759" s="46" t="s">
        <v>179</v>
      </c>
      <c r="E759" s="68">
        <f>_xlfn.XLOOKUP(Tabela4[[#This Row],[Origem]],Tabela2[Estado],Tabela2[Id_Porto],-1)</f>
        <v>1</v>
      </c>
      <c r="F759" s="68">
        <f>_xlfn.XLOOKUP(Tabela4[[#This Row],[Destino]],Tabela2[Estado],Tabela2[Id_Porto],-1)</f>
        <v>3</v>
      </c>
      <c r="G759" s="68">
        <f>_xlfn.XLOOKUP(Tabela4[[#This Row],[Tipo]],Tabela5[Tipo],Tabela5[Id_Carga],-1)</f>
        <v>3</v>
      </c>
      <c r="H759" s="59">
        <f>MONTH(DATE(2024, FIND(Tabela4[[#This Row],[Mês]], "janfevmarabrmaijunjulagosetoutnovdez")/3 + 1, 1))</f>
        <v>2</v>
      </c>
      <c r="I759" s="51">
        <v>2</v>
      </c>
      <c r="J759" s="47">
        <v>4</v>
      </c>
    </row>
    <row r="760" spans="1:10" x14ac:dyDescent="0.25">
      <c r="A760" s="59" t="s">
        <v>195</v>
      </c>
      <c r="B760" s="46" t="s">
        <v>192</v>
      </c>
      <c r="C760" s="46" t="s">
        <v>177</v>
      </c>
      <c r="D760" s="46" t="s">
        <v>180</v>
      </c>
      <c r="E760" s="68">
        <f>_xlfn.XLOOKUP(Tabela4[[#This Row],[Origem]],Tabela2[Estado],Tabela2[Id_Porto],-1)</f>
        <v>1</v>
      </c>
      <c r="F760" s="68">
        <f>_xlfn.XLOOKUP(Tabela4[[#This Row],[Destino]],Tabela2[Estado],Tabela2[Id_Porto],-1)</f>
        <v>5</v>
      </c>
      <c r="G760" s="68">
        <f>_xlfn.XLOOKUP(Tabela4[[#This Row],[Tipo]],Tabela5[Tipo],Tabela5[Id_Carga],-1)</f>
        <v>1</v>
      </c>
      <c r="H760" s="59">
        <f>MONTH(DATE(2024, FIND(Tabela4[[#This Row],[Mês]], "janfevmarabrmaijunjulagosetoutnovdez")/3 + 1, 1))</f>
        <v>2</v>
      </c>
      <c r="I760" s="51">
        <v>4</v>
      </c>
      <c r="J760" s="47">
        <v>4</v>
      </c>
    </row>
    <row r="761" spans="1:10" x14ac:dyDescent="0.25">
      <c r="A761" s="59" t="s">
        <v>195</v>
      </c>
      <c r="B761" s="46" t="s">
        <v>191</v>
      </c>
      <c r="C761" s="46" t="s">
        <v>177</v>
      </c>
      <c r="D761" s="46" t="s">
        <v>180</v>
      </c>
      <c r="E761" s="68">
        <f>_xlfn.XLOOKUP(Tabela4[[#This Row],[Origem]],Tabela2[Estado],Tabela2[Id_Porto],-1)</f>
        <v>1</v>
      </c>
      <c r="F761" s="68">
        <f>_xlfn.XLOOKUP(Tabela4[[#This Row],[Destino]],Tabela2[Estado],Tabela2[Id_Porto],-1)</f>
        <v>5</v>
      </c>
      <c r="G761" s="68">
        <f>_xlfn.XLOOKUP(Tabela4[[#This Row],[Tipo]],Tabela5[Tipo],Tabela5[Id_Carga],-1)</f>
        <v>3</v>
      </c>
      <c r="H761" s="59">
        <f>MONTH(DATE(2024, FIND(Tabela4[[#This Row],[Mês]], "janfevmarabrmaijunjulagosetoutnovdez")/3 + 1, 1))</f>
        <v>2</v>
      </c>
      <c r="I761" s="51">
        <v>2</v>
      </c>
      <c r="J761" s="47">
        <v>4</v>
      </c>
    </row>
    <row r="762" spans="1:10" x14ac:dyDescent="0.25">
      <c r="A762" s="59" t="s">
        <v>195</v>
      </c>
      <c r="B762" s="46" t="s">
        <v>191</v>
      </c>
      <c r="C762" s="46" t="s">
        <v>177</v>
      </c>
      <c r="D762" s="46" t="s">
        <v>183</v>
      </c>
      <c r="E762" s="68">
        <f>_xlfn.XLOOKUP(Tabela4[[#This Row],[Origem]],Tabela2[Estado],Tabela2[Id_Porto],-1)</f>
        <v>1</v>
      </c>
      <c r="F762" s="68">
        <f>_xlfn.XLOOKUP(Tabela4[[#This Row],[Destino]],Tabela2[Estado],Tabela2[Id_Porto],-1)</f>
        <v>8</v>
      </c>
      <c r="G762" s="68">
        <f>_xlfn.XLOOKUP(Tabela4[[#This Row],[Tipo]],Tabela5[Tipo],Tabela5[Id_Carga],-1)</f>
        <v>3</v>
      </c>
      <c r="H762" s="59">
        <f>MONTH(DATE(2024, FIND(Tabela4[[#This Row],[Mês]], "janfevmarabrmaijunjulagosetoutnovdez")/3 + 1, 1))</f>
        <v>2</v>
      </c>
      <c r="I762" s="51">
        <v>2</v>
      </c>
      <c r="J762" s="47">
        <v>4</v>
      </c>
    </row>
    <row r="763" spans="1:10" x14ac:dyDescent="0.25">
      <c r="A763" s="59" t="s">
        <v>195</v>
      </c>
      <c r="B763" s="46" t="s">
        <v>192</v>
      </c>
      <c r="C763" s="46" t="s">
        <v>177</v>
      </c>
      <c r="D763" s="46" t="s">
        <v>186</v>
      </c>
      <c r="E763" s="68">
        <f>_xlfn.XLOOKUP(Tabela4[[#This Row],[Origem]],Tabela2[Estado],Tabela2[Id_Porto],-1)</f>
        <v>1</v>
      </c>
      <c r="F763" s="68">
        <f>_xlfn.XLOOKUP(Tabela4[[#This Row],[Destino]],Tabela2[Estado],Tabela2[Id_Porto],-1)</f>
        <v>11</v>
      </c>
      <c r="G763" s="68">
        <f>_xlfn.XLOOKUP(Tabela4[[#This Row],[Tipo]],Tabela5[Tipo],Tabela5[Id_Carga],-1)</f>
        <v>1</v>
      </c>
      <c r="H763" s="59">
        <f>MONTH(DATE(2024, FIND(Tabela4[[#This Row],[Mês]], "janfevmarabrmaijunjulagosetoutnovdez")/3 + 1, 1))</f>
        <v>2</v>
      </c>
      <c r="I763" s="51">
        <v>4</v>
      </c>
      <c r="J763" s="47">
        <v>4</v>
      </c>
    </row>
    <row r="764" spans="1:10" x14ac:dyDescent="0.25">
      <c r="A764" s="59" t="s">
        <v>195</v>
      </c>
      <c r="B764" s="46" t="s">
        <v>191</v>
      </c>
      <c r="C764" s="46" t="s">
        <v>181</v>
      </c>
      <c r="D764" s="46" t="s">
        <v>177</v>
      </c>
      <c r="E764" s="68">
        <f>_xlfn.XLOOKUP(Tabela4[[#This Row],[Origem]],Tabela2[Estado],Tabela2[Id_Porto],-1)</f>
        <v>6</v>
      </c>
      <c r="F764" s="68">
        <f>_xlfn.XLOOKUP(Tabela4[[#This Row],[Destino]],Tabela2[Estado],Tabela2[Id_Porto],-1)</f>
        <v>1</v>
      </c>
      <c r="G764" s="68">
        <f>_xlfn.XLOOKUP(Tabela4[[#This Row],[Tipo]],Tabela5[Tipo],Tabela5[Id_Carga],-1)</f>
        <v>3</v>
      </c>
      <c r="H764" s="59">
        <f>MONTH(DATE(2024, FIND(Tabela4[[#This Row],[Mês]], "janfevmarabrmaijunjulagosetoutnovdez")/3 + 1, 1))</f>
        <v>2</v>
      </c>
      <c r="I764" s="51">
        <v>2</v>
      </c>
      <c r="J764" s="47">
        <v>4</v>
      </c>
    </row>
    <row r="765" spans="1:10" x14ac:dyDescent="0.25">
      <c r="A765" s="59" t="s">
        <v>195</v>
      </c>
      <c r="B765" s="46" t="s">
        <v>191</v>
      </c>
      <c r="C765" s="46" t="s">
        <v>181</v>
      </c>
      <c r="D765" s="46" t="s">
        <v>86</v>
      </c>
      <c r="E765" s="68">
        <f>_xlfn.XLOOKUP(Tabela4[[#This Row],[Origem]],Tabela2[Estado],Tabela2[Id_Porto],-1)</f>
        <v>6</v>
      </c>
      <c r="F765" s="68">
        <f>_xlfn.XLOOKUP(Tabela4[[#This Row],[Destino]],Tabela2[Estado],Tabela2[Id_Porto],-1)</f>
        <v>4</v>
      </c>
      <c r="G765" s="68">
        <f>_xlfn.XLOOKUP(Tabela4[[#This Row],[Tipo]],Tabela5[Tipo],Tabela5[Id_Carga],-1)</f>
        <v>3</v>
      </c>
      <c r="H765" s="59">
        <f>MONTH(DATE(2024, FIND(Tabela4[[#This Row],[Mês]], "janfevmarabrmaijunjulagosetoutnovdez")/3 + 1, 1))</f>
        <v>2</v>
      </c>
      <c r="I765" s="51">
        <v>2</v>
      </c>
      <c r="J765" s="47">
        <v>4</v>
      </c>
    </row>
    <row r="766" spans="1:10" x14ac:dyDescent="0.25">
      <c r="A766" s="59" t="s">
        <v>195</v>
      </c>
      <c r="B766" s="46" t="s">
        <v>191</v>
      </c>
      <c r="C766" s="46" t="s">
        <v>181</v>
      </c>
      <c r="D766" s="46" t="s">
        <v>179</v>
      </c>
      <c r="E766" s="68">
        <f>_xlfn.XLOOKUP(Tabela4[[#This Row],[Origem]],Tabela2[Estado],Tabela2[Id_Porto],-1)</f>
        <v>6</v>
      </c>
      <c r="F766" s="68">
        <f>_xlfn.XLOOKUP(Tabela4[[#This Row],[Destino]],Tabela2[Estado],Tabela2[Id_Porto],-1)</f>
        <v>3</v>
      </c>
      <c r="G766" s="68">
        <f>_xlfn.XLOOKUP(Tabela4[[#This Row],[Tipo]],Tabela5[Tipo],Tabela5[Id_Carga],-1)</f>
        <v>3</v>
      </c>
      <c r="H766" s="59">
        <f>MONTH(DATE(2024, FIND(Tabela4[[#This Row],[Mês]], "janfevmarabrmaijunjulagosetoutnovdez")/3 + 1, 1))</f>
        <v>2</v>
      </c>
      <c r="I766" s="51">
        <v>2</v>
      </c>
      <c r="J766" s="47">
        <v>4</v>
      </c>
    </row>
    <row r="767" spans="1:10" x14ac:dyDescent="0.25">
      <c r="A767" s="59" t="s">
        <v>195</v>
      </c>
      <c r="B767" s="46" t="s">
        <v>192</v>
      </c>
      <c r="C767" s="46" t="s">
        <v>86</v>
      </c>
      <c r="D767" s="46" t="s">
        <v>180</v>
      </c>
      <c r="E767" s="68">
        <f>_xlfn.XLOOKUP(Tabela4[[#This Row],[Origem]],Tabela2[Estado],Tabela2[Id_Porto],-1)</f>
        <v>4</v>
      </c>
      <c r="F767" s="68">
        <f>_xlfn.XLOOKUP(Tabela4[[#This Row],[Destino]],Tabela2[Estado],Tabela2[Id_Porto],-1)</f>
        <v>5</v>
      </c>
      <c r="G767" s="68">
        <f>_xlfn.XLOOKUP(Tabela4[[#This Row],[Tipo]],Tabela5[Tipo],Tabela5[Id_Carga],-1)</f>
        <v>1</v>
      </c>
      <c r="H767" s="59">
        <f>MONTH(DATE(2024, FIND(Tabela4[[#This Row],[Mês]], "janfevmarabrmaijunjulagosetoutnovdez")/3 + 1, 1))</f>
        <v>2</v>
      </c>
      <c r="I767" s="51">
        <v>4</v>
      </c>
      <c r="J767" s="47">
        <v>4</v>
      </c>
    </row>
    <row r="768" spans="1:10" x14ac:dyDescent="0.25">
      <c r="A768" s="59" t="s">
        <v>195</v>
      </c>
      <c r="B768" s="46" t="s">
        <v>191</v>
      </c>
      <c r="C768" s="46" t="s">
        <v>86</v>
      </c>
      <c r="D768" s="46" t="s">
        <v>186</v>
      </c>
      <c r="E768" s="68">
        <f>_xlfn.XLOOKUP(Tabela4[[#This Row],[Origem]],Tabela2[Estado],Tabela2[Id_Porto],-1)</f>
        <v>4</v>
      </c>
      <c r="F768" s="68">
        <f>_xlfn.XLOOKUP(Tabela4[[#This Row],[Destino]],Tabela2[Estado],Tabela2[Id_Porto],-1)</f>
        <v>11</v>
      </c>
      <c r="G768" s="68">
        <f>_xlfn.XLOOKUP(Tabela4[[#This Row],[Tipo]],Tabela5[Tipo],Tabela5[Id_Carga],-1)</f>
        <v>3</v>
      </c>
      <c r="H768" s="59">
        <f>MONTH(DATE(2024, FIND(Tabela4[[#This Row],[Mês]], "janfevmarabrmaijunjulagosetoutnovdez")/3 + 1, 1))</f>
        <v>2</v>
      </c>
      <c r="I768" s="51">
        <v>2</v>
      </c>
      <c r="J768" s="47">
        <v>4</v>
      </c>
    </row>
    <row r="769" spans="1:10" x14ac:dyDescent="0.25">
      <c r="A769" s="59" t="s">
        <v>195</v>
      </c>
      <c r="B769" s="46" t="s">
        <v>192</v>
      </c>
      <c r="C769" s="46" t="s">
        <v>182</v>
      </c>
      <c r="D769" s="46" t="s">
        <v>177</v>
      </c>
      <c r="E769" s="68">
        <f>_xlfn.XLOOKUP(Tabela4[[#This Row],[Origem]],Tabela2[Estado],Tabela2[Id_Porto],-1)</f>
        <v>7</v>
      </c>
      <c r="F769" s="68">
        <f>_xlfn.XLOOKUP(Tabela4[[#This Row],[Destino]],Tabela2[Estado],Tabela2[Id_Porto],-1)</f>
        <v>1</v>
      </c>
      <c r="G769" s="68">
        <f>_xlfn.XLOOKUP(Tabela4[[#This Row],[Tipo]],Tabela5[Tipo],Tabela5[Id_Carga],-1)</f>
        <v>1</v>
      </c>
      <c r="H769" s="59">
        <f>MONTH(DATE(2024, FIND(Tabela4[[#This Row],[Mês]], "janfevmarabrmaijunjulagosetoutnovdez")/3 + 1, 1))</f>
        <v>2</v>
      </c>
      <c r="I769" s="51">
        <v>4</v>
      </c>
      <c r="J769" s="47">
        <v>4</v>
      </c>
    </row>
    <row r="770" spans="1:10" x14ac:dyDescent="0.25">
      <c r="A770" s="59" t="s">
        <v>195</v>
      </c>
      <c r="B770" s="46" t="s">
        <v>193</v>
      </c>
      <c r="C770" s="46" t="s">
        <v>182</v>
      </c>
      <c r="D770" s="46" t="s">
        <v>183</v>
      </c>
      <c r="E770" s="68">
        <f>_xlfn.XLOOKUP(Tabela4[[#This Row],[Origem]],Tabela2[Estado],Tabela2[Id_Porto],-1)</f>
        <v>7</v>
      </c>
      <c r="F770" s="68">
        <f>_xlfn.XLOOKUP(Tabela4[[#This Row],[Destino]],Tabela2[Estado],Tabela2[Id_Porto],-1)</f>
        <v>8</v>
      </c>
      <c r="G770" s="68">
        <f>_xlfn.XLOOKUP(Tabela4[[#This Row],[Tipo]],Tabela5[Tipo],Tabela5[Id_Carga],-1)</f>
        <v>4</v>
      </c>
      <c r="H770" s="59">
        <f>MONTH(DATE(2024, FIND(Tabela4[[#This Row],[Mês]], "janfevmarabrmaijunjulagosetoutnovdez")/3 + 1, 1))</f>
        <v>2</v>
      </c>
      <c r="I770" s="51">
        <v>2</v>
      </c>
      <c r="J770" s="47">
        <v>4</v>
      </c>
    </row>
    <row r="771" spans="1:10" x14ac:dyDescent="0.25">
      <c r="A771" s="59" t="s">
        <v>195</v>
      </c>
      <c r="B771" s="46" t="s">
        <v>192</v>
      </c>
      <c r="C771" s="46" t="s">
        <v>182</v>
      </c>
      <c r="D771" s="46" t="s">
        <v>184</v>
      </c>
      <c r="E771" s="68">
        <f>_xlfn.XLOOKUP(Tabela4[[#This Row],[Origem]],Tabela2[Estado],Tabela2[Id_Porto],-1)</f>
        <v>7</v>
      </c>
      <c r="F771" s="68">
        <f>_xlfn.XLOOKUP(Tabela4[[#This Row],[Destino]],Tabela2[Estado],Tabela2[Id_Porto],-1)</f>
        <v>9</v>
      </c>
      <c r="G771" s="68">
        <f>_xlfn.XLOOKUP(Tabela4[[#This Row],[Tipo]],Tabela5[Tipo],Tabela5[Id_Carga],-1)</f>
        <v>1</v>
      </c>
      <c r="H771" s="59">
        <f>MONTH(DATE(2024, FIND(Tabela4[[#This Row],[Mês]], "janfevmarabrmaijunjulagosetoutnovdez")/3 + 1, 1))</f>
        <v>2</v>
      </c>
      <c r="I771" s="51">
        <v>4</v>
      </c>
      <c r="J771" s="47">
        <v>4</v>
      </c>
    </row>
    <row r="772" spans="1:10" x14ac:dyDescent="0.25">
      <c r="A772" s="59" t="s">
        <v>195</v>
      </c>
      <c r="B772" s="46" t="s">
        <v>191</v>
      </c>
      <c r="C772" s="46" t="s">
        <v>180</v>
      </c>
      <c r="D772" s="46" t="s">
        <v>177</v>
      </c>
      <c r="E772" s="68">
        <f>_xlfn.XLOOKUP(Tabela4[[#This Row],[Origem]],Tabela2[Estado],Tabela2[Id_Porto],-1)</f>
        <v>5</v>
      </c>
      <c r="F772" s="68">
        <f>_xlfn.XLOOKUP(Tabela4[[#This Row],[Destino]],Tabela2[Estado],Tabela2[Id_Porto],-1)</f>
        <v>1</v>
      </c>
      <c r="G772" s="68">
        <f>_xlfn.XLOOKUP(Tabela4[[#This Row],[Tipo]],Tabela5[Tipo],Tabela5[Id_Carga],-1)</f>
        <v>3</v>
      </c>
      <c r="H772" s="59">
        <f>MONTH(DATE(2024, FIND(Tabela4[[#This Row],[Mês]], "janfevmarabrmaijunjulagosetoutnovdez")/3 + 1, 1))</f>
        <v>2</v>
      </c>
      <c r="I772" s="51">
        <v>2</v>
      </c>
      <c r="J772" s="47">
        <v>4</v>
      </c>
    </row>
    <row r="773" spans="1:10" x14ac:dyDescent="0.25">
      <c r="A773" s="59" t="s">
        <v>195</v>
      </c>
      <c r="B773" s="46" t="s">
        <v>191</v>
      </c>
      <c r="C773" s="46" t="s">
        <v>180</v>
      </c>
      <c r="D773" s="46" t="s">
        <v>181</v>
      </c>
      <c r="E773" s="68">
        <f>_xlfn.XLOOKUP(Tabela4[[#This Row],[Origem]],Tabela2[Estado],Tabela2[Id_Porto],-1)</f>
        <v>5</v>
      </c>
      <c r="F773" s="68">
        <f>_xlfn.XLOOKUP(Tabela4[[#This Row],[Destino]],Tabela2[Estado],Tabela2[Id_Porto],-1)</f>
        <v>6</v>
      </c>
      <c r="G773" s="68">
        <f>_xlfn.XLOOKUP(Tabela4[[#This Row],[Tipo]],Tabela5[Tipo],Tabela5[Id_Carga],-1)</f>
        <v>3</v>
      </c>
      <c r="H773" s="59">
        <f>MONTH(DATE(2024, FIND(Tabela4[[#This Row],[Mês]], "janfevmarabrmaijunjulagosetoutnovdez")/3 + 1, 1))</f>
        <v>2</v>
      </c>
      <c r="I773" s="51">
        <v>2</v>
      </c>
      <c r="J773" s="47">
        <v>4</v>
      </c>
    </row>
    <row r="774" spans="1:10" x14ac:dyDescent="0.25">
      <c r="A774" s="59" t="s">
        <v>195</v>
      </c>
      <c r="B774" s="46" t="s">
        <v>193</v>
      </c>
      <c r="C774" s="46" t="s">
        <v>180</v>
      </c>
      <c r="D774" s="46" t="s">
        <v>183</v>
      </c>
      <c r="E774" s="68">
        <f>_xlfn.XLOOKUP(Tabela4[[#This Row],[Origem]],Tabela2[Estado],Tabela2[Id_Porto],-1)</f>
        <v>5</v>
      </c>
      <c r="F774" s="68">
        <f>_xlfn.XLOOKUP(Tabela4[[#This Row],[Destino]],Tabela2[Estado],Tabela2[Id_Porto],-1)</f>
        <v>8</v>
      </c>
      <c r="G774" s="68">
        <f>_xlfn.XLOOKUP(Tabela4[[#This Row],[Tipo]],Tabela5[Tipo],Tabela5[Id_Carga],-1)</f>
        <v>4</v>
      </c>
      <c r="H774" s="59">
        <f>MONTH(DATE(2024, FIND(Tabela4[[#This Row],[Mês]], "janfevmarabrmaijunjulagosetoutnovdez")/3 + 1, 1))</f>
        <v>2</v>
      </c>
      <c r="I774" s="51">
        <v>2</v>
      </c>
      <c r="J774" s="47">
        <v>4</v>
      </c>
    </row>
    <row r="775" spans="1:10" x14ac:dyDescent="0.25">
      <c r="A775" s="59" t="s">
        <v>195</v>
      </c>
      <c r="B775" s="46" t="s">
        <v>192</v>
      </c>
      <c r="C775" s="46" t="s">
        <v>180</v>
      </c>
      <c r="D775" s="46" t="s">
        <v>184</v>
      </c>
      <c r="E775" s="68">
        <f>_xlfn.XLOOKUP(Tabela4[[#This Row],[Origem]],Tabela2[Estado],Tabela2[Id_Porto],-1)</f>
        <v>5</v>
      </c>
      <c r="F775" s="68">
        <f>_xlfn.XLOOKUP(Tabela4[[#This Row],[Destino]],Tabela2[Estado],Tabela2[Id_Porto],-1)</f>
        <v>9</v>
      </c>
      <c r="G775" s="68">
        <f>_xlfn.XLOOKUP(Tabela4[[#This Row],[Tipo]],Tabela5[Tipo],Tabela5[Id_Carga],-1)</f>
        <v>1</v>
      </c>
      <c r="H775" s="59">
        <f>MONTH(DATE(2024, FIND(Tabela4[[#This Row],[Mês]], "janfevmarabrmaijunjulagosetoutnovdez")/3 + 1, 1))</f>
        <v>2</v>
      </c>
      <c r="I775" s="51">
        <v>4</v>
      </c>
      <c r="J775" s="47">
        <v>4</v>
      </c>
    </row>
    <row r="776" spans="1:10" x14ac:dyDescent="0.25">
      <c r="A776" s="59" t="s">
        <v>195</v>
      </c>
      <c r="B776" s="46" t="s">
        <v>192</v>
      </c>
      <c r="C776" s="46" t="s">
        <v>183</v>
      </c>
      <c r="D776" s="46" t="s">
        <v>177</v>
      </c>
      <c r="E776" s="68">
        <f>_xlfn.XLOOKUP(Tabela4[[#This Row],[Origem]],Tabela2[Estado],Tabela2[Id_Porto],-1)</f>
        <v>8</v>
      </c>
      <c r="F776" s="68">
        <f>_xlfn.XLOOKUP(Tabela4[[#This Row],[Destino]],Tabela2[Estado],Tabela2[Id_Porto],-1)</f>
        <v>1</v>
      </c>
      <c r="G776" s="68">
        <f>_xlfn.XLOOKUP(Tabela4[[#This Row],[Tipo]],Tabela5[Tipo],Tabela5[Id_Carga],-1)</f>
        <v>1</v>
      </c>
      <c r="H776" s="59">
        <f>MONTH(DATE(2024, FIND(Tabela4[[#This Row],[Mês]], "janfevmarabrmaijunjulagosetoutnovdez")/3 + 1, 1))</f>
        <v>2</v>
      </c>
      <c r="I776" s="51">
        <v>4</v>
      </c>
      <c r="J776" s="47">
        <v>4</v>
      </c>
    </row>
    <row r="777" spans="1:10" x14ac:dyDescent="0.25">
      <c r="A777" s="59" t="s">
        <v>195</v>
      </c>
      <c r="B777" s="46" t="s">
        <v>193</v>
      </c>
      <c r="C777" s="46" t="s">
        <v>183</v>
      </c>
      <c r="D777" s="46" t="s">
        <v>177</v>
      </c>
      <c r="E777" s="68">
        <f>_xlfn.XLOOKUP(Tabela4[[#This Row],[Origem]],Tabela2[Estado],Tabela2[Id_Porto],-1)</f>
        <v>8</v>
      </c>
      <c r="F777" s="68">
        <f>_xlfn.XLOOKUP(Tabela4[[#This Row],[Destino]],Tabela2[Estado],Tabela2[Id_Porto],-1)</f>
        <v>1</v>
      </c>
      <c r="G777" s="68">
        <f>_xlfn.XLOOKUP(Tabela4[[#This Row],[Tipo]],Tabela5[Tipo],Tabela5[Id_Carga],-1)</f>
        <v>4</v>
      </c>
      <c r="H777" s="59">
        <f>MONTH(DATE(2024, FIND(Tabela4[[#This Row],[Mês]], "janfevmarabrmaijunjulagosetoutnovdez")/3 + 1, 1))</f>
        <v>2</v>
      </c>
      <c r="I777" s="51">
        <v>2</v>
      </c>
      <c r="J777" s="47">
        <v>4</v>
      </c>
    </row>
    <row r="778" spans="1:10" x14ac:dyDescent="0.25">
      <c r="A778" s="59" t="s">
        <v>195</v>
      </c>
      <c r="B778" s="46" t="s">
        <v>191</v>
      </c>
      <c r="C778" s="46" t="s">
        <v>183</v>
      </c>
      <c r="D778" s="46" t="s">
        <v>187</v>
      </c>
      <c r="E778" s="68">
        <f>_xlfn.XLOOKUP(Tabela4[[#This Row],[Origem]],Tabela2[Estado],Tabela2[Id_Porto],-1)</f>
        <v>8</v>
      </c>
      <c r="F778" s="68">
        <f>_xlfn.XLOOKUP(Tabela4[[#This Row],[Destino]],Tabela2[Estado],Tabela2[Id_Porto],-1)</f>
        <v>12</v>
      </c>
      <c r="G778" s="68">
        <f>_xlfn.XLOOKUP(Tabela4[[#This Row],[Tipo]],Tabela5[Tipo],Tabela5[Id_Carga],-1)</f>
        <v>3</v>
      </c>
      <c r="H778" s="59">
        <f>MONTH(DATE(2024, FIND(Tabela4[[#This Row],[Mês]], "janfevmarabrmaijunjulagosetoutnovdez")/3 + 1, 1))</f>
        <v>2</v>
      </c>
      <c r="I778" s="51">
        <v>2</v>
      </c>
      <c r="J778" s="47">
        <v>4</v>
      </c>
    </row>
    <row r="779" spans="1:10" x14ac:dyDescent="0.25">
      <c r="A779" s="59" t="s">
        <v>195</v>
      </c>
      <c r="B779" s="46" t="s">
        <v>191</v>
      </c>
      <c r="C779" s="46" t="s">
        <v>183</v>
      </c>
      <c r="D779" s="46" t="s">
        <v>186</v>
      </c>
      <c r="E779" s="68">
        <f>_xlfn.XLOOKUP(Tabela4[[#This Row],[Origem]],Tabela2[Estado],Tabela2[Id_Porto],-1)</f>
        <v>8</v>
      </c>
      <c r="F779" s="68">
        <f>_xlfn.XLOOKUP(Tabela4[[#This Row],[Destino]],Tabela2[Estado],Tabela2[Id_Porto],-1)</f>
        <v>11</v>
      </c>
      <c r="G779" s="68">
        <f>_xlfn.XLOOKUP(Tabela4[[#This Row],[Tipo]],Tabela5[Tipo],Tabela5[Id_Carga],-1)</f>
        <v>3</v>
      </c>
      <c r="H779" s="59">
        <f>MONTH(DATE(2024, FIND(Tabela4[[#This Row],[Mês]], "janfevmarabrmaijunjulagosetoutnovdez")/3 + 1, 1))</f>
        <v>2</v>
      </c>
      <c r="I779" s="51">
        <v>2</v>
      </c>
      <c r="J779" s="47">
        <v>4</v>
      </c>
    </row>
    <row r="780" spans="1:10" x14ac:dyDescent="0.25">
      <c r="A780" s="59" t="s">
        <v>195</v>
      </c>
      <c r="B780" s="46" t="s">
        <v>191</v>
      </c>
      <c r="C780" s="46" t="s">
        <v>183</v>
      </c>
      <c r="D780" s="46" t="s">
        <v>186</v>
      </c>
      <c r="E780" s="68">
        <f>_xlfn.XLOOKUP(Tabela4[[#This Row],[Origem]],Tabela2[Estado],Tabela2[Id_Porto],-1)</f>
        <v>8</v>
      </c>
      <c r="F780" s="68">
        <f>_xlfn.XLOOKUP(Tabela4[[#This Row],[Destino]],Tabela2[Estado],Tabela2[Id_Porto],-1)</f>
        <v>11</v>
      </c>
      <c r="G780" s="68">
        <f>_xlfn.XLOOKUP(Tabela4[[#This Row],[Tipo]],Tabela5[Tipo],Tabela5[Id_Carga],-1)</f>
        <v>3</v>
      </c>
      <c r="H780" s="59">
        <f>MONTH(DATE(2024, FIND(Tabela4[[#This Row],[Mês]], "janfevmarabrmaijunjulagosetoutnovdez")/3 + 1, 1))</f>
        <v>2</v>
      </c>
      <c r="I780" s="51">
        <v>2</v>
      </c>
      <c r="J780" s="47">
        <v>4</v>
      </c>
    </row>
    <row r="781" spans="1:10" x14ac:dyDescent="0.25">
      <c r="A781" s="59" t="s">
        <v>195</v>
      </c>
      <c r="B781" s="46" t="s">
        <v>191</v>
      </c>
      <c r="C781" s="46" t="s">
        <v>183</v>
      </c>
      <c r="D781" s="46" t="s">
        <v>184</v>
      </c>
      <c r="E781" s="68">
        <f>_xlfn.XLOOKUP(Tabela4[[#This Row],[Origem]],Tabela2[Estado],Tabela2[Id_Porto],-1)</f>
        <v>8</v>
      </c>
      <c r="F781" s="68">
        <f>_xlfn.XLOOKUP(Tabela4[[#This Row],[Destino]],Tabela2[Estado],Tabela2[Id_Porto],-1)</f>
        <v>9</v>
      </c>
      <c r="G781" s="68">
        <f>_xlfn.XLOOKUP(Tabela4[[#This Row],[Tipo]],Tabela5[Tipo],Tabela5[Id_Carga],-1)</f>
        <v>3</v>
      </c>
      <c r="H781" s="59">
        <f>MONTH(DATE(2024, FIND(Tabela4[[#This Row],[Mês]], "janfevmarabrmaijunjulagosetoutnovdez")/3 + 1, 1))</f>
        <v>2</v>
      </c>
      <c r="I781" s="51">
        <v>2</v>
      </c>
      <c r="J781" s="47">
        <v>4</v>
      </c>
    </row>
    <row r="782" spans="1:10" x14ac:dyDescent="0.25">
      <c r="A782" s="59" t="s">
        <v>195</v>
      </c>
      <c r="B782" s="46" t="s">
        <v>191</v>
      </c>
      <c r="C782" s="46" t="s">
        <v>183</v>
      </c>
      <c r="D782" s="46" t="s">
        <v>184</v>
      </c>
      <c r="E782" s="68">
        <f>_xlfn.XLOOKUP(Tabela4[[#This Row],[Origem]],Tabela2[Estado],Tabela2[Id_Porto],-1)</f>
        <v>8</v>
      </c>
      <c r="F782" s="68">
        <f>_xlfn.XLOOKUP(Tabela4[[#This Row],[Destino]],Tabela2[Estado],Tabela2[Id_Porto],-1)</f>
        <v>9</v>
      </c>
      <c r="G782" s="68">
        <f>_xlfn.XLOOKUP(Tabela4[[#This Row],[Tipo]],Tabela5[Tipo],Tabela5[Id_Carga],-1)</f>
        <v>3</v>
      </c>
      <c r="H782" s="59">
        <f>MONTH(DATE(2024, FIND(Tabela4[[#This Row],[Mês]], "janfevmarabrmaijunjulagosetoutnovdez")/3 + 1, 1))</f>
        <v>2</v>
      </c>
      <c r="I782" s="51">
        <v>2</v>
      </c>
      <c r="J782" s="47">
        <v>4</v>
      </c>
    </row>
    <row r="783" spans="1:10" x14ac:dyDescent="0.25">
      <c r="A783" s="59" t="s">
        <v>195</v>
      </c>
      <c r="B783" s="46" t="s">
        <v>192</v>
      </c>
      <c r="C783" s="46" t="s">
        <v>187</v>
      </c>
      <c r="D783" s="46" t="s">
        <v>177</v>
      </c>
      <c r="E783" s="68">
        <f>_xlfn.XLOOKUP(Tabela4[[#This Row],[Origem]],Tabela2[Estado],Tabela2[Id_Porto],-1)</f>
        <v>12</v>
      </c>
      <c r="F783" s="68">
        <f>_xlfn.XLOOKUP(Tabela4[[#This Row],[Destino]],Tabela2[Estado],Tabela2[Id_Porto],-1)</f>
        <v>1</v>
      </c>
      <c r="G783" s="68">
        <f>_xlfn.XLOOKUP(Tabela4[[#This Row],[Tipo]],Tabela5[Tipo],Tabela5[Id_Carga],-1)</f>
        <v>1</v>
      </c>
      <c r="H783" s="59">
        <f>MONTH(DATE(2024, FIND(Tabela4[[#This Row],[Mês]], "janfevmarabrmaijunjulagosetoutnovdez")/3 + 1, 1))</f>
        <v>2</v>
      </c>
      <c r="I783" s="51">
        <v>4</v>
      </c>
      <c r="J783" s="47">
        <v>4</v>
      </c>
    </row>
    <row r="784" spans="1:10" x14ac:dyDescent="0.25">
      <c r="A784" s="59" t="s">
        <v>195</v>
      </c>
      <c r="B784" s="46" t="s">
        <v>193</v>
      </c>
      <c r="C784" s="46" t="s">
        <v>187</v>
      </c>
      <c r="D784" s="46" t="s">
        <v>177</v>
      </c>
      <c r="E784" s="68">
        <f>_xlfn.XLOOKUP(Tabela4[[#This Row],[Origem]],Tabela2[Estado],Tabela2[Id_Porto],-1)</f>
        <v>12</v>
      </c>
      <c r="F784" s="68">
        <f>_xlfn.XLOOKUP(Tabela4[[#This Row],[Destino]],Tabela2[Estado],Tabela2[Id_Porto],-1)</f>
        <v>1</v>
      </c>
      <c r="G784" s="68">
        <f>_xlfn.XLOOKUP(Tabela4[[#This Row],[Tipo]],Tabela5[Tipo],Tabela5[Id_Carga],-1)</f>
        <v>4</v>
      </c>
      <c r="H784" s="59">
        <f>MONTH(DATE(2024, FIND(Tabela4[[#This Row],[Mês]], "janfevmarabrmaijunjulagosetoutnovdez")/3 + 1, 1))</f>
        <v>2</v>
      </c>
      <c r="I784" s="51">
        <v>2</v>
      </c>
      <c r="J784" s="47">
        <v>4</v>
      </c>
    </row>
    <row r="785" spans="1:10" x14ac:dyDescent="0.25">
      <c r="A785" s="59" t="s">
        <v>195</v>
      </c>
      <c r="B785" s="46" t="s">
        <v>191</v>
      </c>
      <c r="C785" s="46" t="s">
        <v>187</v>
      </c>
      <c r="D785" s="46" t="s">
        <v>181</v>
      </c>
      <c r="E785" s="68">
        <f>_xlfn.XLOOKUP(Tabela4[[#This Row],[Origem]],Tabela2[Estado],Tabela2[Id_Porto],-1)</f>
        <v>12</v>
      </c>
      <c r="F785" s="68">
        <f>_xlfn.XLOOKUP(Tabela4[[#This Row],[Destino]],Tabela2[Estado],Tabela2[Id_Porto],-1)</f>
        <v>6</v>
      </c>
      <c r="G785" s="68">
        <f>_xlfn.XLOOKUP(Tabela4[[#This Row],[Tipo]],Tabela5[Tipo],Tabela5[Id_Carga],-1)</f>
        <v>3</v>
      </c>
      <c r="H785" s="59">
        <f>MONTH(DATE(2024, FIND(Tabela4[[#This Row],[Mês]], "janfevmarabrmaijunjulagosetoutnovdez")/3 + 1, 1))</f>
        <v>2</v>
      </c>
      <c r="I785" s="51">
        <v>2</v>
      </c>
      <c r="J785" s="47">
        <v>4</v>
      </c>
    </row>
    <row r="786" spans="1:10" x14ac:dyDescent="0.25">
      <c r="A786" s="59" t="s">
        <v>195</v>
      </c>
      <c r="B786" s="46" t="s">
        <v>191</v>
      </c>
      <c r="C786" s="46" t="s">
        <v>187</v>
      </c>
      <c r="D786" s="46" t="s">
        <v>181</v>
      </c>
      <c r="E786" s="68">
        <f>_xlfn.XLOOKUP(Tabela4[[#This Row],[Origem]],Tabela2[Estado],Tabela2[Id_Porto],-1)</f>
        <v>12</v>
      </c>
      <c r="F786" s="68">
        <f>_xlfn.XLOOKUP(Tabela4[[#This Row],[Destino]],Tabela2[Estado],Tabela2[Id_Porto],-1)</f>
        <v>6</v>
      </c>
      <c r="G786" s="68">
        <f>_xlfn.XLOOKUP(Tabela4[[#This Row],[Tipo]],Tabela5[Tipo],Tabela5[Id_Carga],-1)</f>
        <v>3</v>
      </c>
      <c r="H786" s="59">
        <f>MONTH(DATE(2024, FIND(Tabela4[[#This Row],[Mês]], "janfevmarabrmaijunjulagosetoutnovdez")/3 + 1, 1))</f>
        <v>2</v>
      </c>
      <c r="I786" s="51">
        <v>2</v>
      </c>
      <c r="J786" s="47">
        <v>4</v>
      </c>
    </row>
    <row r="787" spans="1:10" x14ac:dyDescent="0.25">
      <c r="A787" s="59" t="s">
        <v>195</v>
      </c>
      <c r="B787" s="46" t="s">
        <v>191</v>
      </c>
      <c r="C787" s="46" t="s">
        <v>187</v>
      </c>
      <c r="D787" s="46" t="s">
        <v>184</v>
      </c>
      <c r="E787" s="68">
        <f>_xlfn.XLOOKUP(Tabela4[[#This Row],[Origem]],Tabela2[Estado],Tabela2[Id_Porto],-1)</f>
        <v>12</v>
      </c>
      <c r="F787" s="68">
        <f>_xlfn.XLOOKUP(Tabela4[[#This Row],[Destino]],Tabela2[Estado],Tabela2[Id_Porto],-1)</f>
        <v>9</v>
      </c>
      <c r="G787" s="68">
        <f>_xlfn.XLOOKUP(Tabela4[[#This Row],[Tipo]],Tabela5[Tipo],Tabela5[Id_Carga],-1)</f>
        <v>3</v>
      </c>
      <c r="H787" s="59">
        <f>MONTH(DATE(2024, FIND(Tabela4[[#This Row],[Mês]], "janfevmarabrmaijunjulagosetoutnovdez")/3 + 1, 1))</f>
        <v>2</v>
      </c>
      <c r="I787" s="51">
        <v>2</v>
      </c>
      <c r="J787" s="47">
        <v>4</v>
      </c>
    </row>
    <row r="788" spans="1:10" x14ac:dyDescent="0.25">
      <c r="A788" s="59" t="s">
        <v>195</v>
      </c>
      <c r="B788" s="46" t="s">
        <v>191</v>
      </c>
      <c r="C788" s="46" t="s">
        <v>186</v>
      </c>
      <c r="D788" s="46" t="s">
        <v>86</v>
      </c>
      <c r="E788" s="68">
        <f>_xlfn.XLOOKUP(Tabela4[[#This Row],[Origem]],Tabela2[Estado],Tabela2[Id_Porto],-1)</f>
        <v>11</v>
      </c>
      <c r="F788" s="68">
        <f>_xlfn.XLOOKUP(Tabela4[[#This Row],[Destino]],Tabela2[Estado],Tabela2[Id_Porto],-1)</f>
        <v>4</v>
      </c>
      <c r="G788" s="68">
        <f>_xlfn.XLOOKUP(Tabela4[[#This Row],[Tipo]],Tabela5[Tipo],Tabela5[Id_Carga],-1)</f>
        <v>3</v>
      </c>
      <c r="H788" s="59">
        <f>MONTH(DATE(2024, FIND(Tabela4[[#This Row],[Mês]], "janfevmarabrmaijunjulagosetoutnovdez")/3 + 1, 1))</f>
        <v>2</v>
      </c>
      <c r="I788" s="51">
        <v>2</v>
      </c>
      <c r="J788" s="47">
        <v>4</v>
      </c>
    </row>
    <row r="789" spans="1:10" x14ac:dyDescent="0.25">
      <c r="A789" s="59" t="s">
        <v>195</v>
      </c>
      <c r="B789" s="46" t="s">
        <v>192</v>
      </c>
      <c r="C789" s="46" t="s">
        <v>186</v>
      </c>
      <c r="D789" s="46" t="s">
        <v>179</v>
      </c>
      <c r="E789" s="68">
        <f>_xlfn.XLOOKUP(Tabela4[[#This Row],[Origem]],Tabela2[Estado],Tabela2[Id_Porto],-1)</f>
        <v>11</v>
      </c>
      <c r="F789" s="68">
        <f>_xlfn.XLOOKUP(Tabela4[[#This Row],[Destino]],Tabela2[Estado],Tabela2[Id_Porto],-1)</f>
        <v>3</v>
      </c>
      <c r="G789" s="68">
        <f>_xlfn.XLOOKUP(Tabela4[[#This Row],[Tipo]],Tabela5[Tipo],Tabela5[Id_Carga],-1)</f>
        <v>1</v>
      </c>
      <c r="H789" s="59">
        <f>MONTH(DATE(2024, FIND(Tabela4[[#This Row],[Mês]], "janfevmarabrmaijunjulagosetoutnovdez")/3 + 1, 1))</f>
        <v>2</v>
      </c>
      <c r="I789" s="51">
        <v>4</v>
      </c>
      <c r="J789" s="47">
        <v>4</v>
      </c>
    </row>
    <row r="790" spans="1:10" x14ac:dyDescent="0.25">
      <c r="A790" s="59" t="s">
        <v>195</v>
      </c>
      <c r="B790" s="46" t="s">
        <v>191</v>
      </c>
      <c r="C790" s="46" t="s">
        <v>184</v>
      </c>
      <c r="D790" s="46" t="s">
        <v>180</v>
      </c>
      <c r="E790" s="68">
        <f>_xlfn.XLOOKUP(Tabela4[[#This Row],[Origem]],Tabela2[Estado],Tabela2[Id_Porto],-1)</f>
        <v>9</v>
      </c>
      <c r="F790" s="68">
        <f>_xlfn.XLOOKUP(Tabela4[[#This Row],[Destino]],Tabela2[Estado],Tabela2[Id_Porto],-1)</f>
        <v>5</v>
      </c>
      <c r="G790" s="68">
        <f>_xlfn.XLOOKUP(Tabela4[[#This Row],[Tipo]],Tabela5[Tipo],Tabela5[Id_Carga],-1)</f>
        <v>3</v>
      </c>
      <c r="H790" s="59">
        <f>MONTH(DATE(2024, FIND(Tabela4[[#This Row],[Mês]], "janfevmarabrmaijunjulagosetoutnovdez")/3 + 1, 1))</f>
        <v>2</v>
      </c>
      <c r="I790" s="51">
        <v>2</v>
      </c>
      <c r="J790" s="47">
        <v>4</v>
      </c>
    </row>
    <row r="791" spans="1:10" x14ac:dyDescent="0.25">
      <c r="A791" s="59" t="s">
        <v>195</v>
      </c>
      <c r="B791" s="46" t="s">
        <v>191</v>
      </c>
      <c r="C791" s="46" t="s">
        <v>184</v>
      </c>
      <c r="D791" s="46" t="s">
        <v>183</v>
      </c>
      <c r="E791" s="68">
        <f>_xlfn.XLOOKUP(Tabela4[[#This Row],[Origem]],Tabela2[Estado],Tabela2[Id_Porto],-1)</f>
        <v>9</v>
      </c>
      <c r="F791" s="68">
        <f>_xlfn.XLOOKUP(Tabela4[[#This Row],[Destino]],Tabela2[Estado],Tabela2[Id_Porto],-1)</f>
        <v>8</v>
      </c>
      <c r="G791" s="68">
        <f>_xlfn.XLOOKUP(Tabela4[[#This Row],[Tipo]],Tabela5[Tipo],Tabela5[Id_Carga],-1)</f>
        <v>3</v>
      </c>
      <c r="H791" s="59">
        <f>MONTH(DATE(2024, FIND(Tabela4[[#This Row],[Mês]], "janfevmarabrmaijunjulagosetoutnovdez")/3 + 1, 1))</f>
        <v>2</v>
      </c>
      <c r="I791" s="51">
        <v>2</v>
      </c>
      <c r="J791" s="47">
        <v>4</v>
      </c>
    </row>
    <row r="792" spans="1:10" x14ac:dyDescent="0.25">
      <c r="A792" s="59" t="s">
        <v>195</v>
      </c>
      <c r="B792" s="46" t="s">
        <v>192</v>
      </c>
      <c r="C792" s="46" t="s">
        <v>181</v>
      </c>
      <c r="D792" s="46" t="s">
        <v>186</v>
      </c>
      <c r="E792" s="68">
        <f>_xlfn.XLOOKUP(Tabela4[[#This Row],[Origem]],Tabela2[Estado],Tabela2[Id_Porto],-1)</f>
        <v>6</v>
      </c>
      <c r="F792" s="68">
        <f>_xlfn.XLOOKUP(Tabela4[[#This Row],[Destino]],Tabela2[Estado],Tabela2[Id_Porto],-1)</f>
        <v>11</v>
      </c>
      <c r="G792" s="68">
        <f>_xlfn.XLOOKUP(Tabela4[[#This Row],[Tipo]],Tabela5[Tipo],Tabela5[Id_Carga],-1)</f>
        <v>1</v>
      </c>
      <c r="H792" s="59">
        <f>MONTH(DATE(2024, FIND(Tabela4[[#This Row],[Mês]], "janfevmarabrmaijunjulagosetoutnovdez")/3 + 1, 1))</f>
        <v>2</v>
      </c>
      <c r="I792" s="51">
        <v>3</v>
      </c>
      <c r="J792" s="47">
        <v>3</v>
      </c>
    </row>
    <row r="793" spans="1:10" x14ac:dyDescent="0.25">
      <c r="A793" s="59" t="s">
        <v>195</v>
      </c>
      <c r="B793" s="46" t="s">
        <v>192</v>
      </c>
      <c r="C793" s="46" t="s">
        <v>86</v>
      </c>
      <c r="D793" s="46" t="s">
        <v>179</v>
      </c>
      <c r="E793" s="68">
        <f>_xlfn.XLOOKUP(Tabela4[[#This Row],[Origem]],Tabela2[Estado],Tabela2[Id_Porto],-1)</f>
        <v>4</v>
      </c>
      <c r="F793" s="68">
        <f>_xlfn.XLOOKUP(Tabela4[[#This Row],[Destino]],Tabela2[Estado],Tabela2[Id_Porto],-1)</f>
        <v>3</v>
      </c>
      <c r="G793" s="68">
        <f>_xlfn.XLOOKUP(Tabela4[[#This Row],[Tipo]],Tabela5[Tipo],Tabela5[Id_Carga],-1)</f>
        <v>1</v>
      </c>
      <c r="H793" s="59">
        <f>MONTH(DATE(2024, FIND(Tabela4[[#This Row],[Mês]], "janfevmarabrmaijunjulagosetoutnovdez")/3 + 1, 1))</f>
        <v>2</v>
      </c>
      <c r="I793" s="51">
        <v>3</v>
      </c>
      <c r="J793" s="47">
        <v>3</v>
      </c>
    </row>
    <row r="794" spans="1:10" x14ac:dyDescent="0.25">
      <c r="A794" s="59" t="s">
        <v>195</v>
      </c>
      <c r="B794" s="46" t="s">
        <v>192</v>
      </c>
      <c r="C794" s="46" t="s">
        <v>178</v>
      </c>
      <c r="D794" s="46" t="s">
        <v>86</v>
      </c>
      <c r="E794" s="68">
        <f>_xlfn.XLOOKUP(Tabela4[[#This Row],[Origem]],Tabela2[Estado],Tabela2[Id_Porto],-1)</f>
        <v>2</v>
      </c>
      <c r="F794" s="68">
        <f>_xlfn.XLOOKUP(Tabela4[[#This Row],[Destino]],Tabela2[Estado],Tabela2[Id_Porto],-1)</f>
        <v>4</v>
      </c>
      <c r="G794" s="68">
        <f>_xlfn.XLOOKUP(Tabela4[[#This Row],[Tipo]],Tabela5[Tipo],Tabela5[Id_Carga],-1)</f>
        <v>1</v>
      </c>
      <c r="H794" s="59">
        <f>MONTH(DATE(2024, FIND(Tabela4[[#This Row],[Mês]], "janfevmarabrmaijunjulagosetoutnovdez")/3 + 1, 1))</f>
        <v>2</v>
      </c>
      <c r="I794" s="51">
        <v>3</v>
      </c>
      <c r="J794" s="47">
        <v>3</v>
      </c>
    </row>
    <row r="795" spans="1:10" x14ac:dyDescent="0.25">
      <c r="A795" s="59" t="s">
        <v>195</v>
      </c>
      <c r="B795" s="46" t="s">
        <v>192</v>
      </c>
      <c r="C795" s="46" t="s">
        <v>180</v>
      </c>
      <c r="D795" s="46" t="s">
        <v>181</v>
      </c>
      <c r="E795" s="68">
        <f>_xlfn.XLOOKUP(Tabela4[[#This Row],[Origem]],Tabela2[Estado],Tabela2[Id_Porto],-1)</f>
        <v>5</v>
      </c>
      <c r="F795" s="68">
        <f>_xlfn.XLOOKUP(Tabela4[[#This Row],[Destino]],Tabela2[Estado],Tabela2[Id_Porto],-1)</f>
        <v>6</v>
      </c>
      <c r="G795" s="68">
        <f>_xlfn.XLOOKUP(Tabela4[[#This Row],[Tipo]],Tabela5[Tipo],Tabela5[Id_Carga],-1)</f>
        <v>1</v>
      </c>
      <c r="H795" s="59">
        <f>MONTH(DATE(2024, FIND(Tabela4[[#This Row],[Mês]], "janfevmarabrmaijunjulagosetoutnovdez")/3 + 1, 1))</f>
        <v>2</v>
      </c>
      <c r="I795" s="51">
        <v>3</v>
      </c>
      <c r="J795" s="47">
        <v>3</v>
      </c>
    </row>
    <row r="796" spans="1:10" x14ac:dyDescent="0.25">
      <c r="A796" s="59" t="s">
        <v>195</v>
      </c>
      <c r="B796" s="46" t="s">
        <v>192</v>
      </c>
      <c r="C796" s="46" t="s">
        <v>180</v>
      </c>
      <c r="D796" s="46" t="s">
        <v>86</v>
      </c>
      <c r="E796" s="68">
        <f>_xlfn.XLOOKUP(Tabela4[[#This Row],[Origem]],Tabela2[Estado],Tabela2[Id_Porto],-1)</f>
        <v>5</v>
      </c>
      <c r="F796" s="68">
        <f>_xlfn.XLOOKUP(Tabela4[[#This Row],[Destino]],Tabela2[Estado],Tabela2[Id_Porto],-1)</f>
        <v>4</v>
      </c>
      <c r="G796" s="68">
        <f>_xlfn.XLOOKUP(Tabela4[[#This Row],[Tipo]],Tabela5[Tipo],Tabela5[Id_Carga],-1)</f>
        <v>1</v>
      </c>
      <c r="H796" s="59">
        <f>MONTH(DATE(2024, FIND(Tabela4[[#This Row],[Mês]], "janfevmarabrmaijunjulagosetoutnovdez")/3 + 1, 1))</f>
        <v>2</v>
      </c>
      <c r="I796" s="51">
        <v>3</v>
      </c>
      <c r="J796" s="47">
        <v>3</v>
      </c>
    </row>
    <row r="797" spans="1:10" x14ac:dyDescent="0.25">
      <c r="A797" s="59" t="s">
        <v>195</v>
      </c>
      <c r="B797" s="46" t="s">
        <v>192</v>
      </c>
      <c r="C797" s="46" t="s">
        <v>180</v>
      </c>
      <c r="D797" s="46" t="s">
        <v>183</v>
      </c>
      <c r="E797" s="68">
        <f>_xlfn.XLOOKUP(Tabela4[[#This Row],[Origem]],Tabela2[Estado],Tabela2[Id_Porto],-1)</f>
        <v>5</v>
      </c>
      <c r="F797" s="68">
        <f>_xlfn.XLOOKUP(Tabela4[[#This Row],[Destino]],Tabela2[Estado],Tabela2[Id_Porto],-1)</f>
        <v>8</v>
      </c>
      <c r="G797" s="68">
        <f>_xlfn.XLOOKUP(Tabela4[[#This Row],[Tipo]],Tabela5[Tipo],Tabela5[Id_Carga],-1)</f>
        <v>1</v>
      </c>
      <c r="H797" s="59">
        <f>MONTH(DATE(2024, FIND(Tabela4[[#This Row],[Mês]], "janfevmarabrmaijunjulagosetoutnovdez")/3 + 1, 1))</f>
        <v>2</v>
      </c>
      <c r="I797" s="51">
        <v>3</v>
      </c>
      <c r="J797" s="47">
        <v>3</v>
      </c>
    </row>
    <row r="798" spans="1:10" x14ac:dyDescent="0.25">
      <c r="A798" s="59" t="s">
        <v>195</v>
      </c>
      <c r="B798" s="46" t="s">
        <v>192</v>
      </c>
      <c r="C798" s="46" t="s">
        <v>187</v>
      </c>
      <c r="D798" s="46" t="s">
        <v>86</v>
      </c>
      <c r="E798" s="68">
        <f>_xlfn.XLOOKUP(Tabela4[[#This Row],[Origem]],Tabela2[Estado],Tabela2[Id_Porto],-1)</f>
        <v>12</v>
      </c>
      <c r="F798" s="68">
        <f>_xlfn.XLOOKUP(Tabela4[[#This Row],[Destino]],Tabela2[Estado],Tabela2[Id_Porto],-1)</f>
        <v>4</v>
      </c>
      <c r="G798" s="68">
        <f>_xlfn.XLOOKUP(Tabela4[[#This Row],[Tipo]],Tabela5[Tipo],Tabela5[Id_Carga],-1)</f>
        <v>1</v>
      </c>
      <c r="H798" s="59">
        <f>MONTH(DATE(2024, FIND(Tabela4[[#This Row],[Mês]], "janfevmarabrmaijunjulagosetoutnovdez")/3 + 1, 1))</f>
        <v>2</v>
      </c>
      <c r="I798" s="51">
        <v>3</v>
      </c>
      <c r="J798" s="47">
        <v>3</v>
      </c>
    </row>
    <row r="799" spans="1:10" x14ac:dyDescent="0.25">
      <c r="A799" s="59" t="s">
        <v>195</v>
      </c>
      <c r="B799" s="46" t="s">
        <v>192</v>
      </c>
      <c r="C799" s="46" t="s">
        <v>187</v>
      </c>
      <c r="D799" s="46" t="s">
        <v>86</v>
      </c>
      <c r="E799" s="68">
        <f>_xlfn.XLOOKUP(Tabela4[[#This Row],[Origem]],Tabela2[Estado],Tabela2[Id_Porto],-1)</f>
        <v>12</v>
      </c>
      <c r="F799" s="68">
        <f>_xlfn.XLOOKUP(Tabela4[[#This Row],[Destino]],Tabela2[Estado],Tabela2[Id_Porto],-1)</f>
        <v>4</v>
      </c>
      <c r="G799" s="68">
        <f>_xlfn.XLOOKUP(Tabela4[[#This Row],[Tipo]],Tabela5[Tipo],Tabela5[Id_Carga],-1)</f>
        <v>1</v>
      </c>
      <c r="H799" s="59">
        <f>MONTH(DATE(2024, FIND(Tabela4[[#This Row],[Mês]], "janfevmarabrmaijunjulagosetoutnovdez")/3 + 1, 1))</f>
        <v>2</v>
      </c>
      <c r="I799" s="51">
        <v>3</v>
      </c>
      <c r="J799" s="47">
        <v>3</v>
      </c>
    </row>
    <row r="800" spans="1:10" x14ac:dyDescent="0.25">
      <c r="A800" s="59" t="s">
        <v>195</v>
      </c>
      <c r="B800" s="46" t="s">
        <v>192</v>
      </c>
      <c r="C800" s="46" t="s">
        <v>186</v>
      </c>
      <c r="D800" s="46" t="s">
        <v>180</v>
      </c>
      <c r="E800" s="68">
        <f>_xlfn.XLOOKUP(Tabela4[[#This Row],[Origem]],Tabela2[Estado],Tabela2[Id_Porto],-1)</f>
        <v>11</v>
      </c>
      <c r="F800" s="68">
        <f>_xlfn.XLOOKUP(Tabela4[[#This Row],[Destino]],Tabela2[Estado],Tabela2[Id_Porto],-1)</f>
        <v>5</v>
      </c>
      <c r="G800" s="68">
        <f>_xlfn.XLOOKUP(Tabela4[[#This Row],[Tipo]],Tabela5[Tipo],Tabela5[Id_Carga],-1)</f>
        <v>1</v>
      </c>
      <c r="H800" s="59">
        <f>MONTH(DATE(2024, FIND(Tabela4[[#This Row],[Mês]], "janfevmarabrmaijunjulagosetoutnovdez")/3 + 1, 1))</f>
        <v>2</v>
      </c>
      <c r="I800" s="51">
        <v>3</v>
      </c>
      <c r="J800" s="47">
        <v>3</v>
      </c>
    </row>
    <row r="801" spans="1:10" x14ac:dyDescent="0.25">
      <c r="A801" s="59" t="s">
        <v>195</v>
      </c>
      <c r="B801" s="46" t="s">
        <v>192</v>
      </c>
      <c r="C801" s="46" t="s">
        <v>184</v>
      </c>
      <c r="D801" s="46" t="s">
        <v>183</v>
      </c>
      <c r="E801" s="68">
        <f>_xlfn.XLOOKUP(Tabela4[[#This Row],[Origem]],Tabela2[Estado],Tabela2[Id_Porto],-1)</f>
        <v>9</v>
      </c>
      <c r="F801" s="68">
        <f>_xlfn.XLOOKUP(Tabela4[[#This Row],[Destino]],Tabela2[Estado],Tabela2[Id_Porto],-1)</f>
        <v>8</v>
      </c>
      <c r="G801" s="68">
        <f>_xlfn.XLOOKUP(Tabela4[[#This Row],[Tipo]],Tabela5[Tipo],Tabela5[Id_Carga],-1)</f>
        <v>1</v>
      </c>
      <c r="H801" s="59">
        <f>MONTH(DATE(2024, FIND(Tabela4[[#This Row],[Mês]], "janfevmarabrmaijunjulagosetoutnovdez")/3 + 1, 1))</f>
        <v>2</v>
      </c>
      <c r="I801" s="51">
        <v>3</v>
      </c>
      <c r="J801" s="47">
        <v>3</v>
      </c>
    </row>
    <row r="802" spans="1:10" x14ac:dyDescent="0.25">
      <c r="A802" s="59" t="s">
        <v>195</v>
      </c>
      <c r="B802" s="46" t="s">
        <v>191</v>
      </c>
      <c r="C802" s="46" t="s">
        <v>177</v>
      </c>
      <c r="D802" s="46" t="s">
        <v>181</v>
      </c>
      <c r="E802" s="68">
        <f>_xlfn.XLOOKUP(Tabela4[[#This Row],[Origem]],Tabela2[Estado],Tabela2[Id_Porto],-1)</f>
        <v>1</v>
      </c>
      <c r="F802" s="68">
        <f>_xlfn.XLOOKUP(Tabela4[[#This Row],[Destino]],Tabela2[Estado],Tabela2[Id_Porto],-1)</f>
        <v>6</v>
      </c>
      <c r="G802" s="68">
        <f>_xlfn.XLOOKUP(Tabela4[[#This Row],[Tipo]],Tabela5[Tipo],Tabela5[Id_Carga],-1)</f>
        <v>3</v>
      </c>
      <c r="H802" s="59">
        <f>MONTH(DATE(2024, FIND(Tabela4[[#This Row],[Mês]], "janfevmarabrmaijunjulagosetoutnovdez")/3 + 1, 1))</f>
        <v>2</v>
      </c>
      <c r="I802" s="51">
        <v>1</v>
      </c>
      <c r="J802" s="47">
        <v>2</v>
      </c>
    </row>
    <row r="803" spans="1:10" x14ac:dyDescent="0.25">
      <c r="A803" s="59" t="s">
        <v>195</v>
      </c>
      <c r="B803" s="46" t="s">
        <v>191</v>
      </c>
      <c r="C803" s="46" t="s">
        <v>177</v>
      </c>
      <c r="D803" s="46" t="s">
        <v>184</v>
      </c>
      <c r="E803" s="68">
        <f>_xlfn.XLOOKUP(Tabela4[[#This Row],[Origem]],Tabela2[Estado],Tabela2[Id_Porto],-1)</f>
        <v>1</v>
      </c>
      <c r="F803" s="68">
        <f>_xlfn.XLOOKUP(Tabela4[[#This Row],[Destino]],Tabela2[Estado],Tabela2[Id_Porto],-1)</f>
        <v>9</v>
      </c>
      <c r="G803" s="68">
        <f>_xlfn.XLOOKUP(Tabela4[[#This Row],[Tipo]],Tabela5[Tipo],Tabela5[Id_Carga],-1)</f>
        <v>3</v>
      </c>
      <c r="H803" s="59">
        <f>MONTH(DATE(2024, FIND(Tabela4[[#This Row],[Mês]], "janfevmarabrmaijunjulagosetoutnovdez")/3 + 1, 1))</f>
        <v>2</v>
      </c>
      <c r="I803" s="51">
        <v>1</v>
      </c>
      <c r="J803" s="47">
        <v>2</v>
      </c>
    </row>
    <row r="804" spans="1:10" x14ac:dyDescent="0.25">
      <c r="A804" s="59" t="s">
        <v>195</v>
      </c>
      <c r="B804" s="46" t="s">
        <v>193</v>
      </c>
      <c r="C804" s="46" t="s">
        <v>177</v>
      </c>
      <c r="D804" s="46" t="s">
        <v>184</v>
      </c>
      <c r="E804" s="68">
        <f>_xlfn.XLOOKUP(Tabela4[[#This Row],[Origem]],Tabela2[Estado],Tabela2[Id_Porto],-1)</f>
        <v>1</v>
      </c>
      <c r="F804" s="68">
        <f>_xlfn.XLOOKUP(Tabela4[[#This Row],[Destino]],Tabela2[Estado],Tabela2[Id_Porto],-1)</f>
        <v>9</v>
      </c>
      <c r="G804" s="68">
        <f>_xlfn.XLOOKUP(Tabela4[[#This Row],[Tipo]],Tabela5[Tipo],Tabela5[Id_Carga],-1)</f>
        <v>4</v>
      </c>
      <c r="H804" s="59">
        <f>MONTH(DATE(2024, FIND(Tabela4[[#This Row],[Mês]], "janfevmarabrmaijunjulagosetoutnovdez")/3 + 1, 1))</f>
        <v>2</v>
      </c>
      <c r="I804" s="51">
        <v>1</v>
      </c>
      <c r="J804" s="47">
        <v>2</v>
      </c>
    </row>
    <row r="805" spans="1:10" x14ac:dyDescent="0.25">
      <c r="A805" s="59" t="s">
        <v>195</v>
      </c>
      <c r="B805" s="46" t="s">
        <v>191</v>
      </c>
      <c r="C805" s="46" t="s">
        <v>181</v>
      </c>
      <c r="D805" s="46" t="s">
        <v>183</v>
      </c>
      <c r="E805" s="68">
        <f>_xlfn.XLOOKUP(Tabela4[[#This Row],[Origem]],Tabela2[Estado],Tabela2[Id_Porto],-1)</f>
        <v>6</v>
      </c>
      <c r="F805" s="68">
        <f>_xlfn.XLOOKUP(Tabela4[[#This Row],[Destino]],Tabela2[Estado],Tabela2[Id_Porto],-1)</f>
        <v>8</v>
      </c>
      <c r="G805" s="68">
        <f>_xlfn.XLOOKUP(Tabela4[[#This Row],[Tipo]],Tabela5[Tipo],Tabela5[Id_Carga],-1)</f>
        <v>3</v>
      </c>
      <c r="H805" s="59">
        <f>MONTH(DATE(2024, FIND(Tabela4[[#This Row],[Mês]], "janfevmarabrmaijunjulagosetoutnovdez")/3 + 1, 1))</f>
        <v>2</v>
      </c>
      <c r="I805" s="51">
        <v>1</v>
      </c>
      <c r="J805" s="47">
        <v>2</v>
      </c>
    </row>
    <row r="806" spans="1:10" x14ac:dyDescent="0.25">
      <c r="A806" s="59" t="s">
        <v>195</v>
      </c>
      <c r="B806" s="46" t="s">
        <v>191</v>
      </c>
      <c r="C806" s="46" t="s">
        <v>181</v>
      </c>
      <c r="D806" s="46" t="s">
        <v>183</v>
      </c>
      <c r="E806" s="68">
        <f>_xlfn.XLOOKUP(Tabela4[[#This Row],[Origem]],Tabela2[Estado],Tabela2[Id_Porto],-1)</f>
        <v>6</v>
      </c>
      <c r="F806" s="68">
        <f>_xlfn.XLOOKUP(Tabela4[[#This Row],[Destino]],Tabela2[Estado],Tabela2[Id_Porto],-1)</f>
        <v>8</v>
      </c>
      <c r="G806" s="68">
        <f>_xlfn.XLOOKUP(Tabela4[[#This Row],[Tipo]],Tabela5[Tipo],Tabela5[Id_Carga],-1)</f>
        <v>3</v>
      </c>
      <c r="H806" s="59">
        <f>MONTH(DATE(2024, FIND(Tabela4[[#This Row],[Mês]], "janfevmarabrmaijunjulagosetoutnovdez")/3 + 1, 1))</f>
        <v>2</v>
      </c>
      <c r="I806" s="51">
        <v>1</v>
      </c>
      <c r="J806" s="47">
        <v>2</v>
      </c>
    </row>
    <row r="807" spans="1:10" x14ac:dyDescent="0.25">
      <c r="A807" s="59" t="s">
        <v>195</v>
      </c>
      <c r="B807" s="46" t="s">
        <v>192</v>
      </c>
      <c r="C807" s="46" t="s">
        <v>181</v>
      </c>
      <c r="D807" s="46" t="s">
        <v>186</v>
      </c>
      <c r="E807" s="68">
        <f>_xlfn.XLOOKUP(Tabela4[[#This Row],[Origem]],Tabela2[Estado],Tabela2[Id_Porto],-1)</f>
        <v>6</v>
      </c>
      <c r="F807" s="68">
        <f>_xlfn.XLOOKUP(Tabela4[[#This Row],[Destino]],Tabela2[Estado],Tabela2[Id_Porto],-1)</f>
        <v>11</v>
      </c>
      <c r="G807" s="68">
        <f>_xlfn.XLOOKUP(Tabela4[[#This Row],[Tipo]],Tabela5[Tipo],Tabela5[Id_Carga],-1)</f>
        <v>1</v>
      </c>
      <c r="H807" s="59">
        <f>MONTH(DATE(2024, FIND(Tabela4[[#This Row],[Mês]], "janfevmarabrmaijunjulagosetoutnovdez")/3 + 1, 1))</f>
        <v>2</v>
      </c>
      <c r="I807" s="51">
        <v>2</v>
      </c>
      <c r="J807" s="47">
        <v>2</v>
      </c>
    </row>
    <row r="808" spans="1:10" x14ac:dyDescent="0.25">
      <c r="A808" s="59" t="s">
        <v>195</v>
      </c>
      <c r="B808" s="46" t="s">
        <v>192</v>
      </c>
      <c r="C808" s="46" t="s">
        <v>86</v>
      </c>
      <c r="D808" s="46" t="s">
        <v>180</v>
      </c>
      <c r="E808" s="68">
        <f>_xlfn.XLOOKUP(Tabela4[[#This Row],[Origem]],Tabela2[Estado],Tabela2[Id_Porto],-1)</f>
        <v>4</v>
      </c>
      <c r="F808" s="68">
        <f>_xlfn.XLOOKUP(Tabela4[[#This Row],[Destino]],Tabela2[Estado],Tabela2[Id_Porto],-1)</f>
        <v>5</v>
      </c>
      <c r="G808" s="68">
        <f>_xlfn.XLOOKUP(Tabela4[[#This Row],[Tipo]],Tabela5[Tipo],Tabela5[Id_Carga],-1)</f>
        <v>1</v>
      </c>
      <c r="H808" s="59">
        <f>MONTH(DATE(2024, FIND(Tabela4[[#This Row],[Mês]], "janfevmarabrmaijunjulagosetoutnovdez")/3 + 1, 1))</f>
        <v>2</v>
      </c>
      <c r="I808" s="51">
        <v>2</v>
      </c>
      <c r="J808" s="47">
        <v>2</v>
      </c>
    </row>
    <row r="809" spans="1:10" x14ac:dyDescent="0.25">
      <c r="A809" s="59" t="s">
        <v>195</v>
      </c>
      <c r="B809" s="46" t="s">
        <v>191</v>
      </c>
      <c r="C809" s="46" t="s">
        <v>86</v>
      </c>
      <c r="D809" s="46" t="s">
        <v>180</v>
      </c>
      <c r="E809" s="68">
        <f>_xlfn.XLOOKUP(Tabela4[[#This Row],[Origem]],Tabela2[Estado],Tabela2[Id_Porto],-1)</f>
        <v>4</v>
      </c>
      <c r="F809" s="68">
        <f>_xlfn.XLOOKUP(Tabela4[[#This Row],[Destino]],Tabela2[Estado],Tabela2[Id_Porto],-1)</f>
        <v>5</v>
      </c>
      <c r="G809" s="68">
        <f>_xlfn.XLOOKUP(Tabela4[[#This Row],[Tipo]],Tabela5[Tipo],Tabela5[Id_Carga],-1)</f>
        <v>3</v>
      </c>
      <c r="H809" s="59">
        <f>MONTH(DATE(2024, FIND(Tabela4[[#This Row],[Mês]], "janfevmarabrmaijunjulagosetoutnovdez")/3 + 1, 1))</f>
        <v>2</v>
      </c>
      <c r="I809" s="51">
        <v>1</v>
      </c>
      <c r="J809" s="47">
        <v>2</v>
      </c>
    </row>
    <row r="810" spans="1:10" x14ac:dyDescent="0.25">
      <c r="A810" s="59" t="s">
        <v>195</v>
      </c>
      <c r="B810" s="46" t="s">
        <v>192</v>
      </c>
      <c r="C810" s="46" t="s">
        <v>86</v>
      </c>
      <c r="D810" s="46" t="s">
        <v>186</v>
      </c>
      <c r="E810" s="68">
        <f>_xlfn.XLOOKUP(Tabela4[[#This Row],[Origem]],Tabela2[Estado],Tabela2[Id_Porto],-1)</f>
        <v>4</v>
      </c>
      <c r="F810" s="68">
        <f>_xlfn.XLOOKUP(Tabela4[[#This Row],[Destino]],Tabela2[Estado],Tabela2[Id_Porto],-1)</f>
        <v>11</v>
      </c>
      <c r="G810" s="68">
        <f>_xlfn.XLOOKUP(Tabela4[[#This Row],[Tipo]],Tabela5[Tipo],Tabela5[Id_Carga],-1)</f>
        <v>1</v>
      </c>
      <c r="H810" s="59">
        <f>MONTH(DATE(2024, FIND(Tabela4[[#This Row],[Mês]], "janfevmarabrmaijunjulagosetoutnovdez")/3 + 1, 1))</f>
        <v>2</v>
      </c>
      <c r="I810" s="51">
        <v>2</v>
      </c>
      <c r="J810" s="47">
        <v>2</v>
      </c>
    </row>
    <row r="811" spans="1:10" x14ac:dyDescent="0.25">
      <c r="A811" s="59" t="s">
        <v>195</v>
      </c>
      <c r="B811" s="46" t="s">
        <v>191</v>
      </c>
      <c r="C811" s="46" t="s">
        <v>86</v>
      </c>
      <c r="D811" s="46" t="s">
        <v>186</v>
      </c>
      <c r="E811" s="68">
        <f>_xlfn.XLOOKUP(Tabela4[[#This Row],[Origem]],Tabela2[Estado],Tabela2[Id_Porto],-1)</f>
        <v>4</v>
      </c>
      <c r="F811" s="68">
        <f>_xlfn.XLOOKUP(Tabela4[[#This Row],[Destino]],Tabela2[Estado],Tabela2[Id_Porto],-1)</f>
        <v>11</v>
      </c>
      <c r="G811" s="68">
        <f>_xlfn.XLOOKUP(Tabela4[[#This Row],[Tipo]],Tabela5[Tipo],Tabela5[Id_Carga],-1)</f>
        <v>3</v>
      </c>
      <c r="H811" s="59">
        <f>MONTH(DATE(2024, FIND(Tabela4[[#This Row],[Mês]], "janfevmarabrmaijunjulagosetoutnovdez")/3 + 1, 1))</f>
        <v>2</v>
      </c>
      <c r="I811" s="51">
        <v>1</v>
      </c>
      <c r="J811" s="47">
        <v>2</v>
      </c>
    </row>
    <row r="812" spans="1:10" x14ac:dyDescent="0.25">
      <c r="A812" s="59" t="s">
        <v>195</v>
      </c>
      <c r="B812" s="46" t="s">
        <v>191</v>
      </c>
      <c r="C812" s="46" t="s">
        <v>86</v>
      </c>
      <c r="D812" s="46" t="s">
        <v>186</v>
      </c>
      <c r="E812" s="68">
        <f>_xlfn.XLOOKUP(Tabela4[[#This Row],[Origem]],Tabela2[Estado],Tabela2[Id_Porto],-1)</f>
        <v>4</v>
      </c>
      <c r="F812" s="68">
        <f>_xlfn.XLOOKUP(Tabela4[[#This Row],[Destino]],Tabela2[Estado],Tabela2[Id_Porto],-1)</f>
        <v>11</v>
      </c>
      <c r="G812" s="68">
        <f>_xlfn.XLOOKUP(Tabela4[[#This Row],[Tipo]],Tabela5[Tipo],Tabela5[Id_Carga],-1)</f>
        <v>3</v>
      </c>
      <c r="H812" s="59">
        <f>MONTH(DATE(2024, FIND(Tabela4[[#This Row],[Mês]], "janfevmarabrmaijunjulagosetoutnovdez")/3 + 1, 1))</f>
        <v>2</v>
      </c>
      <c r="I812" s="51">
        <v>1</v>
      </c>
      <c r="J812" s="47">
        <v>2</v>
      </c>
    </row>
    <row r="813" spans="1:10" x14ac:dyDescent="0.25">
      <c r="A813" s="59" t="s">
        <v>195</v>
      </c>
      <c r="B813" s="46" t="s">
        <v>192</v>
      </c>
      <c r="C813" s="46" t="s">
        <v>182</v>
      </c>
      <c r="D813" s="46" t="s">
        <v>177</v>
      </c>
      <c r="E813" s="68">
        <f>_xlfn.XLOOKUP(Tabela4[[#This Row],[Origem]],Tabela2[Estado],Tabela2[Id_Porto],-1)</f>
        <v>7</v>
      </c>
      <c r="F813" s="68">
        <f>_xlfn.XLOOKUP(Tabela4[[#This Row],[Destino]],Tabela2[Estado],Tabela2[Id_Porto],-1)</f>
        <v>1</v>
      </c>
      <c r="G813" s="68">
        <f>_xlfn.XLOOKUP(Tabela4[[#This Row],[Tipo]],Tabela5[Tipo],Tabela5[Id_Carga],-1)</f>
        <v>1</v>
      </c>
      <c r="H813" s="59">
        <f>MONTH(DATE(2024, FIND(Tabela4[[#This Row],[Mês]], "janfevmarabrmaijunjulagosetoutnovdez")/3 + 1, 1))</f>
        <v>2</v>
      </c>
      <c r="I813" s="51">
        <v>2</v>
      </c>
      <c r="J813" s="47">
        <v>2</v>
      </c>
    </row>
    <row r="814" spans="1:10" x14ac:dyDescent="0.25">
      <c r="A814" s="59" t="s">
        <v>195</v>
      </c>
      <c r="B814" s="46" t="s">
        <v>192</v>
      </c>
      <c r="C814" s="46" t="s">
        <v>179</v>
      </c>
      <c r="D814" s="46" t="s">
        <v>187</v>
      </c>
      <c r="E814" s="68">
        <f>_xlfn.XLOOKUP(Tabela4[[#This Row],[Origem]],Tabela2[Estado],Tabela2[Id_Porto],-1)</f>
        <v>3</v>
      </c>
      <c r="F814" s="68">
        <f>_xlfn.XLOOKUP(Tabela4[[#This Row],[Destino]],Tabela2[Estado],Tabela2[Id_Porto],-1)</f>
        <v>12</v>
      </c>
      <c r="G814" s="68">
        <f>_xlfn.XLOOKUP(Tabela4[[#This Row],[Tipo]],Tabela5[Tipo],Tabela5[Id_Carga],-1)</f>
        <v>1</v>
      </c>
      <c r="H814" s="59">
        <f>MONTH(DATE(2024, FIND(Tabela4[[#This Row],[Mês]], "janfevmarabrmaijunjulagosetoutnovdez")/3 + 1, 1))</f>
        <v>2</v>
      </c>
      <c r="I814" s="51">
        <v>2</v>
      </c>
      <c r="J814" s="47">
        <v>2</v>
      </c>
    </row>
    <row r="815" spans="1:10" x14ac:dyDescent="0.25">
      <c r="A815" s="59" t="s">
        <v>195</v>
      </c>
      <c r="B815" s="46" t="s">
        <v>193</v>
      </c>
      <c r="C815" s="46" t="s">
        <v>178</v>
      </c>
      <c r="D815" s="46" t="s">
        <v>184</v>
      </c>
      <c r="E815" s="68">
        <f>_xlfn.XLOOKUP(Tabela4[[#This Row],[Origem]],Tabela2[Estado],Tabela2[Id_Porto],-1)</f>
        <v>2</v>
      </c>
      <c r="F815" s="68">
        <f>_xlfn.XLOOKUP(Tabela4[[#This Row],[Destino]],Tabela2[Estado],Tabela2[Id_Porto],-1)</f>
        <v>9</v>
      </c>
      <c r="G815" s="68">
        <f>_xlfn.XLOOKUP(Tabela4[[#This Row],[Tipo]],Tabela5[Tipo],Tabela5[Id_Carga],-1)</f>
        <v>4</v>
      </c>
      <c r="H815" s="59">
        <f>MONTH(DATE(2024, FIND(Tabela4[[#This Row],[Mês]], "janfevmarabrmaijunjulagosetoutnovdez")/3 + 1, 1))</f>
        <v>2</v>
      </c>
      <c r="I815" s="51">
        <v>1</v>
      </c>
      <c r="J815" s="47">
        <v>2</v>
      </c>
    </row>
    <row r="816" spans="1:10" x14ac:dyDescent="0.25">
      <c r="A816" s="59" t="s">
        <v>195</v>
      </c>
      <c r="B816" s="46" t="s">
        <v>191</v>
      </c>
      <c r="C816" s="46" t="s">
        <v>180</v>
      </c>
      <c r="D816" s="46" t="s">
        <v>177</v>
      </c>
      <c r="E816" s="68">
        <f>_xlfn.XLOOKUP(Tabela4[[#This Row],[Origem]],Tabela2[Estado],Tabela2[Id_Porto],-1)</f>
        <v>5</v>
      </c>
      <c r="F816" s="68">
        <f>_xlfn.XLOOKUP(Tabela4[[#This Row],[Destino]],Tabela2[Estado],Tabela2[Id_Porto],-1)</f>
        <v>1</v>
      </c>
      <c r="G816" s="68">
        <f>_xlfn.XLOOKUP(Tabela4[[#This Row],[Tipo]],Tabela5[Tipo],Tabela5[Id_Carga],-1)</f>
        <v>3</v>
      </c>
      <c r="H816" s="59">
        <f>MONTH(DATE(2024, FIND(Tabela4[[#This Row],[Mês]], "janfevmarabrmaijunjulagosetoutnovdez")/3 + 1, 1))</f>
        <v>2</v>
      </c>
      <c r="I816" s="51">
        <v>1</v>
      </c>
      <c r="J816" s="47">
        <v>2</v>
      </c>
    </row>
    <row r="817" spans="1:10" x14ac:dyDescent="0.25">
      <c r="A817" s="59" t="s">
        <v>195</v>
      </c>
      <c r="B817" s="46" t="s">
        <v>191</v>
      </c>
      <c r="C817" s="46" t="s">
        <v>180</v>
      </c>
      <c r="D817" s="46" t="s">
        <v>86</v>
      </c>
      <c r="E817" s="68">
        <f>_xlfn.XLOOKUP(Tabela4[[#This Row],[Origem]],Tabela2[Estado],Tabela2[Id_Porto],-1)</f>
        <v>5</v>
      </c>
      <c r="F817" s="68">
        <f>_xlfn.XLOOKUP(Tabela4[[#This Row],[Destino]],Tabela2[Estado],Tabela2[Id_Porto],-1)</f>
        <v>4</v>
      </c>
      <c r="G817" s="68">
        <f>_xlfn.XLOOKUP(Tabela4[[#This Row],[Tipo]],Tabela5[Tipo],Tabela5[Id_Carga],-1)</f>
        <v>3</v>
      </c>
      <c r="H817" s="59">
        <f>MONTH(DATE(2024, FIND(Tabela4[[#This Row],[Mês]], "janfevmarabrmaijunjulagosetoutnovdez")/3 + 1, 1))</f>
        <v>2</v>
      </c>
      <c r="I817" s="51">
        <v>1</v>
      </c>
      <c r="J817" s="47">
        <v>2</v>
      </c>
    </row>
    <row r="818" spans="1:10" x14ac:dyDescent="0.25">
      <c r="A818" s="59" t="s">
        <v>195</v>
      </c>
      <c r="B818" s="46" t="s">
        <v>193</v>
      </c>
      <c r="C818" s="46" t="s">
        <v>180</v>
      </c>
      <c r="D818" s="46" t="s">
        <v>86</v>
      </c>
      <c r="E818" s="68">
        <f>_xlfn.XLOOKUP(Tabela4[[#This Row],[Origem]],Tabela2[Estado],Tabela2[Id_Porto],-1)</f>
        <v>5</v>
      </c>
      <c r="F818" s="68">
        <f>_xlfn.XLOOKUP(Tabela4[[#This Row],[Destino]],Tabela2[Estado],Tabela2[Id_Porto],-1)</f>
        <v>4</v>
      </c>
      <c r="G818" s="68">
        <f>_xlfn.XLOOKUP(Tabela4[[#This Row],[Tipo]],Tabela5[Tipo],Tabela5[Id_Carga],-1)</f>
        <v>4</v>
      </c>
      <c r="H818" s="59">
        <f>MONTH(DATE(2024, FIND(Tabela4[[#This Row],[Mês]], "janfevmarabrmaijunjulagosetoutnovdez")/3 + 1, 1))</f>
        <v>2</v>
      </c>
      <c r="I818" s="51">
        <v>1</v>
      </c>
      <c r="J818" s="47">
        <v>2</v>
      </c>
    </row>
    <row r="819" spans="1:10" x14ac:dyDescent="0.25">
      <c r="A819" s="59" t="s">
        <v>195</v>
      </c>
      <c r="B819" s="46" t="s">
        <v>191</v>
      </c>
      <c r="C819" s="46" t="s">
        <v>180</v>
      </c>
      <c r="D819" s="46" t="s">
        <v>183</v>
      </c>
      <c r="E819" s="68">
        <f>_xlfn.XLOOKUP(Tabela4[[#This Row],[Origem]],Tabela2[Estado],Tabela2[Id_Porto],-1)</f>
        <v>5</v>
      </c>
      <c r="F819" s="68">
        <f>_xlfn.XLOOKUP(Tabela4[[#This Row],[Destino]],Tabela2[Estado],Tabela2[Id_Porto],-1)</f>
        <v>8</v>
      </c>
      <c r="G819" s="68">
        <f>_xlfn.XLOOKUP(Tabela4[[#This Row],[Tipo]],Tabela5[Tipo],Tabela5[Id_Carga],-1)</f>
        <v>3</v>
      </c>
      <c r="H819" s="59">
        <f>MONTH(DATE(2024, FIND(Tabela4[[#This Row],[Mês]], "janfevmarabrmaijunjulagosetoutnovdez")/3 + 1, 1))</f>
        <v>2</v>
      </c>
      <c r="I819" s="51">
        <v>1</v>
      </c>
      <c r="J819" s="47">
        <v>2</v>
      </c>
    </row>
    <row r="820" spans="1:10" x14ac:dyDescent="0.25">
      <c r="A820" s="59" t="s">
        <v>195</v>
      </c>
      <c r="B820" s="46" t="s">
        <v>192</v>
      </c>
      <c r="C820" s="46" t="s">
        <v>180</v>
      </c>
      <c r="D820" s="46" t="s">
        <v>186</v>
      </c>
      <c r="E820" s="68">
        <f>_xlfn.XLOOKUP(Tabela4[[#This Row],[Origem]],Tabela2[Estado],Tabela2[Id_Porto],-1)</f>
        <v>5</v>
      </c>
      <c r="F820" s="68">
        <f>_xlfn.XLOOKUP(Tabela4[[#This Row],[Destino]],Tabela2[Estado],Tabela2[Id_Porto],-1)</f>
        <v>11</v>
      </c>
      <c r="G820" s="68">
        <f>_xlfn.XLOOKUP(Tabela4[[#This Row],[Tipo]],Tabela5[Tipo],Tabela5[Id_Carga],-1)</f>
        <v>1</v>
      </c>
      <c r="H820" s="59">
        <f>MONTH(DATE(2024, FIND(Tabela4[[#This Row],[Mês]], "janfevmarabrmaijunjulagosetoutnovdez")/3 + 1, 1))</f>
        <v>2</v>
      </c>
      <c r="I820" s="51">
        <v>2</v>
      </c>
      <c r="J820" s="47">
        <v>2</v>
      </c>
    </row>
    <row r="821" spans="1:10" x14ac:dyDescent="0.25">
      <c r="A821" s="59" t="s">
        <v>195</v>
      </c>
      <c r="B821" s="46" t="s">
        <v>193</v>
      </c>
      <c r="C821" s="46" t="s">
        <v>180</v>
      </c>
      <c r="D821" s="46" t="s">
        <v>186</v>
      </c>
      <c r="E821" s="68">
        <f>_xlfn.XLOOKUP(Tabela4[[#This Row],[Origem]],Tabela2[Estado],Tabela2[Id_Porto],-1)</f>
        <v>5</v>
      </c>
      <c r="F821" s="68">
        <f>_xlfn.XLOOKUP(Tabela4[[#This Row],[Destino]],Tabela2[Estado],Tabela2[Id_Porto],-1)</f>
        <v>11</v>
      </c>
      <c r="G821" s="68">
        <f>_xlfn.XLOOKUP(Tabela4[[#This Row],[Tipo]],Tabela5[Tipo],Tabela5[Id_Carga],-1)</f>
        <v>4</v>
      </c>
      <c r="H821" s="59">
        <f>MONTH(DATE(2024, FIND(Tabela4[[#This Row],[Mês]], "janfevmarabrmaijunjulagosetoutnovdez")/3 + 1, 1))</f>
        <v>2</v>
      </c>
      <c r="I821" s="51">
        <v>1</v>
      </c>
      <c r="J821" s="47">
        <v>2</v>
      </c>
    </row>
    <row r="822" spans="1:10" x14ac:dyDescent="0.25">
      <c r="A822" s="59" t="s">
        <v>195</v>
      </c>
      <c r="B822" s="46" t="s">
        <v>191</v>
      </c>
      <c r="C822" s="46" t="s">
        <v>180</v>
      </c>
      <c r="D822" s="46" t="s">
        <v>184</v>
      </c>
      <c r="E822" s="68">
        <f>_xlfn.XLOOKUP(Tabela4[[#This Row],[Origem]],Tabela2[Estado],Tabela2[Id_Porto],-1)</f>
        <v>5</v>
      </c>
      <c r="F822" s="68">
        <f>_xlfn.XLOOKUP(Tabela4[[#This Row],[Destino]],Tabela2[Estado],Tabela2[Id_Porto],-1)</f>
        <v>9</v>
      </c>
      <c r="G822" s="68">
        <f>_xlfn.XLOOKUP(Tabela4[[#This Row],[Tipo]],Tabela5[Tipo],Tabela5[Id_Carga],-1)</f>
        <v>3</v>
      </c>
      <c r="H822" s="59">
        <f>MONTH(DATE(2024, FIND(Tabela4[[#This Row],[Mês]], "janfevmarabrmaijunjulagosetoutnovdez")/3 + 1, 1))</f>
        <v>2</v>
      </c>
      <c r="I822" s="51">
        <v>1</v>
      </c>
      <c r="J822" s="47">
        <v>2</v>
      </c>
    </row>
    <row r="823" spans="1:10" x14ac:dyDescent="0.25">
      <c r="A823" s="59" t="s">
        <v>195</v>
      </c>
      <c r="B823" s="46" t="s">
        <v>191</v>
      </c>
      <c r="C823" s="46" t="s">
        <v>185</v>
      </c>
      <c r="D823" s="46" t="s">
        <v>186</v>
      </c>
      <c r="E823" s="68">
        <f>_xlfn.XLOOKUP(Tabela4[[#This Row],[Origem]],Tabela2[Estado],Tabela2[Id_Porto],-1)</f>
        <v>10</v>
      </c>
      <c r="F823" s="68">
        <f>_xlfn.XLOOKUP(Tabela4[[#This Row],[Destino]],Tabela2[Estado],Tabela2[Id_Porto],-1)</f>
        <v>11</v>
      </c>
      <c r="G823" s="68">
        <f>_xlfn.XLOOKUP(Tabela4[[#This Row],[Tipo]],Tabela5[Tipo],Tabela5[Id_Carga],-1)</f>
        <v>3</v>
      </c>
      <c r="H823" s="59">
        <f>MONTH(DATE(2024, FIND(Tabela4[[#This Row],[Mês]], "janfevmarabrmaijunjulagosetoutnovdez")/3 + 1, 1))</f>
        <v>2</v>
      </c>
      <c r="I823" s="51">
        <v>1</v>
      </c>
      <c r="J823" s="47">
        <v>2</v>
      </c>
    </row>
    <row r="824" spans="1:10" x14ac:dyDescent="0.25">
      <c r="A824" s="59" t="s">
        <v>195</v>
      </c>
      <c r="B824" s="46" t="s">
        <v>191</v>
      </c>
      <c r="C824" s="46" t="s">
        <v>183</v>
      </c>
      <c r="D824" s="46" t="s">
        <v>177</v>
      </c>
      <c r="E824" s="68">
        <f>_xlfn.XLOOKUP(Tabela4[[#This Row],[Origem]],Tabela2[Estado],Tabela2[Id_Porto],-1)</f>
        <v>8</v>
      </c>
      <c r="F824" s="68">
        <f>_xlfn.XLOOKUP(Tabela4[[#This Row],[Destino]],Tabela2[Estado],Tabela2[Id_Porto],-1)</f>
        <v>1</v>
      </c>
      <c r="G824" s="68">
        <f>_xlfn.XLOOKUP(Tabela4[[#This Row],[Tipo]],Tabela5[Tipo],Tabela5[Id_Carga],-1)</f>
        <v>3</v>
      </c>
      <c r="H824" s="59">
        <f>MONTH(DATE(2024, FIND(Tabela4[[#This Row],[Mês]], "janfevmarabrmaijunjulagosetoutnovdez")/3 + 1, 1))</f>
        <v>2</v>
      </c>
      <c r="I824" s="51">
        <v>1</v>
      </c>
      <c r="J824" s="47">
        <v>2</v>
      </c>
    </row>
    <row r="825" spans="1:10" x14ac:dyDescent="0.25">
      <c r="A825" s="59" t="s">
        <v>195</v>
      </c>
      <c r="B825" s="46" t="s">
        <v>191</v>
      </c>
      <c r="C825" s="46" t="s">
        <v>183</v>
      </c>
      <c r="D825" s="46" t="s">
        <v>181</v>
      </c>
      <c r="E825" s="68">
        <f>_xlfn.XLOOKUP(Tabela4[[#This Row],[Origem]],Tabela2[Estado],Tabela2[Id_Porto],-1)</f>
        <v>8</v>
      </c>
      <c r="F825" s="68">
        <f>_xlfn.XLOOKUP(Tabela4[[#This Row],[Destino]],Tabela2[Estado],Tabela2[Id_Porto],-1)</f>
        <v>6</v>
      </c>
      <c r="G825" s="68">
        <f>_xlfn.XLOOKUP(Tabela4[[#This Row],[Tipo]],Tabela5[Tipo],Tabela5[Id_Carga],-1)</f>
        <v>3</v>
      </c>
      <c r="H825" s="59">
        <f>MONTH(DATE(2024, FIND(Tabela4[[#This Row],[Mês]], "janfevmarabrmaijunjulagosetoutnovdez")/3 + 1, 1))</f>
        <v>2</v>
      </c>
      <c r="I825" s="51">
        <v>2</v>
      </c>
      <c r="J825" s="47">
        <v>2</v>
      </c>
    </row>
    <row r="826" spans="1:10" x14ac:dyDescent="0.25">
      <c r="A826" s="59" t="s">
        <v>195</v>
      </c>
      <c r="B826" s="46" t="s">
        <v>193</v>
      </c>
      <c r="C826" s="46" t="s">
        <v>183</v>
      </c>
      <c r="D826" s="46" t="s">
        <v>181</v>
      </c>
      <c r="E826" s="68">
        <f>_xlfn.XLOOKUP(Tabela4[[#This Row],[Origem]],Tabela2[Estado],Tabela2[Id_Porto],-1)</f>
        <v>8</v>
      </c>
      <c r="F826" s="68">
        <f>_xlfn.XLOOKUP(Tabela4[[#This Row],[Destino]],Tabela2[Estado],Tabela2[Id_Porto],-1)</f>
        <v>6</v>
      </c>
      <c r="G826" s="68">
        <f>_xlfn.XLOOKUP(Tabela4[[#This Row],[Tipo]],Tabela5[Tipo],Tabela5[Id_Carga],-1)</f>
        <v>4</v>
      </c>
      <c r="H826" s="59">
        <f>MONTH(DATE(2024, FIND(Tabela4[[#This Row],[Mês]], "janfevmarabrmaijunjulagosetoutnovdez")/3 + 1, 1))</f>
        <v>2</v>
      </c>
      <c r="I826" s="51">
        <v>1</v>
      </c>
      <c r="J826" s="47">
        <v>2</v>
      </c>
    </row>
    <row r="827" spans="1:10" x14ac:dyDescent="0.25">
      <c r="A827" s="59" t="s">
        <v>195</v>
      </c>
      <c r="B827" s="46" t="s">
        <v>191</v>
      </c>
      <c r="C827" s="46" t="s">
        <v>183</v>
      </c>
      <c r="D827" s="46" t="s">
        <v>86</v>
      </c>
      <c r="E827" s="68">
        <f>_xlfn.XLOOKUP(Tabela4[[#This Row],[Origem]],Tabela2[Estado],Tabela2[Id_Porto],-1)</f>
        <v>8</v>
      </c>
      <c r="F827" s="68">
        <f>_xlfn.XLOOKUP(Tabela4[[#This Row],[Destino]],Tabela2[Estado],Tabela2[Id_Porto],-1)</f>
        <v>4</v>
      </c>
      <c r="G827" s="68">
        <f>_xlfn.XLOOKUP(Tabela4[[#This Row],[Tipo]],Tabela5[Tipo],Tabela5[Id_Carga],-1)</f>
        <v>3</v>
      </c>
      <c r="H827" s="59">
        <f>MONTH(DATE(2024, FIND(Tabela4[[#This Row],[Mês]], "janfevmarabrmaijunjulagosetoutnovdez")/3 + 1, 1))</f>
        <v>2</v>
      </c>
      <c r="I827" s="51">
        <v>1</v>
      </c>
      <c r="J827" s="47">
        <v>2</v>
      </c>
    </row>
    <row r="828" spans="1:10" x14ac:dyDescent="0.25">
      <c r="A828" s="59" t="s">
        <v>195</v>
      </c>
      <c r="B828" s="46" t="s">
        <v>191</v>
      </c>
      <c r="C828" s="46" t="s">
        <v>183</v>
      </c>
      <c r="D828" s="46" t="s">
        <v>86</v>
      </c>
      <c r="E828" s="68">
        <f>_xlfn.XLOOKUP(Tabela4[[#This Row],[Origem]],Tabela2[Estado],Tabela2[Id_Porto],-1)</f>
        <v>8</v>
      </c>
      <c r="F828" s="68">
        <f>_xlfn.XLOOKUP(Tabela4[[#This Row],[Destino]],Tabela2[Estado],Tabela2[Id_Porto],-1)</f>
        <v>4</v>
      </c>
      <c r="G828" s="68">
        <f>_xlfn.XLOOKUP(Tabela4[[#This Row],[Tipo]],Tabela5[Tipo],Tabela5[Id_Carga],-1)</f>
        <v>3</v>
      </c>
      <c r="H828" s="59">
        <f>MONTH(DATE(2024, FIND(Tabela4[[#This Row],[Mês]], "janfevmarabrmaijunjulagosetoutnovdez")/3 + 1, 1))</f>
        <v>2</v>
      </c>
      <c r="I828" s="51">
        <v>1</v>
      </c>
      <c r="J828" s="47">
        <v>2</v>
      </c>
    </row>
    <row r="829" spans="1:10" x14ac:dyDescent="0.25">
      <c r="A829" s="59" t="s">
        <v>195</v>
      </c>
      <c r="B829" s="46" t="s">
        <v>193</v>
      </c>
      <c r="C829" s="46" t="s">
        <v>183</v>
      </c>
      <c r="D829" s="46" t="s">
        <v>86</v>
      </c>
      <c r="E829" s="68">
        <f>_xlfn.XLOOKUP(Tabela4[[#This Row],[Origem]],Tabela2[Estado],Tabela2[Id_Porto],-1)</f>
        <v>8</v>
      </c>
      <c r="F829" s="68">
        <f>_xlfn.XLOOKUP(Tabela4[[#This Row],[Destino]],Tabela2[Estado],Tabela2[Id_Porto],-1)</f>
        <v>4</v>
      </c>
      <c r="G829" s="68">
        <f>_xlfn.XLOOKUP(Tabela4[[#This Row],[Tipo]],Tabela5[Tipo],Tabela5[Id_Carga],-1)</f>
        <v>4</v>
      </c>
      <c r="H829" s="59">
        <f>MONTH(DATE(2024, FIND(Tabela4[[#This Row],[Mês]], "janfevmarabrmaijunjulagosetoutnovdez")/3 + 1, 1))</f>
        <v>2</v>
      </c>
      <c r="I829" s="51">
        <v>1</v>
      </c>
      <c r="J829" s="47">
        <v>2</v>
      </c>
    </row>
    <row r="830" spans="1:10" x14ac:dyDescent="0.25">
      <c r="A830" s="59" t="s">
        <v>195</v>
      </c>
      <c r="B830" s="46" t="s">
        <v>191</v>
      </c>
      <c r="C830" s="46" t="s">
        <v>183</v>
      </c>
      <c r="D830" s="46" t="s">
        <v>179</v>
      </c>
      <c r="E830" s="68">
        <f>_xlfn.XLOOKUP(Tabela4[[#This Row],[Origem]],Tabela2[Estado],Tabela2[Id_Porto],-1)</f>
        <v>8</v>
      </c>
      <c r="F830" s="68">
        <f>_xlfn.XLOOKUP(Tabela4[[#This Row],[Destino]],Tabela2[Estado],Tabela2[Id_Porto],-1)</f>
        <v>3</v>
      </c>
      <c r="G830" s="68">
        <f>_xlfn.XLOOKUP(Tabela4[[#This Row],[Tipo]],Tabela5[Tipo],Tabela5[Id_Carga],-1)</f>
        <v>3</v>
      </c>
      <c r="H830" s="59">
        <f>MONTH(DATE(2024, FIND(Tabela4[[#This Row],[Mês]], "janfevmarabrmaijunjulagosetoutnovdez")/3 + 1, 1))</f>
        <v>2</v>
      </c>
      <c r="I830" s="51">
        <v>1</v>
      </c>
      <c r="J830" s="47">
        <v>2</v>
      </c>
    </row>
    <row r="831" spans="1:10" x14ac:dyDescent="0.25">
      <c r="A831" s="59" t="s">
        <v>195</v>
      </c>
      <c r="B831" s="46" t="s">
        <v>192</v>
      </c>
      <c r="C831" s="46" t="s">
        <v>183</v>
      </c>
      <c r="D831" s="46" t="s">
        <v>185</v>
      </c>
      <c r="E831" s="68">
        <f>_xlfn.XLOOKUP(Tabela4[[#This Row],[Origem]],Tabela2[Estado],Tabela2[Id_Porto],-1)</f>
        <v>8</v>
      </c>
      <c r="F831" s="68">
        <f>_xlfn.XLOOKUP(Tabela4[[#This Row],[Destino]],Tabela2[Estado],Tabela2[Id_Porto],-1)</f>
        <v>10</v>
      </c>
      <c r="G831" s="68">
        <f>_xlfn.XLOOKUP(Tabela4[[#This Row],[Tipo]],Tabela5[Tipo],Tabela5[Id_Carga],-1)</f>
        <v>1</v>
      </c>
      <c r="H831" s="59">
        <f>MONTH(DATE(2024, FIND(Tabela4[[#This Row],[Mês]], "janfevmarabrmaijunjulagosetoutnovdez")/3 + 1, 1))</f>
        <v>2</v>
      </c>
      <c r="I831" s="51">
        <v>2</v>
      </c>
      <c r="J831" s="47">
        <v>2</v>
      </c>
    </row>
    <row r="832" spans="1:10" x14ac:dyDescent="0.25">
      <c r="A832" s="59" t="s">
        <v>195</v>
      </c>
      <c r="B832" s="46" t="s">
        <v>191</v>
      </c>
      <c r="C832" s="46" t="s">
        <v>187</v>
      </c>
      <c r="D832" s="46" t="s">
        <v>177</v>
      </c>
      <c r="E832" s="68">
        <f>_xlfn.XLOOKUP(Tabela4[[#This Row],[Origem]],Tabela2[Estado],Tabela2[Id_Porto],-1)</f>
        <v>12</v>
      </c>
      <c r="F832" s="68">
        <f>_xlfn.XLOOKUP(Tabela4[[#This Row],[Destino]],Tabela2[Estado],Tabela2[Id_Porto],-1)</f>
        <v>1</v>
      </c>
      <c r="G832" s="68">
        <f>_xlfn.XLOOKUP(Tabela4[[#This Row],[Tipo]],Tabela5[Tipo],Tabela5[Id_Carga],-1)</f>
        <v>3</v>
      </c>
      <c r="H832" s="59">
        <f>MONTH(DATE(2024, FIND(Tabela4[[#This Row],[Mês]], "janfevmarabrmaijunjulagosetoutnovdez")/3 + 1, 1))</f>
        <v>2</v>
      </c>
      <c r="I832" s="51">
        <v>2</v>
      </c>
      <c r="J832" s="47">
        <v>2</v>
      </c>
    </row>
    <row r="833" spans="1:10" x14ac:dyDescent="0.25">
      <c r="A833" s="59" t="s">
        <v>195</v>
      </c>
      <c r="B833" s="46" t="s">
        <v>191</v>
      </c>
      <c r="C833" s="46" t="s">
        <v>187</v>
      </c>
      <c r="D833" s="46" t="s">
        <v>177</v>
      </c>
      <c r="E833" s="68">
        <f>_xlfn.XLOOKUP(Tabela4[[#This Row],[Origem]],Tabela2[Estado],Tabela2[Id_Porto],-1)</f>
        <v>12</v>
      </c>
      <c r="F833" s="68">
        <f>_xlfn.XLOOKUP(Tabela4[[#This Row],[Destino]],Tabela2[Estado],Tabela2[Id_Porto],-1)</f>
        <v>1</v>
      </c>
      <c r="G833" s="68">
        <f>_xlfn.XLOOKUP(Tabela4[[#This Row],[Tipo]],Tabela5[Tipo],Tabela5[Id_Carga],-1)</f>
        <v>3</v>
      </c>
      <c r="H833" s="59">
        <f>MONTH(DATE(2024, FIND(Tabela4[[#This Row],[Mês]], "janfevmarabrmaijunjulagosetoutnovdez")/3 + 1, 1))</f>
        <v>2</v>
      </c>
      <c r="I833" s="51">
        <v>1</v>
      </c>
      <c r="J833" s="47">
        <v>2</v>
      </c>
    </row>
    <row r="834" spans="1:10" x14ac:dyDescent="0.25">
      <c r="A834" s="59" t="s">
        <v>195</v>
      </c>
      <c r="B834" s="46" t="s">
        <v>192</v>
      </c>
      <c r="C834" s="46" t="s">
        <v>187</v>
      </c>
      <c r="D834" s="46" t="s">
        <v>86</v>
      </c>
      <c r="E834" s="68">
        <f>_xlfn.XLOOKUP(Tabela4[[#This Row],[Origem]],Tabela2[Estado],Tabela2[Id_Porto],-1)</f>
        <v>12</v>
      </c>
      <c r="F834" s="68">
        <f>_xlfn.XLOOKUP(Tabela4[[#This Row],[Destino]],Tabela2[Estado],Tabela2[Id_Porto],-1)</f>
        <v>4</v>
      </c>
      <c r="G834" s="68">
        <f>_xlfn.XLOOKUP(Tabela4[[#This Row],[Tipo]],Tabela5[Tipo],Tabela5[Id_Carga],-1)</f>
        <v>1</v>
      </c>
      <c r="H834" s="59">
        <f>MONTH(DATE(2024, FIND(Tabela4[[#This Row],[Mês]], "janfevmarabrmaijunjulagosetoutnovdez")/3 + 1, 1))</f>
        <v>2</v>
      </c>
      <c r="I834" s="51">
        <v>2</v>
      </c>
      <c r="J834" s="47">
        <v>2</v>
      </c>
    </row>
    <row r="835" spans="1:10" x14ac:dyDescent="0.25">
      <c r="A835" s="59" t="s">
        <v>195</v>
      </c>
      <c r="B835" s="46" t="s">
        <v>192</v>
      </c>
      <c r="C835" s="46" t="s">
        <v>187</v>
      </c>
      <c r="D835" s="46" t="s">
        <v>186</v>
      </c>
      <c r="E835" s="68">
        <f>_xlfn.XLOOKUP(Tabela4[[#This Row],[Origem]],Tabela2[Estado],Tabela2[Id_Porto],-1)</f>
        <v>12</v>
      </c>
      <c r="F835" s="68">
        <f>_xlfn.XLOOKUP(Tabela4[[#This Row],[Destino]],Tabela2[Estado],Tabela2[Id_Porto],-1)</f>
        <v>11</v>
      </c>
      <c r="G835" s="68">
        <f>_xlfn.XLOOKUP(Tabela4[[#This Row],[Tipo]],Tabela5[Tipo],Tabela5[Id_Carga],-1)</f>
        <v>1</v>
      </c>
      <c r="H835" s="59">
        <f>MONTH(DATE(2024, FIND(Tabela4[[#This Row],[Mês]], "janfevmarabrmaijunjulagosetoutnovdez")/3 + 1, 1))</f>
        <v>2</v>
      </c>
      <c r="I835" s="51">
        <v>2</v>
      </c>
      <c r="J835" s="47">
        <v>2</v>
      </c>
    </row>
    <row r="836" spans="1:10" x14ac:dyDescent="0.25">
      <c r="A836" s="59" t="s">
        <v>195</v>
      </c>
      <c r="B836" s="46" t="s">
        <v>191</v>
      </c>
      <c r="C836" s="46" t="s">
        <v>187</v>
      </c>
      <c r="D836" s="46" t="s">
        <v>186</v>
      </c>
      <c r="E836" s="68">
        <f>_xlfn.XLOOKUP(Tabela4[[#This Row],[Origem]],Tabela2[Estado],Tabela2[Id_Porto],-1)</f>
        <v>12</v>
      </c>
      <c r="F836" s="68">
        <f>_xlfn.XLOOKUP(Tabela4[[#This Row],[Destino]],Tabela2[Estado],Tabela2[Id_Porto],-1)</f>
        <v>11</v>
      </c>
      <c r="G836" s="68">
        <f>_xlfn.XLOOKUP(Tabela4[[#This Row],[Tipo]],Tabela5[Tipo],Tabela5[Id_Carga],-1)</f>
        <v>3</v>
      </c>
      <c r="H836" s="59">
        <f>MONTH(DATE(2024, FIND(Tabela4[[#This Row],[Mês]], "janfevmarabrmaijunjulagosetoutnovdez")/3 + 1, 1))</f>
        <v>2</v>
      </c>
      <c r="I836" s="51">
        <v>1</v>
      </c>
      <c r="J836" s="47">
        <v>2</v>
      </c>
    </row>
    <row r="837" spans="1:10" x14ac:dyDescent="0.25">
      <c r="A837" s="59" t="s">
        <v>195</v>
      </c>
      <c r="B837" s="46" t="s">
        <v>191</v>
      </c>
      <c r="C837" s="46" t="s">
        <v>186</v>
      </c>
      <c r="D837" s="46" t="s">
        <v>177</v>
      </c>
      <c r="E837" s="68">
        <f>_xlfn.XLOOKUP(Tabela4[[#This Row],[Origem]],Tabela2[Estado],Tabela2[Id_Porto],-1)</f>
        <v>11</v>
      </c>
      <c r="F837" s="68">
        <f>_xlfn.XLOOKUP(Tabela4[[#This Row],[Destino]],Tabela2[Estado],Tabela2[Id_Porto],-1)</f>
        <v>1</v>
      </c>
      <c r="G837" s="68">
        <f>_xlfn.XLOOKUP(Tabela4[[#This Row],[Tipo]],Tabela5[Tipo],Tabela5[Id_Carga],-1)</f>
        <v>3</v>
      </c>
      <c r="H837" s="59">
        <f>MONTH(DATE(2024, FIND(Tabela4[[#This Row],[Mês]], "janfevmarabrmaijunjulagosetoutnovdez")/3 + 1, 1))</f>
        <v>2</v>
      </c>
      <c r="I837" s="51">
        <v>1</v>
      </c>
      <c r="J837" s="47">
        <v>2</v>
      </c>
    </row>
    <row r="838" spans="1:10" x14ac:dyDescent="0.25">
      <c r="A838" s="59" t="s">
        <v>195</v>
      </c>
      <c r="B838" s="46" t="s">
        <v>191</v>
      </c>
      <c r="C838" s="46" t="s">
        <v>186</v>
      </c>
      <c r="D838" s="46" t="s">
        <v>86</v>
      </c>
      <c r="E838" s="68">
        <f>_xlfn.XLOOKUP(Tabela4[[#This Row],[Origem]],Tabela2[Estado],Tabela2[Id_Porto],-1)</f>
        <v>11</v>
      </c>
      <c r="F838" s="68">
        <f>_xlfn.XLOOKUP(Tabela4[[#This Row],[Destino]],Tabela2[Estado],Tabela2[Id_Porto],-1)</f>
        <v>4</v>
      </c>
      <c r="G838" s="68">
        <f>_xlfn.XLOOKUP(Tabela4[[#This Row],[Tipo]],Tabela5[Tipo],Tabela5[Id_Carga],-1)</f>
        <v>3</v>
      </c>
      <c r="H838" s="59">
        <f>MONTH(DATE(2024, FIND(Tabela4[[#This Row],[Mês]], "janfevmarabrmaijunjulagosetoutnovdez")/3 + 1, 1))</f>
        <v>2</v>
      </c>
      <c r="I838" s="51">
        <v>1</v>
      </c>
      <c r="J838" s="47">
        <v>2</v>
      </c>
    </row>
    <row r="839" spans="1:10" x14ac:dyDescent="0.25">
      <c r="A839" s="59" t="s">
        <v>195</v>
      </c>
      <c r="B839" s="46" t="s">
        <v>193</v>
      </c>
      <c r="C839" s="46" t="s">
        <v>186</v>
      </c>
      <c r="D839" s="46" t="s">
        <v>179</v>
      </c>
      <c r="E839" s="68">
        <f>_xlfn.XLOOKUP(Tabela4[[#This Row],[Origem]],Tabela2[Estado],Tabela2[Id_Porto],-1)</f>
        <v>11</v>
      </c>
      <c r="F839" s="68">
        <f>_xlfn.XLOOKUP(Tabela4[[#This Row],[Destino]],Tabela2[Estado],Tabela2[Id_Porto],-1)</f>
        <v>3</v>
      </c>
      <c r="G839" s="68">
        <f>_xlfn.XLOOKUP(Tabela4[[#This Row],[Tipo]],Tabela5[Tipo],Tabela5[Id_Carga],-1)</f>
        <v>4</v>
      </c>
      <c r="H839" s="59">
        <f>MONTH(DATE(2024, FIND(Tabela4[[#This Row],[Mês]], "janfevmarabrmaijunjulagosetoutnovdez")/3 + 1, 1))</f>
        <v>2</v>
      </c>
      <c r="I839" s="51">
        <v>1</v>
      </c>
      <c r="J839" s="47">
        <v>2</v>
      </c>
    </row>
    <row r="840" spans="1:10" x14ac:dyDescent="0.25">
      <c r="A840" s="59" t="s">
        <v>195</v>
      </c>
      <c r="B840" s="46" t="s">
        <v>192</v>
      </c>
      <c r="C840" s="46" t="s">
        <v>186</v>
      </c>
      <c r="D840" s="46" t="s">
        <v>183</v>
      </c>
      <c r="E840" s="68">
        <f>_xlfn.XLOOKUP(Tabela4[[#This Row],[Origem]],Tabela2[Estado],Tabela2[Id_Porto],-1)</f>
        <v>11</v>
      </c>
      <c r="F840" s="68">
        <f>_xlfn.XLOOKUP(Tabela4[[#This Row],[Destino]],Tabela2[Estado],Tabela2[Id_Porto],-1)</f>
        <v>8</v>
      </c>
      <c r="G840" s="68">
        <f>_xlfn.XLOOKUP(Tabela4[[#This Row],[Tipo]],Tabela5[Tipo],Tabela5[Id_Carga],-1)</f>
        <v>1</v>
      </c>
      <c r="H840" s="59">
        <f>MONTH(DATE(2024, FIND(Tabela4[[#This Row],[Mês]], "janfevmarabrmaijunjulagosetoutnovdez")/3 + 1, 1))</f>
        <v>2</v>
      </c>
      <c r="I840" s="51">
        <v>2</v>
      </c>
      <c r="J840" s="47">
        <v>2</v>
      </c>
    </row>
    <row r="841" spans="1:10" x14ac:dyDescent="0.25">
      <c r="A841" s="59" t="s">
        <v>195</v>
      </c>
      <c r="B841" s="46" t="s">
        <v>191</v>
      </c>
      <c r="C841" s="46" t="s">
        <v>186</v>
      </c>
      <c r="D841" s="46" t="s">
        <v>187</v>
      </c>
      <c r="E841" s="68">
        <f>_xlfn.XLOOKUP(Tabela4[[#This Row],[Origem]],Tabela2[Estado],Tabela2[Id_Porto],-1)</f>
        <v>11</v>
      </c>
      <c r="F841" s="68">
        <f>_xlfn.XLOOKUP(Tabela4[[#This Row],[Destino]],Tabela2[Estado],Tabela2[Id_Porto],-1)</f>
        <v>12</v>
      </c>
      <c r="G841" s="68">
        <f>_xlfn.XLOOKUP(Tabela4[[#This Row],[Tipo]],Tabela5[Tipo],Tabela5[Id_Carga],-1)</f>
        <v>3</v>
      </c>
      <c r="H841" s="59">
        <f>MONTH(DATE(2024, FIND(Tabela4[[#This Row],[Mês]], "janfevmarabrmaijunjulagosetoutnovdez")/3 + 1, 1))</f>
        <v>2</v>
      </c>
      <c r="I841" s="51">
        <v>1</v>
      </c>
      <c r="J841" s="47">
        <v>2</v>
      </c>
    </row>
    <row r="842" spans="1:10" x14ac:dyDescent="0.25">
      <c r="A842" s="59" t="s">
        <v>195</v>
      </c>
      <c r="B842" s="46" t="s">
        <v>191</v>
      </c>
      <c r="C842" s="46" t="s">
        <v>186</v>
      </c>
      <c r="D842" s="46" t="s">
        <v>186</v>
      </c>
      <c r="E842" s="68">
        <f>_xlfn.XLOOKUP(Tabela4[[#This Row],[Origem]],Tabela2[Estado],Tabela2[Id_Porto],-1)</f>
        <v>11</v>
      </c>
      <c r="F842" s="68">
        <f>_xlfn.XLOOKUP(Tabela4[[#This Row],[Destino]],Tabela2[Estado],Tabela2[Id_Porto],-1)</f>
        <v>11</v>
      </c>
      <c r="G842" s="68">
        <f>_xlfn.XLOOKUP(Tabela4[[#This Row],[Tipo]],Tabela5[Tipo],Tabela5[Id_Carga],-1)</f>
        <v>3</v>
      </c>
      <c r="H842" s="59">
        <f>MONTH(DATE(2024, FIND(Tabela4[[#This Row],[Mês]], "janfevmarabrmaijunjulagosetoutnovdez")/3 + 1, 1))</f>
        <v>2</v>
      </c>
      <c r="I842" s="51">
        <v>1</v>
      </c>
      <c r="J842" s="47">
        <v>2</v>
      </c>
    </row>
    <row r="843" spans="1:10" x14ac:dyDescent="0.25">
      <c r="A843" s="59" t="s">
        <v>195</v>
      </c>
      <c r="B843" s="46" t="s">
        <v>191</v>
      </c>
      <c r="C843" s="46" t="s">
        <v>184</v>
      </c>
      <c r="D843" s="46" t="s">
        <v>177</v>
      </c>
      <c r="E843" s="68">
        <f>_xlfn.XLOOKUP(Tabela4[[#This Row],[Origem]],Tabela2[Estado],Tabela2[Id_Porto],-1)</f>
        <v>9</v>
      </c>
      <c r="F843" s="68">
        <f>_xlfn.XLOOKUP(Tabela4[[#This Row],[Destino]],Tabela2[Estado],Tabela2[Id_Porto],-1)</f>
        <v>1</v>
      </c>
      <c r="G843" s="68">
        <f>_xlfn.XLOOKUP(Tabela4[[#This Row],[Tipo]],Tabela5[Tipo],Tabela5[Id_Carga],-1)</f>
        <v>3</v>
      </c>
      <c r="H843" s="59">
        <f>MONTH(DATE(2024, FIND(Tabela4[[#This Row],[Mês]], "janfevmarabrmaijunjulagosetoutnovdez")/3 + 1, 1))</f>
        <v>2</v>
      </c>
      <c r="I843" s="51">
        <v>2</v>
      </c>
      <c r="J843" s="47">
        <v>2</v>
      </c>
    </row>
    <row r="844" spans="1:10" x14ac:dyDescent="0.25">
      <c r="A844" s="59" t="s">
        <v>195</v>
      </c>
      <c r="B844" s="46" t="s">
        <v>191</v>
      </c>
      <c r="C844" s="46" t="s">
        <v>184</v>
      </c>
      <c r="D844" s="46" t="s">
        <v>177</v>
      </c>
      <c r="E844" s="68">
        <f>_xlfn.XLOOKUP(Tabela4[[#This Row],[Origem]],Tabela2[Estado],Tabela2[Id_Porto],-1)</f>
        <v>9</v>
      </c>
      <c r="F844" s="68">
        <f>_xlfn.XLOOKUP(Tabela4[[#This Row],[Destino]],Tabela2[Estado],Tabela2[Id_Porto],-1)</f>
        <v>1</v>
      </c>
      <c r="G844" s="68">
        <f>_xlfn.XLOOKUP(Tabela4[[#This Row],[Tipo]],Tabela5[Tipo],Tabela5[Id_Carga],-1)</f>
        <v>3</v>
      </c>
      <c r="H844" s="59">
        <f>MONTH(DATE(2024, FIND(Tabela4[[#This Row],[Mês]], "janfevmarabrmaijunjulagosetoutnovdez")/3 + 1, 1))</f>
        <v>2</v>
      </c>
      <c r="I844" s="51">
        <v>1</v>
      </c>
      <c r="J844" s="47">
        <v>2</v>
      </c>
    </row>
    <row r="845" spans="1:10" x14ac:dyDescent="0.25">
      <c r="A845" s="59" t="s">
        <v>195</v>
      </c>
      <c r="B845" s="46" t="s">
        <v>191</v>
      </c>
      <c r="C845" s="46" t="s">
        <v>184</v>
      </c>
      <c r="D845" s="46" t="s">
        <v>179</v>
      </c>
      <c r="E845" s="68">
        <f>_xlfn.XLOOKUP(Tabela4[[#This Row],[Origem]],Tabela2[Estado],Tabela2[Id_Porto],-1)</f>
        <v>9</v>
      </c>
      <c r="F845" s="68">
        <f>_xlfn.XLOOKUP(Tabela4[[#This Row],[Destino]],Tabela2[Estado],Tabela2[Id_Porto],-1)</f>
        <v>3</v>
      </c>
      <c r="G845" s="68">
        <f>_xlfn.XLOOKUP(Tabela4[[#This Row],[Tipo]],Tabela5[Tipo],Tabela5[Id_Carga],-1)</f>
        <v>3</v>
      </c>
      <c r="H845" s="59">
        <f>MONTH(DATE(2024, FIND(Tabela4[[#This Row],[Mês]], "janfevmarabrmaijunjulagosetoutnovdez")/3 + 1, 1))</f>
        <v>2</v>
      </c>
      <c r="I845" s="51">
        <v>1</v>
      </c>
      <c r="J845" s="47">
        <v>2</v>
      </c>
    </row>
    <row r="846" spans="1:10" x14ac:dyDescent="0.25">
      <c r="A846" s="59" t="s">
        <v>195</v>
      </c>
      <c r="B846" s="46" t="s">
        <v>194</v>
      </c>
      <c r="C846" s="46" t="s">
        <v>184</v>
      </c>
      <c r="D846" s="46" t="s">
        <v>180</v>
      </c>
      <c r="E846" s="68">
        <f>_xlfn.XLOOKUP(Tabela4[[#This Row],[Origem]],Tabela2[Estado],Tabela2[Id_Porto],-1)</f>
        <v>9</v>
      </c>
      <c r="F846" s="68">
        <f>_xlfn.XLOOKUP(Tabela4[[#This Row],[Destino]],Tabela2[Estado],Tabela2[Id_Porto],-1)</f>
        <v>5</v>
      </c>
      <c r="G846" s="68">
        <f>_xlfn.XLOOKUP(Tabela4[[#This Row],[Tipo]],Tabela5[Tipo],Tabela5[Id_Carga],-1)</f>
        <v>2</v>
      </c>
      <c r="H846" s="59">
        <f>MONTH(DATE(2024, FIND(Tabela4[[#This Row],[Mês]], "janfevmarabrmaijunjulagosetoutnovdez")/3 + 1, 1))</f>
        <v>2</v>
      </c>
      <c r="I846" s="51">
        <v>2</v>
      </c>
      <c r="J846" s="47">
        <v>2</v>
      </c>
    </row>
    <row r="847" spans="1:10" x14ac:dyDescent="0.25">
      <c r="A847" s="59" t="s">
        <v>195</v>
      </c>
      <c r="B847" s="46" t="s">
        <v>193</v>
      </c>
      <c r="C847" s="46" t="s">
        <v>184</v>
      </c>
      <c r="D847" s="46" t="s">
        <v>180</v>
      </c>
      <c r="E847" s="68">
        <f>_xlfn.XLOOKUP(Tabela4[[#This Row],[Origem]],Tabela2[Estado],Tabela2[Id_Porto],-1)</f>
        <v>9</v>
      </c>
      <c r="F847" s="68">
        <f>_xlfn.XLOOKUP(Tabela4[[#This Row],[Destino]],Tabela2[Estado],Tabela2[Id_Porto],-1)</f>
        <v>5</v>
      </c>
      <c r="G847" s="68">
        <f>_xlfn.XLOOKUP(Tabela4[[#This Row],[Tipo]],Tabela5[Tipo],Tabela5[Id_Carga],-1)</f>
        <v>4</v>
      </c>
      <c r="H847" s="59">
        <f>MONTH(DATE(2024, FIND(Tabela4[[#This Row],[Mês]], "janfevmarabrmaijunjulagosetoutnovdez")/3 + 1, 1))</f>
        <v>2</v>
      </c>
      <c r="I847" s="51">
        <v>1</v>
      </c>
      <c r="J847" s="47">
        <v>2</v>
      </c>
    </row>
    <row r="848" spans="1:10" x14ac:dyDescent="0.25">
      <c r="A848" s="59" t="s">
        <v>195</v>
      </c>
      <c r="B848" s="46" t="s">
        <v>191</v>
      </c>
      <c r="C848" s="46" t="s">
        <v>184</v>
      </c>
      <c r="D848" s="46" t="s">
        <v>180</v>
      </c>
      <c r="E848" s="68">
        <f>_xlfn.XLOOKUP(Tabela4[[#This Row],[Origem]],Tabela2[Estado],Tabela2[Id_Porto],-1)</f>
        <v>9</v>
      </c>
      <c r="F848" s="68">
        <f>_xlfn.XLOOKUP(Tabela4[[#This Row],[Destino]],Tabela2[Estado],Tabela2[Id_Porto],-1)</f>
        <v>5</v>
      </c>
      <c r="G848" s="68">
        <f>_xlfn.XLOOKUP(Tabela4[[#This Row],[Tipo]],Tabela5[Tipo],Tabela5[Id_Carga],-1)</f>
        <v>3</v>
      </c>
      <c r="H848" s="59">
        <f>MONTH(DATE(2024, FIND(Tabela4[[#This Row],[Mês]], "janfevmarabrmaijunjulagosetoutnovdez")/3 + 1, 1))</f>
        <v>2</v>
      </c>
      <c r="I848" s="51">
        <v>1</v>
      </c>
      <c r="J848" s="47">
        <v>2</v>
      </c>
    </row>
    <row r="849" spans="1:10" x14ac:dyDescent="0.25">
      <c r="A849" s="59" t="s">
        <v>195</v>
      </c>
      <c r="B849" s="46" t="s">
        <v>194</v>
      </c>
      <c r="C849" s="46" t="s">
        <v>184</v>
      </c>
      <c r="D849" s="46" t="s">
        <v>185</v>
      </c>
      <c r="E849" s="68">
        <f>_xlfn.XLOOKUP(Tabela4[[#This Row],[Origem]],Tabela2[Estado],Tabela2[Id_Porto],-1)</f>
        <v>9</v>
      </c>
      <c r="F849" s="68">
        <f>_xlfn.XLOOKUP(Tabela4[[#This Row],[Destino]],Tabela2[Estado],Tabela2[Id_Porto],-1)</f>
        <v>10</v>
      </c>
      <c r="G849" s="68">
        <f>_xlfn.XLOOKUP(Tabela4[[#This Row],[Tipo]],Tabela5[Tipo],Tabela5[Id_Carga],-1)</f>
        <v>2</v>
      </c>
      <c r="H849" s="59">
        <f>MONTH(DATE(2024, FIND(Tabela4[[#This Row],[Mês]], "janfevmarabrmaijunjulagosetoutnovdez")/3 + 1, 1))</f>
        <v>2</v>
      </c>
      <c r="I849" s="51">
        <v>2</v>
      </c>
      <c r="J849" s="47">
        <v>2</v>
      </c>
    </row>
    <row r="850" spans="1:10" x14ac:dyDescent="0.25">
      <c r="A850" s="59" t="s">
        <v>195</v>
      </c>
      <c r="B850" s="46" t="s">
        <v>194</v>
      </c>
      <c r="C850" s="46" t="s">
        <v>177</v>
      </c>
      <c r="D850" s="46" t="s">
        <v>181</v>
      </c>
      <c r="E850" s="68">
        <f>_xlfn.XLOOKUP(Tabela4[[#This Row],[Origem]],Tabela2[Estado],Tabela2[Id_Porto],-1)</f>
        <v>1</v>
      </c>
      <c r="F850" s="68">
        <f>_xlfn.XLOOKUP(Tabela4[[#This Row],[Destino]],Tabela2[Estado],Tabela2[Id_Porto],-1)</f>
        <v>6</v>
      </c>
      <c r="G850" s="68">
        <f>_xlfn.XLOOKUP(Tabela4[[#This Row],[Tipo]],Tabela5[Tipo],Tabela5[Id_Carga],-1)</f>
        <v>2</v>
      </c>
      <c r="H850" s="59">
        <f>MONTH(DATE(2024, FIND(Tabela4[[#This Row],[Mês]], "janfevmarabrmaijunjulagosetoutnovdez")/3 + 1, 1))</f>
        <v>2</v>
      </c>
      <c r="I850" s="51">
        <v>1</v>
      </c>
      <c r="J850" s="47">
        <v>1</v>
      </c>
    </row>
    <row r="851" spans="1:10" x14ac:dyDescent="0.25">
      <c r="A851" s="59" t="s">
        <v>195</v>
      </c>
      <c r="B851" s="46" t="s">
        <v>192</v>
      </c>
      <c r="C851" s="46" t="s">
        <v>177</v>
      </c>
      <c r="D851" s="46" t="s">
        <v>179</v>
      </c>
      <c r="E851" s="68">
        <f>_xlfn.XLOOKUP(Tabela4[[#This Row],[Origem]],Tabela2[Estado],Tabela2[Id_Porto],-1)</f>
        <v>1</v>
      </c>
      <c r="F851" s="68">
        <f>_xlfn.XLOOKUP(Tabela4[[#This Row],[Destino]],Tabela2[Estado],Tabela2[Id_Porto],-1)</f>
        <v>3</v>
      </c>
      <c r="G851" s="68">
        <f>_xlfn.XLOOKUP(Tabela4[[#This Row],[Tipo]],Tabela5[Tipo],Tabela5[Id_Carga],-1)</f>
        <v>1</v>
      </c>
      <c r="H851" s="59">
        <f>MONTH(DATE(2024, FIND(Tabela4[[#This Row],[Mês]], "janfevmarabrmaijunjulagosetoutnovdez")/3 + 1, 1))</f>
        <v>2</v>
      </c>
      <c r="I851" s="51">
        <v>1</v>
      </c>
      <c r="J851" s="47">
        <v>1</v>
      </c>
    </row>
    <row r="852" spans="1:10" x14ac:dyDescent="0.25">
      <c r="A852" s="59" t="s">
        <v>195</v>
      </c>
      <c r="B852" s="46" t="s">
        <v>192</v>
      </c>
      <c r="C852" s="46" t="s">
        <v>177</v>
      </c>
      <c r="D852" s="46" t="s">
        <v>187</v>
      </c>
      <c r="E852" s="68">
        <f>_xlfn.XLOOKUP(Tabela4[[#This Row],[Origem]],Tabela2[Estado],Tabela2[Id_Porto],-1)</f>
        <v>1</v>
      </c>
      <c r="F852" s="68">
        <f>_xlfn.XLOOKUP(Tabela4[[#This Row],[Destino]],Tabela2[Estado],Tabela2[Id_Porto],-1)</f>
        <v>12</v>
      </c>
      <c r="G852" s="68">
        <f>_xlfn.XLOOKUP(Tabela4[[#This Row],[Tipo]],Tabela5[Tipo],Tabela5[Id_Carga],-1)</f>
        <v>1</v>
      </c>
      <c r="H852" s="59">
        <f>MONTH(DATE(2024, FIND(Tabela4[[#This Row],[Mês]], "janfevmarabrmaijunjulagosetoutnovdez")/3 + 1, 1))</f>
        <v>2</v>
      </c>
      <c r="I852" s="51">
        <v>1</v>
      </c>
      <c r="J852" s="47">
        <v>1</v>
      </c>
    </row>
    <row r="853" spans="1:10" x14ac:dyDescent="0.25">
      <c r="A853" s="59" t="s">
        <v>195</v>
      </c>
      <c r="B853" s="46" t="s">
        <v>192</v>
      </c>
      <c r="C853" s="46" t="s">
        <v>181</v>
      </c>
      <c r="D853" s="46" t="s">
        <v>86</v>
      </c>
      <c r="E853" s="68">
        <f>_xlfn.XLOOKUP(Tabela4[[#This Row],[Origem]],Tabela2[Estado],Tabela2[Id_Porto],-1)</f>
        <v>6</v>
      </c>
      <c r="F853" s="68">
        <f>_xlfn.XLOOKUP(Tabela4[[#This Row],[Destino]],Tabela2[Estado],Tabela2[Id_Porto],-1)</f>
        <v>4</v>
      </c>
      <c r="G853" s="68">
        <f>_xlfn.XLOOKUP(Tabela4[[#This Row],[Tipo]],Tabela5[Tipo],Tabela5[Id_Carga],-1)</f>
        <v>1</v>
      </c>
      <c r="H853" s="59">
        <f>MONTH(DATE(2024, FIND(Tabela4[[#This Row],[Mês]], "janfevmarabrmaijunjulagosetoutnovdez")/3 + 1, 1))</f>
        <v>2</v>
      </c>
      <c r="I853" s="51">
        <v>1</v>
      </c>
      <c r="J853" s="47">
        <v>1</v>
      </c>
    </row>
    <row r="854" spans="1:10" x14ac:dyDescent="0.25">
      <c r="A854" s="59" t="s">
        <v>195</v>
      </c>
      <c r="B854" s="46" t="s">
        <v>192</v>
      </c>
      <c r="C854" s="46" t="s">
        <v>181</v>
      </c>
      <c r="D854" s="46" t="s">
        <v>183</v>
      </c>
      <c r="E854" s="68">
        <f>_xlfn.XLOOKUP(Tabela4[[#This Row],[Origem]],Tabela2[Estado],Tabela2[Id_Porto],-1)</f>
        <v>6</v>
      </c>
      <c r="F854" s="68">
        <f>_xlfn.XLOOKUP(Tabela4[[#This Row],[Destino]],Tabela2[Estado],Tabela2[Id_Porto],-1)</f>
        <v>8</v>
      </c>
      <c r="G854" s="68">
        <f>_xlfn.XLOOKUP(Tabela4[[#This Row],[Tipo]],Tabela5[Tipo],Tabela5[Id_Carga],-1)</f>
        <v>1</v>
      </c>
      <c r="H854" s="59">
        <f>MONTH(DATE(2024, FIND(Tabela4[[#This Row],[Mês]], "janfevmarabrmaijunjulagosetoutnovdez")/3 + 1, 1))</f>
        <v>2</v>
      </c>
      <c r="I854" s="51">
        <v>1</v>
      </c>
      <c r="J854" s="47">
        <v>1</v>
      </c>
    </row>
    <row r="855" spans="1:10" x14ac:dyDescent="0.25">
      <c r="A855" s="59" t="s">
        <v>195</v>
      </c>
      <c r="B855" s="46" t="s">
        <v>194</v>
      </c>
      <c r="C855" s="46" t="s">
        <v>181</v>
      </c>
      <c r="D855" s="46" t="s">
        <v>186</v>
      </c>
      <c r="E855" s="68">
        <f>_xlfn.XLOOKUP(Tabela4[[#This Row],[Origem]],Tabela2[Estado],Tabela2[Id_Porto],-1)</f>
        <v>6</v>
      </c>
      <c r="F855" s="68">
        <f>_xlfn.XLOOKUP(Tabela4[[#This Row],[Destino]],Tabela2[Estado],Tabela2[Id_Porto],-1)</f>
        <v>11</v>
      </c>
      <c r="G855" s="68">
        <f>_xlfn.XLOOKUP(Tabela4[[#This Row],[Tipo]],Tabela5[Tipo],Tabela5[Id_Carga],-1)</f>
        <v>2</v>
      </c>
      <c r="H855" s="59">
        <f>MONTH(DATE(2024, FIND(Tabela4[[#This Row],[Mês]], "janfevmarabrmaijunjulagosetoutnovdez")/3 + 1, 1))</f>
        <v>2</v>
      </c>
      <c r="I855" s="51">
        <v>1</v>
      </c>
      <c r="J855" s="47">
        <v>1</v>
      </c>
    </row>
    <row r="856" spans="1:10" x14ac:dyDescent="0.25">
      <c r="A856" s="59" t="s">
        <v>195</v>
      </c>
      <c r="B856" s="46" t="s">
        <v>194</v>
      </c>
      <c r="C856" s="46" t="s">
        <v>181</v>
      </c>
      <c r="D856" s="46" t="s">
        <v>184</v>
      </c>
      <c r="E856" s="68">
        <f>_xlfn.XLOOKUP(Tabela4[[#This Row],[Origem]],Tabela2[Estado],Tabela2[Id_Porto],-1)</f>
        <v>6</v>
      </c>
      <c r="F856" s="68">
        <f>_xlfn.XLOOKUP(Tabela4[[#This Row],[Destino]],Tabela2[Estado],Tabela2[Id_Porto],-1)</f>
        <v>9</v>
      </c>
      <c r="G856" s="68">
        <f>_xlfn.XLOOKUP(Tabela4[[#This Row],[Tipo]],Tabela5[Tipo],Tabela5[Id_Carga],-1)</f>
        <v>2</v>
      </c>
      <c r="H856" s="59">
        <f>MONTH(DATE(2024, FIND(Tabela4[[#This Row],[Mês]], "janfevmarabrmaijunjulagosetoutnovdez")/3 + 1, 1))</f>
        <v>2</v>
      </c>
      <c r="I856" s="51">
        <v>1</v>
      </c>
      <c r="J856" s="47">
        <v>1</v>
      </c>
    </row>
    <row r="857" spans="1:10" x14ac:dyDescent="0.25">
      <c r="A857" s="59" t="s">
        <v>195</v>
      </c>
      <c r="B857" s="46" t="s">
        <v>192</v>
      </c>
      <c r="C857" s="46" t="s">
        <v>86</v>
      </c>
      <c r="D857" s="46" t="s">
        <v>186</v>
      </c>
      <c r="E857" s="68">
        <f>_xlfn.XLOOKUP(Tabela4[[#This Row],[Origem]],Tabela2[Estado],Tabela2[Id_Porto],-1)</f>
        <v>4</v>
      </c>
      <c r="F857" s="68">
        <f>_xlfn.XLOOKUP(Tabela4[[#This Row],[Destino]],Tabela2[Estado],Tabela2[Id_Porto],-1)</f>
        <v>11</v>
      </c>
      <c r="G857" s="68">
        <f>_xlfn.XLOOKUP(Tabela4[[#This Row],[Tipo]],Tabela5[Tipo],Tabela5[Id_Carga],-1)</f>
        <v>1</v>
      </c>
      <c r="H857" s="59">
        <f>MONTH(DATE(2024, FIND(Tabela4[[#This Row],[Mês]], "janfevmarabrmaijunjulagosetoutnovdez")/3 + 1, 1))</f>
        <v>2</v>
      </c>
      <c r="I857" s="51">
        <v>1</v>
      </c>
      <c r="J857" s="47">
        <v>1</v>
      </c>
    </row>
    <row r="858" spans="1:10" x14ac:dyDescent="0.25">
      <c r="A858" s="59" t="s">
        <v>195</v>
      </c>
      <c r="B858" s="46" t="s">
        <v>194</v>
      </c>
      <c r="C858" s="46" t="s">
        <v>182</v>
      </c>
      <c r="D858" s="46" t="s">
        <v>186</v>
      </c>
      <c r="E858" s="68">
        <f>_xlfn.XLOOKUP(Tabela4[[#This Row],[Origem]],Tabela2[Estado],Tabela2[Id_Porto],-1)</f>
        <v>7</v>
      </c>
      <c r="F858" s="68">
        <f>_xlfn.XLOOKUP(Tabela4[[#This Row],[Destino]],Tabela2[Estado],Tabela2[Id_Porto],-1)</f>
        <v>11</v>
      </c>
      <c r="G858" s="68">
        <f>_xlfn.XLOOKUP(Tabela4[[#This Row],[Tipo]],Tabela5[Tipo],Tabela5[Id_Carga],-1)</f>
        <v>2</v>
      </c>
      <c r="H858" s="59">
        <f>MONTH(DATE(2024, FIND(Tabela4[[#This Row],[Mês]], "janfevmarabrmaijunjulagosetoutnovdez")/3 + 1, 1))</f>
        <v>2</v>
      </c>
      <c r="I858" s="51">
        <v>1</v>
      </c>
      <c r="J858" s="47">
        <v>1</v>
      </c>
    </row>
    <row r="859" spans="1:10" x14ac:dyDescent="0.25">
      <c r="A859" s="59" t="s">
        <v>195</v>
      </c>
      <c r="B859" s="46" t="s">
        <v>194</v>
      </c>
      <c r="C859" s="46" t="s">
        <v>182</v>
      </c>
      <c r="D859" s="46" t="s">
        <v>184</v>
      </c>
      <c r="E859" s="68">
        <f>_xlfn.XLOOKUP(Tabela4[[#This Row],[Origem]],Tabela2[Estado],Tabela2[Id_Porto],-1)</f>
        <v>7</v>
      </c>
      <c r="F859" s="68">
        <f>_xlfn.XLOOKUP(Tabela4[[#This Row],[Destino]],Tabela2[Estado],Tabela2[Id_Porto],-1)</f>
        <v>9</v>
      </c>
      <c r="G859" s="68">
        <f>_xlfn.XLOOKUP(Tabela4[[#This Row],[Tipo]],Tabela5[Tipo],Tabela5[Id_Carga],-1)</f>
        <v>2</v>
      </c>
      <c r="H859" s="59">
        <f>MONTH(DATE(2024, FIND(Tabela4[[#This Row],[Mês]], "janfevmarabrmaijunjulagosetoutnovdez")/3 + 1, 1))</f>
        <v>2</v>
      </c>
      <c r="I859" s="51">
        <v>1</v>
      </c>
      <c r="J859" s="47">
        <v>1</v>
      </c>
    </row>
    <row r="860" spans="1:10" x14ac:dyDescent="0.25">
      <c r="A860" s="59" t="s">
        <v>195</v>
      </c>
      <c r="B860" s="46" t="s">
        <v>192</v>
      </c>
      <c r="C860" s="46" t="s">
        <v>179</v>
      </c>
      <c r="D860" s="46" t="s">
        <v>86</v>
      </c>
      <c r="E860" s="68">
        <f>_xlfn.XLOOKUP(Tabela4[[#This Row],[Origem]],Tabela2[Estado],Tabela2[Id_Porto],-1)</f>
        <v>3</v>
      </c>
      <c r="F860" s="68">
        <f>_xlfn.XLOOKUP(Tabela4[[#This Row],[Destino]],Tabela2[Estado],Tabela2[Id_Porto],-1)</f>
        <v>4</v>
      </c>
      <c r="G860" s="68">
        <f>_xlfn.XLOOKUP(Tabela4[[#This Row],[Tipo]],Tabela5[Tipo],Tabela5[Id_Carga],-1)</f>
        <v>1</v>
      </c>
      <c r="H860" s="59">
        <f>MONTH(DATE(2024, FIND(Tabela4[[#This Row],[Mês]], "janfevmarabrmaijunjulagosetoutnovdez")/3 + 1, 1))</f>
        <v>2</v>
      </c>
      <c r="I860" s="51">
        <v>1</v>
      </c>
      <c r="J860" s="47">
        <v>1</v>
      </c>
    </row>
    <row r="861" spans="1:10" x14ac:dyDescent="0.25">
      <c r="A861" s="59" t="s">
        <v>195</v>
      </c>
      <c r="B861" s="46" t="s">
        <v>192</v>
      </c>
      <c r="C861" s="46" t="s">
        <v>178</v>
      </c>
      <c r="D861" s="46" t="s">
        <v>187</v>
      </c>
      <c r="E861" s="68">
        <f>_xlfn.XLOOKUP(Tabela4[[#This Row],[Origem]],Tabela2[Estado],Tabela2[Id_Porto],-1)</f>
        <v>2</v>
      </c>
      <c r="F861" s="68">
        <f>_xlfn.XLOOKUP(Tabela4[[#This Row],[Destino]],Tabela2[Estado],Tabela2[Id_Porto],-1)</f>
        <v>12</v>
      </c>
      <c r="G861" s="68">
        <f>_xlfn.XLOOKUP(Tabela4[[#This Row],[Tipo]],Tabela5[Tipo],Tabela5[Id_Carga],-1)</f>
        <v>1</v>
      </c>
      <c r="H861" s="59">
        <f>MONTH(DATE(2024, FIND(Tabela4[[#This Row],[Mês]], "janfevmarabrmaijunjulagosetoutnovdez")/3 + 1, 1))</f>
        <v>2</v>
      </c>
      <c r="I861" s="51">
        <v>1</v>
      </c>
      <c r="J861" s="47">
        <v>1</v>
      </c>
    </row>
    <row r="862" spans="1:10" x14ac:dyDescent="0.25">
      <c r="A862" s="59" t="s">
        <v>195</v>
      </c>
      <c r="B862" s="46" t="s">
        <v>192</v>
      </c>
      <c r="C862" s="46" t="s">
        <v>180</v>
      </c>
      <c r="D862" s="46" t="s">
        <v>186</v>
      </c>
      <c r="E862" s="68">
        <f>_xlfn.XLOOKUP(Tabela4[[#This Row],[Origem]],Tabela2[Estado],Tabela2[Id_Porto],-1)</f>
        <v>5</v>
      </c>
      <c r="F862" s="68">
        <f>_xlfn.XLOOKUP(Tabela4[[#This Row],[Destino]],Tabela2[Estado],Tabela2[Id_Porto],-1)</f>
        <v>11</v>
      </c>
      <c r="G862" s="68">
        <f>_xlfn.XLOOKUP(Tabela4[[#This Row],[Tipo]],Tabela5[Tipo],Tabela5[Id_Carga],-1)</f>
        <v>1</v>
      </c>
      <c r="H862" s="59">
        <f>MONTH(DATE(2024, FIND(Tabela4[[#This Row],[Mês]], "janfevmarabrmaijunjulagosetoutnovdez")/3 + 1, 1))</f>
        <v>2</v>
      </c>
      <c r="I862" s="51">
        <v>1</v>
      </c>
      <c r="J862" s="47">
        <v>1</v>
      </c>
    </row>
    <row r="863" spans="1:10" x14ac:dyDescent="0.25">
      <c r="A863" s="59" t="s">
        <v>195</v>
      </c>
      <c r="B863" s="46" t="s">
        <v>194</v>
      </c>
      <c r="C863" s="46" t="s">
        <v>180</v>
      </c>
      <c r="D863" s="46" t="s">
        <v>186</v>
      </c>
      <c r="E863" s="68">
        <f>_xlfn.XLOOKUP(Tabela4[[#This Row],[Origem]],Tabela2[Estado],Tabela2[Id_Porto],-1)</f>
        <v>5</v>
      </c>
      <c r="F863" s="68">
        <f>_xlfn.XLOOKUP(Tabela4[[#This Row],[Destino]],Tabela2[Estado],Tabela2[Id_Porto],-1)</f>
        <v>11</v>
      </c>
      <c r="G863" s="68">
        <f>_xlfn.XLOOKUP(Tabela4[[#This Row],[Tipo]],Tabela5[Tipo],Tabela5[Id_Carga],-1)</f>
        <v>2</v>
      </c>
      <c r="H863" s="59">
        <f>MONTH(DATE(2024, FIND(Tabela4[[#This Row],[Mês]], "janfevmarabrmaijunjulagosetoutnovdez")/3 + 1, 1))</f>
        <v>2</v>
      </c>
      <c r="I863" s="51">
        <v>1</v>
      </c>
      <c r="J863" s="47">
        <v>1</v>
      </c>
    </row>
    <row r="864" spans="1:10" x14ac:dyDescent="0.25">
      <c r="A864" s="59" t="s">
        <v>195</v>
      </c>
      <c r="B864" s="46" t="s">
        <v>192</v>
      </c>
      <c r="C864" s="46" t="s">
        <v>183</v>
      </c>
      <c r="D864" s="46" t="s">
        <v>177</v>
      </c>
      <c r="E864" s="68">
        <f>_xlfn.XLOOKUP(Tabela4[[#This Row],[Origem]],Tabela2[Estado],Tabela2[Id_Porto],-1)</f>
        <v>8</v>
      </c>
      <c r="F864" s="68">
        <f>_xlfn.XLOOKUP(Tabela4[[#This Row],[Destino]],Tabela2[Estado],Tabela2[Id_Porto],-1)</f>
        <v>1</v>
      </c>
      <c r="G864" s="68">
        <f>_xlfn.XLOOKUP(Tabela4[[#This Row],[Tipo]],Tabela5[Tipo],Tabela5[Id_Carga],-1)</f>
        <v>1</v>
      </c>
      <c r="H864" s="59">
        <f>MONTH(DATE(2024, FIND(Tabela4[[#This Row],[Mês]], "janfevmarabrmaijunjulagosetoutnovdez")/3 + 1, 1))</f>
        <v>2</v>
      </c>
      <c r="I864" s="51">
        <v>1</v>
      </c>
      <c r="J864" s="47">
        <v>1</v>
      </c>
    </row>
    <row r="865" spans="1:10" x14ac:dyDescent="0.25">
      <c r="A865" s="59" t="s">
        <v>195</v>
      </c>
      <c r="B865" s="46" t="s">
        <v>192</v>
      </c>
      <c r="C865" s="46" t="s">
        <v>183</v>
      </c>
      <c r="D865" s="46" t="s">
        <v>180</v>
      </c>
      <c r="E865" s="68">
        <f>_xlfn.XLOOKUP(Tabela4[[#This Row],[Origem]],Tabela2[Estado],Tabela2[Id_Porto],-1)</f>
        <v>8</v>
      </c>
      <c r="F865" s="68">
        <f>_xlfn.XLOOKUP(Tabela4[[#This Row],[Destino]],Tabela2[Estado],Tabela2[Id_Porto],-1)</f>
        <v>5</v>
      </c>
      <c r="G865" s="68">
        <f>_xlfn.XLOOKUP(Tabela4[[#This Row],[Tipo]],Tabela5[Tipo],Tabela5[Id_Carga],-1)</f>
        <v>1</v>
      </c>
      <c r="H865" s="59">
        <f>MONTH(DATE(2024, FIND(Tabela4[[#This Row],[Mês]], "janfevmarabrmaijunjulagosetoutnovdez")/3 + 1, 1))</f>
        <v>2</v>
      </c>
      <c r="I865" s="51">
        <v>1</v>
      </c>
      <c r="J865" s="47">
        <v>1</v>
      </c>
    </row>
    <row r="866" spans="1:10" x14ac:dyDescent="0.25">
      <c r="A866" s="59" t="s">
        <v>195</v>
      </c>
      <c r="B866" s="46" t="s">
        <v>192</v>
      </c>
      <c r="C866" s="46" t="s">
        <v>183</v>
      </c>
      <c r="D866" s="46" t="s">
        <v>186</v>
      </c>
      <c r="E866" s="68">
        <f>_xlfn.XLOOKUP(Tabela4[[#This Row],[Origem]],Tabela2[Estado],Tabela2[Id_Porto],-1)</f>
        <v>8</v>
      </c>
      <c r="F866" s="68">
        <f>_xlfn.XLOOKUP(Tabela4[[#This Row],[Destino]],Tabela2[Estado],Tabela2[Id_Porto],-1)</f>
        <v>11</v>
      </c>
      <c r="G866" s="68">
        <f>_xlfn.XLOOKUP(Tabela4[[#This Row],[Tipo]],Tabela5[Tipo],Tabela5[Id_Carga],-1)</f>
        <v>1</v>
      </c>
      <c r="H866" s="59">
        <f>MONTH(DATE(2024, FIND(Tabela4[[#This Row],[Mês]], "janfevmarabrmaijunjulagosetoutnovdez")/3 + 1, 1))</f>
        <v>2</v>
      </c>
      <c r="I866" s="51">
        <v>1</v>
      </c>
      <c r="J866" s="47">
        <v>1</v>
      </c>
    </row>
    <row r="867" spans="1:10" x14ac:dyDescent="0.25">
      <c r="A867" s="59" t="s">
        <v>195</v>
      </c>
      <c r="B867" s="46" t="s">
        <v>194</v>
      </c>
      <c r="C867" s="46" t="s">
        <v>183</v>
      </c>
      <c r="D867" s="46" t="s">
        <v>184</v>
      </c>
      <c r="E867" s="68">
        <f>_xlfn.XLOOKUP(Tabela4[[#This Row],[Origem]],Tabela2[Estado],Tabela2[Id_Porto],-1)</f>
        <v>8</v>
      </c>
      <c r="F867" s="68">
        <f>_xlfn.XLOOKUP(Tabela4[[#This Row],[Destino]],Tabela2[Estado],Tabela2[Id_Porto],-1)</f>
        <v>9</v>
      </c>
      <c r="G867" s="68">
        <f>_xlfn.XLOOKUP(Tabela4[[#This Row],[Tipo]],Tabela5[Tipo],Tabela5[Id_Carga],-1)</f>
        <v>2</v>
      </c>
      <c r="H867" s="59">
        <f>MONTH(DATE(2024, FIND(Tabela4[[#This Row],[Mês]], "janfevmarabrmaijunjulagosetoutnovdez")/3 + 1, 1))</f>
        <v>2</v>
      </c>
      <c r="I867" s="51">
        <v>1</v>
      </c>
      <c r="J867" s="47">
        <v>1</v>
      </c>
    </row>
    <row r="868" spans="1:10" x14ac:dyDescent="0.25">
      <c r="A868" s="59" t="s">
        <v>195</v>
      </c>
      <c r="B868" s="46" t="s">
        <v>192</v>
      </c>
      <c r="C868" s="46" t="s">
        <v>187</v>
      </c>
      <c r="D868" s="46" t="s">
        <v>186</v>
      </c>
      <c r="E868" s="68">
        <f>_xlfn.XLOOKUP(Tabela4[[#This Row],[Origem]],Tabela2[Estado],Tabela2[Id_Porto],-1)</f>
        <v>12</v>
      </c>
      <c r="F868" s="68">
        <f>_xlfn.XLOOKUP(Tabela4[[#This Row],[Destino]],Tabela2[Estado],Tabela2[Id_Porto],-1)</f>
        <v>11</v>
      </c>
      <c r="G868" s="68">
        <f>_xlfn.XLOOKUP(Tabela4[[#This Row],[Tipo]],Tabela5[Tipo],Tabela5[Id_Carga],-1)</f>
        <v>1</v>
      </c>
      <c r="H868" s="59">
        <f>MONTH(DATE(2024, FIND(Tabela4[[#This Row],[Mês]], "janfevmarabrmaijunjulagosetoutnovdez")/3 + 1, 1))</f>
        <v>2</v>
      </c>
      <c r="I868" s="51">
        <v>1</v>
      </c>
      <c r="J868" s="47">
        <v>1</v>
      </c>
    </row>
    <row r="869" spans="1:10" x14ac:dyDescent="0.25">
      <c r="A869" s="59" t="s">
        <v>195</v>
      </c>
      <c r="B869" s="46" t="s">
        <v>192</v>
      </c>
      <c r="C869" s="46" t="s">
        <v>186</v>
      </c>
      <c r="D869" s="46" t="s">
        <v>181</v>
      </c>
      <c r="E869" s="68">
        <f>_xlfn.XLOOKUP(Tabela4[[#This Row],[Origem]],Tabela2[Estado],Tabela2[Id_Porto],-1)</f>
        <v>11</v>
      </c>
      <c r="F869" s="68">
        <f>_xlfn.XLOOKUP(Tabela4[[#This Row],[Destino]],Tabela2[Estado],Tabela2[Id_Porto],-1)</f>
        <v>6</v>
      </c>
      <c r="G869" s="68">
        <f>_xlfn.XLOOKUP(Tabela4[[#This Row],[Tipo]],Tabela5[Tipo],Tabela5[Id_Carga],-1)</f>
        <v>1</v>
      </c>
      <c r="H869" s="59">
        <f>MONTH(DATE(2024, FIND(Tabela4[[#This Row],[Mês]], "janfevmarabrmaijunjulagosetoutnovdez")/3 + 1, 1))</f>
        <v>2</v>
      </c>
      <c r="I869" s="51">
        <v>1</v>
      </c>
      <c r="J869" s="47">
        <v>1</v>
      </c>
    </row>
    <row r="870" spans="1:10" x14ac:dyDescent="0.25">
      <c r="A870" s="59" t="s">
        <v>195</v>
      </c>
      <c r="B870" s="46" t="s">
        <v>192</v>
      </c>
      <c r="C870" s="46" t="s">
        <v>186</v>
      </c>
      <c r="D870" s="46" t="s">
        <v>183</v>
      </c>
      <c r="E870" s="68">
        <f>_xlfn.XLOOKUP(Tabela4[[#This Row],[Origem]],Tabela2[Estado],Tabela2[Id_Porto],-1)</f>
        <v>11</v>
      </c>
      <c r="F870" s="68">
        <f>_xlfn.XLOOKUP(Tabela4[[#This Row],[Destino]],Tabela2[Estado],Tabela2[Id_Porto],-1)</f>
        <v>8</v>
      </c>
      <c r="G870" s="68">
        <f>_xlfn.XLOOKUP(Tabela4[[#This Row],[Tipo]],Tabela5[Tipo],Tabela5[Id_Carga],-1)</f>
        <v>1</v>
      </c>
      <c r="H870" s="59">
        <f>MONTH(DATE(2024, FIND(Tabela4[[#This Row],[Mês]], "janfevmarabrmaijunjulagosetoutnovdez")/3 + 1, 1))</f>
        <v>2</v>
      </c>
      <c r="I870" s="51">
        <v>1</v>
      </c>
      <c r="J870" s="47">
        <v>1</v>
      </c>
    </row>
    <row r="871" spans="1:10" x14ac:dyDescent="0.25">
      <c r="A871" s="59" t="s">
        <v>195</v>
      </c>
      <c r="B871" s="46" t="s">
        <v>194</v>
      </c>
      <c r="C871" s="46" t="s">
        <v>186</v>
      </c>
      <c r="D871" s="46" t="s">
        <v>186</v>
      </c>
      <c r="E871" s="68">
        <f>_xlfn.XLOOKUP(Tabela4[[#This Row],[Origem]],Tabela2[Estado],Tabela2[Id_Porto],-1)</f>
        <v>11</v>
      </c>
      <c r="F871" s="68">
        <f>_xlfn.XLOOKUP(Tabela4[[#This Row],[Destino]],Tabela2[Estado],Tabela2[Id_Porto],-1)</f>
        <v>11</v>
      </c>
      <c r="G871" s="68">
        <f>_xlfn.XLOOKUP(Tabela4[[#This Row],[Tipo]],Tabela5[Tipo],Tabela5[Id_Carga],-1)</f>
        <v>2</v>
      </c>
      <c r="H871" s="59">
        <f>MONTH(DATE(2024, FIND(Tabela4[[#This Row],[Mês]], "janfevmarabrmaijunjulagosetoutnovdez")/3 + 1, 1))</f>
        <v>2</v>
      </c>
      <c r="I871" s="51">
        <v>1</v>
      </c>
      <c r="J871" s="47">
        <v>1</v>
      </c>
    </row>
    <row r="872" spans="1:10" x14ac:dyDescent="0.25">
      <c r="A872" s="59" t="s">
        <v>195</v>
      </c>
      <c r="B872" s="46" t="s">
        <v>192</v>
      </c>
      <c r="C872" s="46" t="s">
        <v>186</v>
      </c>
      <c r="D872" s="46" t="s">
        <v>184</v>
      </c>
      <c r="E872" s="68">
        <f>_xlfn.XLOOKUP(Tabela4[[#This Row],[Origem]],Tabela2[Estado],Tabela2[Id_Porto],-1)</f>
        <v>11</v>
      </c>
      <c r="F872" s="68">
        <f>_xlfn.XLOOKUP(Tabela4[[#This Row],[Destino]],Tabela2[Estado],Tabela2[Id_Porto],-1)</f>
        <v>9</v>
      </c>
      <c r="G872" s="68">
        <f>_xlfn.XLOOKUP(Tabela4[[#This Row],[Tipo]],Tabela5[Tipo],Tabela5[Id_Carga],-1)</f>
        <v>1</v>
      </c>
      <c r="H872" s="59">
        <f>MONTH(DATE(2024, FIND(Tabela4[[#This Row],[Mês]], "janfevmarabrmaijunjulagosetoutnovdez")/3 + 1, 1))</f>
        <v>2</v>
      </c>
      <c r="I872" s="51">
        <v>1</v>
      </c>
      <c r="J872" s="47">
        <v>1</v>
      </c>
    </row>
    <row r="873" spans="1:10" x14ac:dyDescent="0.25">
      <c r="A873" s="59" t="s">
        <v>195</v>
      </c>
      <c r="B873" s="46" t="s">
        <v>192</v>
      </c>
      <c r="C873" s="46" t="s">
        <v>184</v>
      </c>
      <c r="D873" s="46" t="s">
        <v>181</v>
      </c>
      <c r="E873" s="68">
        <f>_xlfn.XLOOKUP(Tabela4[[#This Row],[Origem]],Tabela2[Estado],Tabela2[Id_Porto],-1)</f>
        <v>9</v>
      </c>
      <c r="F873" s="68">
        <f>_xlfn.XLOOKUP(Tabela4[[#This Row],[Destino]],Tabela2[Estado],Tabela2[Id_Porto],-1)</f>
        <v>6</v>
      </c>
      <c r="G873" s="68">
        <f>_xlfn.XLOOKUP(Tabela4[[#This Row],[Tipo]],Tabela5[Tipo],Tabela5[Id_Carga],-1)</f>
        <v>1</v>
      </c>
      <c r="H873" s="59">
        <f>MONTH(DATE(2024, FIND(Tabela4[[#This Row],[Mês]], "janfevmarabrmaijunjulagosetoutnovdez")/3 + 1, 1))</f>
        <v>2</v>
      </c>
      <c r="I873" s="51">
        <v>1</v>
      </c>
      <c r="J873" s="47">
        <v>1</v>
      </c>
    </row>
    <row r="874" spans="1:10" x14ac:dyDescent="0.25">
      <c r="A874" s="59" t="s">
        <v>195</v>
      </c>
      <c r="B874" s="46" t="s">
        <v>192</v>
      </c>
      <c r="C874" s="46" t="s">
        <v>184</v>
      </c>
      <c r="D874" s="46" t="s">
        <v>179</v>
      </c>
      <c r="E874" s="68">
        <f>_xlfn.XLOOKUP(Tabela4[[#This Row],[Origem]],Tabela2[Estado],Tabela2[Id_Porto],-1)</f>
        <v>9</v>
      </c>
      <c r="F874" s="68">
        <f>_xlfn.XLOOKUP(Tabela4[[#This Row],[Destino]],Tabela2[Estado],Tabela2[Id_Porto],-1)</f>
        <v>3</v>
      </c>
      <c r="G874" s="68">
        <f>_xlfn.XLOOKUP(Tabela4[[#This Row],[Tipo]],Tabela5[Tipo],Tabela5[Id_Carga],-1)</f>
        <v>1</v>
      </c>
      <c r="H874" s="59">
        <f>MONTH(DATE(2024, FIND(Tabela4[[#This Row],[Mês]], "janfevmarabrmaijunjulagosetoutnovdez")/3 + 1, 1))</f>
        <v>2</v>
      </c>
      <c r="I874" s="51">
        <v>1</v>
      </c>
      <c r="J874" s="47">
        <v>1</v>
      </c>
    </row>
    <row r="875" spans="1:10" x14ac:dyDescent="0.25">
      <c r="A875" s="59" t="s">
        <v>195</v>
      </c>
      <c r="B875" s="46" t="s">
        <v>192</v>
      </c>
      <c r="C875" s="46" t="s">
        <v>184</v>
      </c>
      <c r="D875" s="46" t="s">
        <v>186</v>
      </c>
      <c r="E875" s="68">
        <f>_xlfn.XLOOKUP(Tabela4[[#This Row],[Origem]],Tabela2[Estado],Tabela2[Id_Porto],-1)</f>
        <v>9</v>
      </c>
      <c r="F875" s="68">
        <f>_xlfn.XLOOKUP(Tabela4[[#This Row],[Destino]],Tabela2[Estado],Tabela2[Id_Porto],-1)</f>
        <v>11</v>
      </c>
      <c r="G875" s="68">
        <f>_xlfn.XLOOKUP(Tabela4[[#This Row],[Tipo]],Tabela5[Tipo],Tabela5[Id_Carga],-1)</f>
        <v>1</v>
      </c>
      <c r="H875" s="59">
        <f>MONTH(DATE(2024, FIND(Tabela4[[#This Row],[Mês]], "janfevmarabrmaijunjulagosetoutnovdez")/3 + 1, 1))</f>
        <v>2</v>
      </c>
      <c r="I875" s="51">
        <v>1</v>
      </c>
      <c r="J875" s="47">
        <v>1</v>
      </c>
    </row>
    <row r="876" spans="1:10" x14ac:dyDescent="0.25">
      <c r="A876" s="59" t="s">
        <v>195</v>
      </c>
      <c r="B876" s="46" t="s">
        <v>192</v>
      </c>
      <c r="C876" s="46" t="s">
        <v>184</v>
      </c>
      <c r="D876" s="46" t="s">
        <v>186</v>
      </c>
      <c r="E876" s="68">
        <f>_xlfn.XLOOKUP(Tabela4[[#This Row],[Origem]],Tabela2[Estado],Tabela2[Id_Porto],-1)</f>
        <v>9</v>
      </c>
      <c r="F876" s="68">
        <f>_xlfn.XLOOKUP(Tabela4[[#This Row],[Destino]],Tabela2[Estado],Tabela2[Id_Porto],-1)</f>
        <v>11</v>
      </c>
      <c r="G876" s="68">
        <f>_xlfn.XLOOKUP(Tabela4[[#This Row],[Tipo]],Tabela5[Tipo],Tabela5[Id_Carga],-1)</f>
        <v>1</v>
      </c>
      <c r="H876" s="59">
        <f>MONTH(DATE(2024, FIND(Tabela4[[#This Row],[Mês]], "janfevmarabrmaijunjulagosetoutnovdez")/3 + 1, 1))</f>
        <v>2</v>
      </c>
      <c r="I876" s="51">
        <v>1</v>
      </c>
      <c r="J876" s="47">
        <v>1</v>
      </c>
    </row>
    <row r="877" spans="1:10" x14ac:dyDescent="0.25">
      <c r="A877" s="59" t="s">
        <v>195</v>
      </c>
      <c r="B877" s="46" t="s">
        <v>194</v>
      </c>
      <c r="C877" s="46" t="s">
        <v>184</v>
      </c>
      <c r="D877" s="46" t="s">
        <v>186</v>
      </c>
      <c r="E877" s="68">
        <f>_xlfn.XLOOKUP(Tabela4[[#This Row],[Origem]],Tabela2[Estado],Tabela2[Id_Porto],-1)</f>
        <v>9</v>
      </c>
      <c r="F877" s="68">
        <f>_xlfn.XLOOKUP(Tabela4[[#This Row],[Destino]],Tabela2[Estado],Tabela2[Id_Porto],-1)</f>
        <v>11</v>
      </c>
      <c r="G877" s="68">
        <f>_xlfn.XLOOKUP(Tabela4[[#This Row],[Tipo]],Tabela5[Tipo],Tabela5[Id_Carga],-1)</f>
        <v>2</v>
      </c>
      <c r="H877" s="59">
        <f>MONTH(DATE(2024, FIND(Tabela4[[#This Row],[Mês]], "janfevmarabrmaijunjulagosetoutnovdez")/3 + 1, 1))</f>
        <v>2</v>
      </c>
      <c r="I877" s="51">
        <v>1</v>
      </c>
      <c r="J877" s="47">
        <v>1</v>
      </c>
    </row>
    <row r="878" spans="1:10" x14ac:dyDescent="0.25">
      <c r="A878" s="59" t="s">
        <v>196</v>
      </c>
      <c r="B878" s="46" t="s">
        <v>191</v>
      </c>
      <c r="C878" s="46" t="s">
        <v>177</v>
      </c>
      <c r="D878" s="46" t="s">
        <v>184</v>
      </c>
      <c r="E878" s="68">
        <f>_xlfn.XLOOKUP(Tabela4[[#This Row],[Origem]],Tabela2[Estado],Tabela2[Id_Porto],-1)</f>
        <v>1</v>
      </c>
      <c r="F878" s="68">
        <f>_xlfn.XLOOKUP(Tabela4[[#This Row],[Destino]],Tabela2[Estado],Tabela2[Id_Porto],-1)</f>
        <v>9</v>
      </c>
      <c r="G878" s="68">
        <f>_xlfn.XLOOKUP(Tabela4[[#This Row],[Tipo]],Tabela5[Tipo],Tabela5[Id_Carga],-1)</f>
        <v>3</v>
      </c>
      <c r="H878" s="59">
        <f>MONTH(DATE(2024, FIND(Tabela4[[#This Row],[Mês]], "janfevmarabrmaijunjulagosetoutnovdez")/3 + 1, 1))</f>
        <v>3</v>
      </c>
      <c r="I878" s="51">
        <v>2936</v>
      </c>
      <c r="J878" s="47">
        <v>5872</v>
      </c>
    </row>
    <row r="879" spans="1:10" x14ac:dyDescent="0.25">
      <c r="A879" s="59" t="s">
        <v>196</v>
      </c>
      <c r="B879" s="46" t="s">
        <v>191</v>
      </c>
      <c r="C879" s="46" t="s">
        <v>184</v>
      </c>
      <c r="D879" s="46" t="s">
        <v>185</v>
      </c>
      <c r="E879" s="68">
        <f>_xlfn.XLOOKUP(Tabela4[[#This Row],[Origem]],Tabela2[Estado],Tabela2[Id_Porto],-1)</f>
        <v>9</v>
      </c>
      <c r="F879" s="68">
        <f>_xlfn.XLOOKUP(Tabela4[[#This Row],[Destino]],Tabela2[Estado],Tabela2[Id_Porto],-1)</f>
        <v>10</v>
      </c>
      <c r="G879" s="68">
        <f>_xlfn.XLOOKUP(Tabela4[[#This Row],[Tipo]],Tabela5[Tipo],Tabela5[Id_Carga],-1)</f>
        <v>3</v>
      </c>
      <c r="H879" s="59">
        <f>MONTH(DATE(2024, FIND(Tabela4[[#This Row],[Mês]], "janfevmarabrmaijunjulagosetoutnovdez")/3 + 1, 1))</f>
        <v>3</v>
      </c>
      <c r="I879" s="51">
        <v>2469</v>
      </c>
      <c r="J879" s="47">
        <v>4938</v>
      </c>
    </row>
    <row r="880" spans="1:10" x14ac:dyDescent="0.25">
      <c r="A880" s="59" t="s">
        <v>196</v>
      </c>
      <c r="B880" s="46" t="s">
        <v>191</v>
      </c>
      <c r="C880" s="46" t="s">
        <v>177</v>
      </c>
      <c r="D880" s="46" t="s">
        <v>184</v>
      </c>
      <c r="E880" s="68">
        <f>_xlfn.XLOOKUP(Tabela4[[#This Row],[Origem]],Tabela2[Estado],Tabela2[Id_Porto],-1)</f>
        <v>1</v>
      </c>
      <c r="F880" s="68">
        <f>_xlfn.XLOOKUP(Tabela4[[#This Row],[Destino]],Tabela2[Estado],Tabela2[Id_Porto],-1)</f>
        <v>9</v>
      </c>
      <c r="G880" s="68">
        <f>_xlfn.XLOOKUP(Tabela4[[#This Row],[Tipo]],Tabela5[Tipo],Tabela5[Id_Carga],-1)</f>
        <v>3</v>
      </c>
      <c r="H880" s="59">
        <f>MONTH(DATE(2024, FIND(Tabela4[[#This Row],[Mês]], "janfevmarabrmaijunjulagosetoutnovdez")/3 + 1, 1))</f>
        <v>3</v>
      </c>
      <c r="I880" s="51">
        <v>2395</v>
      </c>
      <c r="J880" s="47">
        <v>4790</v>
      </c>
    </row>
    <row r="881" spans="1:10" x14ac:dyDescent="0.25">
      <c r="A881" s="59" t="s">
        <v>196</v>
      </c>
      <c r="B881" s="46" t="s">
        <v>191</v>
      </c>
      <c r="C881" s="46" t="s">
        <v>184</v>
      </c>
      <c r="D881" s="46" t="s">
        <v>180</v>
      </c>
      <c r="E881" s="68">
        <f>_xlfn.XLOOKUP(Tabela4[[#This Row],[Origem]],Tabela2[Estado],Tabela2[Id_Porto],-1)</f>
        <v>9</v>
      </c>
      <c r="F881" s="68">
        <f>_xlfn.XLOOKUP(Tabela4[[#This Row],[Destino]],Tabela2[Estado],Tabela2[Id_Porto],-1)</f>
        <v>5</v>
      </c>
      <c r="G881" s="68">
        <f>_xlfn.XLOOKUP(Tabela4[[#This Row],[Tipo]],Tabela5[Tipo],Tabela5[Id_Carga],-1)</f>
        <v>3</v>
      </c>
      <c r="H881" s="59">
        <f>MONTH(DATE(2024, FIND(Tabela4[[#This Row],[Mês]], "janfevmarabrmaijunjulagosetoutnovdez")/3 + 1, 1))</f>
        <v>3</v>
      </c>
      <c r="I881" s="51">
        <v>2075</v>
      </c>
      <c r="J881" s="47">
        <v>4150</v>
      </c>
    </row>
    <row r="882" spans="1:10" x14ac:dyDescent="0.25">
      <c r="A882" s="59" t="s">
        <v>196</v>
      </c>
      <c r="B882" s="46" t="s">
        <v>191</v>
      </c>
      <c r="C882" s="46" t="s">
        <v>184</v>
      </c>
      <c r="D882" s="46" t="s">
        <v>86</v>
      </c>
      <c r="E882" s="68">
        <f>_xlfn.XLOOKUP(Tabela4[[#This Row],[Origem]],Tabela2[Estado],Tabela2[Id_Porto],-1)</f>
        <v>9</v>
      </c>
      <c r="F882" s="68">
        <f>_xlfn.XLOOKUP(Tabela4[[#This Row],[Destino]],Tabela2[Estado],Tabela2[Id_Porto],-1)</f>
        <v>4</v>
      </c>
      <c r="G882" s="68">
        <f>_xlfn.XLOOKUP(Tabela4[[#This Row],[Tipo]],Tabela5[Tipo],Tabela5[Id_Carga],-1)</f>
        <v>3</v>
      </c>
      <c r="H882" s="59">
        <f>MONTH(DATE(2024, FIND(Tabela4[[#This Row],[Mês]], "janfevmarabrmaijunjulagosetoutnovdez")/3 + 1, 1))</f>
        <v>3</v>
      </c>
      <c r="I882" s="51">
        <v>1865</v>
      </c>
      <c r="J882" s="47">
        <v>3730</v>
      </c>
    </row>
    <row r="883" spans="1:10" x14ac:dyDescent="0.25">
      <c r="A883" s="59" t="s">
        <v>196</v>
      </c>
      <c r="B883" s="46" t="s">
        <v>191</v>
      </c>
      <c r="C883" s="46" t="s">
        <v>180</v>
      </c>
      <c r="D883" s="46" t="s">
        <v>177</v>
      </c>
      <c r="E883" s="68">
        <f>_xlfn.XLOOKUP(Tabela4[[#This Row],[Origem]],Tabela2[Estado],Tabela2[Id_Porto],-1)</f>
        <v>5</v>
      </c>
      <c r="F883" s="68">
        <f>_xlfn.XLOOKUP(Tabela4[[#This Row],[Destino]],Tabela2[Estado],Tabela2[Id_Porto],-1)</f>
        <v>1</v>
      </c>
      <c r="G883" s="68">
        <f>_xlfn.XLOOKUP(Tabela4[[#This Row],[Tipo]],Tabela5[Tipo],Tabela5[Id_Carga],-1)</f>
        <v>3</v>
      </c>
      <c r="H883" s="59">
        <f>MONTH(DATE(2024, FIND(Tabela4[[#This Row],[Mês]], "janfevmarabrmaijunjulagosetoutnovdez")/3 + 1, 1))</f>
        <v>3</v>
      </c>
      <c r="I883" s="51">
        <v>1522</v>
      </c>
      <c r="J883" s="47">
        <v>3044</v>
      </c>
    </row>
    <row r="884" spans="1:10" x14ac:dyDescent="0.25">
      <c r="A884" s="59" t="s">
        <v>196</v>
      </c>
      <c r="B884" s="46" t="s">
        <v>192</v>
      </c>
      <c r="C884" s="46" t="s">
        <v>182</v>
      </c>
      <c r="D884" s="46" t="s">
        <v>183</v>
      </c>
      <c r="E884" s="68">
        <f>_xlfn.XLOOKUP(Tabela4[[#This Row],[Origem]],Tabela2[Estado],Tabela2[Id_Porto],-1)</f>
        <v>7</v>
      </c>
      <c r="F884" s="68">
        <f>_xlfn.XLOOKUP(Tabela4[[#This Row],[Destino]],Tabela2[Estado],Tabela2[Id_Porto],-1)</f>
        <v>8</v>
      </c>
      <c r="G884" s="68">
        <f>_xlfn.XLOOKUP(Tabela4[[#This Row],[Tipo]],Tabela5[Tipo],Tabela5[Id_Carga],-1)</f>
        <v>1</v>
      </c>
      <c r="H884" s="59">
        <f>MONTH(DATE(2024, FIND(Tabela4[[#This Row],[Mês]], "janfevmarabrmaijunjulagosetoutnovdez")/3 + 1, 1))</f>
        <v>3</v>
      </c>
      <c r="I884" s="51">
        <v>2924</v>
      </c>
      <c r="J884" s="47">
        <v>2924</v>
      </c>
    </row>
    <row r="885" spans="1:10" x14ac:dyDescent="0.25">
      <c r="A885" s="59" t="s">
        <v>196</v>
      </c>
      <c r="B885" s="46" t="s">
        <v>191</v>
      </c>
      <c r="C885" s="46" t="s">
        <v>184</v>
      </c>
      <c r="D885" s="46" t="s">
        <v>177</v>
      </c>
      <c r="E885" s="68">
        <f>_xlfn.XLOOKUP(Tabela4[[#This Row],[Origem]],Tabela2[Estado],Tabela2[Id_Porto],-1)</f>
        <v>9</v>
      </c>
      <c r="F885" s="68">
        <f>_xlfn.XLOOKUP(Tabela4[[#This Row],[Destino]],Tabela2[Estado],Tabela2[Id_Porto],-1)</f>
        <v>1</v>
      </c>
      <c r="G885" s="68">
        <f>_xlfn.XLOOKUP(Tabela4[[#This Row],[Tipo]],Tabela5[Tipo],Tabela5[Id_Carga],-1)</f>
        <v>3</v>
      </c>
      <c r="H885" s="59">
        <f>MONTH(DATE(2024, FIND(Tabela4[[#This Row],[Mês]], "janfevmarabrmaijunjulagosetoutnovdez")/3 + 1, 1))</f>
        <v>3</v>
      </c>
      <c r="I885" s="51">
        <v>1310</v>
      </c>
      <c r="J885" s="47">
        <v>2620</v>
      </c>
    </row>
    <row r="886" spans="1:10" x14ac:dyDescent="0.25">
      <c r="A886" s="59" t="s">
        <v>196</v>
      </c>
      <c r="B886" s="46" t="s">
        <v>191</v>
      </c>
      <c r="C886" s="46" t="s">
        <v>183</v>
      </c>
      <c r="D886" s="46" t="s">
        <v>182</v>
      </c>
      <c r="E886" s="68">
        <f>_xlfn.XLOOKUP(Tabela4[[#This Row],[Origem]],Tabela2[Estado],Tabela2[Id_Porto],-1)</f>
        <v>8</v>
      </c>
      <c r="F886" s="68">
        <f>_xlfn.XLOOKUP(Tabela4[[#This Row],[Destino]],Tabela2[Estado],Tabela2[Id_Porto],-1)</f>
        <v>7</v>
      </c>
      <c r="G886" s="68">
        <f>_xlfn.XLOOKUP(Tabela4[[#This Row],[Tipo]],Tabela5[Tipo],Tabela5[Id_Carga],-1)</f>
        <v>3</v>
      </c>
      <c r="H886" s="59">
        <f>MONTH(DATE(2024, FIND(Tabela4[[#This Row],[Mês]], "janfevmarabrmaijunjulagosetoutnovdez")/3 + 1, 1))</f>
        <v>3</v>
      </c>
      <c r="I886" s="51">
        <v>1278</v>
      </c>
      <c r="J886" s="47">
        <v>2556</v>
      </c>
    </row>
    <row r="887" spans="1:10" x14ac:dyDescent="0.25">
      <c r="A887" s="59" t="s">
        <v>196</v>
      </c>
      <c r="B887" s="46" t="s">
        <v>191</v>
      </c>
      <c r="C887" s="46" t="s">
        <v>186</v>
      </c>
      <c r="D887" s="46" t="s">
        <v>86</v>
      </c>
      <c r="E887" s="68">
        <f>_xlfn.XLOOKUP(Tabela4[[#This Row],[Origem]],Tabela2[Estado],Tabela2[Id_Porto],-1)</f>
        <v>11</v>
      </c>
      <c r="F887" s="68">
        <f>_xlfn.XLOOKUP(Tabela4[[#This Row],[Destino]],Tabela2[Estado],Tabela2[Id_Porto],-1)</f>
        <v>4</v>
      </c>
      <c r="G887" s="68">
        <f>_xlfn.XLOOKUP(Tabela4[[#This Row],[Tipo]],Tabela5[Tipo],Tabela5[Id_Carga],-1)</f>
        <v>3</v>
      </c>
      <c r="H887" s="59">
        <f>MONTH(DATE(2024, FIND(Tabela4[[#This Row],[Mês]], "janfevmarabrmaijunjulagosetoutnovdez")/3 + 1, 1))</f>
        <v>3</v>
      </c>
      <c r="I887" s="51">
        <v>1039</v>
      </c>
      <c r="J887" s="47">
        <v>2078</v>
      </c>
    </row>
    <row r="888" spans="1:10" x14ac:dyDescent="0.25">
      <c r="A888" s="59" t="s">
        <v>196</v>
      </c>
      <c r="B888" s="46" t="s">
        <v>191</v>
      </c>
      <c r="C888" s="46" t="s">
        <v>186</v>
      </c>
      <c r="D888" s="46" t="s">
        <v>180</v>
      </c>
      <c r="E888" s="68">
        <f>_xlfn.XLOOKUP(Tabela4[[#This Row],[Origem]],Tabela2[Estado],Tabela2[Id_Porto],-1)</f>
        <v>11</v>
      </c>
      <c r="F888" s="68">
        <f>_xlfn.XLOOKUP(Tabela4[[#This Row],[Destino]],Tabela2[Estado],Tabela2[Id_Porto],-1)</f>
        <v>5</v>
      </c>
      <c r="G888" s="68">
        <f>_xlfn.XLOOKUP(Tabela4[[#This Row],[Tipo]],Tabela5[Tipo],Tabela5[Id_Carga],-1)</f>
        <v>3</v>
      </c>
      <c r="H888" s="59">
        <f>MONTH(DATE(2024, FIND(Tabela4[[#This Row],[Mês]], "janfevmarabrmaijunjulagosetoutnovdez")/3 + 1, 1))</f>
        <v>3</v>
      </c>
      <c r="I888" s="51">
        <v>934</v>
      </c>
      <c r="J888" s="47">
        <v>1868</v>
      </c>
    </row>
    <row r="889" spans="1:10" x14ac:dyDescent="0.25">
      <c r="A889" s="59" t="s">
        <v>196</v>
      </c>
      <c r="B889" s="46" t="s">
        <v>191</v>
      </c>
      <c r="C889" s="46" t="s">
        <v>86</v>
      </c>
      <c r="D889" s="46" t="s">
        <v>177</v>
      </c>
      <c r="E889" s="68">
        <f>_xlfn.XLOOKUP(Tabela4[[#This Row],[Origem]],Tabela2[Estado],Tabela2[Id_Porto],-1)</f>
        <v>4</v>
      </c>
      <c r="F889" s="68">
        <f>_xlfn.XLOOKUP(Tabela4[[#This Row],[Destino]],Tabela2[Estado],Tabela2[Id_Porto],-1)</f>
        <v>1</v>
      </c>
      <c r="G889" s="68">
        <f>_xlfn.XLOOKUP(Tabela4[[#This Row],[Tipo]],Tabela5[Tipo],Tabela5[Id_Carga],-1)</f>
        <v>3</v>
      </c>
      <c r="H889" s="59">
        <f>MONTH(DATE(2024, FIND(Tabela4[[#This Row],[Mês]], "janfevmarabrmaijunjulagosetoutnovdez")/3 + 1, 1))</f>
        <v>3</v>
      </c>
      <c r="I889" s="51">
        <v>869</v>
      </c>
      <c r="J889" s="47">
        <v>1738</v>
      </c>
    </row>
    <row r="890" spans="1:10" x14ac:dyDescent="0.25">
      <c r="A890" s="59" t="s">
        <v>196</v>
      </c>
      <c r="B890" s="46" t="s">
        <v>191</v>
      </c>
      <c r="C890" s="46" t="s">
        <v>186</v>
      </c>
      <c r="D890" s="46" t="s">
        <v>177</v>
      </c>
      <c r="E890" s="68">
        <f>_xlfn.XLOOKUP(Tabela4[[#This Row],[Origem]],Tabela2[Estado],Tabela2[Id_Porto],-1)</f>
        <v>11</v>
      </c>
      <c r="F890" s="68">
        <f>_xlfn.XLOOKUP(Tabela4[[#This Row],[Destino]],Tabela2[Estado],Tabela2[Id_Porto],-1)</f>
        <v>1</v>
      </c>
      <c r="G890" s="68">
        <f>_xlfn.XLOOKUP(Tabela4[[#This Row],[Tipo]],Tabela5[Tipo],Tabela5[Id_Carga],-1)</f>
        <v>3</v>
      </c>
      <c r="H890" s="59">
        <f>MONTH(DATE(2024, FIND(Tabela4[[#This Row],[Mês]], "janfevmarabrmaijunjulagosetoutnovdez")/3 + 1, 1))</f>
        <v>3</v>
      </c>
      <c r="I890" s="51">
        <v>818</v>
      </c>
      <c r="J890" s="47">
        <v>1636</v>
      </c>
    </row>
    <row r="891" spans="1:10" x14ac:dyDescent="0.25">
      <c r="A891" s="59" t="s">
        <v>196</v>
      </c>
      <c r="B891" s="46" t="s">
        <v>193</v>
      </c>
      <c r="C891" s="46" t="s">
        <v>186</v>
      </c>
      <c r="D891" s="46" t="s">
        <v>177</v>
      </c>
      <c r="E891" s="68">
        <f>_xlfn.XLOOKUP(Tabela4[[#This Row],[Origem]],Tabela2[Estado],Tabela2[Id_Porto],-1)</f>
        <v>11</v>
      </c>
      <c r="F891" s="68">
        <f>_xlfn.XLOOKUP(Tabela4[[#This Row],[Destino]],Tabela2[Estado],Tabela2[Id_Porto],-1)</f>
        <v>1</v>
      </c>
      <c r="G891" s="68">
        <f>_xlfn.XLOOKUP(Tabela4[[#This Row],[Tipo]],Tabela5[Tipo],Tabela5[Id_Carga],-1)</f>
        <v>4</v>
      </c>
      <c r="H891" s="59">
        <f>MONTH(DATE(2024, FIND(Tabela4[[#This Row],[Mês]], "janfevmarabrmaijunjulagosetoutnovdez")/3 + 1, 1))</f>
        <v>3</v>
      </c>
      <c r="I891" s="51">
        <v>786</v>
      </c>
      <c r="J891" s="47">
        <v>1572</v>
      </c>
    </row>
    <row r="892" spans="1:10" x14ac:dyDescent="0.25">
      <c r="A892" s="59" t="s">
        <v>196</v>
      </c>
      <c r="B892" s="46" t="s">
        <v>191</v>
      </c>
      <c r="C892" s="46" t="s">
        <v>177</v>
      </c>
      <c r="D892" s="46" t="s">
        <v>86</v>
      </c>
      <c r="E892" s="68">
        <f>_xlfn.XLOOKUP(Tabela4[[#This Row],[Origem]],Tabela2[Estado],Tabela2[Id_Porto],-1)</f>
        <v>1</v>
      </c>
      <c r="F892" s="68">
        <f>_xlfn.XLOOKUP(Tabela4[[#This Row],[Destino]],Tabela2[Estado],Tabela2[Id_Porto],-1)</f>
        <v>4</v>
      </c>
      <c r="G892" s="68">
        <f>_xlfn.XLOOKUP(Tabela4[[#This Row],[Tipo]],Tabela5[Tipo],Tabela5[Id_Carga],-1)</f>
        <v>3</v>
      </c>
      <c r="H892" s="59">
        <f>MONTH(DATE(2024, FIND(Tabela4[[#This Row],[Mês]], "janfevmarabrmaijunjulagosetoutnovdez")/3 + 1, 1))</f>
        <v>3</v>
      </c>
      <c r="I892" s="51">
        <v>660</v>
      </c>
      <c r="J892" s="47">
        <v>1320</v>
      </c>
    </row>
    <row r="893" spans="1:10" x14ac:dyDescent="0.25">
      <c r="A893" s="59" t="s">
        <v>196</v>
      </c>
      <c r="B893" s="46" t="s">
        <v>192</v>
      </c>
      <c r="C893" s="46" t="s">
        <v>186</v>
      </c>
      <c r="D893" s="46" t="s">
        <v>180</v>
      </c>
      <c r="E893" s="68">
        <f>_xlfn.XLOOKUP(Tabela4[[#This Row],[Origem]],Tabela2[Estado],Tabela2[Id_Porto],-1)</f>
        <v>11</v>
      </c>
      <c r="F893" s="68">
        <f>_xlfn.XLOOKUP(Tabela4[[#This Row],[Destino]],Tabela2[Estado],Tabela2[Id_Porto],-1)</f>
        <v>5</v>
      </c>
      <c r="G893" s="68">
        <f>_xlfn.XLOOKUP(Tabela4[[#This Row],[Tipo]],Tabela5[Tipo],Tabela5[Id_Carga],-1)</f>
        <v>1</v>
      </c>
      <c r="H893" s="59">
        <f>MONTH(DATE(2024, FIND(Tabela4[[#This Row],[Mês]], "janfevmarabrmaijunjulagosetoutnovdez")/3 + 1, 1))</f>
        <v>3</v>
      </c>
      <c r="I893" s="51">
        <v>1206</v>
      </c>
      <c r="J893" s="47">
        <v>1206</v>
      </c>
    </row>
    <row r="894" spans="1:10" x14ac:dyDescent="0.25">
      <c r="A894" s="59" t="s">
        <v>196</v>
      </c>
      <c r="B894" s="46" t="s">
        <v>191</v>
      </c>
      <c r="C894" s="46" t="s">
        <v>177</v>
      </c>
      <c r="D894" s="46" t="s">
        <v>180</v>
      </c>
      <c r="E894" s="68">
        <f>_xlfn.XLOOKUP(Tabela4[[#This Row],[Origem]],Tabela2[Estado],Tabela2[Id_Porto],-1)</f>
        <v>1</v>
      </c>
      <c r="F894" s="68">
        <f>_xlfn.XLOOKUP(Tabela4[[#This Row],[Destino]],Tabela2[Estado],Tabela2[Id_Porto],-1)</f>
        <v>5</v>
      </c>
      <c r="G894" s="68">
        <f>_xlfn.XLOOKUP(Tabela4[[#This Row],[Tipo]],Tabela5[Tipo],Tabela5[Id_Carga],-1)</f>
        <v>3</v>
      </c>
      <c r="H894" s="59">
        <f>MONTH(DATE(2024, FIND(Tabela4[[#This Row],[Mês]], "janfevmarabrmaijunjulagosetoutnovdez")/3 + 1, 1))</f>
        <v>3</v>
      </c>
      <c r="I894" s="51">
        <v>588</v>
      </c>
      <c r="J894" s="47">
        <v>1176</v>
      </c>
    </row>
    <row r="895" spans="1:10" x14ac:dyDescent="0.25">
      <c r="A895" s="59" t="s">
        <v>196</v>
      </c>
      <c r="B895" s="46" t="s">
        <v>192</v>
      </c>
      <c r="C895" s="46" t="s">
        <v>184</v>
      </c>
      <c r="D895" s="46" t="s">
        <v>185</v>
      </c>
      <c r="E895" s="68">
        <f>_xlfn.XLOOKUP(Tabela4[[#This Row],[Origem]],Tabela2[Estado],Tabela2[Id_Porto],-1)</f>
        <v>9</v>
      </c>
      <c r="F895" s="68">
        <f>_xlfn.XLOOKUP(Tabela4[[#This Row],[Destino]],Tabela2[Estado],Tabela2[Id_Porto],-1)</f>
        <v>10</v>
      </c>
      <c r="G895" s="68">
        <f>_xlfn.XLOOKUP(Tabela4[[#This Row],[Tipo]],Tabela5[Tipo],Tabela5[Id_Carga],-1)</f>
        <v>1</v>
      </c>
      <c r="H895" s="59">
        <f>MONTH(DATE(2024, FIND(Tabela4[[#This Row],[Mês]], "janfevmarabrmaijunjulagosetoutnovdez")/3 + 1, 1))</f>
        <v>3</v>
      </c>
      <c r="I895" s="51">
        <v>1054</v>
      </c>
      <c r="J895" s="47">
        <v>1054</v>
      </c>
    </row>
    <row r="896" spans="1:10" x14ac:dyDescent="0.25">
      <c r="A896" s="59" t="s">
        <v>196</v>
      </c>
      <c r="B896" s="46" t="s">
        <v>191</v>
      </c>
      <c r="C896" s="46" t="s">
        <v>186</v>
      </c>
      <c r="D896" s="46" t="s">
        <v>180</v>
      </c>
      <c r="E896" s="68">
        <f>_xlfn.XLOOKUP(Tabela4[[#This Row],[Origem]],Tabela2[Estado],Tabela2[Id_Porto],-1)</f>
        <v>11</v>
      </c>
      <c r="F896" s="68">
        <f>_xlfn.XLOOKUP(Tabela4[[#This Row],[Destino]],Tabela2[Estado],Tabela2[Id_Porto],-1)</f>
        <v>5</v>
      </c>
      <c r="G896" s="68">
        <f>_xlfn.XLOOKUP(Tabela4[[#This Row],[Tipo]],Tabela5[Tipo],Tabela5[Id_Carga],-1)</f>
        <v>3</v>
      </c>
      <c r="H896" s="59">
        <f>MONTH(DATE(2024, FIND(Tabela4[[#This Row],[Mês]], "janfevmarabrmaijunjulagosetoutnovdez")/3 + 1, 1))</f>
        <v>3</v>
      </c>
      <c r="I896" s="51">
        <v>526</v>
      </c>
      <c r="J896" s="47">
        <v>1052</v>
      </c>
    </row>
    <row r="897" spans="1:10" x14ac:dyDescent="0.25">
      <c r="A897" s="59" t="s">
        <v>196</v>
      </c>
      <c r="B897" s="46" t="s">
        <v>191</v>
      </c>
      <c r="C897" s="46" t="s">
        <v>180</v>
      </c>
      <c r="D897" s="46" t="s">
        <v>184</v>
      </c>
      <c r="E897" s="68">
        <f>_xlfn.XLOOKUP(Tabela4[[#This Row],[Origem]],Tabela2[Estado],Tabela2[Id_Porto],-1)</f>
        <v>5</v>
      </c>
      <c r="F897" s="68">
        <f>_xlfn.XLOOKUP(Tabela4[[#This Row],[Destino]],Tabela2[Estado],Tabela2[Id_Porto],-1)</f>
        <v>9</v>
      </c>
      <c r="G897" s="68">
        <f>_xlfn.XLOOKUP(Tabela4[[#This Row],[Tipo]],Tabela5[Tipo],Tabela5[Id_Carga],-1)</f>
        <v>3</v>
      </c>
      <c r="H897" s="59">
        <f>MONTH(DATE(2024, FIND(Tabela4[[#This Row],[Mês]], "janfevmarabrmaijunjulagosetoutnovdez")/3 + 1, 1))</f>
        <v>3</v>
      </c>
      <c r="I897" s="51">
        <v>513</v>
      </c>
      <c r="J897" s="47">
        <v>1026</v>
      </c>
    </row>
    <row r="898" spans="1:10" x14ac:dyDescent="0.25">
      <c r="A898" s="59" t="s">
        <v>196</v>
      </c>
      <c r="B898" s="46" t="s">
        <v>192</v>
      </c>
      <c r="C898" s="46" t="s">
        <v>187</v>
      </c>
      <c r="D898" s="46" t="s">
        <v>86</v>
      </c>
      <c r="E898" s="68">
        <f>_xlfn.XLOOKUP(Tabela4[[#This Row],[Origem]],Tabela2[Estado],Tabela2[Id_Porto],-1)</f>
        <v>12</v>
      </c>
      <c r="F898" s="68">
        <f>_xlfn.XLOOKUP(Tabela4[[#This Row],[Destino]],Tabela2[Estado],Tabela2[Id_Porto],-1)</f>
        <v>4</v>
      </c>
      <c r="G898" s="68">
        <f>_xlfn.XLOOKUP(Tabela4[[#This Row],[Tipo]],Tabela5[Tipo],Tabela5[Id_Carga],-1)</f>
        <v>1</v>
      </c>
      <c r="H898" s="59">
        <f>MONTH(DATE(2024, FIND(Tabela4[[#This Row],[Mês]], "janfevmarabrmaijunjulagosetoutnovdez")/3 + 1, 1))</f>
        <v>3</v>
      </c>
      <c r="I898" s="51">
        <v>1012</v>
      </c>
      <c r="J898" s="47">
        <v>1012</v>
      </c>
    </row>
    <row r="899" spans="1:10" x14ac:dyDescent="0.25">
      <c r="A899" s="59" t="s">
        <v>196</v>
      </c>
      <c r="B899" s="46" t="s">
        <v>192</v>
      </c>
      <c r="C899" s="46" t="s">
        <v>186</v>
      </c>
      <c r="D899" s="46" t="s">
        <v>86</v>
      </c>
      <c r="E899" s="68">
        <f>_xlfn.XLOOKUP(Tabela4[[#This Row],[Origem]],Tabela2[Estado],Tabela2[Id_Porto],-1)</f>
        <v>11</v>
      </c>
      <c r="F899" s="68">
        <f>_xlfn.XLOOKUP(Tabela4[[#This Row],[Destino]],Tabela2[Estado],Tabela2[Id_Porto],-1)</f>
        <v>4</v>
      </c>
      <c r="G899" s="68">
        <f>_xlfn.XLOOKUP(Tabela4[[#This Row],[Tipo]],Tabela5[Tipo],Tabela5[Id_Carga],-1)</f>
        <v>1</v>
      </c>
      <c r="H899" s="59">
        <f>MONTH(DATE(2024, FIND(Tabela4[[#This Row],[Mês]], "janfevmarabrmaijunjulagosetoutnovdez")/3 + 1, 1))</f>
        <v>3</v>
      </c>
      <c r="I899" s="51">
        <v>1005</v>
      </c>
      <c r="J899" s="47">
        <v>1005</v>
      </c>
    </row>
    <row r="900" spans="1:10" x14ac:dyDescent="0.25">
      <c r="A900" s="59" t="s">
        <v>196</v>
      </c>
      <c r="B900" s="46" t="s">
        <v>191</v>
      </c>
      <c r="C900" s="46" t="s">
        <v>183</v>
      </c>
      <c r="D900" s="46" t="s">
        <v>180</v>
      </c>
      <c r="E900" s="68">
        <f>_xlfn.XLOOKUP(Tabela4[[#This Row],[Origem]],Tabela2[Estado],Tabela2[Id_Porto],-1)</f>
        <v>8</v>
      </c>
      <c r="F900" s="68">
        <f>_xlfn.XLOOKUP(Tabela4[[#This Row],[Destino]],Tabela2[Estado],Tabela2[Id_Porto],-1)</f>
        <v>5</v>
      </c>
      <c r="G900" s="68">
        <f>_xlfn.XLOOKUP(Tabela4[[#This Row],[Tipo]],Tabela5[Tipo],Tabela5[Id_Carga],-1)</f>
        <v>3</v>
      </c>
      <c r="H900" s="59">
        <f>MONTH(DATE(2024, FIND(Tabela4[[#This Row],[Mês]], "janfevmarabrmaijunjulagosetoutnovdez")/3 + 1, 1))</f>
        <v>3</v>
      </c>
      <c r="I900" s="51">
        <v>466</v>
      </c>
      <c r="J900" s="47">
        <v>932</v>
      </c>
    </row>
    <row r="901" spans="1:10" x14ac:dyDescent="0.25">
      <c r="A901" s="59" t="s">
        <v>196</v>
      </c>
      <c r="B901" s="46" t="s">
        <v>192</v>
      </c>
      <c r="C901" s="46" t="s">
        <v>183</v>
      </c>
      <c r="D901" s="46" t="s">
        <v>182</v>
      </c>
      <c r="E901" s="68">
        <f>_xlfn.XLOOKUP(Tabela4[[#This Row],[Origem]],Tabela2[Estado],Tabela2[Id_Porto],-1)</f>
        <v>8</v>
      </c>
      <c r="F901" s="68">
        <f>_xlfn.XLOOKUP(Tabela4[[#This Row],[Destino]],Tabela2[Estado],Tabela2[Id_Porto],-1)</f>
        <v>7</v>
      </c>
      <c r="G901" s="68">
        <f>_xlfn.XLOOKUP(Tabela4[[#This Row],[Tipo]],Tabela5[Tipo],Tabela5[Id_Carga],-1)</f>
        <v>1</v>
      </c>
      <c r="H901" s="59">
        <f>MONTH(DATE(2024, FIND(Tabela4[[#This Row],[Mês]], "janfevmarabrmaijunjulagosetoutnovdez")/3 + 1, 1))</f>
        <v>3</v>
      </c>
      <c r="I901" s="51">
        <v>877</v>
      </c>
      <c r="J901" s="47">
        <v>877</v>
      </c>
    </row>
    <row r="902" spans="1:10" x14ac:dyDescent="0.25">
      <c r="A902" s="59" t="s">
        <v>196</v>
      </c>
      <c r="B902" s="46" t="s">
        <v>191</v>
      </c>
      <c r="C902" s="46" t="s">
        <v>177</v>
      </c>
      <c r="D902" s="46" t="s">
        <v>181</v>
      </c>
      <c r="E902" s="68">
        <f>_xlfn.XLOOKUP(Tabela4[[#This Row],[Origem]],Tabela2[Estado],Tabela2[Id_Porto],-1)</f>
        <v>1</v>
      </c>
      <c r="F902" s="68">
        <f>_xlfn.XLOOKUP(Tabela4[[#This Row],[Destino]],Tabela2[Estado],Tabela2[Id_Porto],-1)</f>
        <v>6</v>
      </c>
      <c r="G902" s="68">
        <f>_xlfn.XLOOKUP(Tabela4[[#This Row],[Tipo]],Tabela5[Tipo],Tabela5[Id_Carga],-1)</f>
        <v>3</v>
      </c>
      <c r="H902" s="59">
        <f>MONTH(DATE(2024, FIND(Tabela4[[#This Row],[Mês]], "janfevmarabrmaijunjulagosetoutnovdez")/3 + 1, 1))</f>
        <v>3</v>
      </c>
      <c r="I902" s="51">
        <v>435</v>
      </c>
      <c r="J902" s="47">
        <v>870</v>
      </c>
    </row>
    <row r="903" spans="1:10" x14ac:dyDescent="0.25">
      <c r="A903" s="59" t="s">
        <v>196</v>
      </c>
      <c r="B903" s="46" t="s">
        <v>191</v>
      </c>
      <c r="C903" s="46" t="s">
        <v>186</v>
      </c>
      <c r="D903" s="46" t="s">
        <v>86</v>
      </c>
      <c r="E903" s="68">
        <f>_xlfn.XLOOKUP(Tabela4[[#This Row],[Origem]],Tabela2[Estado],Tabela2[Id_Porto],-1)</f>
        <v>11</v>
      </c>
      <c r="F903" s="68">
        <f>_xlfn.XLOOKUP(Tabela4[[#This Row],[Destino]],Tabela2[Estado],Tabela2[Id_Porto],-1)</f>
        <v>4</v>
      </c>
      <c r="G903" s="68">
        <f>_xlfn.XLOOKUP(Tabela4[[#This Row],[Tipo]],Tabela5[Tipo],Tabela5[Id_Carga],-1)</f>
        <v>3</v>
      </c>
      <c r="H903" s="59">
        <f>MONTH(DATE(2024, FIND(Tabela4[[#This Row],[Mês]], "janfevmarabrmaijunjulagosetoutnovdez")/3 + 1, 1))</f>
        <v>3</v>
      </c>
      <c r="I903" s="51">
        <v>431</v>
      </c>
      <c r="J903" s="47">
        <v>862</v>
      </c>
    </row>
    <row r="904" spans="1:10" x14ac:dyDescent="0.25">
      <c r="A904" s="59" t="s">
        <v>196</v>
      </c>
      <c r="B904" s="46" t="s">
        <v>193</v>
      </c>
      <c r="C904" s="46" t="s">
        <v>186</v>
      </c>
      <c r="D904" s="46" t="s">
        <v>180</v>
      </c>
      <c r="E904" s="68">
        <f>_xlfn.XLOOKUP(Tabela4[[#This Row],[Origem]],Tabela2[Estado],Tabela2[Id_Porto],-1)</f>
        <v>11</v>
      </c>
      <c r="F904" s="68">
        <f>_xlfn.XLOOKUP(Tabela4[[#This Row],[Destino]],Tabela2[Estado],Tabela2[Id_Porto],-1)</f>
        <v>5</v>
      </c>
      <c r="G904" s="68">
        <f>_xlfn.XLOOKUP(Tabela4[[#This Row],[Tipo]],Tabela5[Tipo],Tabela5[Id_Carga],-1)</f>
        <v>4</v>
      </c>
      <c r="H904" s="59">
        <f>MONTH(DATE(2024, FIND(Tabela4[[#This Row],[Mês]], "janfevmarabrmaijunjulagosetoutnovdez")/3 + 1, 1))</f>
        <v>3</v>
      </c>
      <c r="I904" s="51">
        <v>428</v>
      </c>
      <c r="J904" s="47">
        <v>856</v>
      </c>
    </row>
    <row r="905" spans="1:10" x14ac:dyDescent="0.25">
      <c r="A905" s="59" t="s">
        <v>196</v>
      </c>
      <c r="B905" s="46" t="s">
        <v>193</v>
      </c>
      <c r="C905" s="46" t="s">
        <v>184</v>
      </c>
      <c r="D905" s="46" t="s">
        <v>185</v>
      </c>
      <c r="E905" s="68">
        <f>_xlfn.XLOOKUP(Tabela4[[#This Row],[Origem]],Tabela2[Estado],Tabela2[Id_Porto],-1)</f>
        <v>9</v>
      </c>
      <c r="F905" s="68">
        <f>_xlfn.XLOOKUP(Tabela4[[#This Row],[Destino]],Tabela2[Estado],Tabela2[Id_Porto],-1)</f>
        <v>10</v>
      </c>
      <c r="G905" s="68">
        <f>_xlfn.XLOOKUP(Tabela4[[#This Row],[Tipo]],Tabela5[Tipo],Tabela5[Id_Carga],-1)</f>
        <v>4</v>
      </c>
      <c r="H905" s="59">
        <f>MONTH(DATE(2024, FIND(Tabela4[[#This Row],[Mês]], "janfevmarabrmaijunjulagosetoutnovdez")/3 + 1, 1))</f>
        <v>3</v>
      </c>
      <c r="I905" s="51">
        <v>415</v>
      </c>
      <c r="J905" s="47">
        <v>830</v>
      </c>
    </row>
    <row r="906" spans="1:10" x14ac:dyDescent="0.25">
      <c r="A906" s="59" t="s">
        <v>196</v>
      </c>
      <c r="B906" s="46" t="s">
        <v>191</v>
      </c>
      <c r="C906" s="46" t="s">
        <v>184</v>
      </c>
      <c r="D906" s="46" t="s">
        <v>182</v>
      </c>
      <c r="E906" s="68">
        <f>_xlfn.XLOOKUP(Tabela4[[#This Row],[Origem]],Tabela2[Estado],Tabela2[Id_Porto],-1)</f>
        <v>9</v>
      </c>
      <c r="F906" s="68">
        <f>_xlfn.XLOOKUP(Tabela4[[#This Row],[Destino]],Tabela2[Estado],Tabela2[Id_Porto],-1)</f>
        <v>7</v>
      </c>
      <c r="G906" s="68">
        <f>_xlfn.XLOOKUP(Tabela4[[#This Row],[Tipo]],Tabela5[Tipo],Tabela5[Id_Carga],-1)</f>
        <v>3</v>
      </c>
      <c r="H906" s="59">
        <f>MONTH(DATE(2024, FIND(Tabela4[[#This Row],[Mês]], "janfevmarabrmaijunjulagosetoutnovdez")/3 + 1, 1))</f>
        <v>3</v>
      </c>
      <c r="I906" s="51">
        <v>413</v>
      </c>
      <c r="J906" s="47">
        <v>826</v>
      </c>
    </row>
    <row r="907" spans="1:10" x14ac:dyDescent="0.25">
      <c r="A907" s="59" t="s">
        <v>196</v>
      </c>
      <c r="B907" s="46" t="s">
        <v>191</v>
      </c>
      <c r="C907" s="46" t="s">
        <v>177</v>
      </c>
      <c r="D907" s="46" t="s">
        <v>183</v>
      </c>
      <c r="E907" s="68">
        <f>_xlfn.XLOOKUP(Tabela4[[#This Row],[Origem]],Tabela2[Estado],Tabela2[Id_Porto],-1)</f>
        <v>1</v>
      </c>
      <c r="F907" s="68">
        <f>_xlfn.XLOOKUP(Tabela4[[#This Row],[Destino]],Tabela2[Estado],Tabela2[Id_Porto],-1)</f>
        <v>8</v>
      </c>
      <c r="G907" s="68">
        <f>_xlfn.XLOOKUP(Tabela4[[#This Row],[Tipo]],Tabela5[Tipo],Tabela5[Id_Carga],-1)</f>
        <v>3</v>
      </c>
      <c r="H907" s="59">
        <f>MONTH(DATE(2024, FIND(Tabela4[[#This Row],[Mês]], "janfevmarabrmaijunjulagosetoutnovdez")/3 + 1, 1))</f>
        <v>3</v>
      </c>
      <c r="I907" s="51">
        <v>382</v>
      </c>
      <c r="J907" s="47">
        <v>764</v>
      </c>
    </row>
    <row r="908" spans="1:10" x14ac:dyDescent="0.25">
      <c r="A908" s="59" t="s">
        <v>196</v>
      </c>
      <c r="B908" s="46" t="s">
        <v>191</v>
      </c>
      <c r="C908" s="46" t="s">
        <v>184</v>
      </c>
      <c r="D908" s="46" t="s">
        <v>186</v>
      </c>
      <c r="E908" s="68">
        <f>_xlfn.XLOOKUP(Tabela4[[#This Row],[Origem]],Tabela2[Estado],Tabela2[Id_Porto],-1)</f>
        <v>9</v>
      </c>
      <c r="F908" s="68">
        <f>_xlfn.XLOOKUP(Tabela4[[#This Row],[Destino]],Tabela2[Estado],Tabela2[Id_Porto],-1)</f>
        <v>11</v>
      </c>
      <c r="G908" s="68">
        <f>_xlfn.XLOOKUP(Tabela4[[#This Row],[Tipo]],Tabela5[Tipo],Tabela5[Id_Carga],-1)</f>
        <v>3</v>
      </c>
      <c r="H908" s="59">
        <f>MONTH(DATE(2024, FIND(Tabela4[[#This Row],[Mês]], "janfevmarabrmaijunjulagosetoutnovdez")/3 + 1, 1))</f>
        <v>3</v>
      </c>
      <c r="I908" s="51">
        <v>381</v>
      </c>
      <c r="J908" s="47">
        <v>762</v>
      </c>
    </row>
    <row r="909" spans="1:10" x14ac:dyDescent="0.25">
      <c r="A909" s="59" t="s">
        <v>196</v>
      </c>
      <c r="B909" s="46" t="s">
        <v>191</v>
      </c>
      <c r="C909" s="46" t="s">
        <v>184</v>
      </c>
      <c r="D909" s="46" t="s">
        <v>186</v>
      </c>
      <c r="E909" s="68">
        <f>_xlfn.XLOOKUP(Tabela4[[#This Row],[Origem]],Tabela2[Estado],Tabela2[Id_Porto],-1)</f>
        <v>9</v>
      </c>
      <c r="F909" s="68">
        <f>_xlfn.XLOOKUP(Tabela4[[#This Row],[Destino]],Tabela2[Estado],Tabela2[Id_Porto],-1)</f>
        <v>11</v>
      </c>
      <c r="G909" s="68">
        <f>_xlfn.XLOOKUP(Tabela4[[#This Row],[Tipo]],Tabela5[Tipo],Tabela5[Id_Carga],-1)</f>
        <v>3</v>
      </c>
      <c r="H909" s="59">
        <f>MONTH(DATE(2024, FIND(Tabela4[[#This Row],[Mês]], "janfevmarabrmaijunjulagosetoutnovdez")/3 + 1, 1))</f>
        <v>3</v>
      </c>
      <c r="I909" s="51">
        <v>380</v>
      </c>
      <c r="J909" s="47">
        <v>760</v>
      </c>
    </row>
    <row r="910" spans="1:10" x14ac:dyDescent="0.25">
      <c r="A910" s="59" t="s">
        <v>196</v>
      </c>
      <c r="B910" s="46" t="s">
        <v>191</v>
      </c>
      <c r="C910" s="46" t="s">
        <v>187</v>
      </c>
      <c r="D910" s="46" t="s">
        <v>86</v>
      </c>
      <c r="E910" s="68">
        <f>_xlfn.XLOOKUP(Tabela4[[#This Row],[Origem]],Tabela2[Estado],Tabela2[Id_Porto],-1)</f>
        <v>12</v>
      </c>
      <c r="F910" s="68">
        <f>_xlfn.XLOOKUP(Tabela4[[#This Row],[Destino]],Tabela2[Estado],Tabela2[Id_Porto],-1)</f>
        <v>4</v>
      </c>
      <c r="G910" s="68">
        <f>_xlfn.XLOOKUP(Tabela4[[#This Row],[Tipo]],Tabela5[Tipo],Tabela5[Id_Carga],-1)</f>
        <v>3</v>
      </c>
      <c r="H910" s="59">
        <f>MONTH(DATE(2024, FIND(Tabela4[[#This Row],[Mês]], "janfevmarabrmaijunjulagosetoutnovdez")/3 + 1, 1))</f>
        <v>3</v>
      </c>
      <c r="I910" s="51">
        <v>372</v>
      </c>
      <c r="J910" s="47">
        <v>744</v>
      </c>
    </row>
    <row r="911" spans="1:10" x14ac:dyDescent="0.25">
      <c r="A911" s="59" t="s">
        <v>196</v>
      </c>
      <c r="B911" s="46" t="s">
        <v>191</v>
      </c>
      <c r="C911" s="46" t="s">
        <v>180</v>
      </c>
      <c r="D911" s="46" t="s">
        <v>184</v>
      </c>
      <c r="E911" s="68">
        <f>_xlfn.XLOOKUP(Tabela4[[#This Row],[Origem]],Tabela2[Estado],Tabela2[Id_Porto],-1)</f>
        <v>5</v>
      </c>
      <c r="F911" s="68">
        <f>_xlfn.XLOOKUP(Tabela4[[#This Row],[Destino]],Tabela2[Estado],Tabela2[Id_Porto],-1)</f>
        <v>9</v>
      </c>
      <c r="G911" s="68">
        <f>_xlfn.XLOOKUP(Tabela4[[#This Row],[Tipo]],Tabela5[Tipo],Tabela5[Id_Carga],-1)</f>
        <v>3</v>
      </c>
      <c r="H911" s="59">
        <f>MONTH(DATE(2024, FIND(Tabela4[[#This Row],[Mês]], "janfevmarabrmaijunjulagosetoutnovdez")/3 + 1, 1))</f>
        <v>3</v>
      </c>
      <c r="I911" s="51">
        <v>368</v>
      </c>
      <c r="J911" s="47">
        <v>736</v>
      </c>
    </row>
    <row r="912" spans="1:10" x14ac:dyDescent="0.25">
      <c r="A912" s="59" t="s">
        <v>196</v>
      </c>
      <c r="B912" s="46" t="s">
        <v>191</v>
      </c>
      <c r="C912" s="46" t="s">
        <v>181</v>
      </c>
      <c r="D912" s="46" t="s">
        <v>183</v>
      </c>
      <c r="E912" s="68">
        <f>_xlfn.XLOOKUP(Tabela4[[#This Row],[Origem]],Tabela2[Estado],Tabela2[Id_Porto],-1)</f>
        <v>6</v>
      </c>
      <c r="F912" s="68">
        <f>_xlfn.XLOOKUP(Tabela4[[#This Row],[Destino]],Tabela2[Estado],Tabela2[Id_Porto],-1)</f>
        <v>8</v>
      </c>
      <c r="G912" s="68">
        <f>_xlfn.XLOOKUP(Tabela4[[#This Row],[Tipo]],Tabela5[Tipo],Tabela5[Id_Carga],-1)</f>
        <v>3</v>
      </c>
      <c r="H912" s="59">
        <f>MONTH(DATE(2024, FIND(Tabela4[[#This Row],[Mês]], "janfevmarabrmaijunjulagosetoutnovdez")/3 + 1, 1))</f>
        <v>3</v>
      </c>
      <c r="I912" s="51">
        <v>367</v>
      </c>
      <c r="J912" s="47">
        <v>734</v>
      </c>
    </row>
    <row r="913" spans="1:10" x14ac:dyDescent="0.25">
      <c r="A913" s="59" t="s">
        <v>196</v>
      </c>
      <c r="B913" s="46" t="s">
        <v>191</v>
      </c>
      <c r="C913" s="46" t="s">
        <v>184</v>
      </c>
      <c r="D913" s="46" t="s">
        <v>86</v>
      </c>
      <c r="E913" s="68">
        <f>_xlfn.XLOOKUP(Tabela4[[#This Row],[Origem]],Tabela2[Estado],Tabela2[Id_Porto],-1)</f>
        <v>9</v>
      </c>
      <c r="F913" s="68">
        <f>_xlfn.XLOOKUP(Tabela4[[#This Row],[Destino]],Tabela2[Estado],Tabela2[Id_Porto],-1)</f>
        <v>4</v>
      </c>
      <c r="G913" s="68">
        <f>_xlfn.XLOOKUP(Tabela4[[#This Row],[Tipo]],Tabela5[Tipo],Tabela5[Id_Carga],-1)</f>
        <v>3</v>
      </c>
      <c r="H913" s="59">
        <f>MONTH(DATE(2024, FIND(Tabela4[[#This Row],[Mês]], "janfevmarabrmaijunjulagosetoutnovdez")/3 + 1, 1))</f>
        <v>3</v>
      </c>
      <c r="I913" s="51">
        <v>351</v>
      </c>
      <c r="J913" s="47">
        <v>702</v>
      </c>
    </row>
    <row r="914" spans="1:10" x14ac:dyDescent="0.25">
      <c r="A914" s="59" t="s">
        <v>196</v>
      </c>
      <c r="B914" s="46" t="s">
        <v>191</v>
      </c>
      <c r="C914" s="46" t="s">
        <v>86</v>
      </c>
      <c r="D914" s="46" t="s">
        <v>177</v>
      </c>
      <c r="E914" s="68">
        <f>_xlfn.XLOOKUP(Tabela4[[#This Row],[Origem]],Tabela2[Estado],Tabela2[Id_Porto],-1)</f>
        <v>4</v>
      </c>
      <c r="F914" s="68">
        <f>_xlfn.XLOOKUP(Tabela4[[#This Row],[Destino]],Tabela2[Estado],Tabela2[Id_Porto],-1)</f>
        <v>1</v>
      </c>
      <c r="G914" s="68">
        <f>_xlfn.XLOOKUP(Tabela4[[#This Row],[Tipo]],Tabela5[Tipo],Tabela5[Id_Carga],-1)</f>
        <v>3</v>
      </c>
      <c r="H914" s="59">
        <f>MONTH(DATE(2024, FIND(Tabela4[[#This Row],[Mês]], "janfevmarabrmaijunjulagosetoutnovdez")/3 + 1, 1))</f>
        <v>3</v>
      </c>
      <c r="I914" s="51">
        <v>331</v>
      </c>
      <c r="J914" s="47">
        <v>662</v>
      </c>
    </row>
    <row r="915" spans="1:10" x14ac:dyDescent="0.25">
      <c r="A915" s="59" t="s">
        <v>196</v>
      </c>
      <c r="B915" s="46" t="s">
        <v>191</v>
      </c>
      <c r="C915" s="46" t="s">
        <v>184</v>
      </c>
      <c r="D915" s="46" t="s">
        <v>181</v>
      </c>
      <c r="E915" s="68">
        <f>_xlfn.XLOOKUP(Tabela4[[#This Row],[Origem]],Tabela2[Estado],Tabela2[Id_Porto],-1)</f>
        <v>9</v>
      </c>
      <c r="F915" s="68">
        <f>_xlfn.XLOOKUP(Tabela4[[#This Row],[Destino]],Tabela2[Estado],Tabela2[Id_Porto],-1)</f>
        <v>6</v>
      </c>
      <c r="G915" s="68">
        <f>_xlfn.XLOOKUP(Tabela4[[#This Row],[Tipo]],Tabela5[Tipo],Tabela5[Id_Carga],-1)</f>
        <v>3</v>
      </c>
      <c r="H915" s="59">
        <f>MONTH(DATE(2024, FIND(Tabela4[[#This Row],[Mês]], "janfevmarabrmaijunjulagosetoutnovdez")/3 + 1, 1))</f>
        <v>3</v>
      </c>
      <c r="I915" s="51">
        <v>329</v>
      </c>
      <c r="J915" s="47">
        <v>658</v>
      </c>
    </row>
    <row r="916" spans="1:10" x14ac:dyDescent="0.25">
      <c r="A916" s="59" t="s">
        <v>196</v>
      </c>
      <c r="B916" s="46" t="s">
        <v>192</v>
      </c>
      <c r="C916" s="46" t="s">
        <v>180</v>
      </c>
      <c r="D916" s="46" t="s">
        <v>184</v>
      </c>
      <c r="E916" s="68">
        <f>_xlfn.XLOOKUP(Tabela4[[#This Row],[Origem]],Tabela2[Estado],Tabela2[Id_Porto],-1)</f>
        <v>5</v>
      </c>
      <c r="F916" s="68">
        <f>_xlfn.XLOOKUP(Tabela4[[#This Row],[Destino]],Tabela2[Estado],Tabela2[Id_Porto],-1)</f>
        <v>9</v>
      </c>
      <c r="G916" s="68">
        <f>_xlfn.XLOOKUP(Tabela4[[#This Row],[Tipo]],Tabela5[Tipo],Tabela5[Id_Carga],-1)</f>
        <v>1</v>
      </c>
      <c r="H916" s="59">
        <f>MONTH(DATE(2024, FIND(Tabela4[[#This Row],[Mês]], "janfevmarabrmaijunjulagosetoutnovdez")/3 + 1, 1))</f>
        <v>3</v>
      </c>
      <c r="I916" s="51">
        <v>652</v>
      </c>
      <c r="J916" s="47">
        <v>652</v>
      </c>
    </row>
    <row r="917" spans="1:10" x14ac:dyDescent="0.25">
      <c r="A917" s="59" t="s">
        <v>196</v>
      </c>
      <c r="B917" s="46" t="s">
        <v>191</v>
      </c>
      <c r="C917" s="46" t="s">
        <v>86</v>
      </c>
      <c r="D917" s="46" t="s">
        <v>184</v>
      </c>
      <c r="E917" s="68">
        <f>_xlfn.XLOOKUP(Tabela4[[#This Row],[Origem]],Tabela2[Estado],Tabela2[Id_Porto],-1)</f>
        <v>4</v>
      </c>
      <c r="F917" s="68">
        <f>_xlfn.XLOOKUP(Tabela4[[#This Row],[Destino]],Tabela2[Estado],Tabela2[Id_Porto],-1)</f>
        <v>9</v>
      </c>
      <c r="G917" s="68">
        <f>_xlfn.XLOOKUP(Tabela4[[#This Row],[Tipo]],Tabela5[Tipo],Tabela5[Id_Carga],-1)</f>
        <v>3</v>
      </c>
      <c r="H917" s="59">
        <f>MONTH(DATE(2024, FIND(Tabela4[[#This Row],[Mês]], "janfevmarabrmaijunjulagosetoutnovdez")/3 + 1, 1))</f>
        <v>3</v>
      </c>
      <c r="I917" s="51">
        <v>322</v>
      </c>
      <c r="J917" s="47">
        <v>644</v>
      </c>
    </row>
    <row r="918" spans="1:10" x14ac:dyDescent="0.25">
      <c r="A918" s="59" t="s">
        <v>196</v>
      </c>
      <c r="B918" s="46" t="s">
        <v>191</v>
      </c>
      <c r="C918" s="46" t="s">
        <v>186</v>
      </c>
      <c r="D918" s="46" t="s">
        <v>186</v>
      </c>
      <c r="E918" s="68">
        <f>_xlfn.XLOOKUP(Tabela4[[#This Row],[Origem]],Tabela2[Estado],Tabela2[Id_Porto],-1)</f>
        <v>11</v>
      </c>
      <c r="F918" s="68">
        <f>_xlfn.XLOOKUP(Tabela4[[#This Row],[Destino]],Tabela2[Estado],Tabela2[Id_Porto],-1)</f>
        <v>11</v>
      </c>
      <c r="G918" s="68">
        <f>_xlfn.XLOOKUP(Tabela4[[#This Row],[Tipo]],Tabela5[Tipo],Tabela5[Id_Carga],-1)</f>
        <v>3</v>
      </c>
      <c r="H918" s="59">
        <f>MONTH(DATE(2024, FIND(Tabela4[[#This Row],[Mês]], "janfevmarabrmaijunjulagosetoutnovdez")/3 + 1, 1))</f>
        <v>3</v>
      </c>
      <c r="I918" s="51">
        <v>319</v>
      </c>
      <c r="J918" s="47">
        <v>638</v>
      </c>
    </row>
    <row r="919" spans="1:10" x14ac:dyDescent="0.25">
      <c r="A919" s="59" t="s">
        <v>196</v>
      </c>
      <c r="B919" s="46" t="s">
        <v>191</v>
      </c>
      <c r="C919" s="46" t="s">
        <v>180</v>
      </c>
      <c r="D919" s="46" t="s">
        <v>86</v>
      </c>
      <c r="E919" s="68">
        <f>_xlfn.XLOOKUP(Tabela4[[#This Row],[Origem]],Tabela2[Estado],Tabela2[Id_Porto],-1)</f>
        <v>5</v>
      </c>
      <c r="F919" s="68">
        <f>_xlfn.XLOOKUP(Tabela4[[#This Row],[Destino]],Tabela2[Estado],Tabela2[Id_Porto],-1)</f>
        <v>4</v>
      </c>
      <c r="G919" s="68">
        <f>_xlfn.XLOOKUP(Tabela4[[#This Row],[Tipo]],Tabela5[Tipo],Tabela5[Id_Carga],-1)</f>
        <v>3</v>
      </c>
      <c r="H919" s="59">
        <f>MONTH(DATE(2024, FIND(Tabela4[[#This Row],[Mês]], "janfevmarabrmaijunjulagosetoutnovdez")/3 + 1, 1))</f>
        <v>3</v>
      </c>
      <c r="I919" s="51">
        <v>316</v>
      </c>
      <c r="J919" s="47">
        <v>632</v>
      </c>
    </row>
    <row r="920" spans="1:10" x14ac:dyDescent="0.25">
      <c r="A920" s="59" t="s">
        <v>196</v>
      </c>
      <c r="B920" s="46" t="s">
        <v>192</v>
      </c>
      <c r="C920" s="46" t="s">
        <v>86</v>
      </c>
      <c r="D920" s="46" t="s">
        <v>184</v>
      </c>
      <c r="E920" s="68">
        <f>_xlfn.XLOOKUP(Tabela4[[#This Row],[Origem]],Tabela2[Estado],Tabela2[Id_Porto],-1)</f>
        <v>4</v>
      </c>
      <c r="F920" s="68">
        <f>_xlfn.XLOOKUP(Tabela4[[#This Row],[Destino]],Tabela2[Estado],Tabela2[Id_Porto],-1)</f>
        <v>9</v>
      </c>
      <c r="G920" s="68">
        <f>_xlfn.XLOOKUP(Tabela4[[#This Row],[Tipo]],Tabela5[Tipo],Tabela5[Id_Carga],-1)</f>
        <v>1</v>
      </c>
      <c r="H920" s="59">
        <f>MONTH(DATE(2024, FIND(Tabela4[[#This Row],[Mês]], "janfevmarabrmaijunjulagosetoutnovdez")/3 + 1, 1))</f>
        <v>3</v>
      </c>
      <c r="I920" s="51">
        <v>625</v>
      </c>
      <c r="J920" s="47">
        <v>625</v>
      </c>
    </row>
    <row r="921" spans="1:10" x14ac:dyDescent="0.25">
      <c r="A921" s="59" t="s">
        <v>196</v>
      </c>
      <c r="B921" s="46" t="s">
        <v>191</v>
      </c>
      <c r="C921" s="46" t="s">
        <v>180</v>
      </c>
      <c r="D921" s="46" t="s">
        <v>186</v>
      </c>
      <c r="E921" s="68">
        <f>_xlfn.XLOOKUP(Tabela4[[#This Row],[Origem]],Tabela2[Estado],Tabela2[Id_Porto],-1)</f>
        <v>5</v>
      </c>
      <c r="F921" s="68">
        <f>_xlfn.XLOOKUP(Tabela4[[#This Row],[Destino]],Tabela2[Estado],Tabela2[Id_Porto],-1)</f>
        <v>11</v>
      </c>
      <c r="G921" s="68">
        <f>_xlfn.XLOOKUP(Tabela4[[#This Row],[Tipo]],Tabela5[Tipo],Tabela5[Id_Carga],-1)</f>
        <v>3</v>
      </c>
      <c r="H921" s="59">
        <f>MONTH(DATE(2024, FIND(Tabela4[[#This Row],[Mês]], "janfevmarabrmaijunjulagosetoutnovdez")/3 + 1, 1))</f>
        <v>3</v>
      </c>
      <c r="I921" s="51">
        <v>307</v>
      </c>
      <c r="J921" s="47">
        <v>614</v>
      </c>
    </row>
    <row r="922" spans="1:10" x14ac:dyDescent="0.25">
      <c r="A922" s="59" t="s">
        <v>196</v>
      </c>
      <c r="B922" s="46" t="s">
        <v>193</v>
      </c>
      <c r="C922" s="46" t="s">
        <v>186</v>
      </c>
      <c r="D922" s="46" t="s">
        <v>86</v>
      </c>
      <c r="E922" s="68">
        <f>_xlfn.XLOOKUP(Tabela4[[#This Row],[Origem]],Tabela2[Estado],Tabela2[Id_Porto],-1)</f>
        <v>11</v>
      </c>
      <c r="F922" s="68">
        <f>_xlfn.XLOOKUP(Tabela4[[#This Row],[Destino]],Tabela2[Estado],Tabela2[Id_Porto],-1)</f>
        <v>4</v>
      </c>
      <c r="G922" s="68">
        <f>_xlfn.XLOOKUP(Tabela4[[#This Row],[Tipo]],Tabela5[Tipo],Tabela5[Id_Carga],-1)</f>
        <v>4</v>
      </c>
      <c r="H922" s="59">
        <f>MONTH(DATE(2024, FIND(Tabela4[[#This Row],[Mês]], "janfevmarabrmaijunjulagosetoutnovdez")/3 + 1, 1))</f>
        <v>3</v>
      </c>
      <c r="I922" s="51">
        <v>303</v>
      </c>
      <c r="J922" s="47">
        <v>606</v>
      </c>
    </row>
    <row r="923" spans="1:10" x14ac:dyDescent="0.25">
      <c r="A923" s="59" t="s">
        <v>196</v>
      </c>
      <c r="B923" s="46" t="s">
        <v>191</v>
      </c>
      <c r="C923" s="46" t="s">
        <v>177</v>
      </c>
      <c r="D923" s="46" t="s">
        <v>186</v>
      </c>
      <c r="E923" s="68">
        <f>_xlfn.XLOOKUP(Tabela4[[#This Row],[Origem]],Tabela2[Estado],Tabela2[Id_Porto],-1)</f>
        <v>1</v>
      </c>
      <c r="F923" s="68">
        <f>_xlfn.XLOOKUP(Tabela4[[#This Row],[Destino]],Tabela2[Estado],Tabela2[Id_Porto],-1)</f>
        <v>11</v>
      </c>
      <c r="G923" s="68">
        <f>_xlfn.XLOOKUP(Tabela4[[#This Row],[Tipo]],Tabela5[Tipo],Tabela5[Id_Carga],-1)</f>
        <v>3</v>
      </c>
      <c r="H923" s="59">
        <f>MONTH(DATE(2024, FIND(Tabela4[[#This Row],[Mês]], "janfevmarabrmaijunjulagosetoutnovdez")/3 + 1, 1))</f>
        <v>3</v>
      </c>
      <c r="I923" s="51">
        <v>298</v>
      </c>
      <c r="J923" s="47">
        <v>596</v>
      </c>
    </row>
    <row r="924" spans="1:10" x14ac:dyDescent="0.25">
      <c r="A924" s="59" t="s">
        <v>196</v>
      </c>
      <c r="B924" s="46" t="s">
        <v>191</v>
      </c>
      <c r="C924" s="46" t="s">
        <v>180</v>
      </c>
      <c r="D924" s="46" t="s">
        <v>177</v>
      </c>
      <c r="E924" s="68">
        <f>_xlfn.XLOOKUP(Tabela4[[#This Row],[Origem]],Tabela2[Estado],Tabela2[Id_Porto],-1)</f>
        <v>5</v>
      </c>
      <c r="F924" s="68">
        <f>_xlfn.XLOOKUP(Tabela4[[#This Row],[Destino]],Tabela2[Estado],Tabela2[Id_Porto],-1)</f>
        <v>1</v>
      </c>
      <c r="G924" s="68">
        <f>_xlfn.XLOOKUP(Tabela4[[#This Row],[Tipo]],Tabela5[Tipo],Tabela5[Id_Carga],-1)</f>
        <v>3</v>
      </c>
      <c r="H924" s="59">
        <f>MONTH(DATE(2024, FIND(Tabela4[[#This Row],[Mês]], "janfevmarabrmaijunjulagosetoutnovdez")/3 + 1, 1))</f>
        <v>3</v>
      </c>
      <c r="I924" s="51">
        <v>296</v>
      </c>
      <c r="J924" s="47">
        <v>592</v>
      </c>
    </row>
    <row r="925" spans="1:10" x14ac:dyDescent="0.25">
      <c r="A925" s="59" t="s">
        <v>196</v>
      </c>
      <c r="B925" s="46" t="s">
        <v>191</v>
      </c>
      <c r="C925" s="46" t="s">
        <v>183</v>
      </c>
      <c r="D925" s="46" t="s">
        <v>184</v>
      </c>
      <c r="E925" s="68">
        <f>_xlfn.XLOOKUP(Tabela4[[#This Row],[Origem]],Tabela2[Estado],Tabela2[Id_Porto],-1)</f>
        <v>8</v>
      </c>
      <c r="F925" s="68">
        <f>_xlfn.XLOOKUP(Tabela4[[#This Row],[Destino]],Tabela2[Estado],Tabela2[Id_Porto],-1)</f>
        <v>9</v>
      </c>
      <c r="G925" s="68">
        <f>_xlfn.XLOOKUP(Tabela4[[#This Row],[Tipo]],Tabela5[Tipo],Tabela5[Id_Carga],-1)</f>
        <v>3</v>
      </c>
      <c r="H925" s="59">
        <f>MONTH(DATE(2024, FIND(Tabela4[[#This Row],[Mês]], "janfevmarabrmaijunjulagosetoutnovdez")/3 + 1, 1))</f>
        <v>3</v>
      </c>
      <c r="I925" s="51">
        <v>289</v>
      </c>
      <c r="J925" s="47">
        <v>578</v>
      </c>
    </row>
    <row r="926" spans="1:10" x14ac:dyDescent="0.25">
      <c r="A926" s="59" t="s">
        <v>196</v>
      </c>
      <c r="B926" s="46" t="s">
        <v>191</v>
      </c>
      <c r="C926" s="46" t="s">
        <v>186</v>
      </c>
      <c r="D926" s="46" t="s">
        <v>177</v>
      </c>
      <c r="E926" s="68">
        <f>_xlfn.XLOOKUP(Tabela4[[#This Row],[Origem]],Tabela2[Estado],Tabela2[Id_Porto],-1)</f>
        <v>11</v>
      </c>
      <c r="F926" s="68">
        <f>_xlfn.XLOOKUP(Tabela4[[#This Row],[Destino]],Tabela2[Estado],Tabela2[Id_Porto],-1)</f>
        <v>1</v>
      </c>
      <c r="G926" s="68">
        <f>_xlfn.XLOOKUP(Tabela4[[#This Row],[Tipo]],Tabela5[Tipo],Tabela5[Id_Carga],-1)</f>
        <v>3</v>
      </c>
      <c r="H926" s="59">
        <f>MONTH(DATE(2024, FIND(Tabela4[[#This Row],[Mês]], "janfevmarabrmaijunjulagosetoutnovdez")/3 + 1, 1))</f>
        <v>3</v>
      </c>
      <c r="I926" s="51">
        <v>288</v>
      </c>
      <c r="J926" s="47">
        <v>576</v>
      </c>
    </row>
    <row r="927" spans="1:10" x14ac:dyDescent="0.25">
      <c r="A927" s="59" t="s">
        <v>196</v>
      </c>
      <c r="B927" s="46" t="s">
        <v>191</v>
      </c>
      <c r="C927" s="46" t="s">
        <v>181</v>
      </c>
      <c r="D927" s="46" t="s">
        <v>184</v>
      </c>
      <c r="E927" s="68">
        <f>_xlfn.XLOOKUP(Tabela4[[#This Row],[Origem]],Tabela2[Estado],Tabela2[Id_Porto],-1)</f>
        <v>6</v>
      </c>
      <c r="F927" s="68">
        <f>_xlfn.XLOOKUP(Tabela4[[#This Row],[Destino]],Tabela2[Estado],Tabela2[Id_Porto],-1)</f>
        <v>9</v>
      </c>
      <c r="G927" s="68">
        <f>_xlfn.XLOOKUP(Tabela4[[#This Row],[Tipo]],Tabela5[Tipo],Tabela5[Id_Carga],-1)</f>
        <v>3</v>
      </c>
      <c r="H927" s="59">
        <f>MONTH(DATE(2024, FIND(Tabela4[[#This Row],[Mês]], "janfevmarabrmaijunjulagosetoutnovdez")/3 + 1, 1))</f>
        <v>3</v>
      </c>
      <c r="I927" s="51">
        <v>277</v>
      </c>
      <c r="J927" s="47">
        <v>554</v>
      </c>
    </row>
    <row r="928" spans="1:10" x14ac:dyDescent="0.25">
      <c r="A928" s="59" t="s">
        <v>196</v>
      </c>
      <c r="B928" s="46" t="s">
        <v>191</v>
      </c>
      <c r="C928" s="46" t="s">
        <v>182</v>
      </c>
      <c r="D928" s="46" t="s">
        <v>183</v>
      </c>
      <c r="E928" s="68">
        <f>_xlfn.XLOOKUP(Tabela4[[#This Row],[Origem]],Tabela2[Estado],Tabela2[Id_Porto],-1)</f>
        <v>7</v>
      </c>
      <c r="F928" s="68">
        <f>_xlfn.XLOOKUP(Tabela4[[#This Row],[Destino]],Tabela2[Estado],Tabela2[Id_Porto],-1)</f>
        <v>8</v>
      </c>
      <c r="G928" s="68">
        <f>_xlfn.XLOOKUP(Tabela4[[#This Row],[Tipo]],Tabela5[Tipo],Tabela5[Id_Carga],-1)</f>
        <v>3</v>
      </c>
      <c r="H928" s="59">
        <f>MONTH(DATE(2024, FIND(Tabela4[[#This Row],[Mês]], "janfevmarabrmaijunjulagosetoutnovdez")/3 + 1, 1))</f>
        <v>3</v>
      </c>
      <c r="I928" s="51">
        <v>276</v>
      </c>
      <c r="J928" s="47">
        <v>552</v>
      </c>
    </row>
    <row r="929" spans="1:10" x14ac:dyDescent="0.25">
      <c r="A929" s="59" t="s">
        <v>196</v>
      </c>
      <c r="B929" s="46" t="s">
        <v>192</v>
      </c>
      <c r="C929" s="46" t="s">
        <v>184</v>
      </c>
      <c r="D929" s="46" t="s">
        <v>180</v>
      </c>
      <c r="E929" s="68">
        <f>_xlfn.XLOOKUP(Tabela4[[#This Row],[Origem]],Tabela2[Estado],Tabela2[Id_Porto],-1)</f>
        <v>9</v>
      </c>
      <c r="F929" s="68">
        <f>_xlfn.XLOOKUP(Tabela4[[#This Row],[Destino]],Tabela2[Estado],Tabela2[Id_Porto],-1)</f>
        <v>5</v>
      </c>
      <c r="G929" s="68">
        <f>_xlfn.XLOOKUP(Tabela4[[#This Row],[Tipo]],Tabela5[Tipo],Tabela5[Id_Carga],-1)</f>
        <v>1</v>
      </c>
      <c r="H929" s="59">
        <f>MONTH(DATE(2024, FIND(Tabela4[[#This Row],[Mês]], "janfevmarabrmaijunjulagosetoutnovdez")/3 + 1, 1))</f>
        <v>3</v>
      </c>
      <c r="I929" s="51">
        <v>545</v>
      </c>
      <c r="J929" s="47">
        <v>545</v>
      </c>
    </row>
    <row r="930" spans="1:10" x14ac:dyDescent="0.25">
      <c r="A930" s="59" t="s">
        <v>196</v>
      </c>
      <c r="B930" s="46" t="s">
        <v>191</v>
      </c>
      <c r="C930" s="46" t="s">
        <v>181</v>
      </c>
      <c r="D930" s="46" t="s">
        <v>177</v>
      </c>
      <c r="E930" s="68">
        <f>_xlfn.XLOOKUP(Tabela4[[#This Row],[Origem]],Tabela2[Estado],Tabela2[Id_Porto],-1)</f>
        <v>6</v>
      </c>
      <c r="F930" s="68">
        <f>_xlfn.XLOOKUP(Tabela4[[#This Row],[Destino]],Tabela2[Estado],Tabela2[Id_Porto],-1)</f>
        <v>1</v>
      </c>
      <c r="G930" s="68">
        <f>_xlfn.XLOOKUP(Tabela4[[#This Row],[Tipo]],Tabela5[Tipo],Tabela5[Id_Carga],-1)</f>
        <v>3</v>
      </c>
      <c r="H930" s="59">
        <f>MONTH(DATE(2024, FIND(Tabela4[[#This Row],[Mês]], "janfevmarabrmaijunjulagosetoutnovdez")/3 + 1, 1))</f>
        <v>3</v>
      </c>
      <c r="I930" s="51">
        <v>263</v>
      </c>
      <c r="J930" s="47">
        <v>526</v>
      </c>
    </row>
    <row r="931" spans="1:10" x14ac:dyDescent="0.25">
      <c r="A931" s="59" t="s">
        <v>196</v>
      </c>
      <c r="B931" s="46" t="s">
        <v>192</v>
      </c>
      <c r="C931" s="46" t="s">
        <v>187</v>
      </c>
      <c r="D931" s="46" t="s">
        <v>180</v>
      </c>
      <c r="E931" s="68">
        <f>_xlfn.XLOOKUP(Tabela4[[#This Row],[Origem]],Tabela2[Estado],Tabela2[Id_Porto],-1)</f>
        <v>12</v>
      </c>
      <c r="F931" s="68">
        <f>_xlfn.XLOOKUP(Tabela4[[#This Row],[Destino]],Tabela2[Estado],Tabela2[Id_Porto],-1)</f>
        <v>5</v>
      </c>
      <c r="G931" s="68">
        <f>_xlfn.XLOOKUP(Tabela4[[#This Row],[Tipo]],Tabela5[Tipo],Tabela5[Id_Carga],-1)</f>
        <v>1</v>
      </c>
      <c r="H931" s="59">
        <f>MONTH(DATE(2024, FIND(Tabela4[[#This Row],[Mês]], "janfevmarabrmaijunjulagosetoutnovdez")/3 + 1, 1))</f>
        <v>3</v>
      </c>
      <c r="I931" s="51">
        <v>526</v>
      </c>
      <c r="J931" s="47">
        <v>526</v>
      </c>
    </row>
    <row r="932" spans="1:10" x14ac:dyDescent="0.25">
      <c r="A932" s="59" t="s">
        <v>196</v>
      </c>
      <c r="B932" s="46" t="s">
        <v>191</v>
      </c>
      <c r="C932" s="46" t="s">
        <v>183</v>
      </c>
      <c r="D932" s="46" t="s">
        <v>181</v>
      </c>
      <c r="E932" s="68">
        <f>_xlfn.XLOOKUP(Tabela4[[#This Row],[Origem]],Tabela2[Estado],Tabela2[Id_Porto],-1)</f>
        <v>8</v>
      </c>
      <c r="F932" s="68">
        <f>_xlfn.XLOOKUP(Tabela4[[#This Row],[Destino]],Tabela2[Estado],Tabela2[Id_Porto],-1)</f>
        <v>6</v>
      </c>
      <c r="G932" s="68">
        <f>_xlfn.XLOOKUP(Tabela4[[#This Row],[Tipo]],Tabela5[Tipo],Tabela5[Id_Carga],-1)</f>
        <v>3</v>
      </c>
      <c r="H932" s="59">
        <f>MONTH(DATE(2024, FIND(Tabela4[[#This Row],[Mês]], "janfevmarabrmaijunjulagosetoutnovdez")/3 + 1, 1))</f>
        <v>3</v>
      </c>
      <c r="I932" s="51">
        <v>261</v>
      </c>
      <c r="J932" s="47">
        <v>522</v>
      </c>
    </row>
    <row r="933" spans="1:10" x14ac:dyDescent="0.25">
      <c r="A933" s="59" t="s">
        <v>196</v>
      </c>
      <c r="B933" s="46" t="s">
        <v>191</v>
      </c>
      <c r="C933" s="46" t="s">
        <v>184</v>
      </c>
      <c r="D933" s="46" t="s">
        <v>180</v>
      </c>
      <c r="E933" s="68">
        <f>_xlfn.XLOOKUP(Tabela4[[#This Row],[Origem]],Tabela2[Estado],Tabela2[Id_Porto],-1)</f>
        <v>9</v>
      </c>
      <c r="F933" s="68">
        <f>_xlfn.XLOOKUP(Tabela4[[#This Row],[Destino]],Tabela2[Estado],Tabela2[Id_Porto],-1)</f>
        <v>5</v>
      </c>
      <c r="G933" s="68">
        <f>_xlfn.XLOOKUP(Tabela4[[#This Row],[Tipo]],Tabela5[Tipo],Tabela5[Id_Carga],-1)</f>
        <v>3</v>
      </c>
      <c r="H933" s="59">
        <f>MONTH(DATE(2024, FIND(Tabela4[[#This Row],[Mês]], "janfevmarabrmaijunjulagosetoutnovdez")/3 + 1, 1))</f>
        <v>3</v>
      </c>
      <c r="I933" s="51">
        <v>254</v>
      </c>
      <c r="J933" s="47">
        <v>508</v>
      </c>
    </row>
    <row r="934" spans="1:10" x14ac:dyDescent="0.25">
      <c r="A934" s="59" t="s">
        <v>196</v>
      </c>
      <c r="B934" s="46" t="s">
        <v>193</v>
      </c>
      <c r="C934" s="46" t="s">
        <v>186</v>
      </c>
      <c r="D934" s="46" t="s">
        <v>186</v>
      </c>
      <c r="E934" s="68">
        <f>_xlfn.XLOOKUP(Tabela4[[#This Row],[Origem]],Tabela2[Estado],Tabela2[Id_Porto],-1)</f>
        <v>11</v>
      </c>
      <c r="F934" s="68">
        <f>_xlfn.XLOOKUP(Tabela4[[#This Row],[Destino]],Tabela2[Estado],Tabela2[Id_Porto],-1)</f>
        <v>11</v>
      </c>
      <c r="G934" s="68">
        <f>_xlfn.XLOOKUP(Tabela4[[#This Row],[Tipo]],Tabela5[Tipo],Tabela5[Id_Carga],-1)</f>
        <v>4</v>
      </c>
      <c r="H934" s="59">
        <f>MONTH(DATE(2024, FIND(Tabela4[[#This Row],[Mês]], "janfevmarabrmaijunjulagosetoutnovdez")/3 + 1, 1))</f>
        <v>3</v>
      </c>
      <c r="I934" s="51">
        <v>246</v>
      </c>
      <c r="J934" s="47">
        <v>492</v>
      </c>
    </row>
    <row r="935" spans="1:10" x14ac:dyDescent="0.25">
      <c r="A935" s="59" t="s">
        <v>196</v>
      </c>
      <c r="B935" s="46" t="s">
        <v>192</v>
      </c>
      <c r="C935" s="46" t="s">
        <v>186</v>
      </c>
      <c r="D935" s="46" t="s">
        <v>181</v>
      </c>
      <c r="E935" s="68">
        <f>_xlfn.XLOOKUP(Tabela4[[#This Row],[Origem]],Tabela2[Estado],Tabela2[Id_Porto],-1)</f>
        <v>11</v>
      </c>
      <c r="F935" s="68">
        <f>_xlfn.XLOOKUP(Tabela4[[#This Row],[Destino]],Tabela2[Estado],Tabela2[Id_Porto],-1)</f>
        <v>6</v>
      </c>
      <c r="G935" s="68">
        <f>_xlfn.XLOOKUP(Tabela4[[#This Row],[Tipo]],Tabela5[Tipo],Tabela5[Id_Carga],-1)</f>
        <v>1</v>
      </c>
      <c r="H935" s="59">
        <f>MONTH(DATE(2024, FIND(Tabela4[[#This Row],[Mês]], "janfevmarabrmaijunjulagosetoutnovdez")/3 + 1, 1))</f>
        <v>3</v>
      </c>
      <c r="I935" s="51">
        <v>482</v>
      </c>
      <c r="J935" s="47">
        <v>482</v>
      </c>
    </row>
    <row r="936" spans="1:10" x14ac:dyDescent="0.25">
      <c r="A936" s="59" t="s">
        <v>196</v>
      </c>
      <c r="B936" s="46" t="s">
        <v>193</v>
      </c>
      <c r="C936" s="46" t="s">
        <v>184</v>
      </c>
      <c r="D936" s="46" t="s">
        <v>177</v>
      </c>
      <c r="E936" s="68">
        <f>_xlfn.XLOOKUP(Tabela4[[#This Row],[Origem]],Tabela2[Estado],Tabela2[Id_Porto],-1)</f>
        <v>9</v>
      </c>
      <c r="F936" s="68">
        <f>_xlfn.XLOOKUP(Tabela4[[#This Row],[Destino]],Tabela2[Estado],Tabela2[Id_Porto],-1)</f>
        <v>1</v>
      </c>
      <c r="G936" s="68">
        <f>_xlfn.XLOOKUP(Tabela4[[#This Row],[Tipo]],Tabela5[Tipo],Tabela5[Id_Carga],-1)</f>
        <v>4</v>
      </c>
      <c r="H936" s="59">
        <f>MONTH(DATE(2024, FIND(Tabela4[[#This Row],[Mês]], "janfevmarabrmaijunjulagosetoutnovdez")/3 + 1, 1))</f>
        <v>3</v>
      </c>
      <c r="I936" s="51">
        <v>233</v>
      </c>
      <c r="J936" s="47">
        <v>466</v>
      </c>
    </row>
    <row r="937" spans="1:10" x14ac:dyDescent="0.25">
      <c r="A937" s="59" t="s">
        <v>196</v>
      </c>
      <c r="B937" s="46" t="s">
        <v>191</v>
      </c>
      <c r="C937" s="46" t="s">
        <v>86</v>
      </c>
      <c r="D937" s="46" t="s">
        <v>184</v>
      </c>
      <c r="E937" s="68">
        <f>_xlfn.XLOOKUP(Tabela4[[#This Row],[Origem]],Tabela2[Estado],Tabela2[Id_Porto],-1)</f>
        <v>4</v>
      </c>
      <c r="F937" s="68">
        <f>_xlfn.XLOOKUP(Tabela4[[#This Row],[Destino]],Tabela2[Estado],Tabela2[Id_Porto],-1)</f>
        <v>9</v>
      </c>
      <c r="G937" s="68">
        <f>_xlfn.XLOOKUP(Tabela4[[#This Row],[Tipo]],Tabela5[Tipo],Tabela5[Id_Carga],-1)</f>
        <v>3</v>
      </c>
      <c r="H937" s="59">
        <f>MONTH(DATE(2024, FIND(Tabela4[[#This Row],[Mês]], "janfevmarabrmaijunjulagosetoutnovdez")/3 + 1, 1))</f>
        <v>3</v>
      </c>
      <c r="I937" s="51">
        <v>232</v>
      </c>
      <c r="J937" s="47">
        <v>464</v>
      </c>
    </row>
    <row r="938" spans="1:10" x14ac:dyDescent="0.25">
      <c r="A938" s="59" t="s">
        <v>196</v>
      </c>
      <c r="B938" s="46" t="s">
        <v>191</v>
      </c>
      <c r="C938" s="46" t="s">
        <v>187</v>
      </c>
      <c r="D938" s="46" t="s">
        <v>181</v>
      </c>
      <c r="E938" s="68">
        <f>_xlfn.XLOOKUP(Tabela4[[#This Row],[Origem]],Tabela2[Estado],Tabela2[Id_Porto],-1)</f>
        <v>12</v>
      </c>
      <c r="F938" s="68">
        <f>_xlfn.XLOOKUP(Tabela4[[#This Row],[Destino]],Tabela2[Estado],Tabela2[Id_Porto],-1)</f>
        <v>6</v>
      </c>
      <c r="G938" s="68">
        <f>_xlfn.XLOOKUP(Tabela4[[#This Row],[Tipo]],Tabela5[Tipo],Tabela5[Id_Carga],-1)</f>
        <v>3</v>
      </c>
      <c r="H938" s="59">
        <f>MONTH(DATE(2024, FIND(Tabela4[[#This Row],[Mês]], "janfevmarabrmaijunjulagosetoutnovdez")/3 + 1, 1))</f>
        <v>3</v>
      </c>
      <c r="I938" s="51">
        <v>230</v>
      </c>
      <c r="J938" s="47">
        <v>460</v>
      </c>
    </row>
    <row r="939" spans="1:10" x14ac:dyDescent="0.25">
      <c r="A939" s="59" t="s">
        <v>196</v>
      </c>
      <c r="B939" s="46" t="s">
        <v>192</v>
      </c>
      <c r="C939" s="46" t="s">
        <v>181</v>
      </c>
      <c r="D939" s="46" t="s">
        <v>184</v>
      </c>
      <c r="E939" s="68">
        <f>_xlfn.XLOOKUP(Tabela4[[#This Row],[Origem]],Tabela2[Estado],Tabela2[Id_Porto],-1)</f>
        <v>6</v>
      </c>
      <c r="F939" s="68">
        <f>_xlfn.XLOOKUP(Tabela4[[#This Row],[Destino]],Tabela2[Estado],Tabela2[Id_Porto],-1)</f>
        <v>9</v>
      </c>
      <c r="G939" s="68">
        <f>_xlfn.XLOOKUP(Tabela4[[#This Row],[Tipo]],Tabela5[Tipo],Tabela5[Id_Carga],-1)</f>
        <v>1</v>
      </c>
      <c r="H939" s="59">
        <f>MONTH(DATE(2024, FIND(Tabela4[[#This Row],[Mês]], "janfevmarabrmaijunjulagosetoutnovdez")/3 + 1, 1))</f>
        <v>3</v>
      </c>
      <c r="I939" s="51">
        <v>442</v>
      </c>
      <c r="J939" s="47">
        <v>442</v>
      </c>
    </row>
    <row r="940" spans="1:10" x14ac:dyDescent="0.25">
      <c r="A940" s="59" t="s">
        <v>196</v>
      </c>
      <c r="B940" s="46" t="s">
        <v>191</v>
      </c>
      <c r="C940" s="46" t="s">
        <v>184</v>
      </c>
      <c r="D940" s="46" t="s">
        <v>183</v>
      </c>
      <c r="E940" s="68">
        <f>_xlfn.XLOOKUP(Tabela4[[#This Row],[Origem]],Tabela2[Estado],Tabela2[Id_Porto],-1)</f>
        <v>9</v>
      </c>
      <c r="F940" s="68">
        <f>_xlfn.XLOOKUP(Tabela4[[#This Row],[Destino]],Tabela2[Estado],Tabela2[Id_Porto],-1)</f>
        <v>8</v>
      </c>
      <c r="G940" s="68">
        <f>_xlfn.XLOOKUP(Tabela4[[#This Row],[Tipo]],Tabela5[Tipo],Tabela5[Id_Carga],-1)</f>
        <v>3</v>
      </c>
      <c r="H940" s="59">
        <f>MONTH(DATE(2024, FIND(Tabela4[[#This Row],[Mês]], "janfevmarabrmaijunjulagosetoutnovdez")/3 + 1, 1))</f>
        <v>3</v>
      </c>
      <c r="I940" s="51">
        <v>220</v>
      </c>
      <c r="J940" s="47">
        <v>440</v>
      </c>
    </row>
    <row r="941" spans="1:10" x14ac:dyDescent="0.25">
      <c r="A941" s="59" t="s">
        <v>196</v>
      </c>
      <c r="B941" s="46" t="s">
        <v>191</v>
      </c>
      <c r="C941" s="46" t="s">
        <v>86</v>
      </c>
      <c r="D941" s="46" t="s">
        <v>180</v>
      </c>
      <c r="E941" s="68">
        <f>_xlfn.XLOOKUP(Tabela4[[#This Row],[Origem]],Tabela2[Estado],Tabela2[Id_Porto],-1)</f>
        <v>4</v>
      </c>
      <c r="F941" s="68">
        <f>_xlfn.XLOOKUP(Tabela4[[#This Row],[Destino]],Tabela2[Estado],Tabela2[Id_Porto],-1)</f>
        <v>5</v>
      </c>
      <c r="G941" s="68">
        <f>_xlfn.XLOOKUP(Tabela4[[#This Row],[Tipo]],Tabela5[Tipo],Tabela5[Id_Carga],-1)</f>
        <v>3</v>
      </c>
      <c r="H941" s="59">
        <f>MONTH(DATE(2024, FIND(Tabela4[[#This Row],[Mês]], "janfevmarabrmaijunjulagosetoutnovdez")/3 + 1, 1))</f>
        <v>3</v>
      </c>
      <c r="I941" s="51">
        <v>218</v>
      </c>
      <c r="J941" s="47">
        <v>436</v>
      </c>
    </row>
    <row r="942" spans="1:10" x14ac:dyDescent="0.25">
      <c r="A942" s="59" t="s">
        <v>196</v>
      </c>
      <c r="B942" s="46" t="s">
        <v>191</v>
      </c>
      <c r="C942" s="46" t="s">
        <v>184</v>
      </c>
      <c r="D942" s="46" t="s">
        <v>183</v>
      </c>
      <c r="E942" s="68">
        <f>_xlfn.XLOOKUP(Tabela4[[#This Row],[Origem]],Tabela2[Estado],Tabela2[Id_Porto],-1)</f>
        <v>9</v>
      </c>
      <c r="F942" s="68">
        <f>_xlfn.XLOOKUP(Tabela4[[#This Row],[Destino]],Tabela2[Estado],Tabela2[Id_Porto],-1)</f>
        <v>8</v>
      </c>
      <c r="G942" s="68">
        <f>_xlfn.XLOOKUP(Tabela4[[#This Row],[Tipo]],Tabela5[Tipo],Tabela5[Id_Carga],-1)</f>
        <v>3</v>
      </c>
      <c r="H942" s="59">
        <f>MONTH(DATE(2024, FIND(Tabela4[[#This Row],[Mês]], "janfevmarabrmaijunjulagosetoutnovdez")/3 + 1, 1))</f>
        <v>3</v>
      </c>
      <c r="I942" s="51">
        <v>212</v>
      </c>
      <c r="J942" s="47">
        <v>424</v>
      </c>
    </row>
    <row r="943" spans="1:10" x14ac:dyDescent="0.25">
      <c r="A943" s="59" t="s">
        <v>196</v>
      </c>
      <c r="B943" s="46" t="s">
        <v>191</v>
      </c>
      <c r="C943" s="46" t="s">
        <v>181</v>
      </c>
      <c r="D943" s="46" t="s">
        <v>184</v>
      </c>
      <c r="E943" s="68">
        <f>_xlfn.XLOOKUP(Tabela4[[#This Row],[Origem]],Tabela2[Estado],Tabela2[Id_Porto],-1)</f>
        <v>6</v>
      </c>
      <c r="F943" s="68">
        <f>_xlfn.XLOOKUP(Tabela4[[#This Row],[Destino]],Tabela2[Estado],Tabela2[Id_Porto],-1)</f>
        <v>9</v>
      </c>
      <c r="G943" s="68">
        <f>_xlfn.XLOOKUP(Tabela4[[#This Row],[Tipo]],Tabela5[Tipo],Tabela5[Id_Carga],-1)</f>
        <v>3</v>
      </c>
      <c r="H943" s="59">
        <f>MONTH(DATE(2024, FIND(Tabela4[[#This Row],[Mês]], "janfevmarabrmaijunjulagosetoutnovdez")/3 + 1, 1))</f>
        <v>3</v>
      </c>
      <c r="I943" s="51">
        <v>211</v>
      </c>
      <c r="J943" s="47">
        <v>422</v>
      </c>
    </row>
    <row r="944" spans="1:10" x14ac:dyDescent="0.25">
      <c r="A944" s="59" t="s">
        <v>196</v>
      </c>
      <c r="B944" s="46" t="s">
        <v>191</v>
      </c>
      <c r="C944" s="46" t="s">
        <v>187</v>
      </c>
      <c r="D944" s="46" t="s">
        <v>180</v>
      </c>
      <c r="E944" s="68">
        <f>_xlfn.XLOOKUP(Tabela4[[#This Row],[Origem]],Tabela2[Estado],Tabela2[Id_Porto],-1)</f>
        <v>12</v>
      </c>
      <c r="F944" s="68">
        <f>_xlfn.XLOOKUP(Tabela4[[#This Row],[Destino]],Tabela2[Estado],Tabela2[Id_Porto],-1)</f>
        <v>5</v>
      </c>
      <c r="G944" s="68">
        <f>_xlfn.XLOOKUP(Tabela4[[#This Row],[Tipo]],Tabela5[Tipo],Tabela5[Id_Carga],-1)</f>
        <v>3</v>
      </c>
      <c r="H944" s="59">
        <f>MONTH(DATE(2024, FIND(Tabela4[[#This Row],[Mês]], "janfevmarabrmaijunjulagosetoutnovdez")/3 + 1, 1))</f>
        <v>3</v>
      </c>
      <c r="I944" s="51">
        <v>207</v>
      </c>
      <c r="J944" s="47">
        <v>414</v>
      </c>
    </row>
    <row r="945" spans="1:10" x14ac:dyDescent="0.25">
      <c r="A945" s="59" t="s">
        <v>196</v>
      </c>
      <c r="B945" s="46" t="s">
        <v>191</v>
      </c>
      <c r="C945" s="46" t="s">
        <v>181</v>
      </c>
      <c r="D945" s="46" t="s">
        <v>180</v>
      </c>
      <c r="E945" s="68">
        <f>_xlfn.XLOOKUP(Tabela4[[#This Row],[Origem]],Tabela2[Estado],Tabela2[Id_Porto],-1)</f>
        <v>6</v>
      </c>
      <c r="F945" s="68">
        <f>_xlfn.XLOOKUP(Tabela4[[#This Row],[Destino]],Tabela2[Estado],Tabela2[Id_Porto],-1)</f>
        <v>5</v>
      </c>
      <c r="G945" s="68">
        <f>_xlfn.XLOOKUP(Tabela4[[#This Row],[Tipo]],Tabela5[Tipo],Tabela5[Id_Carga],-1)</f>
        <v>3</v>
      </c>
      <c r="H945" s="59">
        <f>MONTH(DATE(2024, FIND(Tabela4[[#This Row],[Mês]], "janfevmarabrmaijunjulagosetoutnovdez")/3 + 1, 1))</f>
        <v>3</v>
      </c>
      <c r="I945" s="51">
        <v>204</v>
      </c>
      <c r="J945" s="47">
        <v>408</v>
      </c>
    </row>
    <row r="946" spans="1:10" x14ac:dyDescent="0.25">
      <c r="A946" s="59" t="s">
        <v>196</v>
      </c>
      <c r="B946" s="46" t="s">
        <v>191</v>
      </c>
      <c r="C946" s="46" t="s">
        <v>184</v>
      </c>
      <c r="D946" s="46" t="s">
        <v>177</v>
      </c>
      <c r="E946" s="68">
        <f>_xlfn.XLOOKUP(Tabela4[[#This Row],[Origem]],Tabela2[Estado],Tabela2[Id_Porto],-1)</f>
        <v>9</v>
      </c>
      <c r="F946" s="68">
        <f>_xlfn.XLOOKUP(Tabela4[[#This Row],[Destino]],Tabela2[Estado],Tabela2[Id_Porto],-1)</f>
        <v>1</v>
      </c>
      <c r="G946" s="68">
        <f>_xlfn.XLOOKUP(Tabela4[[#This Row],[Tipo]],Tabela5[Tipo],Tabela5[Id_Carga],-1)</f>
        <v>3</v>
      </c>
      <c r="H946" s="59">
        <f>MONTH(DATE(2024, FIND(Tabela4[[#This Row],[Mês]], "janfevmarabrmaijunjulagosetoutnovdez")/3 + 1, 1))</f>
        <v>3</v>
      </c>
      <c r="I946" s="51">
        <v>196</v>
      </c>
      <c r="J946" s="47">
        <v>392</v>
      </c>
    </row>
    <row r="947" spans="1:10" x14ac:dyDescent="0.25">
      <c r="A947" s="59" t="s">
        <v>196</v>
      </c>
      <c r="B947" s="46" t="s">
        <v>193</v>
      </c>
      <c r="C947" s="46" t="s">
        <v>184</v>
      </c>
      <c r="D947" s="46" t="s">
        <v>180</v>
      </c>
      <c r="E947" s="68">
        <f>_xlfn.XLOOKUP(Tabela4[[#This Row],[Origem]],Tabela2[Estado],Tabela2[Id_Porto],-1)</f>
        <v>9</v>
      </c>
      <c r="F947" s="68">
        <f>_xlfn.XLOOKUP(Tabela4[[#This Row],[Destino]],Tabela2[Estado],Tabela2[Id_Porto],-1)</f>
        <v>5</v>
      </c>
      <c r="G947" s="68">
        <f>_xlfn.XLOOKUP(Tabela4[[#This Row],[Tipo]],Tabela5[Tipo],Tabela5[Id_Carga],-1)</f>
        <v>4</v>
      </c>
      <c r="H947" s="59">
        <f>MONTH(DATE(2024, FIND(Tabela4[[#This Row],[Mês]], "janfevmarabrmaijunjulagosetoutnovdez")/3 + 1, 1))</f>
        <v>3</v>
      </c>
      <c r="I947" s="51">
        <v>193</v>
      </c>
      <c r="J947" s="47">
        <v>386</v>
      </c>
    </row>
    <row r="948" spans="1:10" x14ac:dyDescent="0.25">
      <c r="A948" s="59" t="s">
        <v>196</v>
      </c>
      <c r="B948" s="46" t="s">
        <v>193</v>
      </c>
      <c r="C948" s="46" t="s">
        <v>180</v>
      </c>
      <c r="D948" s="46" t="s">
        <v>177</v>
      </c>
      <c r="E948" s="68">
        <f>_xlfn.XLOOKUP(Tabela4[[#This Row],[Origem]],Tabela2[Estado],Tabela2[Id_Porto],-1)</f>
        <v>5</v>
      </c>
      <c r="F948" s="68">
        <f>_xlfn.XLOOKUP(Tabela4[[#This Row],[Destino]],Tabela2[Estado],Tabela2[Id_Porto],-1)</f>
        <v>1</v>
      </c>
      <c r="G948" s="68">
        <f>_xlfn.XLOOKUP(Tabela4[[#This Row],[Tipo]],Tabela5[Tipo],Tabela5[Id_Carga],-1)</f>
        <v>4</v>
      </c>
      <c r="H948" s="59">
        <f>MONTH(DATE(2024, FIND(Tabela4[[#This Row],[Mês]], "janfevmarabrmaijunjulagosetoutnovdez")/3 + 1, 1))</f>
        <v>3</v>
      </c>
      <c r="I948" s="51">
        <v>192</v>
      </c>
      <c r="J948" s="47">
        <v>384</v>
      </c>
    </row>
    <row r="949" spans="1:10" x14ac:dyDescent="0.25">
      <c r="A949" s="59" t="s">
        <v>196</v>
      </c>
      <c r="B949" s="46" t="s">
        <v>193</v>
      </c>
      <c r="C949" s="46" t="s">
        <v>184</v>
      </c>
      <c r="D949" s="46" t="s">
        <v>86</v>
      </c>
      <c r="E949" s="68">
        <f>_xlfn.XLOOKUP(Tabela4[[#This Row],[Origem]],Tabela2[Estado],Tabela2[Id_Porto],-1)</f>
        <v>9</v>
      </c>
      <c r="F949" s="68">
        <f>_xlfn.XLOOKUP(Tabela4[[#This Row],[Destino]],Tabela2[Estado],Tabela2[Id_Porto],-1)</f>
        <v>4</v>
      </c>
      <c r="G949" s="68">
        <f>_xlfn.XLOOKUP(Tabela4[[#This Row],[Tipo]],Tabela5[Tipo],Tabela5[Id_Carga],-1)</f>
        <v>4</v>
      </c>
      <c r="H949" s="59">
        <f>MONTH(DATE(2024, FIND(Tabela4[[#This Row],[Mês]], "janfevmarabrmaijunjulagosetoutnovdez")/3 + 1, 1))</f>
        <v>3</v>
      </c>
      <c r="I949" s="51">
        <v>192</v>
      </c>
      <c r="J949" s="47">
        <v>384</v>
      </c>
    </row>
    <row r="950" spans="1:10" x14ac:dyDescent="0.25">
      <c r="A950" s="59" t="s">
        <v>196</v>
      </c>
      <c r="B950" s="46" t="s">
        <v>193</v>
      </c>
      <c r="C950" s="46" t="s">
        <v>184</v>
      </c>
      <c r="D950" s="46" t="s">
        <v>186</v>
      </c>
      <c r="E950" s="68">
        <f>_xlfn.XLOOKUP(Tabela4[[#This Row],[Origem]],Tabela2[Estado],Tabela2[Id_Porto],-1)</f>
        <v>9</v>
      </c>
      <c r="F950" s="68">
        <f>_xlfn.XLOOKUP(Tabela4[[#This Row],[Destino]],Tabela2[Estado],Tabela2[Id_Porto],-1)</f>
        <v>11</v>
      </c>
      <c r="G950" s="68">
        <f>_xlfn.XLOOKUP(Tabela4[[#This Row],[Tipo]],Tabela5[Tipo],Tabela5[Id_Carga],-1)</f>
        <v>4</v>
      </c>
      <c r="H950" s="59">
        <f>MONTH(DATE(2024, FIND(Tabela4[[#This Row],[Mês]], "janfevmarabrmaijunjulagosetoutnovdez")/3 + 1, 1))</f>
        <v>3</v>
      </c>
      <c r="I950" s="51">
        <v>189</v>
      </c>
      <c r="J950" s="47">
        <v>378</v>
      </c>
    </row>
    <row r="951" spans="1:10" x14ac:dyDescent="0.25">
      <c r="A951" s="59" t="s">
        <v>196</v>
      </c>
      <c r="B951" s="46" t="s">
        <v>192</v>
      </c>
      <c r="C951" s="46" t="s">
        <v>184</v>
      </c>
      <c r="D951" s="46" t="s">
        <v>86</v>
      </c>
      <c r="E951" s="68">
        <f>_xlfn.XLOOKUP(Tabela4[[#This Row],[Origem]],Tabela2[Estado],Tabela2[Id_Porto],-1)</f>
        <v>9</v>
      </c>
      <c r="F951" s="68">
        <f>_xlfn.XLOOKUP(Tabela4[[#This Row],[Destino]],Tabela2[Estado],Tabela2[Id_Porto],-1)</f>
        <v>4</v>
      </c>
      <c r="G951" s="68">
        <f>_xlfn.XLOOKUP(Tabela4[[#This Row],[Tipo]],Tabela5[Tipo],Tabela5[Id_Carga],-1)</f>
        <v>1</v>
      </c>
      <c r="H951" s="59">
        <f>MONTH(DATE(2024, FIND(Tabela4[[#This Row],[Mês]], "janfevmarabrmaijunjulagosetoutnovdez")/3 + 1, 1))</f>
        <v>3</v>
      </c>
      <c r="I951" s="51">
        <v>371</v>
      </c>
      <c r="J951" s="47">
        <v>371</v>
      </c>
    </row>
    <row r="952" spans="1:10" x14ac:dyDescent="0.25">
      <c r="A952" s="59" t="s">
        <v>196</v>
      </c>
      <c r="B952" s="46" t="s">
        <v>191</v>
      </c>
      <c r="C952" s="46" t="s">
        <v>181</v>
      </c>
      <c r="D952" s="46" t="s">
        <v>186</v>
      </c>
      <c r="E952" s="68">
        <f>_xlfn.XLOOKUP(Tabela4[[#This Row],[Origem]],Tabela2[Estado],Tabela2[Id_Porto],-1)</f>
        <v>6</v>
      </c>
      <c r="F952" s="68">
        <f>_xlfn.XLOOKUP(Tabela4[[#This Row],[Destino]],Tabela2[Estado],Tabela2[Id_Porto],-1)</f>
        <v>11</v>
      </c>
      <c r="G952" s="68">
        <f>_xlfn.XLOOKUP(Tabela4[[#This Row],[Tipo]],Tabela5[Tipo],Tabela5[Id_Carga],-1)</f>
        <v>3</v>
      </c>
      <c r="H952" s="59">
        <f>MONTH(DATE(2024, FIND(Tabela4[[#This Row],[Mês]], "janfevmarabrmaijunjulagosetoutnovdez")/3 + 1, 1))</f>
        <v>3</v>
      </c>
      <c r="I952" s="51">
        <v>178</v>
      </c>
      <c r="J952" s="47">
        <v>356</v>
      </c>
    </row>
    <row r="953" spans="1:10" x14ac:dyDescent="0.25">
      <c r="A953" s="59" t="s">
        <v>196</v>
      </c>
      <c r="B953" s="46" t="s">
        <v>191</v>
      </c>
      <c r="C953" s="46" t="s">
        <v>183</v>
      </c>
      <c r="D953" s="46" t="s">
        <v>177</v>
      </c>
      <c r="E953" s="68">
        <f>_xlfn.XLOOKUP(Tabela4[[#This Row],[Origem]],Tabela2[Estado],Tabela2[Id_Porto],-1)</f>
        <v>8</v>
      </c>
      <c r="F953" s="68">
        <f>_xlfn.XLOOKUP(Tabela4[[#This Row],[Destino]],Tabela2[Estado],Tabela2[Id_Porto],-1)</f>
        <v>1</v>
      </c>
      <c r="G953" s="68">
        <f>_xlfn.XLOOKUP(Tabela4[[#This Row],[Tipo]],Tabela5[Tipo],Tabela5[Id_Carga],-1)</f>
        <v>3</v>
      </c>
      <c r="H953" s="59">
        <f>MONTH(DATE(2024, FIND(Tabela4[[#This Row],[Mês]], "janfevmarabrmaijunjulagosetoutnovdez")/3 + 1, 1))</f>
        <v>3</v>
      </c>
      <c r="I953" s="51">
        <v>176</v>
      </c>
      <c r="J953" s="47">
        <v>352</v>
      </c>
    </row>
    <row r="954" spans="1:10" x14ac:dyDescent="0.25">
      <c r="A954" s="59" t="s">
        <v>196</v>
      </c>
      <c r="B954" s="46" t="s">
        <v>192</v>
      </c>
      <c r="C954" s="46" t="s">
        <v>86</v>
      </c>
      <c r="D954" s="46" t="s">
        <v>186</v>
      </c>
      <c r="E954" s="68">
        <f>_xlfn.XLOOKUP(Tabela4[[#This Row],[Origem]],Tabela2[Estado],Tabela2[Id_Porto],-1)</f>
        <v>4</v>
      </c>
      <c r="F954" s="68">
        <f>_xlfn.XLOOKUP(Tabela4[[#This Row],[Destino]],Tabela2[Estado],Tabela2[Id_Porto],-1)</f>
        <v>11</v>
      </c>
      <c r="G954" s="68">
        <f>_xlfn.XLOOKUP(Tabela4[[#This Row],[Tipo]],Tabela5[Tipo],Tabela5[Id_Carga],-1)</f>
        <v>1</v>
      </c>
      <c r="H954" s="59">
        <f>MONTH(DATE(2024, FIND(Tabela4[[#This Row],[Mês]], "janfevmarabrmaijunjulagosetoutnovdez")/3 + 1, 1))</f>
        <v>3</v>
      </c>
      <c r="I954" s="51">
        <v>351</v>
      </c>
      <c r="J954" s="47">
        <v>351</v>
      </c>
    </row>
    <row r="955" spans="1:10" x14ac:dyDescent="0.25">
      <c r="A955" s="59" t="s">
        <v>196</v>
      </c>
      <c r="B955" s="46" t="s">
        <v>191</v>
      </c>
      <c r="C955" s="46" t="s">
        <v>180</v>
      </c>
      <c r="D955" s="46" t="s">
        <v>183</v>
      </c>
      <c r="E955" s="68">
        <f>_xlfn.XLOOKUP(Tabela4[[#This Row],[Origem]],Tabela2[Estado],Tabela2[Id_Porto],-1)</f>
        <v>5</v>
      </c>
      <c r="F955" s="68">
        <f>_xlfn.XLOOKUP(Tabela4[[#This Row],[Destino]],Tabela2[Estado],Tabela2[Id_Porto],-1)</f>
        <v>8</v>
      </c>
      <c r="G955" s="68">
        <f>_xlfn.XLOOKUP(Tabela4[[#This Row],[Tipo]],Tabela5[Tipo],Tabela5[Id_Carga],-1)</f>
        <v>3</v>
      </c>
      <c r="H955" s="59">
        <f>MONTH(DATE(2024, FIND(Tabela4[[#This Row],[Mês]], "janfevmarabrmaijunjulagosetoutnovdez")/3 + 1, 1))</f>
        <v>3</v>
      </c>
      <c r="I955" s="51">
        <v>172</v>
      </c>
      <c r="J955" s="47">
        <v>344</v>
      </c>
    </row>
    <row r="956" spans="1:10" x14ac:dyDescent="0.25">
      <c r="A956" s="59" t="s">
        <v>196</v>
      </c>
      <c r="B956" s="46" t="s">
        <v>192</v>
      </c>
      <c r="C956" s="46" t="s">
        <v>178</v>
      </c>
      <c r="D956" s="46" t="s">
        <v>86</v>
      </c>
      <c r="E956" s="68">
        <f>_xlfn.XLOOKUP(Tabela4[[#This Row],[Origem]],Tabela2[Estado],Tabela2[Id_Porto],-1)</f>
        <v>2</v>
      </c>
      <c r="F956" s="68">
        <f>_xlfn.XLOOKUP(Tabela4[[#This Row],[Destino]],Tabela2[Estado],Tabela2[Id_Porto],-1)</f>
        <v>4</v>
      </c>
      <c r="G956" s="68">
        <f>_xlfn.XLOOKUP(Tabela4[[#This Row],[Tipo]],Tabela5[Tipo],Tabela5[Id_Carga],-1)</f>
        <v>1</v>
      </c>
      <c r="H956" s="59">
        <f>MONTH(DATE(2024, FIND(Tabela4[[#This Row],[Mês]], "janfevmarabrmaijunjulagosetoutnovdez")/3 + 1, 1))</f>
        <v>3</v>
      </c>
      <c r="I956" s="51">
        <v>334</v>
      </c>
      <c r="J956" s="47">
        <v>334</v>
      </c>
    </row>
    <row r="957" spans="1:10" x14ac:dyDescent="0.25">
      <c r="A957" s="59" t="s">
        <v>196</v>
      </c>
      <c r="B957" s="46" t="s">
        <v>191</v>
      </c>
      <c r="C957" s="46" t="s">
        <v>181</v>
      </c>
      <c r="D957" s="46" t="s">
        <v>86</v>
      </c>
      <c r="E957" s="68">
        <f>_xlfn.XLOOKUP(Tabela4[[#This Row],[Origem]],Tabela2[Estado],Tabela2[Id_Porto],-1)</f>
        <v>6</v>
      </c>
      <c r="F957" s="68">
        <f>_xlfn.XLOOKUP(Tabela4[[#This Row],[Destino]],Tabela2[Estado],Tabela2[Id_Porto],-1)</f>
        <v>4</v>
      </c>
      <c r="G957" s="68">
        <f>_xlfn.XLOOKUP(Tabela4[[#This Row],[Tipo]],Tabela5[Tipo],Tabela5[Id_Carga],-1)</f>
        <v>3</v>
      </c>
      <c r="H957" s="59">
        <f>MONTH(DATE(2024, FIND(Tabela4[[#This Row],[Mês]], "janfevmarabrmaijunjulagosetoutnovdez")/3 + 1, 1))</f>
        <v>3</v>
      </c>
      <c r="I957" s="51">
        <v>166</v>
      </c>
      <c r="J957" s="47">
        <v>332</v>
      </c>
    </row>
    <row r="958" spans="1:10" x14ac:dyDescent="0.25">
      <c r="A958" s="59" t="s">
        <v>196</v>
      </c>
      <c r="B958" s="46" t="s">
        <v>192</v>
      </c>
      <c r="C958" s="46" t="s">
        <v>187</v>
      </c>
      <c r="D958" s="46" t="s">
        <v>181</v>
      </c>
      <c r="E958" s="68">
        <f>_xlfn.XLOOKUP(Tabela4[[#This Row],[Origem]],Tabela2[Estado],Tabela2[Id_Porto],-1)</f>
        <v>12</v>
      </c>
      <c r="F958" s="68">
        <f>_xlfn.XLOOKUP(Tabela4[[#This Row],[Destino]],Tabela2[Estado],Tabela2[Id_Porto],-1)</f>
        <v>6</v>
      </c>
      <c r="G958" s="68">
        <f>_xlfn.XLOOKUP(Tabela4[[#This Row],[Tipo]],Tabela5[Tipo],Tabela5[Id_Carga],-1)</f>
        <v>1</v>
      </c>
      <c r="H958" s="59">
        <f>MONTH(DATE(2024, FIND(Tabela4[[#This Row],[Mês]], "janfevmarabrmaijunjulagosetoutnovdez")/3 + 1, 1))</f>
        <v>3</v>
      </c>
      <c r="I958" s="51">
        <v>315</v>
      </c>
      <c r="J958" s="47">
        <v>315</v>
      </c>
    </row>
    <row r="959" spans="1:10" x14ac:dyDescent="0.25">
      <c r="A959" s="59" t="s">
        <v>196</v>
      </c>
      <c r="B959" s="46" t="s">
        <v>191</v>
      </c>
      <c r="C959" s="46" t="s">
        <v>86</v>
      </c>
      <c r="D959" s="46" t="s">
        <v>186</v>
      </c>
      <c r="E959" s="68">
        <f>_xlfn.XLOOKUP(Tabela4[[#This Row],[Origem]],Tabela2[Estado],Tabela2[Id_Porto],-1)</f>
        <v>4</v>
      </c>
      <c r="F959" s="68">
        <f>_xlfn.XLOOKUP(Tabela4[[#This Row],[Destino]],Tabela2[Estado],Tabela2[Id_Porto],-1)</f>
        <v>11</v>
      </c>
      <c r="G959" s="68">
        <f>_xlfn.XLOOKUP(Tabela4[[#This Row],[Tipo]],Tabela5[Tipo],Tabela5[Id_Carga],-1)</f>
        <v>3</v>
      </c>
      <c r="H959" s="59">
        <f>MONTH(DATE(2024, FIND(Tabela4[[#This Row],[Mês]], "janfevmarabrmaijunjulagosetoutnovdez")/3 + 1, 1))</f>
        <v>3</v>
      </c>
      <c r="I959" s="51">
        <v>154</v>
      </c>
      <c r="J959" s="47">
        <v>308</v>
      </c>
    </row>
    <row r="960" spans="1:10" x14ac:dyDescent="0.25">
      <c r="A960" s="59" t="s">
        <v>196</v>
      </c>
      <c r="B960" s="46" t="s">
        <v>191</v>
      </c>
      <c r="C960" s="46" t="s">
        <v>184</v>
      </c>
      <c r="D960" s="46" t="s">
        <v>186</v>
      </c>
      <c r="E960" s="68">
        <f>_xlfn.XLOOKUP(Tabela4[[#This Row],[Origem]],Tabela2[Estado],Tabela2[Id_Porto],-1)</f>
        <v>9</v>
      </c>
      <c r="F960" s="68">
        <f>_xlfn.XLOOKUP(Tabela4[[#This Row],[Destino]],Tabela2[Estado],Tabela2[Id_Porto],-1)</f>
        <v>11</v>
      </c>
      <c r="G960" s="68">
        <f>_xlfn.XLOOKUP(Tabela4[[#This Row],[Tipo]],Tabela5[Tipo],Tabela5[Id_Carga],-1)</f>
        <v>3</v>
      </c>
      <c r="H960" s="59">
        <f>MONTH(DATE(2024, FIND(Tabela4[[#This Row],[Mês]], "janfevmarabrmaijunjulagosetoutnovdez")/3 + 1, 1))</f>
        <v>3</v>
      </c>
      <c r="I960" s="51">
        <v>151</v>
      </c>
      <c r="J960" s="47">
        <v>302</v>
      </c>
    </row>
    <row r="961" spans="1:10" x14ac:dyDescent="0.25">
      <c r="A961" s="59" t="s">
        <v>196</v>
      </c>
      <c r="B961" s="46" t="s">
        <v>191</v>
      </c>
      <c r="C961" s="46" t="s">
        <v>177</v>
      </c>
      <c r="D961" s="46" t="s">
        <v>186</v>
      </c>
      <c r="E961" s="68">
        <f>_xlfn.XLOOKUP(Tabela4[[#This Row],[Origem]],Tabela2[Estado],Tabela2[Id_Porto],-1)</f>
        <v>1</v>
      </c>
      <c r="F961" s="68">
        <f>_xlfn.XLOOKUP(Tabela4[[#This Row],[Destino]],Tabela2[Estado],Tabela2[Id_Porto],-1)</f>
        <v>11</v>
      </c>
      <c r="G961" s="68">
        <f>_xlfn.XLOOKUP(Tabela4[[#This Row],[Tipo]],Tabela5[Tipo],Tabela5[Id_Carga],-1)</f>
        <v>3</v>
      </c>
      <c r="H961" s="59">
        <f>MONTH(DATE(2024, FIND(Tabela4[[#This Row],[Mês]], "janfevmarabrmaijunjulagosetoutnovdez")/3 + 1, 1))</f>
        <v>3</v>
      </c>
      <c r="I961" s="51">
        <v>150</v>
      </c>
      <c r="J961" s="47">
        <v>300</v>
      </c>
    </row>
    <row r="962" spans="1:10" x14ac:dyDescent="0.25">
      <c r="A962" s="59" t="s">
        <v>196</v>
      </c>
      <c r="B962" s="46" t="s">
        <v>191</v>
      </c>
      <c r="C962" s="46" t="s">
        <v>86</v>
      </c>
      <c r="D962" s="46" t="s">
        <v>184</v>
      </c>
      <c r="E962" s="68">
        <f>_xlfn.XLOOKUP(Tabela4[[#This Row],[Origem]],Tabela2[Estado],Tabela2[Id_Porto],-1)</f>
        <v>4</v>
      </c>
      <c r="F962" s="68">
        <f>_xlfn.XLOOKUP(Tabela4[[#This Row],[Destino]],Tabela2[Estado],Tabela2[Id_Porto],-1)</f>
        <v>9</v>
      </c>
      <c r="G962" s="68">
        <f>_xlfn.XLOOKUP(Tabela4[[#This Row],[Tipo]],Tabela5[Tipo],Tabela5[Id_Carga],-1)</f>
        <v>3</v>
      </c>
      <c r="H962" s="59">
        <f>MONTH(DATE(2024, FIND(Tabela4[[#This Row],[Mês]], "janfevmarabrmaijunjulagosetoutnovdez")/3 + 1, 1))</f>
        <v>3</v>
      </c>
      <c r="I962" s="51">
        <v>150</v>
      </c>
      <c r="J962" s="47">
        <v>300</v>
      </c>
    </row>
    <row r="963" spans="1:10" x14ac:dyDescent="0.25">
      <c r="A963" s="59" t="s">
        <v>196</v>
      </c>
      <c r="B963" s="46" t="s">
        <v>192</v>
      </c>
      <c r="C963" s="46" t="s">
        <v>182</v>
      </c>
      <c r="D963" s="46" t="s">
        <v>184</v>
      </c>
      <c r="E963" s="68">
        <f>_xlfn.XLOOKUP(Tabela4[[#This Row],[Origem]],Tabela2[Estado],Tabela2[Id_Porto],-1)</f>
        <v>7</v>
      </c>
      <c r="F963" s="68">
        <f>_xlfn.XLOOKUP(Tabela4[[#This Row],[Destino]],Tabela2[Estado],Tabela2[Id_Porto],-1)</f>
        <v>9</v>
      </c>
      <c r="G963" s="68">
        <f>_xlfn.XLOOKUP(Tabela4[[#This Row],[Tipo]],Tabela5[Tipo],Tabela5[Id_Carga],-1)</f>
        <v>1</v>
      </c>
      <c r="H963" s="59">
        <f>MONTH(DATE(2024, FIND(Tabela4[[#This Row],[Mês]], "janfevmarabrmaijunjulagosetoutnovdez")/3 + 1, 1))</f>
        <v>3</v>
      </c>
      <c r="I963" s="51">
        <v>292</v>
      </c>
      <c r="J963" s="47">
        <v>292</v>
      </c>
    </row>
    <row r="964" spans="1:10" x14ac:dyDescent="0.25">
      <c r="A964" s="59" t="s">
        <v>196</v>
      </c>
      <c r="B964" s="46" t="s">
        <v>191</v>
      </c>
      <c r="C964" s="46" t="s">
        <v>178</v>
      </c>
      <c r="D964" s="46" t="s">
        <v>86</v>
      </c>
      <c r="E964" s="68">
        <f>_xlfn.XLOOKUP(Tabela4[[#This Row],[Origem]],Tabela2[Estado],Tabela2[Id_Porto],-1)</f>
        <v>2</v>
      </c>
      <c r="F964" s="68">
        <f>_xlfn.XLOOKUP(Tabela4[[#This Row],[Destino]],Tabela2[Estado],Tabela2[Id_Porto],-1)</f>
        <v>4</v>
      </c>
      <c r="G964" s="68">
        <f>_xlfn.XLOOKUP(Tabela4[[#This Row],[Tipo]],Tabela5[Tipo],Tabela5[Id_Carga],-1)</f>
        <v>3</v>
      </c>
      <c r="H964" s="59">
        <f>MONTH(DATE(2024, FIND(Tabela4[[#This Row],[Mês]], "janfevmarabrmaijunjulagosetoutnovdez")/3 + 1, 1))</f>
        <v>3</v>
      </c>
      <c r="I964" s="51">
        <v>144</v>
      </c>
      <c r="J964" s="47">
        <v>288</v>
      </c>
    </row>
    <row r="965" spans="1:10" x14ac:dyDescent="0.25">
      <c r="A965" s="59" t="s">
        <v>196</v>
      </c>
      <c r="B965" s="46" t="s">
        <v>191</v>
      </c>
      <c r="C965" s="46" t="s">
        <v>187</v>
      </c>
      <c r="D965" s="46" t="s">
        <v>177</v>
      </c>
      <c r="E965" s="68">
        <f>_xlfn.XLOOKUP(Tabela4[[#This Row],[Origem]],Tabela2[Estado],Tabela2[Id_Porto],-1)</f>
        <v>12</v>
      </c>
      <c r="F965" s="68">
        <f>_xlfn.XLOOKUP(Tabela4[[#This Row],[Destino]],Tabela2[Estado],Tabela2[Id_Porto],-1)</f>
        <v>1</v>
      </c>
      <c r="G965" s="68">
        <f>_xlfn.XLOOKUP(Tabela4[[#This Row],[Tipo]],Tabela5[Tipo],Tabela5[Id_Carga],-1)</f>
        <v>3</v>
      </c>
      <c r="H965" s="59">
        <f>MONTH(DATE(2024, FIND(Tabela4[[#This Row],[Mês]], "janfevmarabrmaijunjulagosetoutnovdez")/3 + 1, 1))</f>
        <v>3</v>
      </c>
      <c r="I965" s="51">
        <v>132</v>
      </c>
      <c r="J965" s="47">
        <v>264</v>
      </c>
    </row>
    <row r="966" spans="1:10" x14ac:dyDescent="0.25">
      <c r="A966" s="59" t="s">
        <v>196</v>
      </c>
      <c r="B966" s="46" t="s">
        <v>191</v>
      </c>
      <c r="C966" s="46" t="s">
        <v>182</v>
      </c>
      <c r="D966" s="46" t="s">
        <v>184</v>
      </c>
      <c r="E966" s="68">
        <f>_xlfn.XLOOKUP(Tabela4[[#This Row],[Origem]],Tabela2[Estado],Tabela2[Id_Porto],-1)</f>
        <v>7</v>
      </c>
      <c r="F966" s="68">
        <f>_xlfn.XLOOKUP(Tabela4[[#This Row],[Destino]],Tabela2[Estado],Tabela2[Id_Porto],-1)</f>
        <v>9</v>
      </c>
      <c r="G966" s="68">
        <f>_xlfn.XLOOKUP(Tabela4[[#This Row],[Tipo]],Tabela5[Tipo],Tabela5[Id_Carga],-1)</f>
        <v>3</v>
      </c>
      <c r="H966" s="59">
        <f>MONTH(DATE(2024, FIND(Tabela4[[#This Row],[Mês]], "janfevmarabrmaijunjulagosetoutnovdez")/3 + 1, 1))</f>
        <v>3</v>
      </c>
      <c r="I966" s="51">
        <v>131</v>
      </c>
      <c r="J966" s="47">
        <v>262</v>
      </c>
    </row>
    <row r="967" spans="1:10" x14ac:dyDescent="0.25">
      <c r="A967" s="59" t="s">
        <v>196</v>
      </c>
      <c r="B967" s="46" t="s">
        <v>191</v>
      </c>
      <c r="C967" s="46" t="s">
        <v>186</v>
      </c>
      <c r="D967" s="46" t="s">
        <v>181</v>
      </c>
      <c r="E967" s="68">
        <f>_xlfn.XLOOKUP(Tabela4[[#This Row],[Origem]],Tabela2[Estado],Tabela2[Id_Porto],-1)</f>
        <v>11</v>
      </c>
      <c r="F967" s="68">
        <f>_xlfn.XLOOKUP(Tabela4[[#This Row],[Destino]],Tabela2[Estado],Tabela2[Id_Porto],-1)</f>
        <v>6</v>
      </c>
      <c r="G967" s="68">
        <f>_xlfn.XLOOKUP(Tabela4[[#This Row],[Tipo]],Tabela5[Tipo],Tabela5[Id_Carga],-1)</f>
        <v>3</v>
      </c>
      <c r="H967" s="59">
        <f>MONTH(DATE(2024, FIND(Tabela4[[#This Row],[Mês]], "janfevmarabrmaijunjulagosetoutnovdez")/3 + 1, 1))</f>
        <v>3</v>
      </c>
      <c r="I967" s="51">
        <v>130</v>
      </c>
      <c r="J967" s="47">
        <v>260</v>
      </c>
    </row>
    <row r="968" spans="1:10" x14ac:dyDescent="0.25">
      <c r="A968" s="59" t="s">
        <v>196</v>
      </c>
      <c r="B968" s="46" t="s">
        <v>192</v>
      </c>
      <c r="C968" s="46" t="s">
        <v>181</v>
      </c>
      <c r="D968" s="46" t="s">
        <v>184</v>
      </c>
      <c r="E968" s="68">
        <f>_xlfn.XLOOKUP(Tabela4[[#This Row],[Origem]],Tabela2[Estado],Tabela2[Id_Porto],-1)</f>
        <v>6</v>
      </c>
      <c r="F968" s="68">
        <f>_xlfn.XLOOKUP(Tabela4[[#This Row],[Destino]],Tabela2[Estado],Tabela2[Id_Porto],-1)</f>
        <v>9</v>
      </c>
      <c r="G968" s="68">
        <f>_xlfn.XLOOKUP(Tabela4[[#This Row],[Tipo]],Tabela5[Tipo],Tabela5[Id_Carga],-1)</f>
        <v>1</v>
      </c>
      <c r="H968" s="59">
        <f>MONTH(DATE(2024, FIND(Tabela4[[#This Row],[Mês]], "janfevmarabrmaijunjulagosetoutnovdez")/3 + 1, 1))</f>
        <v>3</v>
      </c>
      <c r="I968" s="51">
        <v>250</v>
      </c>
      <c r="J968" s="47">
        <v>250</v>
      </c>
    </row>
    <row r="969" spans="1:10" x14ac:dyDescent="0.25">
      <c r="A969" s="59" t="s">
        <v>196</v>
      </c>
      <c r="B969" s="46" t="s">
        <v>192</v>
      </c>
      <c r="C969" s="46" t="s">
        <v>184</v>
      </c>
      <c r="D969" s="46" t="s">
        <v>182</v>
      </c>
      <c r="E969" s="68">
        <f>_xlfn.XLOOKUP(Tabela4[[#This Row],[Origem]],Tabela2[Estado],Tabela2[Id_Porto],-1)</f>
        <v>9</v>
      </c>
      <c r="F969" s="68">
        <f>_xlfn.XLOOKUP(Tabela4[[#This Row],[Destino]],Tabela2[Estado],Tabela2[Id_Porto],-1)</f>
        <v>7</v>
      </c>
      <c r="G969" s="68">
        <f>_xlfn.XLOOKUP(Tabela4[[#This Row],[Tipo]],Tabela5[Tipo],Tabela5[Id_Carga],-1)</f>
        <v>1</v>
      </c>
      <c r="H969" s="59">
        <f>MONTH(DATE(2024, FIND(Tabela4[[#This Row],[Mês]], "janfevmarabrmaijunjulagosetoutnovdez")/3 + 1, 1))</f>
        <v>3</v>
      </c>
      <c r="I969" s="51">
        <v>237</v>
      </c>
      <c r="J969" s="47">
        <v>237</v>
      </c>
    </row>
    <row r="970" spans="1:10" x14ac:dyDescent="0.25">
      <c r="A970" s="59" t="s">
        <v>196</v>
      </c>
      <c r="B970" s="46" t="s">
        <v>191</v>
      </c>
      <c r="C970" s="46" t="s">
        <v>184</v>
      </c>
      <c r="D970" s="46" t="s">
        <v>179</v>
      </c>
      <c r="E970" s="68">
        <f>_xlfn.XLOOKUP(Tabela4[[#This Row],[Origem]],Tabela2[Estado],Tabela2[Id_Porto],-1)</f>
        <v>9</v>
      </c>
      <c r="F970" s="68">
        <f>_xlfn.XLOOKUP(Tabela4[[#This Row],[Destino]],Tabela2[Estado],Tabela2[Id_Porto],-1)</f>
        <v>3</v>
      </c>
      <c r="G970" s="68">
        <f>_xlfn.XLOOKUP(Tabela4[[#This Row],[Tipo]],Tabela5[Tipo],Tabela5[Id_Carga],-1)</f>
        <v>3</v>
      </c>
      <c r="H970" s="59">
        <f>MONTH(DATE(2024, FIND(Tabela4[[#This Row],[Mês]], "janfevmarabrmaijunjulagosetoutnovdez")/3 + 1, 1))</f>
        <v>3</v>
      </c>
      <c r="I970" s="51">
        <v>118</v>
      </c>
      <c r="J970" s="47">
        <v>236</v>
      </c>
    </row>
    <row r="971" spans="1:10" x14ac:dyDescent="0.25">
      <c r="A971" s="59" t="s">
        <v>196</v>
      </c>
      <c r="B971" s="46" t="s">
        <v>191</v>
      </c>
      <c r="C971" s="46" t="s">
        <v>181</v>
      </c>
      <c r="D971" s="46" t="s">
        <v>177</v>
      </c>
      <c r="E971" s="68">
        <f>_xlfn.XLOOKUP(Tabela4[[#This Row],[Origem]],Tabela2[Estado],Tabela2[Id_Porto],-1)</f>
        <v>6</v>
      </c>
      <c r="F971" s="68">
        <f>_xlfn.XLOOKUP(Tabela4[[#This Row],[Destino]],Tabela2[Estado],Tabela2[Id_Porto],-1)</f>
        <v>1</v>
      </c>
      <c r="G971" s="68">
        <f>_xlfn.XLOOKUP(Tabela4[[#This Row],[Tipo]],Tabela5[Tipo],Tabela5[Id_Carga],-1)</f>
        <v>3</v>
      </c>
      <c r="H971" s="59">
        <f>MONTH(DATE(2024, FIND(Tabela4[[#This Row],[Mês]], "janfevmarabrmaijunjulagosetoutnovdez")/3 + 1, 1))</f>
        <v>3</v>
      </c>
      <c r="I971" s="51">
        <v>117</v>
      </c>
      <c r="J971" s="47">
        <v>234</v>
      </c>
    </row>
    <row r="972" spans="1:10" x14ac:dyDescent="0.25">
      <c r="A972" s="59" t="s">
        <v>196</v>
      </c>
      <c r="B972" s="46" t="s">
        <v>191</v>
      </c>
      <c r="C972" s="46" t="s">
        <v>187</v>
      </c>
      <c r="D972" s="46" t="s">
        <v>86</v>
      </c>
      <c r="E972" s="68">
        <f>_xlfn.XLOOKUP(Tabela4[[#This Row],[Origem]],Tabela2[Estado],Tabela2[Id_Porto],-1)</f>
        <v>12</v>
      </c>
      <c r="F972" s="68">
        <f>_xlfn.XLOOKUP(Tabela4[[#This Row],[Destino]],Tabela2[Estado],Tabela2[Id_Porto],-1)</f>
        <v>4</v>
      </c>
      <c r="G972" s="68">
        <f>_xlfn.XLOOKUP(Tabela4[[#This Row],[Tipo]],Tabela5[Tipo],Tabela5[Id_Carga],-1)</f>
        <v>3</v>
      </c>
      <c r="H972" s="59">
        <f>MONTH(DATE(2024, FIND(Tabela4[[#This Row],[Mês]], "janfevmarabrmaijunjulagosetoutnovdez")/3 + 1, 1))</f>
        <v>3</v>
      </c>
      <c r="I972" s="51">
        <v>116</v>
      </c>
      <c r="J972" s="47">
        <v>232</v>
      </c>
    </row>
    <row r="973" spans="1:10" x14ac:dyDescent="0.25">
      <c r="A973" s="59" t="s">
        <v>196</v>
      </c>
      <c r="B973" s="46" t="s">
        <v>191</v>
      </c>
      <c r="C973" s="46" t="s">
        <v>86</v>
      </c>
      <c r="D973" s="46" t="s">
        <v>186</v>
      </c>
      <c r="E973" s="68">
        <f>_xlfn.XLOOKUP(Tabela4[[#This Row],[Origem]],Tabela2[Estado],Tabela2[Id_Porto],-1)</f>
        <v>4</v>
      </c>
      <c r="F973" s="68">
        <f>_xlfn.XLOOKUP(Tabela4[[#This Row],[Destino]],Tabela2[Estado],Tabela2[Id_Porto],-1)</f>
        <v>11</v>
      </c>
      <c r="G973" s="68">
        <f>_xlfn.XLOOKUP(Tabela4[[#This Row],[Tipo]],Tabela5[Tipo],Tabela5[Id_Carga],-1)</f>
        <v>3</v>
      </c>
      <c r="H973" s="59">
        <f>MONTH(DATE(2024, FIND(Tabela4[[#This Row],[Mês]], "janfevmarabrmaijunjulagosetoutnovdez")/3 + 1, 1))</f>
        <v>3</v>
      </c>
      <c r="I973" s="51">
        <v>113</v>
      </c>
      <c r="J973" s="47">
        <v>226</v>
      </c>
    </row>
    <row r="974" spans="1:10" x14ac:dyDescent="0.25">
      <c r="A974" s="59" t="s">
        <v>196</v>
      </c>
      <c r="B974" s="46" t="s">
        <v>192</v>
      </c>
      <c r="C974" s="46" t="s">
        <v>180</v>
      </c>
      <c r="D974" s="46" t="s">
        <v>181</v>
      </c>
      <c r="E974" s="68">
        <f>_xlfn.XLOOKUP(Tabela4[[#This Row],[Origem]],Tabela2[Estado],Tabela2[Id_Porto],-1)</f>
        <v>5</v>
      </c>
      <c r="F974" s="68">
        <f>_xlfn.XLOOKUP(Tabela4[[#This Row],[Destino]],Tabela2[Estado],Tabela2[Id_Porto],-1)</f>
        <v>6</v>
      </c>
      <c r="G974" s="68">
        <f>_xlfn.XLOOKUP(Tabela4[[#This Row],[Tipo]],Tabela5[Tipo],Tabela5[Id_Carga],-1)</f>
        <v>1</v>
      </c>
      <c r="H974" s="59">
        <f>MONTH(DATE(2024, FIND(Tabela4[[#This Row],[Mês]], "janfevmarabrmaijunjulagosetoutnovdez")/3 + 1, 1))</f>
        <v>3</v>
      </c>
      <c r="I974" s="51">
        <v>222</v>
      </c>
      <c r="J974" s="47">
        <v>222</v>
      </c>
    </row>
    <row r="975" spans="1:10" x14ac:dyDescent="0.25">
      <c r="A975" s="59" t="s">
        <v>196</v>
      </c>
      <c r="B975" s="46" t="s">
        <v>192</v>
      </c>
      <c r="C975" s="46" t="s">
        <v>181</v>
      </c>
      <c r="D975" s="46" t="s">
        <v>184</v>
      </c>
      <c r="E975" s="68">
        <f>_xlfn.XLOOKUP(Tabela4[[#This Row],[Origem]],Tabela2[Estado],Tabela2[Id_Porto],-1)</f>
        <v>6</v>
      </c>
      <c r="F975" s="68">
        <f>_xlfn.XLOOKUP(Tabela4[[#This Row],[Destino]],Tabela2[Estado],Tabela2[Id_Porto],-1)</f>
        <v>9</v>
      </c>
      <c r="G975" s="68">
        <f>_xlfn.XLOOKUP(Tabela4[[#This Row],[Tipo]],Tabela5[Tipo],Tabela5[Id_Carga],-1)</f>
        <v>1</v>
      </c>
      <c r="H975" s="59">
        <f>MONTH(DATE(2024, FIND(Tabela4[[#This Row],[Mês]], "janfevmarabrmaijunjulagosetoutnovdez")/3 + 1, 1))</f>
        <v>3</v>
      </c>
      <c r="I975" s="51">
        <v>216</v>
      </c>
      <c r="J975" s="47">
        <v>216</v>
      </c>
    </row>
    <row r="976" spans="1:10" x14ac:dyDescent="0.25">
      <c r="A976" s="59" t="s">
        <v>196</v>
      </c>
      <c r="B976" s="46" t="s">
        <v>192</v>
      </c>
      <c r="C976" s="46" t="s">
        <v>86</v>
      </c>
      <c r="D976" s="46" t="s">
        <v>184</v>
      </c>
      <c r="E976" s="68">
        <f>_xlfn.XLOOKUP(Tabela4[[#This Row],[Origem]],Tabela2[Estado],Tabela2[Id_Porto],-1)</f>
        <v>4</v>
      </c>
      <c r="F976" s="68">
        <f>_xlfn.XLOOKUP(Tabela4[[#This Row],[Destino]],Tabela2[Estado],Tabela2[Id_Porto],-1)</f>
        <v>9</v>
      </c>
      <c r="G976" s="68">
        <f>_xlfn.XLOOKUP(Tabela4[[#This Row],[Tipo]],Tabela5[Tipo],Tabela5[Id_Carga],-1)</f>
        <v>1</v>
      </c>
      <c r="H976" s="59">
        <f>MONTH(DATE(2024, FIND(Tabela4[[#This Row],[Mês]], "janfevmarabrmaijunjulagosetoutnovdez")/3 + 1, 1))</f>
        <v>3</v>
      </c>
      <c r="I976" s="51">
        <v>215</v>
      </c>
      <c r="J976" s="47">
        <v>215</v>
      </c>
    </row>
    <row r="977" spans="1:10" x14ac:dyDescent="0.25">
      <c r="A977" s="59" t="s">
        <v>196</v>
      </c>
      <c r="B977" s="46" t="s">
        <v>191</v>
      </c>
      <c r="C977" s="46" t="s">
        <v>183</v>
      </c>
      <c r="D977" s="46" t="s">
        <v>184</v>
      </c>
      <c r="E977" s="68">
        <f>_xlfn.XLOOKUP(Tabela4[[#This Row],[Origem]],Tabela2[Estado],Tabela2[Id_Porto],-1)</f>
        <v>8</v>
      </c>
      <c r="F977" s="68">
        <f>_xlfn.XLOOKUP(Tabela4[[#This Row],[Destino]],Tabela2[Estado],Tabela2[Id_Porto],-1)</f>
        <v>9</v>
      </c>
      <c r="G977" s="68">
        <f>_xlfn.XLOOKUP(Tabela4[[#This Row],[Tipo]],Tabela5[Tipo],Tabela5[Id_Carga],-1)</f>
        <v>3</v>
      </c>
      <c r="H977" s="59">
        <f>MONTH(DATE(2024, FIND(Tabela4[[#This Row],[Mês]], "janfevmarabrmaijunjulagosetoutnovdez")/3 + 1, 1))</f>
        <v>3</v>
      </c>
      <c r="I977" s="51">
        <v>106</v>
      </c>
      <c r="J977" s="47">
        <v>212</v>
      </c>
    </row>
    <row r="978" spans="1:10" x14ac:dyDescent="0.25">
      <c r="A978" s="59" t="s">
        <v>196</v>
      </c>
      <c r="B978" s="46" t="s">
        <v>192</v>
      </c>
      <c r="C978" s="46" t="s">
        <v>86</v>
      </c>
      <c r="D978" s="46" t="s">
        <v>177</v>
      </c>
      <c r="E978" s="68">
        <f>_xlfn.XLOOKUP(Tabela4[[#This Row],[Origem]],Tabela2[Estado],Tabela2[Id_Porto],-1)</f>
        <v>4</v>
      </c>
      <c r="F978" s="68">
        <f>_xlfn.XLOOKUP(Tabela4[[#This Row],[Destino]],Tabela2[Estado],Tabela2[Id_Porto],-1)</f>
        <v>1</v>
      </c>
      <c r="G978" s="68">
        <f>_xlfn.XLOOKUP(Tabela4[[#This Row],[Tipo]],Tabela5[Tipo],Tabela5[Id_Carga],-1)</f>
        <v>1</v>
      </c>
      <c r="H978" s="59">
        <f>MONTH(DATE(2024, FIND(Tabela4[[#This Row],[Mês]], "janfevmarabrmaijunjulagosetoutnovdez")/3 + 1, 1))</f>
        <v>3</v>
      </c>
      <c r="I978" s="51">
        <v>199</v>
      </c>
      <c r="J978" s="47">
        <v>199</v>
      </c>
    </row>
    <row r="979" spans="1:10" x14ac:dyDescent="0.25">
      <c r="A979" s="59" t="s">
        <v>196</v>
      </c>
      <c r="B979" s="46" t="s">
        <v>192</v>
      </c>
      <c r="C979" s="46" t="s">
        <v>178</v>
      </c>
      <c r="D979" s="46" t="s">
        <v>184</v>
      </c>
      <c r="E979" s="68">
        <f>_xlfn.XLOOKUP(Tabela4[[#This Row],[Origem]],Tabela2[Estado],Tabela2[Id_Porto],-1)</f>
        <v>2</v>
      </c>
      <c r="F979" s="68">
        <f>_xlfn.XLOOKUP(Tabela4[[#This Row],[Destino]],Tabela2[Estado],Tabela2[Id_Porto],-1)</f>
        <v>9</v>
      </c>
      <c r="G979" s="68">
        <f>_xlfn.XLOOKUP(Tabela4[[#This Row],[Tipo]],Tabela5[Tipo],Tabela5[Id_Carga],-1)</f>
        <v>1</v>
      </c>
      <c r="H979" s="59">
        <f>MONTH(DATE(2024, FIND(Tabela4[[#This Row],[Mês]], "janfevmarabrmaijunjulagosetoutnovdez")/3 + 1, 1))</f>
        <v>3</v>
      </c>
      <c r="I979" s="51">
        <v>199</v>
      </c>
      <c r="J979" s="47">
        <v>199</v>
      </c>
    </row>
    <row r="980" spans="1:10" x14ac:dyDescent="0.25">
      <c r="A980" s="59" t="s">
        <v>196</v>
      </c>
      <c r="B980" s="46" t="s">
        <v>191</v>
      </c>
      <c r="C980" s="46" t="s">
        <v>186</v>
      </c>
      <c r="D980" s="46" t="s">
        <v>185</v>
      </c>
      <c r="E980" s="68">
        <f>_xlfn.XLOOKUP(Tabela4[[#This Row],[Origem]],Tabela2[Estado],Tabela2[Id_Porto],-1)</f>
        <v>11</v>
      </c>
      <c r="F980" s="68">
        <f>_xlfn.XLOOKUP(Tabela4[[#This Row],[Destino]],Tabela2[Estado],Tabela2[Id_Porto],-1)</f>
        <v>10</v>
      </c>
      <c r="G980" s="68">
        <f>_xlfn.XLOOKUP(Tabela4[[#This Row],[Tipo]],Tabela5[Tipo],Tabela5[Id_Carga],-1)</f>
        <v>3</v>
      </c>
      <c r="H980" s="59">
        <f>MONTH(DATE(2024, FIND(Tabela4[[#This Row],[Mês]], "janfevmarabrmaijunjulagosetoutnovdez")/3 + 1, 1))</f>
        <v>3</v>
      </c>
      <c r="I980" s="51">
        <v>96</v>
      </c>
      <c r="J980" s="47">
        <v>192</v>
      </c>
    </row>
    <row r="981" spans="1:10" x14ac:dyDescent="0.25">
      <c r="A981" s="59" t="s">
        <v>196</v>
      </c>
      <c r="B981" s="46" t="s">
        <v>192</v>
      </c>
      <c r="C981" s="46" t="s">
        <v>186</v>
      </c>
      <c r="D981" s="46" t="s">
        <v>180</v>
      </c>
      <c r="E981" s="68">
        <f>_xlfn.XLOOKUP(Tabela4[[#This Row],[Origem]],Tabela2[Estado],Tabela2[Id_Porto],-1)</f>
        <v>11</v>
      </c>
      <c r="F981" s="68">
        <f>_xlfn.XLOOKUP(Tabela4[[#This Row],[Destino]],Tabela2[Estado],Tabela2[Id_Porto],-1)</f>
        <v>5</v>
      </c>
      <c r="G981" s="68">
        <f>_xlfn.XLOOKUP(Tabela4[[#This Row],[Tipo]],Tabela5[Tipo],Tabela5[Id_Carga],-1)</f>
        <v>1</v>
      </c>
      <c r="H981" s="59">
        <f>MONTH(DATE(2024, FIND(Tabela4[[#This Row],[Mês]], "janfevmarabrmaijunjulagosetoutnovdez")/3 + 1, 1))</f>
        <v>3</v>
      </c>
      <c r="I981" s="51">
        <v>183</v>
      </c>
      <c r="J981" s="47">
        <v>183</v>
      </c>
    </row>
    <row r="982" spans="1:10" x14ac:dyDescent="0.25">
      <c r="A982" s="59" t="s">
        <v>196</v>
      </c>
      <c r="B982" s="46" t="s">
        <v>192</v>
      </c>
      <c r="C982" s="46" t="s">
        <v>182</v>
      </c>
      <c r="D982" s="46" t="s">
        <v>184</v>
      </c>
      <c r="E982" s="68">
        <f>_xlfn.XLOOKUP(Tabela4[[#This Row],[Origem]],Tabela2[Estado],Tabela2[Id_Porto],-1)</f>
        <v>7</v>
      </c>
      <c r="F982" s="68">
        <f>_xlfn.XLOOKUP(Tabela4[[#This Row],[Destino]],Tabela2[Estado],Tabela2[Id_Porto],-1)</f>
        <v>9</v>
      </c>
      <c r="G982" s="68">
        <f>_xlfn.XLOOKUP(Tabela4[[#This Row],[Tipo]],Tabela5[Tipo],Tabela5[Id_Carga],-1)</f>
        <v>1</v>
      </c>
      <c r="H982" s="59">
        <f>MONTH(DATE(2024, FIND(Tabela4[[#This Row],[Mês]], "janfevmarabrmaijunjulagosetoutnovdez")/3 + 1, 1))</f>
        <v>3</v>
      </c>
      <c r="I982" s="51">
        <v>177</v>
      </c>
      <c r="J982" s="47">
        <v>177</v>
      </c>
    </row>
    <row r="983" spans="1:10" x14ac:dyDescent="0.25">
      <c r="A983" s="59" t="s">
        <v>196</v>
      </c>
      <c r="B983" s="46" t="s">
        <v>192</v>
      </c>
      <c r="C983" s="46" t="s">
        <v>183</v>
      </c>
      <c r="D983" s="46" t="s">
        <v>186</v>
      </c>
      <c r="E983" s="68">
        <f>_xlfn.XLOOKUP(Tabela4[[#This Row],[Origem]],Tabela2[Estado],Tabela2[Id_Porto],-1)</f>
        <v>8</v>
      </c>
      <c r="F983" s="68">
        <f>_xlfn.XLOOKUP(Tabela4[[#This Row],[Destino]],Tabela2[Estado],Tabela2[Id_Porto],-1)</f>
        <v>11</v>
      </c>
      <c r="G983" s="68">
        <f>_xlfn.XLOOKUP(Tabela4[[#This Row],[Tipo]],Tabela5[Tipo],Tabela5[Id_Carga],-1)</f>
        <v>1</v>
      </c>
      <c r="H983" s="59">
        <f>MONTH(DATE(2024, FIND(Tabela4[[#This Row],[Mês]], "janfevmarabrmaijunjulagosetoutnovdez")/3 + 1, 1))</f>
        <v>3</v>
      </c>
      <c r="I983" s="51">
        <v>173</v>
      </c>
      <c r="J983" s="47">
        <v>173</v>
      </c>
    </row>
    <row r="984" spans="1:10" x14ac:dyDescent="0.25">
      <c r="A984" s="59" t="s">
        <v>196</v>
      </c>
      <c r="B984" s="46" t="s">
        <v>192</v>
      </c>
      <c r="C984" s="46" t="s">
        <v>184</v>
      </c>
      <c r="D984" s="46" t="s">
        <v>186</v>
      </c>
      <c r="E984" s="68">
        <f>_xlfn.XLOOKUP(Tabela4[[#This Row],[Origem]],Tabela2[Estado],Tabela2[Id_Porto],-1)</f>
        <v>9</v>
      </c>
      <c r="F984" s="68">
        <f>_xlfn.XLOOKUP(Tabela4[[#This Row],[Destino]],Tabela2[Estado],Tabela2[Id_Porto],-1)</f>
        <v>11</v>
      </c>
      <c r="G984" s="68">
        <f>_xlfn.XLOOKUP(Tabela4[[#This Row],[Tipo]],Tabela5[Tipo],Tabela5[Id_Carga],-1)</f>
        <v>1</v>
      </c>
      <c r="H984" s="59">
        <f>MONTH(DATE(2024, FIND(Tabela4[[#This Row],[Mês]], "janfevmarabrmaijunjulagosetoutnovdez")/3 + 1, 1))</f>
        <v>3</v>
      </c>
      <c r="I984" s="51">
        <v>172</v>
      </c>
      <c r="J984" s="47">
        <v>172</v>
      </c>
    </row>
    <row r="985" spans="1:10" x14ac:dyDescent="0.25">
      <c r="A985" s="59" t="s">
        <v>196</v>
      </c>
      <c r="B985" s="46" t="s">
        <v>192</v>
      </c>
      <c r="C985" s="46" t="s">
        <v>184</v>
      </c>
      <c r="D985" s="46" t="s">
        <v>181</v>
      </c>
      <c r="E985" s="68">
        <f>_xlfn.XLOOKUP(Tabela4[[#This Row],[Origem]],Tabela2[Estado],Tabela2[Id_Porto],-1)</f>
        <v>9</v>
      </c>
      <c r="F985" s="68">
        <f>_xlfn.XLOOKUP(Tabela4[[#This Row],[Destino]],Tabela2[Estado],Tabela2[Id_Porto],-1)</f>
        <v>6</v>
      </c>
      <c r="G985" s="68">
        <f>_xlfn.XLOOKUP(Tabela4[[#This Row],[Tipo]],Tabela5[Tipo],Tabela5[Id_Carga],-1)</f>
        <v>1</v>
      </c>
      <c r="H985" s="59">
        <f>MONTH(DATE(2024, FIND(Tabela4[[#This Row],[Mês]], "janfevmarabrmaijunjulagosetoutnovdez")/3 + 1, 1))</f>
        <v>3</v>
      </c>
      <c r="I985" s="51">
        <v>164</v>
      </c>
      <c r="J985" s="47">
        <v>164</v>
      </c>
    </row>
    <row r="986" spans="1:10" x14ac:dyDescent="0.25">
      <c r="A986" s="59" t="s">
        <v>196</v>
      </c>
      <c r="B986" s="46" t="s">
        <v>191</v>
      </c>
      <c r="C986" s="46" t="s">
        <v>181</v>
      </c>
      <c r="D986" s="46" t="s">
        <v>86</v>
      </c>
      <c r="E986" s="68">
        <f>_xlfn.XLOOKUP(Tabela4[[#This Row],[Origem]],Tabela2[Estado],Tabela2[Id_Porto],-1)</f>
        <v>6</v>
      </c>
      <c r="F986" s="68">
        <f>_xlfn.XLOOKUP(Tabela4[[#This Row],[Destino]],Tabela2[Estado],Tabela2[Id_Porto],-1)</f>
        <v>4</v>
      </c>
      <c r="G986" s="68">
        <f>_xlfn.XLOOKUP(Tabela4[[#This Row],[Tipo]],Tabela5[Tipo],Tabela5[Id_Carga],-1)</f>
        <v>3</v>
      </c>
      <c r="H986" s="59">
        <f>MONTH(DATE(2024, FIND(Tabela4[[#This Row],[Mês]], "janfevmarabrmaijunjulagosetoutnovdez")/3 + 1, 1))</f>
        <v>3</v>
      </c>
      <c r="I986" s="51">
        <v>81</v>
      </c>
      <c r="J986" s="47">
        <v>162</v>
      </c>
    </row>
    <row r="987" spans="1:10" x14ac:dyDescent="0.25">
      <c r="A987" s="59" t="s">
        <v>196</v>
      </c>
      <c r="B987" s="46" t="s">
        <v>191</v>
      </c>
      <c r="C987" s="46" t="s">
        <v>184</v>
      </c>
      <c r="D987" s="46" t="s">
        <v>179</v>
      </c>
      <c r="E987" s="68">
        <f>_xlfn.XLOOKUP(Tabela4[[#This Row],[Origem]],Tabela2[Estado],Tabela2[Id_Porto],-1)</f>
        <v>9</v>
      </c>
      <c r="F987" s="68">
        <f>_xlfn.XLOOKUP(Tabela4[[#This Row],[Destino]],Tabela2[Estado],Tabela2[Id_Porto],-1)</f>
        <v>3</v>
      </c>
      <c r="G987" s="68">
        <f>_xlfn.XLOOKUP(Tabela4[[#This Row],[Tipo]],Tabela5[Tipo],Tabela5[Id_Carga],-1)</f>
        <v>3</v>
      </c>
      <c r="H987" s="59">
        <f>MONTH(DATE(2024, FIND(Tabela4[[#This Row],[Mês]], "janfevmarabrmaijunjulagosetoutnovdez")/3 + 1, 1))</f>
        <v>3</v>
      </c>
      <c r="I987" s="51">
        <v>80</v>
      </c>
      <c r="J987" s="47">
        <v>160</v>
      </c>
    </row>
    <row r="988" spans="1:10" x14ac:dyDescent="0.25">
      <c r="A988" s="59" t="s">
        <v>196</v>
      </c>
      <c r="B988" s="46" t="s">
        <v>193</v>
      </c>
      <c r="C988" s="46" t="s">
        <v>186</v>
      </c>
      <c r="D988" s="46" t="s">
        <v>181</v>
      </c>
      <c r="E988" s="68">
        <f>_xlfn.XLOOKUP(Tabela4[[#This Row],[Origem]],Tabela2[Estado],Tabela2[Id_Porto],-1)</f>
        <v>11</v>
      </c>
      <c r="F988" s="68">
        <f>_xlfn.XLOOKUP(Tabela4[[#This Row],[Destino]],Tabela2[Estado],Tabela2[Id_Porto],-1)</f>
        <v>6</v>
      </c>
      <c r="G988" s="68">
        <f>_xlfn.XLOOKUP(Tabela4[[#This Row],[Tipo]],Tabela5[Tipo],Tabela5[Id_Carga],-1)</f>
        <v>4</v>
      </c>
      <c r="H988" s="59">
        <f>MONTH(DATE(2024, FIND(Tabela4[[#This Row],[Mês]], "janfevmarabrmaijunjulagosetoutnovdez")/3 + 1, 1))</f>
        <v>3</v>
      </c>
      <c r="I988" s="51">
        <v>75</v>
      </c>
      <c r="J988" s="47">
        <v>150</v>
      </c>
    </row>
    <row r="989" spans="1:10" x14ac:dyDescent="0.25">
      <c r="A989" s="59" t="s">
        <v>196</v>
      </c>
      <c r="B989" s="46" t="s">
        <v>191</v>
      </c>
      <c r="C989" s="46" t="s">
        <v>187</v>
      </c>
      <c r="D989" s="46" t="s">
        <v>184</v>
      </c>
      <c r="E989" s="68">
        <f>_xlfn.XLOOKUP(Tabela4[[#This Row],[Origem]],Tabela2[Estado],Tabela2[Id_Porto],-1)</f>
        <v>12</v>
      </c>
      <c r="F989" s="68">
        <f>_xlfn.XLOOKUP(Tabela4[[#This Row],[Destino]],Tabela2[Estado],Tabela2[Id_Porto],-1)</f>
        <v>9</v>
      </c>
      <c r="G989" s="68">
        <f>_xlfn.XLOOKUP(Tabela4[[#This Row],[Tipo]],Tabela5[Tipo],Tabela5[Id_Carga],-1)</f>
        <v>3</v>
      </c>
      <c r="H989" s="59">
        <f>MONTH(DATE(2024, FIND(Tabela4[[#This Row],[Mês]], "janfevmarabrmaijunjulagosetoutnovdez")/3 + 1, 1))</f>
        <v>3</v>
      </c>
      <c r="I989" s="51">
        <v>73</v>
      </c>
      <c r="J989" s="47">
        <v>146</v>
      </c>
    </row>
    <row r="990" spans="1:10" x14ac:dyDescent="0.25">
      <c r="A990" s="59" t="s">
        <v>196</v>
      </c>
      <c r="B990" s="46" t="s">
        <v>192</v>
      </c>
      <c r="C990" s="46" t="s">
        <v>187</v>
      </c>
      <c r="D990" s="46" t="s">
        <v>179</v>
      </c>
      <c r="E990" s="68">
        <f>_xlfn.XLOOKUP(Tabela4[[#This Row],[Origem]],Tabela2[Estado],Tabela2[Id_Porto],-1)</f>
        <v>12</v>
      </c>
      <c r="F990" s="68">
        <f>_xlfn.XLOOKUP(Tabela4[[#This Row],[Destino]],Tabela2[Estado],Tabela2[Id_Porto],-1)</f>
        <v>3</v>
      </c>
      <c r="G990" s="68">
        <f>_xlfn.XLOOKUP(Tabela4[[#This Row],[Tipo]],Tabela5[Tipo],Tabela5[Id_Carga],-1)</f>
        <v>1</v>
      </c>
      <c r="H990" s="59">
        <f>MONTH(DATE(2024, FIND(Tabela4[[#This Row],[Mês]], "janfevmarabrmaijunjulagosetoutnovdez")/3 + 1, 1))</f>
        <v>3</v>
      </c>
      <c r="I990" s="51">
        <v>142</v>
      </c>
      <c r="J990" s="47">
        <v>142</v>
      </c>
    </row>
    <row r="991" spans="1:10" x14ac:dyDescent="0.25">
      <c r="A991" s="59" t="s">
        <v>196</v>
      </c>
      <c r="B991" s="46" t="s">
        <v>192</v>
      </c>
      <c r="C991" s="46" t="s">
        <v>184</v>
      </c>
      <c r="D991" s="46" t="s">
        <v>183</v>
      </c>
      <c r="E991" s="68">
        <f>_xlfn.XLOOKUP(Tabela4[[#This Row],[Origem]],Tabela2[Estado],Tabela2[Id_Porto],-1)</f>
        <v>9</v>
      </c>
      <c r="F991" s="68">
        <f>_xlfn.XLOOKUP(Tabela4[[#This Row],[Destino]],Tabela2[Estado],Tabela2[Id_Porto],-1)</f>
        <v>8</v>
      </c>
      <c r="G991" s="68">
        <f>_xlfn.XLOOKUP(Tabela4[[#This Row],[Tipo]],Tabela5[Tipo],Tabela5[Id_Carga],-1)</f>
        <v>1</v>
      </c>
      <c r="H991" s="59">
        <f>MONTH(DATE(2024, FIND(Tabela4[[#This Row],[Mês]], "janfevmarabrmaijunjulagosetoutnovdez")/3 + 1, 1))</f>
        <v>3</v>
      </c>
      <c r="I991" s="51">
        <v>140</v>
      </c>
      <c r="J991" s="47">
        <v>140</v>
      </c>
    </row>
    <row r="992" spans="1:10" x14ac:dyDescent="0.25">
      <c r="A992" s="59" t="s">
        <v>196</v>
      </c>
      <c r="B992" s="46" t="s">
        <v>192</v>
      </c>
      <c r="C992" s="46" t="s">
        <v>181</v>
      </c>
      <c r="D992" s="46" t="s">
        <v>183</v>
      </c>
      <c r="E992" s="68">
        <f>_xlfn.XLOOKUP(Tabela4[[#This Row],[Origem]],Tabela2[Estado],Tabela2[Id_Porto],-1)</f>
        <v>6</v>
      </c>
      <c r="F992" s="68">
        <f>_xlfn.XLOOKUP(Tabela4[[#This Row],[Destino]],Tabela2[Estado],Tabela2[Id_Porto],-1)</f>
        <v>8</v>
      </c>
      <c r="G992" s="68">
        <f>_xlfn.XLOOKUP(Tabela4[[#This Row],[Tipo]],Tabela5[Tipo],Tabela5[Id_Carga],-1)</f>
        <v>1</v>
      </c>
      <c r="H992" s="59">
        <f>MONTH(DATE(2024, FIND(Tabela4[[#This Row],[Mês]], "janfevmarabrmaijunjulagosetoutnovdez")/3 + 1, 1))</f>
        <v>3</v>
      </c>
      <c r="I992" s="51">
        <v>137</v>
      </c>
      <c r="J992" s="47">
        <v>137</v>
      </c>
    </row>
    <row r="993" spans="1:10" x14ac:dyDescent="0.25">
      <c r="A993" s="59" t="s">
        <v>196</v>
      </c>
      <c r="B993" s="46" t="s">
        <v>192</v>
      </c>
      <c r="C993" s="46" t="s">
        <v>186</v>
      </c>
      <c r="D993" s="46" t="s">
        <v>185</v>
      </c>
      <c r="E993" s="68">
        <f>_xlfn.XLOOKUP(Tabela4[[#This Row],[Origem]],Tabela2[Estado],Tabela2[Id_Porto],-1)</f>
        <v>11</v>
      </c>
      <c r="F993" s="68">
        <f>_xlfn.XLOOKUP(Tabela4[[#This Row],[Destino]],Tabela2[Estado],Tabela2[Id_Porto],-1)</f>
        <v>10</v>
      </c>
      <c r="G993" s="68">
        <f>_xlfn.XLOOKUP(Tabela4[[#This Row],[Tipo]],Tabela5[Tipo],Tabela5[Id_Carga],-1)</f>
        <v>1</v>
      </c>
      <c r="H993" s="59">
        <f>MONTH(DATE(2024, FIND(Tabela4[[#This Row],[Mês]], "janfevmarabrmaijunjulagosetoutnovdez")/3 + 1, 1))</f>
        <v>3</v>
      </c>
      <c r="I993" s="51">
        <v>133</v>
      </c>
      <c r="J993" s="47">
        <v>133</v>
      </c>
    </row>
    <row r="994" spans="1:10" x14ac:dyDescent="0.25">
      <c r="A994" s="59" t="s">
        <v>196</v>
      </c>
      <c r="B994" s="46" t="s">
        <v>191</v>
      </c>
      <c r="C994" s="46" t="s">
        <v>182</v>
      </c>
      <c r="D994" s="46" t="s">
        <v>177</v>
      </c>
      <c r="E994" s="68">
        <f>_xlfn.XLOOKUP(Tabela4[[#This Row],[Origem]],Tabela2[Estado],Tabela2[Id_Porto],-1)</f>
        <v>7</v>
      </c>
      <c r="F994" s="68">
        <f>_xlfn.XLOOKUP(Tabela4[[#This Row],[Destino]],Tabela2[Estado],Tabela2[Id_Porto],-1)</f>
        <v>1</v>
      </c>
      <c r="G994" s="68">
        <f>_xlfn.XLOOKUP(Tabela4[[#This Row],[Tipo]],Tabela5[Tipo],Tabela5[Id_Carga],-1)</f>
        <v>3</v>
      </c>
      <c r="H994" s="59">
        <f>MONTH(DATE(2024, FIND(Tabela4[[#This Row],[Mês]], "janfevmarabrmaijunjulagosetoutnovdez")/3 + 1, 1))</f>
        <v>3</v>
      </c>
      <c r="I994" s="51">
        <v>66</v>
      </c>
      <c r="J994" s="47">
        <v>132</v>
      </c>
    </row>
    <row r="995" spans="1:10" x14ac:dyDescent="0.25">
      <c r="A995" s="59" t="s">
        <v>196</v>
      </c>
      <c r="B995" s="46" t="s">
        <v>191</v>
      </c>
      <c r="C995" s="46" t="s">
        <v>180</v>
      </c>
      <c r="D995" s="46" t="s">
        <v>187</v>
      </c>
      <c r="E995" s="68">
        <f>_xlfn.XLOOKUP(Tabela4[[#This Row],[Origem]],Tabela2[Estado],Tabela2[Id_Porto],-1)</f>
        <v>5</v>
      </c>
      <c r="F995" s="68">
        <f>_xlfn.XLOOKUP(Tabela4[[#This Row],[Destino]],Tabela2[Estado],Tabela2[Id_Porto],-1)</f>
        <v>12</v>
      </c>
      <c r="G995" s="68">
        <f>_xlfn.XLOOKUP(Tabela4[[#This Row],[Tipo]],Tabela5[Tipo],Tabela5[Id_Carga],-1)</f>
        <v>3</v>
      </c>
      <c r="H995" s="59">
        <f>MONTH(DATE(2024, FIND(Tabela4[[#This Row],[Mês]], "janfevmarabrmaijunjulagosetoutnovdez")/3 + 1, 1))</f>
        <v>3</v>
      </c>
      <c r="I995" s="51">
        <v>66</v>
      </c>
      <c r="J995" s="47">
        <v>132</v>
      </c>
    </row>
    <row r="996" spans="1:10" x14ac:dyDescent="0.25">
      <c r="A996" s="59" t="s">
        <v>196</v>
      </c>
      <c r="B996" s="46" t="s">
        <v>191</v>
      </c>
      <c r="C996" s="46" t="s">
        <v>187</v>
      </c>
      <c r="D996" s="46" t="s">
        <v>180</v>
      </c>
      <c r="E996" s="68">
        <f>_xlfn.XLOOKUP(Tabela4[[#This Row],[Origem]],Tabela2[Estado],Tabela2[Id_Porto],-1)</f>
        <v>12</v>
      </c>
      <c r="F996" s="68">
        <f>_xlfn.XLOOKUP(Tabela4[[#This Row],[Destino]],Tabela2[Estado],Tabela2[Id_Porto],-1)</f>
        <v>5</v>
      </c>
      <c r="G996" s="68">
        <f>_xlfn.XLOOKUP(Tabela4[[#This Row],[Tipo]],Tabela5[Tipo],Tabela5[Id_Carga],-1)</f>
        <v>3</v>
      </c>
      <c r="H996" s="59">
        <f>MONTH(DATE(2024, FIND(Tabela4[[#This Row],[Mês]], "janfevmarabrmaijunjulagosetoutnovdez")/3 + 1, 1))</f>
        <v>3</v>
      </c>
      <c r="I996" s="51">
        <v>66</v>
      </c>
      <c r="J996" s="47">
        <v>132</v>
      </c>
    </row>
    <row r="997" spans="1:10" x14ac:dyDescent="0.25">
      <c r="A997" s="59" t="s">
        <v>196</v>
      </c>
      <c r="B997" s="46" t="s">
        <v>192</v>
      </c>
      <c r="C997" s="46" t="s">
        <v>183</v>
      </c>
      <c r="D997" s="46" t="s">
        <v>184</v>
      </c>
      <c r="E997" s="68">
        <f>_xlfn.XLOOKUP(Tabela4[[#This Row],[Origem]],Tabela2[Estado],Tabela2[Id_Porto],-1)</f>
        <v>8</v>
      </c>
      <c r="F997" s="68">
        <f>_xlfn.XLOOKUP(Tabela4[[#This Row],[Destino]],Tabela2[Estado],Tabela2[Id_Porto],-1)</f>
        <v>9</v>
      </c>
      <c r="G997" s="68">
        <f>_xlfn.XLOOKUP(Tabela4[[#This Row],[Tipo]],Tabela5[Tipo],Tabela5[Id_Carga],-1)</f>
        <v>1</v>
      </c>
      <c r="H997" s="59">
        <f>MONTH(DATE(2024, FIND(Tabela4[[#This Row],[Mês]], "janfevmarabrmaijunjulagosetoutnovdez")/3 + 1, 1))</f>
        <v>3</v>
      </c>
      <c r="I997" s="51">
        <v>131</v>
      </c>
      <c r="J997" s="47">
        <v>131</v>
      </c>
    </row>
    <row r="998" spans="1:10" x14ac:dyDescent="0.25">
      <c r="A998" s="59" t="s">
        <v>196</v>
      </c>
      <c r="B998" s="46" t="s">
        <v>192</v>
      </c>
      <c r="C998" s="46" t="s">
        <v>177</v>
      </c>
      <c r="D998" s="46" t="s">
        <v>184</v>
      </c>
      <c r="E998" s="68">
        <f>_xlfn.XLOOKUP(Tabela4[[#This Row],[Origem]],Tabela2[Estado],Tabela2[Id_Porto],-1)</f>
        <v>1</v>
      </c>
      <c r="F998" s="68">
        <f>_xlfn.XLOOKUP(Tabela4[[#This Row],[Destino]],Tabela2[Estado],Tabela2[Id_Porto],-1)</f>
        <v>9</v>
      </c>
      <c r="G998" s="68">
        <f>_xlfn.XLOOKUP(Tabela4[[#This Row],[Tipo]],Tabela5[Tipo],Tabela5[Id_Carga],-1)</f>
        <v>1</v>
      </c>
      <c r="H998" s="59">
        <f>MONTH(DATE(2024, FIND(Tabela4[[#This Row],[Mês]], "janfevmarabrmaijunjulagosetoutnovdez")/3 + 1, 1))</f>
        <v>3</v>
      </c>
      <c r="I998" s="51">
        <v>130</v>
      </c>
      <c r="J998" s="47">
        <v>130</v>
      </c>
    </row>
    <row r="999" spans="1:10" x14ac:dyDescent="0.25">
      <c r="A999" s="59" t="s">
        <v>196</v>
      </c>
      <c r="B999" s="46" t="s">
        <v>192</v>
      </c>
      <c r="C999" s="46" t="s">
        <v>184</v>
      </c>
      <c r="D999" s="46" t="s">
        <v>183</v>
      </c>
      <c r="E999" s="68">
        <f>_xlfn.XLOOKUP(Tabela4[[#This Row],[Origem]],Tabela2[Estado],Tabela2[Id_Porto],-1)</f>
        <v>9</v>
      </c>
      <c r="F999" s="68">
        <f>_xlfn.XLOOKUP(Tabela4[[#This Row],[Destino]],Tabela2[Estado],Tabela2[Id_Porto],-1)</f>
        <v>8</v>
      </c>
      <c r="G999" s="68">
        <f>_xlfn.XLOOKUP(Tabela4[[#This Row],[Tipo]],Tabela5[Tipo],Tabela5[Id_Carga],-1)</f>
        <v>1</v>
      </c>
      <c r="H999" s="59">
        <f>MONTH(DATE(2024, FIND(Tabela4[[#This Row],[Mês]], "janfevmarabrmaijunjulagosetoutnovdez")/3 + 1, 1))</f>
        <v>3</v>
      </c>
      <c r="I999" s="51">
        <v>130</v>
      </c>
      <c r="J999" s="47">
        <v>130</v>
      </c>
    </row>
    <row r="1000" spans="1:10" x14ac:dyDescent="0.25">
      <c r="A1000" s="59" t="s">
        <v>196</v>
      </c>
      <c r="B1000" s="46" t="s">
        <v>192</v>
      </c>
      <c r="C1000" s="46" t="s">
        <v>181</v>
      </c>
      <c r="D1000" s="46" t="s">
        <v>180</v>
      </c>
      <c r="E1000" s="68">
        <f>_xlfn.XLOOKUP(Tabela4[[#This Row],[Origem]],Tabela2[Estado],Tabela2[Id_Porto],-1)</f>
        <v>6</v>
      </c>
      <c r="F1000" s="68">
        <f>_xlfn.XLOOKUP(Tabela4[[#This Row],[Destino]],Tabela2[Estado],Tabela2[Id_Porto],-1)</f>
        <v>5</v>
      </c>
      <c r="G1000" s="68">
        <f>_xlfn.XLOOKUP(Tabela4[[#This Row],[Tipo]],Tabela5[Tipo],Tabela5[Id_Carga],-1)</f>
        <v>1</v>
      </c>
      <c r="H1000" s="59">
        <f>MONTH(DATE(2024, FIND(Tabela4[[#This Row],[Mês]], "janfevmarabrmaijunjulagosetoutnovdez")/3 + 1, 1))</f>
        <v>3</v>
      </c>
      <c r="I1000" s="51">
        <v>129</v>
      </c>
      <c r="J1000" s="47">
        <v>129</v>
      </c>
    </row>
    <row r="1001" spans="1:10" x14ac:dyDescent="0.25">
      <c r="A1001" s="59" t="s">
        <v>196</v>
      </c>
      <c r="B1001" s="46" t="s">
        <v>192</v>
      </c>
      <c r="C1001" s="46" t="s">
        <v>177</v>
      </c>
      <c r="D1001" s="46" t="s">
        <v>86</v>
      </c>
      <c r="E1001" s="68">
        <f>_xlfn.XLOOKUP(Tabela4[[#This Row],[Origem]],Tabela2[Estado],Tabela2[Id_Porto],-1)</f>
        <v>1</v>
      </c>
      <c r="F1001" s="68">
        <f>_xlfn.XLOOKUP(Tabela4[[#This Row],[Destino]],Tabela2[Estado],Tabela2[Id_Porto],-1)</f>
        <v>4</v>
      </c>
      <c r="G1001" s="68">
        <f>_xlfn.XLOOKUP(Tabela4[[#This Row],[Tipo]],Tabela5[Tipo],Tabela5[Id_Carga],-1)</f>
        <v>1</v>
      </c>
      <c r="H1001" s="59">
        <f>MONTH(DATE(2024, FIND(Tabela4[[#This Row],[Mês]], "janfevmarabrmaijunjulagosetoutnovdez")/3 + 1, 1))</f>
        <v>3</v>
      </c>
      <c r="I1001" s="51">
        <v>124</v>
      </c>
      <c r="J1001" s="47">
        <v>124</v>
      </c>
    </row>
    <row r="1002" spans="1:10" x14ac:dyDescent="0.25">
      <c r="A1002" s="59" t="s">
        <v>196</v>
      </c>
      <c r="B1002" s="46" t="s">
        <v>192</v>
      </c>
      <c r="C1002" s="46" t="s">
        <v>181</v>
      </c>
      <c r="D1002" s="46" t="s">
        <v>86</v>
      </c>
      <c r="E1002" s="68">
        <f>_xlfn.XLOOKUP(Tabela4[[#This Row],[Origem]],Tabela2[Estado],Tabela2[Id_Porto],-1)</f>
        <v>6</v>
      </c>
      <c r="F1002" s="68">
        <f>_xlfn.XLOOKUP(Tabela4[[#This Row],[Destino]],Tabela2[Estado],Tabela2[Id_Porto],-1)</f>
        <v>4</v>
      </c>
      <c r="G1002" s="68">
        <f>_xlfn.XLOOKUP(Tabela4[[#This Row],[Tipo]],Tabela5[Tipo],Tabela5[Id_Carga],-1)</f>
        <v>1</v>
      </c>
      <c r="H1002" s="59">
        <f>MONTH(DATE(2024, FIND(Tabela4[[#This Row],[Mês]], "janfevmarabrmaijunjulagosetoutnovdez")/3 + 1, 1))</f>
        <v>3</v>
      </c>
      <c r="I1002" s="51">
        <v>122</v>
      </c>
      <c r="J1002" s="47">
        <v>122</v>
      </c>
    </row>
    <row r="1003" spans="1:10" x14ac:dyDescent="0.25">
      <c r="A1003" s="59" t="s">
        <v>196</v>
      </c>
      <c r="B1003" s="46" t="s">
        <v>192</v>
      </c>
      <c r="C1003" s="46" t="s">
        <v>184</v>
      </c>
      <c r="D1003" s="46" t="s">
        <v>177</v>
      </c>
      <c r="E1003" s="68">
        <f>_xlfn.XLOOKUP(Tabela4[[#This Row],[Origem]],Tabela2[Estado],Tabela2[Id_Porto],-1)</f>
        <v>9</v>
      </c>
      <c r="F1003" s="68">
        <f>_xlfn.XLOOKUP(Tabela4[[#This Row],[Destino]],Tabela2[Estado],Tabela2[Id_Porto],-1)</f>
        <v>1</v>
      </c>
      <c r="G1003" s="68">
        <f>_xlfn.XLOOKUP(Tabela4[[#This Row],[Tipo]],Tabela5[Tipo],Tabela5[Id_Carga],-1)</f>
        <v>1</v>
      </c>
      <c r="H1003" s="59">
        <f>MONTH(DATE(2024, FIND(Tabela4[[#This Row],[Mês]], "janfevmarabrmaijunjulagosetoutnovdez")/3 + 1, 1))</f>
        <v>3</v>
      </c>
      <c r="I1003" s="51">
        <v>121</v>
      </c>
      <c r="J1003" s="47">
        <v>121</v>
      </c>
    </row>
    <row r="1004" spans="1:10" x14ac:dyDescent="0.25">
      <c r="A1004" s="59" t="s">
        <v>196</v>
      </c>
      <c r="B1004" s="46" t="s">
        <v>192</v>
      </c>
      <c r="C1004" s="46" t="s">
        <v>184</v>
      </c>
      <c r="D1004" s="46" t="s">
        <v>86</v>
      </c>
      <c r="E1004" s="68">
        <f>_xlfn.XLOOKUP(Tabela4[[#This Row],[Origem]],Tabela2[Estado],Tabela2[Id_Porto],-1)</f>
        <v>9</v>
      </c>
      <c r="F1004" s="68">
        <f>_xlfn.XLOOKUP(Tabela4[[#This Row],[Destino]],Tabela2[Estado],Tabela2[Id_Porto],-1)</f>
        <v>4</v>
      </c>
      <c r="G1004" s="68">
        <f>_xlfn.XLOOKUP(Tabela4[[#This Row],[Tipo]],Tabela5[Tipo],Tabela5[Id_Carga],-1)</f>
        <v>1</v>
      </c>
      <c r="H1004" s="59">
        <f>MONTH(DATE(2024, FIND(Tabela4[[#This Row],[Mês]], "janfevmarabrmaijunjulagosetoutnovdez")/3 + 1, 1))</f>
        <v>3</v>
      </c>
      <c r="I1004" s="51">
        <v>121</v>
      </c>
      <c r="J1004" s="47">
        <v>121</v>
      </c>
    </row>
    <row r="1005" spans="1:10" x14ac:dyDescent="0.25">
      <c r="A1005" s="59" t="s">
        <v>196</v>
      </c>
      <c r="B1005" s="46" t="s">
        <v>193</v>
      </c>
      <c r="C1005" s="46" t="s">
        <v>186</v>
      </c>
      <c r="D1005" s="46" t="s">
        <v>185</v>
      </c>
      <c r="E1005" s="68">
        <f>_xlfn.XLOOKUP(Tabela4[[#This Row],[Origem]],Tabela2[Estado],Tabela2[Id_Porto],-1)</f>
        <v>11</v>
      </c>
      <c r="F1005" s="68">
        <f>_xlfn.XLOOKUP(Tabela4[[#This Row],[Destino]],Tabela2[Estado],Tabela2[Id_Porto],-1)</f>
        <v>10</v>
      </c>
      <c r="G1005" s="68">
        <f>_xlfn.XLOOKUP(Tabela4[[#This Row],[Tipo]],Tabela5[Tipo],Tabela5[Id_Carga],-1)</f>
        <v>4</v>
      </c>
      <c r="H1005" s="59">
        <f>MONTH(DATE(2024, FIND(Tabela4[[#This Row],[Mês]], "janfevmarabrmaijunjulagosetoutnovdez")/3 + 1, 1))</f>
        <v>3</v>
      </c>
      <c r="I1005" s="51">
        <v>60</v>
      </c>
      <c r="J1005" s="47">
        <v>120</v>
      </c>
    </row>
    <row r="1006" spans="1:10" x14ac:dyDescent="0.25">
      <c r="A1006" s="59" t="s">
        <v>196</v>
      </c>
      <c r="B1006" s="46" t="s">
        <v>192</v>
      </c>
      <c r="C1006" s="46" t="s">
        <v>184</v>
      </c>
      <c r="D1006" s="46" t="s">
        <v>177</v>
      </c>
      <c r="E1006" s="68">
        <f>_xlfn.XLOOKUP(Tabela4[[#This Row],[Origem]],Tabela2[Estado],Tabela2[Id_Porto],-1)</f>
        <v>9</v>
      </c>
      <c r="F1006" s="68">
        <f>_xlfn.XLOOKUP(Tabela4[[#This Row],[Destino]],Tabela2[Estado],Tabela2[Id_Porto],-1)</f>
        <v>1</v>
      </c>
      <c r="G1006" s="68">
        <f>_xlfn.XLOOKUP(Tabela4[[#This Row],[Tipo]],Tabela5[Tipo],Tabela5[Id_Carga],-1)</f>
        <v>1</v>
      </c>
      <c r="H1006" s="59">
        <f>MONTH(DATE(2024, FIND(Tabela4[[#This Row],[Mês]], "janfevmarabrmaijunjulagosetoutnovdez")/3 + 1, 1))</f>
        <v>3</v>
      </c>
      <c r="I1006" s="51">
        <v>120</v>
      </c>
      <c r="J1006" s="47">
        <v>120</v>
      </c>
    </row>
    <row r="1007" spans="1:10" x14ac:dyDescent="0.25">
      <c r="A1007" s="59" t="s">
        <v>196</v>
      </c>
      <c r="B1007" s="46" t="s">
        <v>192</v>
      </c>
      <c r="C1007" s="46" t="s">
        <v>177</v>
      </c>
      <c r="D1007" s="46" t="s">
        <v>186</v>
      </c>
      <c r="E1007" s="68">
        <f>_xlfn.XLOOKUP(Tabela4[[#This Row],[Origem]],Tabela2[Estado],Tabela2[Id_Porto],-1)</f>
        <v>1</v>
      </c>
      <c r="F1007" s="68">
        <f>_xlfn.XLOOKUP(Tabela4[[#This Row],[Destino]],Tabela2[Estado],Tabela2[Id_Porto],-1)</f>
        <v>11</v>
      </c>
      <c r="G1007" s="68">
        <f>_xlfn.XLOOKUP(Tabela4[[#This Row],[Tipo]],Tabela5[Tipo],Tabela5[Id_Carga],-1)</f>
        <v>1</v>
      </c>
      <c r="H1007" s="59">
        <f>MONTH(DATE(2024, FIND(Tabela4[[#This Row],[Mês]], "janfevmarabrmaijunjulagosetoutnovdez")/3 + 1, 1))</f>
        <v>3</v>
      </c>
      <c r="I1007" s="51">
        <v>116</v>
      </c>
      <c r="J1007" s="47">
        <v>116</v>
      </c>
    </row>
    <row r="1008" spans="1:10" x14ac:dyDescent="0.25">
      <c r="A1008" s="59" t="s">
        <v>196</v>
      </c>
      <c r="B1008" s="46" t="s">
        <v>192</v>
      </c>
      <c r="C1008" s="46" t="s">
        <v>86</v>
      </c>
      <c r="D1008" s="46" t="s">
        <v>177</v>
      </c>
      <c r="E1008" s="68">
        <f>_xlfn.XLOOKUP(Tabela4[[#This Row],[Origem]],Tabela2[Estado],Tabela2[Id_Porto],-1)</f>
        <v>4</v>
      </c>
      <c r="F1008" s="68">
        <f>_xlfn.XLOOKUP(Tabela4[[#This Row],[Destino]],Tabela2[Estado],Tabela2[Id_Porto],-1)</f>
        <v>1</v>
      </c>
      <c r="G1008" s="68">
        <f>_xlfn.XLOOKUP(Tabela4[[#This Row],[Tipo]],Tabela5[Tipo],Tabela5[Id_Carga],-1)</f>
        <v>1</v>
      </c>
      <c r="H1008" s="59">
        <f>MONTH(DATE(2024, FIND(Tabela4[[#This Row],[Mês]], "janfevmarabrmaijunjulagosetoutnovdez")/3 + 1, 1))</f>
        <v>3</v>
      </c>
      <c r="I1008" s="51">
        <v>111</v>
      </c>
      <c r="J1008" s="47">
        <v>111</v>
      </c>
    </row>
    <row r="1009" spans="1:10" x14ac:dyDescent="0.25">
      <c r="A1009" s="59" t="s">
        <v>196</v>
      </c>
      <c r="B1009" s="46" t="s">
        <v>191</v>
      </c>
      <c r="C1009" s="46" t="s">
        <v>180</v>
      </c>
      <c r="D1009" s="46" t="s">
        <v>186</v>
      </c>
      <c r="E1009" s="68">
        <f>_xlfn.XLOOKUP(Tabela4[[#This Row],[Origem]],Tabela2[Estado],Tabela2[Id_Porto],-1)</f>
        <v>5</v>
      </c>
      <c r="F1009" s="68">
        <f>_xlfn.XLOOKUP(Tabela4[[#This Row],[Destino]],Tabela2[Estado],Tabela2[Id_Porto],-1)</f>
        <v>11</v>
      </c>
      <c r="G1009" s="68">
        <f>_xlfn.XLOOKUP(Tabela4[[#This Row],[Tipo]],Tabela5[Tipo],Tabela5[Id_Carga],-1)</f>
        <v>3</v>
      </c>
      <c r="H1009" s="59">
        <f>MONTH(DATE(2024, FIND(Tabela4[[#This Row],[Mês]], "janfevmarabrmaijunjulagosetoutnovdez")/3 + 1, 1))</f>
        <v>3</v>
      </c>
      <c r="I1009" s="51">
        <v>53</v>
      </c>
      <c r="J1009" s="47">
        <v>106</v>
      </c>
    </row>
    <row r="1010" spans="1:10" x14ac:dyDescent="0.25">
      <c r="A1010" s="59" t="s">
        <v>196</v>
      </c>
      <c r="B1010" s="46" t="s">
        <v>192</v>
      </c>
      <c r="C1010" s="46" t="s">
        <v>180</v>
      </c>
      <c r="D1010" s="46" t="s">
        <v>183</v>
      </c>
      <c r="E1010" s="68">
        <f>_xlfn.XLOOKUP(Tabela4[[#This Row],[Origem]],Tabela2[Estado],Tabela2[Id_Porto],-1)</f>
        <v>5</v>
      </c>
      <c r="F1010" s="68">
        <f>_xlfn.XLOOKUP(Tabela4[[#This Row],[Destino]],Tabela2[Estado],Tabela2[Id_Porto],-1)</f>
        <v>8</v>
      </c>
      <c r="G1010" s="68">
        <f>_xlfn.XLOOKUP(Tabela4[[#This Row],[Tipo]],Tabela5[Tipo],Tabela5[Id_Carga],-1)</f>
        <v>1</v>
      </c>
      <c r="H1010" s="59">
        <f>MONTH(DATE(2024, FIND(Tabela4[[#This Row],[Mês]], "janfevmarabrmaijunjulagosetoutnovdez")/3 + 1, 1))</f>
        <v>3</v>
      </c>
      <c r="I1010" s="51">
        <v>104</v>
      </c>
      <c r="J1010" s="47">
        <v>104</v>
      </c>
    </row>
    <row r="1011" spans="1:10" x14ac:dyDescent="0.25">
      <c r="A1011" s="59" t="s">
        <v>196</v>
      </c>
      <c r="B1011" s="46" t="s">
        <v>191</v>
      </c>
      <c r="C1011" s="46" t="s">
        <v>183</v>
      </c>
      <c r="D1011" s="46" t="s">
        <v>186</v>
      </c>
      <c r="E1011" s="68">
        <f>_xlfn.XLOOKUP(Tabela4[[#This Row],[Origem]],Tabela2[Estado],Tabela2[Id_Porto],-1)</f>
        <v>8</v>
      </c>
      <c r="F1011" s="68">
        <f>_xlfn.XLOOKUP(Tabela4[[#This Row],[Destino]],Tabela2[Estado],Tabela2[Id_Porto],-1)</f>
        <v>11</v>
      </c>
      <c r="G1011" s="68">
        <f>_xlfn.XLOOKUP(Tabela4[[#This Row],[Tipo]],Tabela5[Tipo],Tabela5[Id_Carga],-1)</f>
        <v>3</v>
      </c>
      <c r="H1011" s="59">
        <f>MONTH(DATE(2024, FIND(Tabela4[[#This Row],[Mês]], "janfevmarabrmaijunjulagosetoutnovdez")/3 + 1, 1))</f>
        <v>3</v>
      </c>
      <c r="I1011" s="51">
        <v>52</v>
      </c>
      <c r="J1011" s="47">
        <v>104</v>
      </c>
    </row>
    <row r="1012" spans="1:10" x14ac:dyDescent="0.25">
      <c r="A1012" s="59" t="s">
        <v>196</v>
      </c>
      <c r="B1012" s="46" t="s">
        <v>191</v>
      </c>
      <c r="C1012" s="46" t="s">
        <v>187</v>
      </c>
      <c r="D1012" s="46" t="s">
        <v>177</v>
      </c>
      <c r="E1012" s="68">
        <f>_xlfn.XLOOKUP(Tabela4[[#This Row],[Origem]],Tabela2[Estado],Tabela2[Id_Porto],-1)</f>
        <v>12</v>
      </c>
      <c r="F1012" s="68">
        <f>_xlfn.XLOOKUP(Tabela4[[#This Row],[Destino]],Tabela2[Estado],Tabela2[Id_Porto],-1)</f>
        <v>1</v>
      </c>
      <c r="G1012" s="68">
        <f>_xlfn.XLOOKUP(Tabela4[[#This Row],[Tipo]],Tabela5[Tipo],Tabela5[Id_Carga],-1)</f>
        <v>3</v>
      </c>
      <c r="H1012" s="59">
        <f>MONTH(DATE(2024, FIND(Tabela4[[#This Row],[Mês]], "janfevmarabrmaijunjulagosetoutnovdez")/3 + 1, 1))</f>
        <v>3</v>
      </c>
      <c r="I1012" s="51">
        <v>52</v>
      </c>
      <c r="J1012" s="47">
        <v>104</v>
      </c>
    </row>
    <row r="1013" spans="1:10" x14ac:dyDescent="0.25">
      <c r="A1013" s="59" t="s">
        <v>196</v>
      </c>
      <c r="B1013" s="46" t="s">
        <v>193</v>
      </c>
      <c r="C1013" s="46" t="s">
        <v>184</v>
      </c>
      <c r="D1013" s="46" t="s">
        <v>183</v>
      </c>
      <c r="E1013" s="68">
        <f>_xlfn.XLOOKUP(Tabela4[[#This Row],[Origem]],Tabela2[Estado],Tabela2[Id_Porto],-1)</f>
        <v>9</v>
      </c>
      <c r="F1013" s="68">
        <f>_xlfn.XLOOKUP(Tabela4[[#This Row],[Destino]],Tabela2[Estado],Tabela2[Id_Porto],-1)</f>
        <v>8</v>
      </c>
      <c r="G1013" s="68">
        <f>_xlfn.XLOOKUP(Tabela4[[#This Row],[Tipo]],Tabela5[Tipo],Tabela5[Id_Carga],-1)</f>
        <v>4</v>
      </c>
      <c r="H1013" s="59">
        <f>MONTH(DATE(2024, FIND(Tabela4[[#This Row],[Mês]], "janfevmarabrmaijunjulagosetoutnovdez")/3 + 1, 1))</f>
        <v>3</v>
      </c>
      <c r="I1013" s="51">
        <v>52</v>
      </c>
      <c r="J1013" s="47">
        <v>104</v>
      </c>
    </row>
    <row r="1014" spans="1:10" x14ac:dyDescent="0.25">
      <c r="A1014" s="59" t="s">
        <v>196</v>
      </c>
      <c r="B1014" s="46" t="s">
        <v>191</v>
      </c>
      <c r="C1014" s="46" t="s">
        <v>186</v>
      </c>
      <c r="D1014" s="46" t="s">
        <v>179</v>
      </c>
      <c r="E1014" s="68">
        <f>_xlfn.XLOOKUP(Tabela4[[#This Row],[Origem]],Tabela2[Estado],Tabela2[Id_Porto],-1)</f>
        <v>11</v>
      </c>
      <c r="F1014" s="68">
        <f>_xlfn.XLOOKUP(Tabela4[[#This Row],[Destino]],Tabela2[Estado],Tabela2[Id_Porto],-1)</f>
        <v>3</v>
      </c>
      <c r="G1014" s="68">
        <f>_xlfn.XLOOKUP(Tabela4[[#This Row],[Tipo]],Tabela5[Tipo],Tabela5[Id_Carga],-1)</f>
        <v>3</v>
      </c>
      <c r="H1014" s="59">
        <f>MONTH(DATE(2024, FIND(Tabela4[[#This Row],[Mês]], "janfevmarabrmaijunjulagosetoutnovdez")/3 + 1, 1))</f>
        <v>3</v>
      </c>
      <c r="I1014" s="51">
        <v>51</v>
      </c>
      <c r="J1014" s="47">
        <v>102</v>
      </c>
    </row>
    <row r="1015" spans="1:10" x14ac:dyDescent="0.25">
      <c r="A1015" s="59" t="s">
        <v>196</v>
      </c>
      <c r="B1015" s="46" t="s">
        <v>193</v>
      </c>
      <c r="C1015" s="46" t="s">
        <v>181</v>
      </c>
      <c r="D1015" s="46" t="s">
        <v>184</v>
      </c>
      <c r="E1015" s="68">
        <f>_xlfn.XLOOKUP(Tabela4[[#This Row],[Origem]],Tabela2[Estado],Tabela2[Id_Porto],-1)</f>
        <v>6</v>
      </c>
      <c r="F1015" s="68">
        <f>_xlfn.XLOOKUP(Tabela4[[#This Row],[Destino]],Tabela2[Estado],Tabela2[Id_Porto],-1)</f>
        <v>9</v>
      </c>
      <c r="G1015" s="68">
        <f>_xlfn.XLOOKUP(Tabela4[[#This Row],[Tipo]],Tabela5[Tipo],Tabela5[Id_Carga],-1)</f>
        <v>4</v>
      </c>
      <c r="H1015" s="59">
        <f>MONTH(DATE(2024, FIND(Tabela4[[#This Row],[Mês]], "janfevmarabrmaijunjulagosetoutnovdez")/3 + 1, 1))</f>
        <v>3</v>
      </c>
      <c r="I1015" s="51">
        <v>50</v>
      </c>
      <c r="J1015" s="47">
        <v>100</v>
      </c>
    </row>
    <row r="1016" spans="1:10" x14ac:dyDescent="0.25">
      <c r="A1016" s="59" t="s">
        <v>196</v>
      </c>
      <c r="B1016" s="46" t="s">
        <v>192</v>
      </c>
      <c r="C1016" s="46" t="s">
        <v>183</v>
      </c>
      <c r="D1016" s="46" t="s">
        <v>177</v>
      </c>
      <c r="E1016" s="68">
        <f>_xlfn.XLOOKUP(Tabela4[[#This Row],[Origem]],Tabela2[Estado],Tabela2[Id_Porto],-1)</f>
        <v>8</v>
      </c>
      <c r="F1016" s="68">
        <f>_xlfn.XLOOKUP(Tabela4[[#This Row],[Destino]],Tabela2[Estado],Tabela2[Id_Porto],-1)</f>
        <v>1</v>
      </c>
      <c r="G1016" s="68">
        <f>_xlfn.XLOOKUP(Tabela4[[#This Row],[Tipo]],Tabela5[Tipo],Tabela5[Id_Carga],-1)</f>
        <v>1</v>
      </c>
      <c r="H1016" s="59">
        <f>MONTH(DATE(2024, FIND(Tabela4[[#This Row],[Mês]], "janfevmarabrmaijunjulagosetoutnovdez")/3 + 1, 1))</f>
        <v>3</v>
      </c>
      <c r="I1016" s="51">
        <v>99</v>
      </c>
      <c r="J1016" s="47">
        <v>99</v>
      </c>
    </row>
    <row r="1017" spans="1:10" x14ac:dyDescent="0.25">
      <c r="A1017" s="59" t="s">
        <v>196</v>
      </c>
      <c r="B1017" s="46" t="s">
        <v>192</v>
      </c>
      <c r="C1017" s="46" t="s">
        <v>180</v>
      </c>
      <c r="D1017" s="46" t="s">
        <v>177</v>
      </c>
      <c r="E1017" s="68">
        <f>_xlfn.XLOOKUP(Tabela4[[#This Row],[Origem]],Tabela2[Estado],Tabela2[Id_Porto],-1)</f>
        <v>5</v>
      </c>
      <c r="F1017" s="68">
        <f>_xlfn.XLOOKUP(Tabela4[[#This Row],[Destino]],Tabela2[Estado],Tabela2[Id_Porto],-1)</f>
        <v>1</v>
      </c>
      <c r="G1017" s="68">
        <f>_xlfn.XLOOKUP(Tabela4[[#This Row],[Tipo]],Tabela5[Tipo],Tabela5[Id_Carga],-1)</f>
        <v>1</v>
      </c>
      <c r="H1017" s="59">
        <f>MONTH(DATE(2024, FIND(Tabela4[[#This Row],[Mês]], "janfevmarabrmaijunjulagosetoutnovdez")/3 + 1, 1))</f>
        <v>3</v>
      </c>
      <c r="I1017" s="51">
        <v>95</v>
      </c>
      <c r="J1017" s="47">
        <v>95</v>
      </c>
    </row>
    <row r="1018" spans="1:10" x14ac:dyDescent="0.25">
      <c r="A1018" s="59" t="s">
        <v>196</v>
      </c>
      <c r="B1018" s="46" t="s">
        <v>193</v>
      </c>
      <c r="C1018" s="46" t="s">
        <v>181</v>
      </c>
      <c r="D1018" s="46" t="s">
        <v>183</v>
      </c>
      <c r="E1018" s="68">
        <f>_xlfn.XLOOKUP(Tabela4[[#This Row],[Origem]],Tabela2[Estado],Tabela2[Id_Porto],-1)</f>
        <v>6</v>
      </c>
      <c r="F1018" s="68">
        <f>_xlfn.XLOOKUP(Tabela4[[#This Row],[Destino]],Tabela2[Estado],Tabela2[Id_Porto],-1)</f>
        <v>8</v>
      </c>
      <c r="G1018" s="68">
        <f>_xlfn.XLOOKUP(Tabela4[[#This Row],[Tipo]],Tabela5[Tipo],Tabela5[Id_Carga],-1)</f>
        <v>4</v>
      </c>
      <c r="H1018" s="59">
        <f>MONTH(DATE(2024, FIND(Tabela4[[#This Row],[Mês]], "janfevmarabrmaijunjulagosetoutnovdez")/3 + 1, 1))</f>
        <v>3</v>
      </c>
      <c r="I1018" s="51">
        <v>47</v>
      </c>
      <c r="J1018" s="47">
        <v>94</v>
      </c>
    </row>
    <row r="1019" spans="1:10" x14ac:dyDescent="0.25">
      <c r="A1019" s="59" t="s">
        <v>196</v>
      </c>
      <c r="B1019" s="46" t="s">
        <v>193</v>
      </c>
      <c r="C1019" s="46" t="s">
        <v>180</v>
      </c>
      <c r="D1019" s="46" t="s">
        <v>86</v>
      </c>
      <c r="E1019" s="68">
        <f>_xlfn.XLOOKUP(Tabela4[[#This Row],[Origem]],Tabela2[Estado],Tabela2[Id_Porto],-1)</f>
        <v>5</v>
      </c>
      <c r="F1019" s="68">
        <f>_xlfn.XLOOKUP(Tabela4[[#This Row],[Destino]],Tabela2[Estado],Tabela2[Id_Porto],-1)</f>
        <v>4</v>
      </c>
      <c r="G1019" s="68">
        <f>_xlfn.XLOOKUP(Tabela4[[#This Row],[Tipo]],Tabela5[Tipo],Tabela5[Id_Carga],-1)</f>
        <v>4</v>
      </c>
      <c r="H1019" s="59">
        <f>MONTH(DATE(2024, FIND(Tabela4[[#This Row],[Mês]], "janfevmarabrmaijunjulagosetoutnovdez")/3 + 1, 1))</f>
        <v>3</v>
      </c>
      <c r="I1019" s="51">
        <v>45</v>
      </c>
      <c r="J1019" s="47">
        <v>90</v>
      </c>
    </row>
    <row r="1020" spans="1:10" x14ac:dyDescent="0.25">
      <c r="A1020" s="59" t="s">
        <v>196</v>
      </c>
      <c r="B1020" s="46" t="s">
        <v>191</v>
      </c>
      <c r="C1020" s="46" t="s">
        <v>177</v>
      </c>
      <c r="D1020" s="46" t="s">
        <v>184</v>
      </c>
      <c r="E1020" s="68">
        <f>_xlfn.XLOOKUP(Tabela4[[#This Row],[Origem]],Tabela2[Estado],Tabela2[Id_Porto],-1)</f>
        <v>1</v>
      </c>
      <c r="F1020" s="68">
        <f>_xlfn.XLOOKUP(Tabela4[[#This Row],[Destino]],Tabela2[Estado],Tabela2[Id_Porto],-1)</f>
        <v>9</v>
      </c>
      <c r="G1020" s="68">
        <f>_xlfn.XLOOKUP(Tabela4[[#This Row],[Tipo]],Tabela5[Tipo],Tabela5[Id_Carga],-1)</f>
        <v>3</v>
      </c>
      <c r="H1020" s="59">
        <f>MONTH(DATE(2024, FIND(Tabela4[[#This Row],[Mês]], "janfevmarabrmaijunjulagosetoutnovdez")/3 + 1, 1))</f>
        <v>3</v>
      </c>
      <c r="I1020" s="51">
        <v>44</v>
      </c>
      <c r="J1020" s="47">
        <v>88</v>
      </c>
    </row>
    <row r="1021" spans="1:10" x14ac:dyDescent="0.25">
      <c r="A1021" s="59" t="s">
        <v>196</v>
      </c>
      <c r="B1021" s="46" t="s">
        <v>191</v>
      </c>
      <c r="C1021" s="46" t="s">
        <v>186</v>
      </c>
      <c r="D1021" s="46" t="s">
        <v>86</v>
      </c>
      <c r="E1021" s="68">
        <f>_xlfn.XLOOKUP(Tabela4[[#This Row],[Origem]],Tabela2[Estado],Tabela2[Id_Porto],-1)</f>
        <v>11</v>
      </c>
      <c r="F1021" s="68">
        <f>_xlfn.XLOOKUP(Tabela4[[#This Row],[Destino]],Tabela2[Estado],Tabela2[Id_Porto],-1)</f>
        <v>4</v>
      </c>
      <c r="G1021" s="68">
        <f>_xlfn.XLOOKUP(Tabela4[[#This Row],[Tipo]],Tabela5[Tipo],Tabela5[Id_Carga],-1)</f>
        <v>3</v>
      </c>
      <c r="H1021" s="59">
        <f>MONTH(DATE(2024, FIND(Tabela4[[#This Row],[Mês]], "janfevmarabrmaijunjulagosetoutnovdez")/3 + 1, 1))</f>
        <v>3</v>
      </c>
      <c r="I1021" s="51">
        <v>44</v>
      </c>
      <c r="J1021" s="47">
        <v>88</v>
      </c>
    </row>
    <row r="1022" spans="1:10" x14ac:dyDescent="0.25">
      <c r="A1022" s="59" t="s">
        <v>196</v>
      </c>
      <c r="B1022" s="46" t="s">
        <v>191</v>
      </c>
      <c r="C1022" s="46" t="s">
        <v>186</v>
      </c>
      <c r="D1022" s="46" t="s">
        <v>179</v>
      </c>
      <c r="E1022" s="68">
        <f>_xlfn.XLOOKUP(Tabela4[[#This Row],[Origem]],Tabela2[Estado],Tabela2[Id_Porto],-1)</f>
        <v>11</v>
      </c>
      <c r="F1022" s="68">
        <f>_xlfn.XLOOKUP(Tabela4[[#This Row],[Destino]],Tabela2[Estado],Tabela2[Id_Porto],-1)</f>
        <v>3</v>
      </c>
      <c r="G1022" s="68">
        <f>_xlfn.XLOOKUP(Tabela4[[#This Row],[Tipo]],Tabela5[Tipo],Tabela5[Id_Carga],-1)</f>
        <v>3</v>
      </c>
      <c r="H1022" s="59">
        <f>MONTH(DATE(2024, FIND(Tabela4[[#This Row],[Mês]], "janfevmarabrmaijunjulagosetoutnovdez")/3 + 1, 1))</f>
        <v>3</v>
      </c>
      <c r="I1022" s="51">
        <v>44</v>
      </c>
      <c r="J1022" s="47">
        <v>88</v>
      </c>
    </row>
    <row r="1023" spans="1:10" x14ac:dyDescent="0.25">
      <c r="A1023" s="59" t="s">
        <v>196</v>
      </c>
      <c r="B1023" s="46" t="s">
        <v>192</v>
      </c>
      <c r="C1023" s="46" t="s">
        <v>180</v>
      </c>
      <c r="D1023" s="46" t="s">
        <v>86</v>
      </c>
      <c r="E1023" s="68">
        <f>_xlfn.XLOOKUP(Tabela4[[#This Row],[Origem]],Tabela2[Estado],Tabela2[Id_Porto],-1)</f>
        <v>5</v>
      </c>
      <c r="F1023" s="68">
        <f>_xlfn.XLOOKUP(Tabela4[[#This Row],[Destino]],Tabela2[Estado],Tabela2[Id_Porto],-1)</f>
        <v>4</v>
      </c>
      <c r="G1023" s="68">
        <f>_xlfn.XLOOKUP(Tabela4[[#This Row],[Tipo]],Tabela5[Tipo],Tabela5[Id_Carga],-1)</f>
        <v>1</v>
      </c>
      <c r="H1023" s="59">
        <f>MONTH(DATE(2024, FIND(Tabela4[[#This Row],[Mês]], "janfevmarabrmaijunjulagosetoutnovdez")/3 + 1, 1))</f>
        <v>3</v>
      </c>
      <c r="I1023" s="51">
        <v>87</v>
      </c>
      <c r="J1023" s="47">
        <v>87</v>
      </c>
    </row>
    <row r="1024" spans="1:10" x14ac:dyDescent="0.25">
      <c r="A1024" s="59" t="s">
        <v>196</v>
      </c>
      <c r="B1024" s="46" t="s">
        <v>191</v>
      </c>
      <c r="C1024" s="46" t="s">
        <v>180</v>
      </c>
      <c r="D1024" s="46" t="s">
        <v>186</v>
      </c>
      <c r="E1024" s="68">
        <f>_xlfn.XLOOKUP(Tabela4[[#This Row],[Origem]],Tabela2[Estado],Tabela2[Id_Porto],-1)</f>
        <v>5</v>
      </c>
      <c r="F1024" s="68">
        <f>_xlfn.XLOOKUP(Tabela4[[#This Row],[Destino]],Tabela2[Estado],Tabela2[Id_Porto],-1)</f>
        <v>11</v>
      </c>
      <c r="G1024" s="68">
        <f>_xlfn.XLOOKUP(Tabela4[[#This Row],[Tipo]],Tabela5[Tipo],Tabela5[Id_Carga],-1)</f>
        <v>3</v>
      </c>
      <c r="H1024" s="59">
        <f>MONTH(DATE(2024, FIND(Tabela4[[#This Row],[Mês]], "janfevmarabrmaijunjulagosetoutnovdez")/3 + 1, 1))</f>
        <v>3</v>
      </c>
      <c r="I1024" s="51">
        <v>43</v>
      </c>
      <c r="J1024" s="47">
        <v>86</v>
      </c>
    </row>
    <row r="1025" spans="1:10" x14ac:dyDescent="0.25">
      <c r="A1025" s="59" t="s">
        <v>196</v>
      </c>
      <c r="B1025" s="46" t="s">
        <v>192</v>
      </c>
      <c r="C1025" s="46" t="s">
        <v>186</v>
      </c>
      <c r="D1025" s="46" t="s">
        <v>177</v>
      </c>
      <c r="E1025" s="68">
        <f>_xlfn.XLOOKUP(Tabela4[[#This Row],[Origem]],Tabela2[Estado],Tabela2[Id_Porto],-1)</f>
        <v>11</v>
      </c>
      <c r="F1025" s="68">
        <f>_xlfn.XLOOKUP(Tabela4[[#This Row],[Destino]],Tabela2[Estado],Tabela2[Id_Porto],-1)</f>
        <v>1</v>
      </c>
      <c r="G1025" s="68">
        <f>_xlfn.XLOOKUP(Tabela4[[#This Row],[Tipo]],Tabela5[Tipo],Tabela5[Id_Carga],-1)</f>
        <v>1</v>
      </c>
      <c r="H1025" s="59">
        <f>MONTH(DATE(2024, FIND(Tabela4[[#This Row],[Mês]], "janfevmarabrmaijunjulagosetoutnovdez")/3 + 1, 1))</f>
        <v>3</v>
      </c>
      <c r="I1025" s="51">
        <v>86</v>
      </c>
      <c r="J1025" s="47">
        <v>86</v>
      </c>
    </row>
    <row r="1026" spans="1:10" x14ac:dyDescent="0.25">
      <c r="A1026" s="59" t="s">
        <v>196</v>
      </c>
      <c r="B1026" s="46" t="s">
        <v>192</v>
      </c>
      <c r="C1026" s="46" t="s">
        <v>183</v>
      </c>
      <c r="D1026" s="46" t="s">
        <v>177</v>
      </c>
      <c r="E1026" s="68">
        <f>_xlfn.XLOOKUP(Tabela4[[#This Row],[Origem]],Tabela2[Estado],Tabela2[Id_Porto],-1)</f>
        <v>8</v>
      </c>
      <c r="F1026" s="68">
        <f>_xlfn.XLOOKUP(Tabela4[[#This Row],[Destino]],Tabela2[Estado],Tabela2[Id_Porto],-1)</f>
        <v>1</v>
      </c>
      <c r="G1026" s="68">
        <f>_xlfn.XLOOKUP(Tabela4[[#This Row],[Tipo]],Tabela5[Tipo],Tabela5[Id_Carga],-1)</f>
        <v>1</v>
      </c>
      <c r="H1026" s="59">
        <f>MONTH(DATE(2024, FIND(Tabela4[[#This Row],[Mês]], "janfevmarabrmaijunjulagosetoutnovdez")/3 + 1, 1))</f>
        <v>3</v>
      </c>
      <c r="I1026" s="51">
        <v>84</v>
      </c>
      <c r="J1026" s="47">
        <v>84</v>
      </c>
    </row>
    <row r="1027" spans="1:10" x14ac:dyDescent="0.25">
      <c r="A1027" s="59" t="s">
        <v>196</v>
      </c>
      <c r="B1027" s="46" t="s">
        <v>192</v>
      </c>
      <c r="C1027" s="46" t="s">
        <v>186</v>
      </c>
      <c r="D1027" s="46" t="s">
        <v>186</v>
      </c>
      <c r="E1027" s="68">
        <f>_xlfn.XLOOKUP(Tabela4[[#This Row],[Origem]],Tabela2[Estado],Tabela2[Id_Porto],-1)</f>
        <v>11</v>
      </c>
      <c r="F1027" s="68">
        <f>_xlfn.XLOOKUP(Tabela4[[#This Row],[Destino]],Tabela2[Estado],Tabela2[Id_Porto],-1)</f>
        <v>11</v>
      </c>
      <c r="G1027" s="68">
        <f>_xlfn.XLOOKUP(Tabela4[[#This Row],[Tipo]],Tabela5[Tipo],Tabela5[Id_Carga],-1)</f>
        <v>1</v>
      </c>
      <c r="H1027" s="59">
        <f>MONTH(DATE(2024, FIND(Tabela4[[#This Row],[Mês]], "janfevmarabrmaijunjulagosetoutnovdez")/3 + 1, 1))</f>
        <v>3</v>
      </c>
      <c r="I1027" s="51">
        <v>81</v>
      </c>
      <c r="J1027" s="47">
        <v>81</v>
      </c>
    </row>
    <row r="1028" spans="1:10" x14ac:dyDescent="0.25">
      <c r="A1028" s="59" t="s">
        <v>196</v>
      </c>
      <c r="B1028" s="46" t="s">
        <v>191</v>
      </c>
      <c r="C1028" s="46" t="s">
        <v>183</v>
      </c>
      <c r="D1028" s="46" t="s">
        <v>86</v>
      </c>
      <c r="E1028" s="68">
        <f>_xlfn.XLOOKUP(Tabela4[[#This Row],[Origem]],Tabela2[Estado],Tabela2[Id_Porto],-1)</f>
        <v>8</v>
      </c>
      <c r="F1028" s="68">
        <f>_xlfn.XLOOKUP(Tabela4[[#This Row],[Destino]],Tabela2[Estado],Tabela2[Id_Porto],-1)</f>
        <v>4</v>
      </c>
      <c r="G1028" s="68">
        <f>_xlfn.XLOOKUP(Tabela4[[#This Row],[Tipo]],Tabela5[Tipo],Tabela5[Id_Carga],-1)</f>
        <v>3</v>
      </c>
      <c r="H1028" s="59">
        <f>MONTH(DATE(2024, FIND(Tabela4[[#This Row],[Mês]], "janfevmarabrmaijunjulagosetoutnovdez")/3 + 1, 1))</f>
        <v>3</v>
      </c>
      <c r="I1028" s="51">
        <v>40</v>
      </c>
      <c r="J1028" s="47">
        <v>80</v>
      </c>
    </row>
    <row r="1029" spans="1:10" x14ac:dyDescent="0.25">
      <c r="A1029" s="59" t="s">
        <v>196</v>
      </c>
      <c r="B1029" s="46" t="s">
        <v>191</v>
      </c>
      <c r="C1029" s="46" t="s">
        <v>177</v>
      </c>
      <c r="D1029" s="46" t="s">
        <v>187</v>
      </c>
      <c r="E1029" s="68">
        <f>_xlfn.XLOOKUP(Tabela4[[#This Row],[Origem]],Tabela2[Estado],Tabela2[Id_Porto],-1)</f>
        <v>1</v>
      </c>
      <c r="F1029" s="68">
        <f>_xlfn.XLOOKUP(Tabela4[[#This Row],[Destino]],Tabela2[Estado],Tabela2[Id_Porto],-1)</f>
        <v>12</v>
      </c>
      <c r="G1029" s="68">
        <f>_xlfn.XLOOKUP(Tabela4[[#This Row],[Tipo]],Tabela5[Tipo],Tabela5[Id_Carga],-1)</f>
        <v>3</v>
      </c>
      <c r="H1029" s="59">
        <f>MONTH(DATE(2024, FIND(Tabela4[[#This Row],[Mês]], "janfevmarabrmaijunjulagosetoutnovdez")/3 + 1, 1))</f>
        <v>3</v>
      </c>
      <c r="I1029" s="51">
        <v>38</v>
      </c>
      <c r="J1029" s="47">
        <v>76</v>
      </c>
    </row>
    <row r="1030" spans="1:10" x14ac:dyDescent="0.25">
      <c r="A1030" s="59" t="s">
        <v>196</v>
      </c>
      <c r="B1030" s="46" t="s">
        <v>191</v>
      </c>
      <c r="C1030" s="46" t="s">
        <v>186</v>
      </c>
      <c r="D1030" s="46" t="s">
        <v>186</v>
      </c>
      <c r="E1030" s="68">
        <f>_xlfn.XLOOKUP(Tabela4[[#This Row],[Origem]],Tabela2[Estado],Tabela2[Id_Porto],-1)</f>
        <v>11</v>
      </c>
      <c r="F1030" s="68">
        <f>_xlfn.XLOOKUP(Tabela4[[#This Row],[Destino]],Tabela2[Estado],Tabela2[Id_Porto],-1)</f>
        <v>11</v>
      </c>
      <c r="G1030" s="68">
        <f>_xlfn.XLOOKUP(Tabela4[[#This Row],[Tipo]],Tabela5[Tipo],Tabela5[Id_Carga],-1)</f>
        <v>3</v>
      </c>
      <c r="H1030" s="59">
        <f>MONTH(DATE(2024, FIND(Tabela4[[#This Row],[Mês]], "janfevmarabrmaijunjulagosetoutnovdez")/3 + 1, 1))</f>
        <v>3</v>
      </c>
      <c r="I1030" s="51">
        <v>38</v>
      </c>
      <c r="J1030" s="47">
        <v>76</v>
      </c>
    </row>
    <row r="1031" spans="1:10" x14ac:dyDescent="0.25">
      <c r="A1031" s="59" t="s">
        <v>196</v>
      </c>
      <c r="B1031" s="46" t="s">
        <v>192</v>
      </c>
      <c r="C1031" s="46" t="s">
        <v>183</v>
      </c>
      <c r="D1031" s="46" t="s">
        <v>180</v>
      </c>
      <c r="E1031" s="68">
        <f>_xlfn.XLOOKUP(Tabela4[[#This Row],[Origem]],Tabela2[Estado],Tabela2[Id_Porto],-1)</f>
        <v>8</v>
      </c>
      <c r="F1031" s="68">
        <f>_xlfn.XLOOKUP(Tabela4[[#This Row],[Destino]],Tabela2[Estado],Tabela2[Id_Porto],-1)</f>
        <v>5</v>
      </c>
      <c r="G1031" s="68">
        <f>_xlfn.XLOOKUP(Tabela4[[#This Row],[Tipo]],Tabela5[Tipo],Tabela5[Id_Carga],-1)</f>
        <v>1</v>
      </c>
      <c r="H1031" s="59">
        <f>MONTH(DATE(2024, FIND(Tabela4[[#This Row],[Mês]], "janfevmarabrmaijunjulagosetoutnovdez")/3 + 1, 1))</f>
        <v>3</v>
      </c>
      <c r="I1031" s="51">
        <v>75</v>
      </c>
      <c r="J1031" s="47">
        <v>75</v>
      </c>
    </row>
    <row r="1032" spans="1:10" x14ac:dyDescent="0.25">
      <c r="A1032" s="59" t="s">
        <v>196</v>
      </c>
      <c r="B1032" s="46" t="s">
        <v>191</v>
      </c>
      <c r="C1032" s="46" t="s">
        <v>183</v>
      </c>
      <c r="D1032" s="46" t="s">
        <v>177</v>
      </c>
      <c r="E1032" s="68">
        <f>_xlfn.XLOOKUP(Tabela4[[#This Row],[Origem]],Tabela2[Estado],Tabela2[Id_Porto],-1)</f>
        <v>8</v>
      </c>
      <c r="F1032" s="68">
        <f>_xlfn.XLOOKUP(Tabela4[[#This Row],[Destino]],Tabela2[Estado],Tabela2[Id_Porto],-1)</f>
        <v>1</v>
      </c>
      <c r="G1032" s="68">
        <f>_xlfn.XLOOKUP(Tabela4[[#This Row],[Tipo]],Tabela5[Tipo],Tabela5[Id_Carga],-1)</f>
        <v>3</v>
      </c>
      <c r="H1032" s="59">
        <f>MONTH(DATE(2024, FIND(Tabela4[[#This Row],[Mês]], "janfevmarabrmaijunjulagosetoutnovdez")/3 + 1, 1))</f>
        <v>3</v>
      </c>
      <c r="I1032" s="51">
        <v>37</v>
      </c>
      <c r="J1032" s="47">
        <v>74</v>
      </c>
    </row>
    <row r="1033" spans="1:10" x14ac:dyDescent="0.25">
      <c r="A1033" s="59" t="s">
        <v>196</v>
      </c>
      <c r="B1033" s="46" t="s">
        <v>192</v>
      </c>
      <c r="C1033" s="46" t="s">
        <v>183</v>
      </c>
      <c r="D1033" s="46" t="s">
        <v>181</v>
      </c>
      <c r="E1033" s="68">
        <f>_xlfn.XLOOKUP(Tabela4[[#This Row],[Origem]],Tabela2[Estado],Tabela2[Id_Porto],-1)</f>
        <v>8</v>
      </c>
      <c r="F1033" s="68">
        <f>_xlfn.XLOOKUP(Tabela4[[#This Row],[Destino]],Tabela2[Estado],Tabela2[Id_Porto],-1)</f>
        <v>6</v>
      </c>
      <c r="G1033" s="68">
        <f>_xlfn.XLOOKUP(Tabela4[[#This Row],[Tipo]],Tabela5[Tipo],Tabela5[Id_Carga],-1)</f>
        <v>1</v>
      </c>
      <c r="H1033" s="59">
        <f>MONTH(DATE(2024, FIND(Tabela4[[#This Row],[Mês]], "janfevmarabrmaijunjulagosetoutnovdez")/3 + 1, 1))</f>
        <v>3</v>
      </c>
      <c r="I1033" s="51">
        <v>74</v>
      </c>
      <c r="J1033" s="47">
        <v>74</v>
      </c>
    </row>
    <row r="1034" spans="1:10" x14ac:dyDescent="0.25">
      <c r="A1034" s="59" t="s">
        <v>196</v>
      </c>
      <c r="B1034" s="46" t="s">
        <v>191</v>
      </c>
      <c r="C1034" s="46" t="s">
        <v>184</v>
      </c>
      <c r="D1034" s="46" t="s">
        <v>183</v>
      </c>
      <c r="E1034" s="68">
        <f>_xlfn.XLOOKUP(Tabela4[[#This Row],[Origem]],Tabela2[Estado],Tabela2[Id_Porto],-1)</f>
        <v>9</v>
      </c>
      <c r="F1034" s="68">
        <f>_xlfn.XLOOKUP(Tabela4[[#This Row],[Destino]],Tabela2[Estado],Tabela2[Id_Porto],-1)</f>
        <v>8</v>
      </c>
      <c r="G1034" s="68">
        <f>_xlfn.XLOOKUP(Tabela4[[#This Row],[Tipo]],Tabela5[Tipo],Tabela5[Id_Carga],-1)</f>
        <v>3</v>
      </c>
      <c r="H1034" s="59">
        <f>MONTH(DATE(2024, FIND(Tabela4[[#This Row],[Mês]], "janfevmarabrmaijunjulagosetoutnovdez")/3 + 1, 1))</f>
        <v>3</v>
      </c>
      <c r="I1034" s="51">
        <v>37</v>
      </c>
      <c r="J1034" s="47">
        <v>74</v>
      </c>
    </row>
    <row r="1035" spans="1:10" x14ac:dyDescent="0.25">
      <c r="A1035" s="59" t="s">
        <v>196</v>
      </c>
      <c r="B1035" s="46" t="s">
        <v>192</v>
      </c>
      <c r="C1035" s="46" t="s">
        <v>177</v>
      </c>
      <c r="D1035" s="46" t="s">
        <v>183</v>
      </c>
      <c r="E1035" s="68">
        <f>_xlfn.XLOOKUP(Tabela4[[#This Row],[Origem]],Tabela2[Estado],Tabela2[Id_Porto],-1)</f>
        <v>1</v>
      </c>
      <c r="F1035" s="68">
        <f>_xlfn.XLOOKUP(Tabela4[[#This Row],[Destino]],Tabela2[Estado],Tabela2[Id_Porto],-1)</f>
        <v>8</v>
      </c>
      <c r="G1035" s="68">
        <f>_xlfn.XLOOKUP(Tabela4[[#This Row],[Tipo]],Tabela5[Tipo],Tabela5[Id_Carga],-1)</f>
        <v>1</v>
      </c>
      <c r="H1035" s="59">
        <f>MONTH(DATE(2024, FIND(Tabela4[[#This Row],[Mês]], "janfevmarabrmaijunjulagosetoutnovdez")/3 + 1, 1))</f>
        <v>3</v>
      </c>
      <c r="I1035" s="51">
        <v>73</v>
      </c>
      <c r="J1035" s="47">
        <v>73</v>
      </c>
    </row>
    <row r="1036" spans="1:10" x14ac:dyDescent="0.25">
      <c r="A1036" s="59" t="s">
        <v>196</v>
      </c>
      <c r="B1036" s="46" t="s">
        <v>192</v>
      </c>
      <c r="C1036" s="46" t="s">
        <v>184</v>
      </c>
      <c r="D1036" s="46" t="s">
        <v>186</v>
      </c>
      <c r="E1036" s="68">
        <f>_xlfn.XLOOKUP(Tabela4[[#This Row],[Origem]],Tabela2[Estado],Tabela2[Id_Porto],-1)</f>
        <v>9</v>
      </c>
      <c r="F1036" s="68">
        <f>_xlfn.XLOOKUP(Tabela4[[#This Row],[Destino]],Tabela2[Estado],Tabela2[Id_Porto],-1)</f>
        <v>11</v>
      </c>
      <c r="G1036" s="68">
        <f>_xlfn.XLOOKUP(Tabela4[[#This Row],[Tipo]],Tabela5[Tipo],Tabela5[Id_Carga],-1)</f>
        <v>1</v>
      </c>
      <c r="H1036" s="59">
        <f>MONTH(DATE(2024, FIND(Tabela4[[#This Row],[Mês]], "janfevmarabrmaijunjulagosetoutnovdez")/3 + 1, 1))</f>
        <v>3</v>
      </c>
      <c r="I1036" s="51">
        <v>73</v>
      </c>
      <c r="J1036" s="47">
        <v>73</v>
      </c>
    </row>
    <row r="1037" spans="1:10" x14ac:dyDescent="0.25">
      <c r="A1037" s="59" t="s">
        <v>196</v>
      </c>
      <c r="B1037" s="46" t="s">
        <v>191</v>
      </c>
      <c r="C1037" s="46" t="s">
        <v>183</v>
      </c>
      <c r="D1037" s="46" t="s">
        <v>186</v>
      </c>
      <c r="E1037" s="68">
        <f>_xlfn.XLOOKUP(Tabela4[[#This Row],[Origem]],Tabela2[Estado],Tabela2[Id_Porto],-1)</f>
        <v>8</v>
      </c>
      <c r="F1037" s="68">
        <f>_xlfn.XLOOKUP(Tabela4[[#This Row],[Destino]],Tabela2[Estado],Tabela2[Id_Porto],-1)</f>
        <v>11</v>
      </c>
      <c r="G1037" s="68">
        <f>_xlfn.XLOOKUP(Tabela4[[#This Row],[Tipo]],Tabela5[Tipo],Tabela5[Id_Carga],-1)</f>
        <v>3</v>
      </c>
      <c r="H1037" s="59">
        <f>MONTH(DATE(2024, FIND(Tabela4[[#This Row],[Mês]], "janfevmarabrmaijunjulagosetoutnovdez")/3 + 1, 1))</f>
        <v>3</v>
      </c>
      <c r="I1037" s="51">
        <v>35</v>
      </c>
      <c r="J1037" s="47">
        <v>70</v>
      </c>
    </row>
    <row r="1038" spans="1:10" x14ac:dyDescent="0.25">
      <c r="A1038" s="59" t="s">
        <v>196</v>
      </c>
      <c r="B1038" s="46" t="s">
        <v>191</v>
      </c>
      <c r="C1038" s="46" t="s">
        <v>86</v>
      </c>
      <c r="D1038" s="46" t="s">
        <v>179</v>
      </c>
      <c r="E1038" s="68">
        <f>_xlfn.XLOOKUP(Tabela4[[#This Row],[Origem]],Tabela2[Estado],Tabela2[Id_Porto],-1)</f>
        <v>4</v>
      </c>
      <c r="F1038" s="68">
        <f>_xlfn.XLOOKUP(Tabela4[[#This Row],[Destino]],Tabela2[Estado],Tabela2[Id_Porto],-1)</f>
        <v>3</v>
      </c>
      <c r="G1038" s="68">
        <f>_xlfn.XLOOKUP(Tabela4[[#This Row],[Tipo]],Tabela5[Tipo],Tabela5[Id_Carga],-1)</f>
        <v>3</v>
      </c>
      <c r="H1038" s="59">
        <f>MONTH(DATE(2024, FIND(Tabela4[[#This Row],[Mês]], "janfevmarabrmaijunjulagosetoutnovdez")/3 + 1, 1))</f>
        <v>3</v>
      </c>
      <c r="I1038" s="51">
        <v>33</v>
      </c>
      <c r="J1038" s="47">
        <v>66</v>
      </c>
    </row>
    <row r="1039" spans="1:10" x14ac:dyDescent="0.25">
      <c r="A1039" s="59" t="s">
        <v>196</v>
      </c>
      <c r="B1039" s="46" t="s">
        <v>191</v>
      </c>
      <c r="C1039" s="46" t="s">
        <v>184</v>
      </c>
      <c r="D1039" s="46" t="s">
        <v>180</v>
      </c>
      <c r="E1039" s="68">
        <f>_xlfn.XLOOKUP(Tabela4[[#This Row],[Origem]],Tabela2[Estado],Tabela2[Id_Porto],-1)</f>
        <v>9</v>
      </c>
      <c r="F1039" s="68">
        <f>_xlfn.XLOOKUP(Tabela4[[#This Row],[Destino]],Tabela2[Estado],Tabela2[Id_Porto],-1)</f>
        <v>5</v>
      </c>
      <c r="G1039" s="68">
        <f>_xlfn.XLOOKUP(Tabela4[[#This Row],[Tipo]],Tabela5[Tipo],Tabela5[Id_Carga],-1)</f>
        <v>3</v>
      </c>
      <c r="H1039" s="59">
        <f>MONTH(DATE(2024, FIND(Tabela4[[#This Row],[Mês]], "janfevmarabrmaijunjulagosetoutnovdez")/3 + 1, 1))</f>
        <v>3</v>
      </c>
      <c r="I1039" s="51">
        <v>33</v>
      </c>
      <c r="J1039" s="47">
        <v>66</v>
      </c>
    </row>
    <row r="1040" spans="1:10" x14ac:dyDescent="0.25">
      <c r="A1040" s="59" t="s">
        <v>196</v>
      </c>
      <c r="B1040" s="46" t="s">
        <v>192</v>
      </c>
      <c r="C1040" s="46" t="s">
        <v>180</v>
      </c>
      <c r="D1040" s="46" t="s">
        <v>184</v>
      </c>
      <c r="E1040" s="68">
        <f>_xlfn.XLOOKUP(Tabela4[[#This Row],[Origem]],Tabela2[Estado],Tabela2[Id_Porto],-1)</f>
        <v>5</v>
      </c>
      <c r="F1040" s="68">
        <f>_xlfn.XLOOKUP(Tabela4[[#This Row],[Destino]],Tabela2[Estado],Tabela2[Id_Porto],-1)</f>
        <v>9</v>
      </c>
      <c r="G1040" s="68">
        <f>_xlfn.XLOOKUP(Tabela4[[#This Row],[Tipo]],Tabela5[Tipo],Tabela5[Id_Carga],-1)</f>
        <v>1</v>
      </c>
      <c r="H1040" s="59">
        <f>MONTH(DATE(2024, FIND(Tabela4[[#This Row],[Mês]], "janfevmarabrmaijunjulagosetoutnovdez")/3 + 1, 1))</f>
        <v>3</v>
      </c>
      <c r="I1040" s="51">
        <v>64</v>
      </c>
      <c r="J1040" s="47">
        <v>64</v>
      </c>
    </row>
    <row r="1041" spans="1:10" x14ac:dyDescent="0.25">
      <c r="A1041" s="59" t="s">
        <v>196</v>
      </c>
      <c r="B1041" s="46" t="s">
        <v>191</v>
      </c>
      <c r="C1041" s="46" t="s">
        <v>183</v>
      </c>
      <c r="D1041" s="46" t="s">
        <v>184</v>
      </c>
      <c r="E1041" s="68">
        <f>_xlfn.XLOOKUP(Tabela4[[#This Row],[Origem]],Tabela2[Estado],Tabela2[Id_Porto],-1)</f>
        <v>8</v>
      </c>
      <c r="F1041" s="68">
        <f>_xlfn.XLOOKUP(Tabela4[[#This Row],[Destino]],Tabela2[Estado],Tabela2[Id_Porto],-1)</f>
        <v>9</v>
      </c>
      <c r="G1041" s="68">
        <f>_xlfn.XLOOKUP(Tabela4[[#This Row],[Tipo]],Tabela5[Tipo],Tabela5[Id_Carga],-1)</f>
        <v>3</v>
      </c>
      <c r="H1041" s="59">
        <f>MONTH(DATE(2024, FIND(Tabela4[[#This Row],[Mês]], "janfevmarabrmaijunjulagosetoutnovdez")/3 + 1, 1))</f>
        <v>3</v>
      </c>
      <c r="I1041" s="51">
        <v>31</v>
      </c>
      <c r="J1041" s="47">
        <v>62</v>
      </c>
    </row>
    <row r="1042" spans="1:10" x14ac:dyDescent="0.25">
      <c r="A1042" s="59" t="s">
        <v>196</v>
      </c>
      <c r="B1042" s="46" t="s">
        <v>191</v>
      </c>
      <c r="C1042" s="46" t="s">
        <v>184</v>
      </c>
      <c r="D1042" s="46" t="s">
        <v>86</v>
      </c>
      <c r="E1042" s="68">
        <f>_xlfn.XLOOKUP(Tabela4[[#This Row],[Origem]],Tabela2[Estado],Tabela2[Id_Porto],-1)</f>
        <v>9</v>
      </c>
      <c r="F1042" s="68">
        <f>_xlfn.XLOOKUP(Tabela4[[#This Row],[Destino]],Tabela2[Estado],Tabela2[Id_Porto],-1)</f>
        <v>4</v>
      </c>
      <c r="G1042" s="68">
        <f>_xlfn.XLOOKUP(Tabela4[[#This Row],[Tipo]],Tabela5[Tipo],Tabela5[Id_Carga],-1)</f>
        <v>3</v>
      </c>
      <c r="H1042" s="59">
        <f>MONTH(DATE(2024, FIND(Tabela4[[#This Row],[Mês]], "janfevmarabrmaijunjulagosetoutnovdez")/3 + 1, 1))</f>
        <v>3</v>
      </c>
      <c r="I1042" s="51">
        <v>31</v>
      </c>
      <c r="J1042" s="47">
        <v>62</v>
      </c>
    </row>
    <row r="1043" spans="1:10" x14ac:dyDescent="0.25">
      <c r="A1043" s="59" t="s">
        <v>196</v>
      </c>
      <c r="B1043" s="46" t="s">
        <v>191</v>
      </c>
      <c r="C1043" s="46" t="s">
        <v>178</v>
      </c>
      <c r="D1043" s="46" t="s">
        <v>184</v>
      </c>
      <c r="E1043" s="68">
        <f>_xlfn.XLOOKUP(Tabela4[[#This Row],[Origem]],Tabela2[Estado],Tabela2[Id_Porto],-1)</f>
        <v>2</v>
      </c>
      <c r="F1043" s="68">
        <f>_xlfn.XLOOKUP(Tabela4[[#This Row],[Destino]],Tabela2[Estado],Tabela2[Id_Porto],-1)</f>
        <v>9</v>
      </c>
      <c r="G1043" s="68">
        <f>_xlfn.XLOOKUP(Tabela4[[#This Row],[Tipo]],Tabela5[Tipo],Tabela5[Id_Carga],-1)</f>
        <v>3</v>
      </c>
      <c r="H1043" s="59">
        <f>MONTH(DATE(2024, FIND(Tabela4[[#This Row],[Mês]], "janfevmarabrmaijunjulagosetoutnovdez")/3 + 1, 1))</f>
        <v>3</v>
      </c>
      <c r="I1043" s="51">
        <v>30</v>
      </c>
      <c r="J1043" s="47">
        <v>60</v>
      </c>
    </row>
    <row r="1044" spans="1:10" x14ac:dyDescent="0.25">
      <c r="A1044" s="59" t="s">
        <v>196</v>
      </c>
      <c r="B1044" s="46" t="s">
        <v>192</v>
      </c>
      <c r="C1044" s="46" t="s">
        <v>181</v>
      </c>
      <c r="D1044" s="46" t="s">
        <v>86</v>
      </c>
      <c r="E1044" s="68">
        <f>_xlfn.XLOOKUP(Tabela4[[#This Row],[Origem]],Tabela2[Estado],Tabela2[Id_Porto],-1)</f>
        <v>6</v>
      </c>
      <c r="F1044" s="68">
        <f>_xlfn.XLOOKUP(Tabela4[[#This Row],[Destino]],Tabela2[Estado],Tabela2[Id_Porto],-1)</f>
        <v>4</v>
      </c>
      <c r="G1044" s="68">
        <f>_xlfn.XLOOKUP(Tabela4[[#This Row],[Tipo]],Tabela5[Tipo],Tabela5[Id_Carga],-1)</f>
        <v>1</v>
      </c>
      <c r="H1044" s="59">
        <f>MONTH(DATE(2024, FIND(Tabela4[[#This Row],[Mês]], "janfevmarabrmaijunjulagosetoutnovdez")/3 + 1, 1))</f>
        <v>3</v>
      </c>
      <c r="I1044" s="51">
        <v>58</v>
      </c>
      <c r="J1044" s="47">
        <v>58</v>
      </c>
    </row>
    <row r="1045" spans="1:10" x14ac:dyDescent="0.25">
      <c r="A1045" s="59" t="s">
        <v>196</v>
      </c>
      <c r="B1045" s="46" t="s">
        <v>191</v>
      </c>
      <c r="C1045" s="46" t="s">
        <v>182</v>
      </c>
      <c r="D1045" s="46" t="s">
        <v>184</v>
      </c>
      <c r="E1045" s="68">
        <f>_xlfn.XLOOKUP(Tabela4[[#This Row],[Origem]],Tabela2[Estado],Tabela2[Id_Porto],-1)</f>
        <v>7</v>
      </c>
      <c r="F1045" s="68">
        <f>_xlfn.XLOOKUP(Tabela4[[#This Row],[Destino]],Tabela2[Estado],Tabela2[Id_Porto],-1)</f>
        <v>9</v>
      </c>
      <c r="G1045" s="68">
        <f>_xlfn.XLOOKUP(Tabela4[[#This Row],[Tipo]],Tabela5[Tipo],Tabela5[Id_Carga],-1)</f>
        <v>3</v>
      </c>
      <c r="H1045" s="59">
        <f>MONTH(DATE(2024, FIND(Tabela4[[#This Row],[Mês]], "janfevmarabrmaijunjulagosetoutnovdez")/3 + 1, 1))</f>
        <v>3</v>
      </c>
      <c r="I1045" s="51">
        <v>29</v>
      </c>
      <c r="J1045" s="47">
        <v>58</v>
      </c>
    </row>
    <row r="1046" spans="1:10" x14ac:dyDescent="0.25">
      <c r="A1046" s="59" t="s">
        <v>196</v>
      </c>
      <c r="B1046" s="46" t="s">
        <v>192</v>
      </c>
      <c r="C1046" s="46" t="s">
        <v>86</v>
      </c>
      <c r="D1046" s="46" t="s">
        <v>181</v>
      </c>
      <c r="E1046" s="68">
        <f>_xlfn.XLOOKUP(Tabela4[[#This Row],[Origem]],Tabela2[Estado],Tabela2[Id_Porto],-1)</f>
        <v>4</v>
      </c>
      <c r="F1046" s="68">
        <f>_xlfn.XLOOKUP(Tabela4[[#This Row],[Destino]],Tabela2[Estado],Tabela2[Id_Porto],-1)</f>
        <v>6</v>
      </c>
      <c r="G1046" s="68">
        <f>_xlfn.XLOOKUP(Tabela4[[#This Row],[Tipo]],Tabela5[Tipo],Tabela5[Id_Carga],-1)</f>
        <v>1</v>
      </c>
      <c r="H1046" s="59">
        <f>MONTH(DATE(2024, FIND(Tabela4[[#This Row],[Mês]], "janfevmarabrmaijunjulagosetoutnovdez")/3 + 1, 1))</f>
        <v>3</v>
      </c>
      <c r="I1046" s="51">
        <v>57</v>
      </c>
      <c r="J1046" s="47">
        <v>57</v>
      </c>
    </row>
    <row r="1047" spans="1:10" x14ac:dyDescent="0.25">
      <c r="A1047" s="59" t="s">
        <v>196</v>
      </c>
      <c r="B1047" s="46" t="s">
        <v>192</v>
      </c>
      <c r="C1047" s="46" t="s">
        <v>177</v>
      </c>
      <c r="D1047" s="46" t="s">
        <v>181</v>
      </c>
      <c r="E1047" s="68">
        <f>_xlfn.XLOOKUP(Tabela4[[#This Row],[Origem]],Tabela2[Estado],Tabela2[Id_Porto],-1)</f>
        <v>1</v>
      </c>
      <c r="F1047" s="68">
        <f>_xlfn.XLOOKUP(Tabela4[[#This Row],[Destino]],Tabela2[Estado],Tabela2[Id_Porto],-1)</f>
        <v>6</v>
      </c>
      <c r="G1047" s="68">
        <f>_xlfn.XLOOKUP(Tabela4[[#This Row],[Tipo]],Tabela5[Tipo],Tabela5[Id_Carga],-1)</f>
        <v>1</v>
      </c>
      <c r="H1047" s="59">
        <f>MONTH(DATE(2024, FIND(Tabela4[[#This Row],[Mês]], "janfevmarabrmaijunjulagosetoutnovdez")/3 + 1, 1))</f>
        <v>3</v>
      </c>
      <c r="I1047" s="51">
        <v>56</v>
      </c>
      <c r="J1047" s="47">
        <v>56</v>
      </c>
    </row>
    <row r="1048" spans="1:10" x14ac:dyDescent="0.25">
      <c r="A1048" s="59" t="s">
        <v>196</v>
      </c>
      <c r="B1048" s="46" t="s">
        <v>191</v>
      </c>
      <c r="C1048" s="46" t="s">
        <v>184</v>
      </c>
      <c r="D1048" s="46" t="s">
        <v>186</v>
      </c>
      <c r="E1048" s="68">
        <f>_xlfn.XLOOKUP(Tabela4[[#This Row],[Origem]],Tabela2[Estado],Tabela2[Id_Porto],-1)</f>
        <v>9</v>
      </c>
      <c r="F1048" s="68">
        <f>_xlfn.XLOOKUP(Tabela4[[#This Row],[Destino]],Tabela2[Estado],Tabela2[Id_Porto],-1)</f>
        <v>11</v>
      </c>
      <c r="G1048" s="68">
        <f>_xlfn.XLOOKUP(Tabela4[[#This Row],[Tipo]],Tabela5[Tipo],Tabela5[Id_Carga],-1)</f>
        <v>3</v>
      </c>
      <c r="H1048" s="59">
        <f>MONTH(DATE(2024, FIND(Tabela4[[#This Row],[Mês]], "janfevmarabrmaijunjulagosetoutnovdez")/3 + 1, 1))</f>
        <v>3</v>
      </c>
      <c r="I1048" s="51">
        <v>28</v>
      </c>
      <c r="J1048" s="47">
        <v>56</v>
      </c>
    </row>
    <row r="1049" spans="1:10" x14ac:dyDescent="0.25">
      <c r="A1049" s="59" t="s">
        <v>196</v>
      </c>
      <c r="B1049" s="46" t="s">
        <v>193</v>
      </c>
      <c r="C1049" s="46" t="s">
        <v>181</v>
      </c>
      <c r="D1049" s="46" t="s">
        <v>180</v>
      </c>
      <c r="E1049" s="68">
        <f>_xlfn.XLOOKUP(Tabela4[[#This Row],[Origem]],Tabela2[Estado],Tabela2[Id_Porto],-1)</f>
        <v>6</v>
      </c>
      <c r="F1049" s="68">
        <f>_xlfn.XLOOKUP(Tabela4[[#This Row],[Destino]],Tabela2[Estado],Tabela2[Id_Porto],-1)</f>
        <v>5</v>
      </c>
      <c r="G1049" s="68">
        <f>_xlfn.XLOOKUP(Tabela4[[#This Row],[Tipo]],Tabela5[Tipo],Tabela5[Id_Carga],-1)</f>
        <v>4</v>
      </c>
      <c r="H1049" s="59">
        <f>MONTH(DATE(2024, FIND(Tabela4[[#This Row],[Mês]], "janfevmarabrmaijunjulagosetoutnovdez")/3 + 1, 1))</f>
        <v>3</v>
      </c>
      <c r="I1049" s="51">
        <v>27</v>
      </c>
      <c r="J1049" s="47">
        <v>54</v>
      </c>
    </row>
    <row r="1050" spans="1:10" x14ac:dyDescent="0.25">
      <c r="A1050" s="59" t="s">
        <v>196</v>
      </c>
      <c r="B1050" s="46" t="s">
        <v>192</v>
      </c>
      <c r="C1050" s="46" t="s">
        <v>187</v>
      </c>
      <c r="D1050" s="46" t="s">
        <v>179</v>
      </c>
      <c r="E1050" s="68">
        <f>_xlfn.XLOOKUP(Tabela4[[#This Row],[Origem]],Tabela2[Estado],Tabela2[Id_Porto],-1)</f>
        <v>12</v>
      </c>
      <c r="F1050" s="68">
        <f>_xlfn.XLOOKUP(Tabela4[[#This Row],[Destino]],Tabela2[Estado],Tabela2[Id_Porto],-1)</f>
        <v>3</v>
      </c>
      <c r="G1050" s="68">
        <f>_xlfn.XLOOKUP(Tabela4[[#This Row],[Tipo]],Tabela5[Tipo],Tabela5[Id_Carga],-1)</f>
        <v>1</v>
      </c>
      <c r="H1050" s="59">
        <f>MONTH(DATE(2024, FIND(Tabela4[[#This Row],[Mês]], "janfevmarabrmaijunjulagosetoutnovdez")/3 + 1, 1))</f>
        <v>3</v>
      </c>
      <c r="I1050" s="51">
        <v>54</v>
      </c>
      <c r="J1050" s="47">
        <v>54</v>
      </c>
    </row>
    <row r="1051" spans="1:10" x14ac:dyDescent="0.25">
      <c r="A1051" s="59" t="s">
        <v>196</v>
      </c>
      <c r="B1051" s="46" t="s">
        <v>193</v>
      </c>
      <c r="C1051" s="46" t="s">
        <v>186</v>
      </c>
      <c r="D1051" s="46" t="s">
        <v>186</v>
      </c>
      <c r="E1051" s="68">
        <f>_xlfn.XLOOKUP(Tabela4[[#This Row],[Origem]],Tabela2[Estado],Tabela2[Id_Porto],-1)</f>
        <v>11</v>
      </c>
      <c r="F1051" s="68">
        <f>_xlfn.XLOOKUP(Tabela4[[#This Row],[Destino]],Tabela2[Estado],Tabela2[Id_Porto],-1)</f>
        <v>11</v>
      </c>
      <c r="G1051" s="68">
        <f>_xlfn.XLOOKUP(Tabela4[[#This Row],[Tipo]],Tabela5[Tipo],Tabela5[Id_Carga],-1)</f>
        <v>4</v>
      </c>
      <c r="H1051" s="59">
        <f>MONTH(DATE(2024, FIND(Tabela4[[#This Row],[Mês]], "janfevmarabrmaijunjulagosetoutnovdez")/3 + 1, 1))</f>
        <v>3</v>
      </c>
      <c r="I1051" s="51">
        <v>27</v>
      </c>
      <c r="J1051" s="47">
        <v>54</v>
      </c>
    </row>
    <row r="1052" spans="1:10" x14ac:dyDescent="0.25">
      <c r="A1052" s="59" t="s">
        <v>196</v>
      </c>
      <c r="B1052" s="46" t="s">
        <v>192</v>
      </c>
      <c r="C1052" s="46" t="s">
        <v>86</v>
      </c>
      <c r="D1052" s="46" t="s">
        <v>183</v>
      </c>
      <c r="E1052" s="68">
        <f>_xlfn.XLOOKUP(Tabela4[[#This Row],[Origem]],Tabela2[Estado],Tabela2[Id_Porto],-1)</f>
        <v>4</v>
      </c>
      <c r="F1052" s="68">
        <f>_xlfn.XLOOKUP(Tabela4[[#This Row],[Destino]],Tabela2[Estado],Tabela2[Id_Porto],-1)</f>
        <v>8</v>
      </c>
      <c r="G1052" s="68">
        <f>_xlfn.XLOOKUP(Tabela4[[#This Row],[Tipo]],Tabela5[Tipo],Tabela5[Id_Carga],-1)</f>
        <v>1</v>
      </c>
      <c r="H1052" s="59">
        <f>MONTH(DATE(2024, FIND(Tabela4[[#This Row],[Mês]], "janfevmarabrmaijunjulagosetoutnovdez")/3 + 1, 1))</f>
        <v>3</v>
      </c>
      <c r="I1052" s="51">
        <v>53</v>
      </c>
      <c r="J1052" s="47">
        <v>53</v>
      </c>
    </row>
    <row r="1053" spans="1:10" x14ac:dyDescent="0.25">
      <c r="A1053" s="59" t="s">
        <v>196</v>
      </c>
      <c r="B1053" s="46" t="s">
        <v>192</v>
      </c>
      <c r="C1053" s="46" t="s">
        <v>184</v>
      </c>
      <c r="D1053" s="46" t="s">
        <v>180</v>
      </c>
      <c r="E1053" s="68">
        <f>_xlfn.XLOOKUP(Tabela4[[#This Row],[Origem]],Tabela2[Estado],Tabela2[Id_Porto],-1)</f>
        <v>9</v>
      </c>
      <c r="F1053" s="68">
        <f>_xlfn.XLOOKUP(Tabela4[[#This Row],[Destino]],Tabela2[Estado],Tabela2[Id_Porto],-1)</f>
        <v>5</v>
      </c>
      <c r="G1053" s="68">
        <f>_xlfn.XLOOKUP(Tabela4[[#This Row],[Tipo]],Tabela5[Tipo],Tabela5[Id_Carga],-1)</f>
        <v>1</v>
      </c>
      <c r="H1053" s="59">
        <f>MONTH(DATE(2024, FIND(Tabela4[[#This Row],[Mês]], "janfevmarabrmaijunjulagosetoutnovdez")/3 + 1, 1))</f>
        <v>3</v>
      </c>
      <c r="I1053" s="51">
        <v>52</v>
      </c>
      <c r="J1053" s="47">
        <v>52</v>
      </c>
    </row>
    <row r="1054" spans="1:10" x14ac:dyDescent="0.25">
      <c r="A1054" s="59" t="s">
        <v>196</v>
      </c>
      <c r="B1054" s="46" t="s">
        <v>191</v>
      </c>
      <c r="C1054" s="46" t="s">
        <v>184</v>
      </c>
      <c r="D1054" s="46" t="s">
        <v>186</v>
      </c>
      <c r="E1054" s="68">
        <f>_xlfn.XLOOKUP(Tabela4[[#This Row],[Origem]],Tabela2[Estado],Tabela2[Id_Porto],-1)</f>
        <v>9</v>
      </c>
      <c r="F1054" s="68">
        <f>_xlfn.XLOOKUP(Tabela4[[#This Row],[Destino]],Tabela2[Estado],Tabela2[Id_Porto],-1)</f>
        <v>11</v>
      </c>
      <c r="G1054" s="68">
        <f>_xlfn.XLOOKUP(Tabela4[[#This Row],[Tipo]],Tabela5[Tipo],Tabela5[Id_Carga],-1)</f>
        <v>3</v>
      </c>
      <c r="H1054" s="59">
        <f>MONTH(DATE(2024, FIND(Tabela4[[#This Row],[Mês]], "janfevmarabrmaijunjulagosetoutnovdez")/3 + 1, 1))</f>
        <v>3</v>
      </c>
      <c r="I1054" s="51">
        <v>26</v>
      </c>
      <c r="J1054" s="47">
        <v>52</v>
      </c>
    </row>
    <row r="1055" spans="1:10" x14ac:dyDescent="0.25">
      <c r="A1055" s="59" t="s">
        <v>196</v>
      </c>
      <c r="B1055" s="46" t="s">
        <v>192</v>
      </c>
      <c r="C1055" s="46" t="s">
        <v>180</v>
      </c>
      <c r="D1055" s="46" t="s">
        <v>177</v>
      </c>
      <c r="E1055" s="68">
        <f>_xlfn.XLOOKUP(Tabela4[[#This Row],[Origem]],Tabela2[Estado],Tabela2[Id_Porto],-1)</f>
        <v>5</v>
      </c>
      <c r="F1055" s="68">
        <f>_xlfn.XLOOKUP(Tabela4[[#This Row],[Destino]],Tabela2[Estado],Tabela2[Id_Porto],-1)</f>
        <v>1</v>
      </c>
      <c r="G1055" s="68">
        <f>_xlfn.XLOOKUP(Tabela4[[#This Row],[Tipo]],Tabela5[Tipo],Tabela5[Id_Carga],-1)</f>
        <v>1</v>
      </c>
      <c r="H1055" s="59">
        <f>MONTH(DATE(2024, FIND(Tabela4[[#This Row],[Mês]], "janfevmarabrmaijunjulagosetoutnovdez")/3 + 1, 1))</f>
        <v>3</v>
      </c>
      <c r="I1055" s="51">
        <v>51</v>
      </c>
      <c r="J1055" s="47">
        <v>51</v>
      </c>
    </row>
    <row r="1056" spans="1:10" x14ac:dyDescent="0.25">
      <c r="A1056" s="59" t="s">
        <v>196</v>
      </c>
      <c r="B1056" s="46" t="s">
        <v>191</v>
      </c>
      <c r="C1056" s="46" t="s">
        <v>86</v>
      </c>
      <c r="D1056" s="46" t="s">
        <v>186</v>
      </c>
      <c r="E1056" s="68">
        <f>_xlfn.XLOOKUP(Tabela4[[#This Row],[Origem]],Tabela2[Estado],Tabela2[Id_Porto],-1)</f>
        <v>4</v>
      </c>
      <c r="F1056" s="68">
        <f>_xlfn.XLOOKUP(Tabela4[[#This Row],[Destino]],Tabela2[Estado],Tabela2[Id_Porto],-1)</f>
        <v>11</v>
      </c>
      <c r="G1056" s="68">
        <f>_xlfn.XLOOKUP(Tabela4[[#This Row],[Tipo]],Tabela5[Tipo],Tabela5[Id_Carga],-1)</f>
        <v>3</v>
      </c>
      <c r="H1056" s="59">
        <f>MONTH(DATE(2024, FIND(Tabela4[[#This Row],[Mês]], "janfevmarabrmaijunjulagosetoutnovdez")/3 + 1, 1))</f>
        <v>3</v>
      </c>
      <c r="I1056" s="51">
        <v>25</v>
      </c>
      <c r="J1056" s="47">
        <v>50</v>
      </c>
    </row>
    <row r="1057" spans="1:10" x14ac:dyDescent="0.25">
      <c r="A1057" s="59" t="s">
        <v>196</v>
      </c>
      <c r="B1057" s="46" t="s">
        <v>191</v>
      </c>
      <c r="C1057" s="46" t="s">
        <v>181</v>
      </c>
      <c r="D1057" s="46" t="s">
        <v>86</v>
      </c>
      <c r="E1057" s="68">
        <f>_xlfn.XLOOKUP(Tabela4[[#This Row],[Origem]],Tabela2[Estado],Tabela2[Id_Porto],-1)</f>
        <v>6</v>
      </c>
      <c r="F1057" s="68">
        <f>_xlfn.XLOOKUP(Tabela4[[#This Row],[Destino]],Tabela2[Estado],Tabela2[Id_Porto],-1)</f>
        <v>4</v>
      </c>
      <c r="G1057" s="68">
        <f>_xlfn.XLOOKUP(Tabela4[[#This Row],[Tipo]],Tabela5[Tipo],Tabela5[Id_Carga],-1)</f>
        <v>3</v>
      </c>
      <c r="H1057" s="59">
        <f>MONTH(DATE(2024, FIND(Tabela4[[#This Row],[Mês]], "janfevmarabrmaijunjulagosetoutnovdez")/3 + 1, 1))</f>
        <v>3</v>
      </c>
      <c r="I1057" s="51">
        <v>24</v>
      </c>
      <c r="J1057" s="47">
        <v>48</v>
      </c>
    </row>
    <row r="1058" spans="1:10" x14ac:dyDescent="0.25">
      <c r="A1058" s="59" t="s">
        <v>196</v>
      </c>
      <c r="B1058" s="46" t="s">
        <v>192</v>
      </c>
      <c r="C1058" s="46" t="s">
        <v>185</v>
      </c>
      <c r="D1058" s="46" t="s">
        <v>186</v>
      </c>
      <c r="E1058" s="68">
        <f>_xlfn.XLOOKUP(Tabela4[[#This Row],[Origem]],Tabela2[Estado],Tabela2[Id_Porto],-1)</f>
        <v>10</v>
      </c>
      <c r="F1058" s="68">
        <f>_xlfn.XLOOKUP(Tabela4[[#This Row],[Destino]],Tabela2[Estado],Tabela2[Id_Porto],-1)</f>
        <v>11</v>
      </c>
      <c r="G1058" s="68">
        <f>_xlfn.XLOOKUP(Tabela4[[#This Row],[Tipo]],Tabela5[Tipo],Tabela5[Id_Carga],-1)</f>
        <v>1</v>
      </c>
      <c r="H1058" s="59">
        <f>MONTH(DATE(2024, FIND(Tabela4[[#This Row],[Mês]], "janfevmarabrmaijunjulagosetoutnovdez")/3 + 1, 1))</f>
        <v>3</v>
      </c>
      <c r="I1058" s="51">
        <v>48</v>
      </c>
      <c r="J1058" s="47">
        <v>48</v>
      </c>
    </row>
    <row r="1059" spans="1:10" x14ac:dyDescent="0.25">
      <c r="A1059" s="59" t="s">
        <v>196</v>
      </c>
      <c r="B1059" s="46" t="s">
        <v>191</v>
      </c>
      <c r="C1059" s="46" t="s">
        <v>183</v>
      </c>
      <c r="D1059" s="46" t="s">
        <v>180</v>
      </c>
      <c r="E1059" s="68">
        <f>_xlfn.XLOOKUP(Tabela4[[#This Row],[Origem]],Tabela2[Estado],Tabela2[Id_Porto],-1)</f>
        <v>8</v>
      </c>
      <c r="F1059" s="68">
        <f>_xlfn.XLOOKUP(Tabela4[[#This Row],[Destino]],Tabela2[Estado],Tabela2[Id_Porto],-1)</f>
        <v>5</v>
      </c>
      <c r="G1059" s="68">
        <f>_xlfn.XLOOKUP(Tabela4[[#This Row],[Tipo]],Tabela5[Tipo],Tabela5[Id_Carga],-1)</f>
        <v>3</v>
      </c>
      <c r="H1059" s="59">
        <f>MONTH(DATE(2024, FIND(Tabela4[[#This Row],[Mês]], "janfevmarabrmaijunjulagosetoutnovdez")/3 + 1, 1))</f>
        <v>3</v>
      </c>
      <c r="I1059" s="51">
        <v>24</v>
      </c>
      <c r="J1059" s="47">
        <v>48</v>
      </c>
    </row>
    <row r="1060" spans="1:10" x14ac:dyDescent="0.25">
      <c r="A1060" s="59" t="s">
        <v>196</v>
      </c>
      <c r="B1060" s="46" t="s">
        <v>191</v>
      </c>
      <c r="C1060" s="46" t="s">
        <v>183</v>
      </c>
      <c r="D1060" s="46" t="s">
        <v>185</v>
      </c>
      <c r="E1060" s="68">
        <f>_xlfn.XLOOKUP(Tabela4[[#This Row],[Origem]],Tabela2[Estado],Tabela2[Id_Porto],-1)</f>
        <v>8</v>
      </c>
      <c r="F1060" s="68">
        <f>_xlfn.XLOOKUP(Tabela4[[#This Row],[Destino]],Tabela2[Estado],Tabela2[Id_Porto],-1)</f>
        <v>10</v>
      </c>
      <c r="G1060" s="68">
        <f>_xlfn.XLOOKUP(Tabela4[[#This Row],[Tipo]],Tabela5[Tipo],Tabela5[Id_Carga],-1)</f>
        <v>3</v>
      </c>
      <c r="H1060" s="59">
        <f>MONTH(DATE(2024, FIND(Tabela4[[#This Row],[Mês]], "janfevmarabrmaijunjulagosetoutnovdez")/3 + 1, 1))</f>
        <v>3</v>
      </c>
      <c r="I1060" s="51">
        <v>24</v>
      </c>
      <c r="J1060" s="47">
        <v>48</v>
      </c>
    </row>
    <row r="1061" spans="1:10" x14ac:dyDescent="0.25">
      <c r="A1061" s="59" t="s">
        <v>196</v>
      </c>
      <c r="B1061" s="46" t="s">
        <v>192</v>
      </c>
      <c r="C1061" s="46" t="s">
        <v>181</v>
      </c>
      <c r="D1061" s="46" t="s">
        <v>184</v>
      </c>
      <c r="E1061" s="68">
        <f>_xlfn.XLOOKUP(Tabela4[[#This Row],[Origem]],Tabela2[Estado],Tabela2[Id_Porto],-1)</f>
        <v>6</v>
      </c>
      <c r="F1061" s="68">
        <f>_xlfn.XLOOKUP(Tabela4[[#This Row],[Destino]],Tabela2[Estado],Tabela2[Id_Porto],-1)</f>
        <v>9</v>
      </c>
      <c r="G1061" s="68">
        <f>_xlfn.XLOOKUP(Tabela4[[#This Row],[Tipo]],Tabela5[Tipo],Tabela5[Id_Carga],-1)</f>
        <v>1</v>
      </c>
      <c r="H1061" s="59">
        <f>MONTH(DATE(2024, FIND(Tabela4[[#This Row],[Mês]], "janfevmarabrmaijunjulagosetoutnovdez")/3 + 1, 1))</f>
        <v>3</v>
      </c>
      <c r="I1061" s="51">
        <v>47</v>
      </c>
      <c r="J1061" s="47">
        <v>47</v>
      </c>
    </row>
    <row r="1062" spans="1:10" x14ac:dyDescent="0.25">
      <c r="A1062" s="59" t="s">
        <v>196</v>
      </c>
      <c r="B1062" s="46" t="s">
        <v>191</v>
      </c>
      <c r="C1062" s="46" t="s">
        <v>181</v>
      </c>
      <c r="D1062" s="46" t="s">
        <v>186</v>
      </c>
      <c r="E1062" s="68">
        <f>_xlfn.XLOOKUP(Tabela4[[#This Row],[Origem]],Tabela2[Estado],Tabela2[Id_Porto],-1)</f>
        <v>6</v>
      </c>
      <c r="F1062" s="68">
        <f>_xlfn.XLOOKUP(Tabela4[[#This Row],[Destino]],Tabela2[Estado],Tabela2[Id_Porto],-1)</f>
        <v>11</v>
      </c>
      <c r="G1062" s="68">
        <f>_xlfn.XLOOKUP(Tabela4[[#This Row],[Tipo]],Tabela5[Tipo],Tabela5[Id_Carga],-1)</f>
        <v>3</v>
      </c>
      <c r="H1062" s="59">
        <f>MONTH(DATE(2024, FIND(Tabela4[[#This Row],[Mês]], "janfevmarabrmaijunjulagosetoutnovdez")/3 + 1, 1))</f>
        <v>3</v>
      </c>
      <c r="I1062" s="51">
        <v>23</v>
      </c>
      <c r="J1062" s="47">
        <v>46</v>
      </c>
    </row>
    <row r="1063" spans="1:10" x14ac:dyDescent="0.25">
      <c r="A1063" s="59" t="s">
        <v>196</v>
      </c>
      <c r="B1063" s="46" t="s">
        <v>191</v>
      </c>
      <c r="C1063" s="46" t="s">
        <v>180</v>
      </c>
      <c r="D1063" s="46" t="s">
        <v>181</v>
      </c>
      <c r="E1063" s="68">
        <f>_xlfn.XLOOKUP(Tabela4[[#This Row],[Origem]],Tabela2[Estado],Tabela2[Id_Porto],-1)</f>
        <v>5</v>
      </c>
      <c r="F1063" s="68">
        <f>_xlfn.XLOOKUP(Tabela4[[#This Row],[Destino]],Tabela2[Estado],Tabela2[Id_Porto],-1)</f>
        <v>6</v>
      </c>
      <c r="G1063" s="68">
        <f>_xlfn.XLOOKUP(Tabela4[[#This Row],[Tipo]],Tabela5[Tipo],Tabela5[Id_Carga],-1)</f>
        <v>3</v>
      </c>
      <c r="H1063" s="59">
        <f>MONTH(DATE(2024, FIND(Tabela4[[#This Row],[Mês]], "janfevmarabrmaijunjulagosetoutnovdez")/3 + 1, 1))</f>
        <v>3</v>
      </c>
      <c r="I1063" s="51">
        <v>23</v>
      </c>
      <c r="J1063" s="47">
        <v>46</v>
      </c>
    </row>
    <row r="1064" spans="1:10" x14ac:dyDescent="0.25">
      <c r="A1064" s="59" t="s">
        <v>196</v>
      </c>
      <c r="B1064" s="46" t="s">
        <v>193</v>
      </c>
      <c r="C1064" s="46" t="s">
        <v>178</v>
      </c>
      <c r="D1064" s="46" t="s">
        <v>86</v>
      </c>
      <c r="E1064" s="68">
        <f>_xlfn.XLOOKUP(Tabela4[[#This Row],[Origem]],Tabela2[Estado],Tabela2[Id_Porto],-1)</f>
        <v>2</v>
      </c>
      <c r="F1064" s="68">
        <f>_xlfn.XLOOKUP(Tabela4[[#This Row],[Destino]],Tabela2[Estado],Tabela2[Id_Porto],-1)</f>
        <v>4</v>
      </c>
      <c r="G1064" s="68">
        <f>_xlfn.XLOOKUP(Tabela4[[#This Row],[Tipo]],Tabela5[Tipo],Tabela5[Id_Carga],-1)</f>
        <v>4</v>
      </c>
      <c r="H1064" s="59">
        <f>MONTH(DATE(2024, FIND(Tabela4[[#This Row],[Mês]], "janfevmarabrmaijunjulagosetoutnovdez")/3 + 1, 1))</f>
        <v>3</v>
      </c>
      <c r="I1064" s="51">
        <v>22</v>
      </c>
      <c r="J1064" s="47">
        <v>44</v>
      </c>
    </row>
    <row r="1065" spans="1:10" x14ac:dyDescent="0.25">
      <c r="A1065" s="59" t="s">
        <v>196</v>
      </c>
      <c r="B1065" s="46" t="s">
        <v>192</v>
      </c>
      <c r="C1065" s="46" t="s">
        <v>186</v>
      </c>
      <c r="D1065" s="46" t="s">
        <v>177</v>
      </c>
      <c r="E1065" s="68">
        <f>_xlfn.XLOOKUP(Tabela4[[#This Row],[Origem]],Tabela2[Estado],Tabela2[Id_Porto],-1)</f>
        <v>11</v>
      </c>
      <c r="F1065" s="68">
        <f>_xlfn.XLOOKUP(Tabela4[[#This Row],[Destino]],Tabela2[Estado],Tabela2[Id_Porto],-1)</f>
        <v>1</v>
      </c>
      <c r="G1065" s="68">
        <f>_xlfn.XLOOKUP(Tabela4[[#This Row],[Tipo]],Tabela5[Tipo],Tabela5[Id_Carga],-1)</f>
        <v>1</v>
      </c>
      <c r="H1065" s="59">
        <f>MONTH(DATE(2024, FIND(Tabela4[[#This Row],[Mês]], "janfevmarabrmaijunjulagosetoutnovdez")/3 + 1, 1))</f>
        <v>3</v>
      </c>
      <c r="I1065" s="51">
        <v>44</v>
      </c>
      <c r="J1065" s="47">
        <v>44</v>
      </c>
    </row>
    <row r="1066" spans="1:10" x14ac:dyDescent="0.25">
      <c r="A1066" s="59" t="s">
        <v>196</v>
      </c>
      <c r="B1066" s="46" t="s">
        <v>193</v>
      </c>
      <c r="C1066" s="46" t="s">
        <v>181</v>
      </c>
      <c r="D1066" s="46" t="s">
        <v>86</v>
      </c>
      <c r="E1066" s="68">
        <f>_xlfn.XLOOKUP(Tabela4[[#This Row],[Origem]],Tabela2[Estado],Tabela2[Id_Porto],-1)</f>
        <v>6</v>
      </c>
      <c r="F1066" s="68">
        <f>_xlfn.XLOOKUP(Tabela4[[#This Row],[Destino]],Tabela2[Estado],Tabela2[Id_Porto],-1)</f>
        <v>4</v>
      </c>
      <c r="G1066" s="68">
        <f>_xlfn.XLOOKUP(Tabela4[[#This Row],[Tipo]],Tabela5[Tipo],Tabela5[Id_Carga],-1)</f>
        <v>4</v>
      </c>
      <c r="H1066" s="59">
        <f>MONTH(DATE(2024, FIND(Tabela4[[#This Row],[Mês]], "janfevmarabrmaijunjulagosetoutnovdez")/3 + 1, 1))</f>
        <v>3</v>
      </c>
      <c r="I1066" s="51">
        <v>21</v>
      </c>
      <c r="J1066" s="47">
        <v>42</v>
      </c>
    </row>
    <row r="1067" spans="1:10" x14ac:dyDescent="0.25">
      <c r="A1067" s="59" t="s">
        <v>196</v>
      </c>
      <c r="B1067" s="46" t="s">
        <v>192</v>
      </c>
      <c r="C1067" s="46" t="s">
        <v>182</v>
      </c>
      <c r="D1067" s="46" t="s">
        <v>177</v>
      </c>
      <c r="E1067" s="68">
        <f>_xlfn.XLOOKUP(Tabela4[[#This Row],[Origem]],Tabela2[Estado],Tabela2[Id_Porto],-1)</f>
        <v>7</v>
      </c>
      <c r="F1067" s="68">
        <f>_xlfn.XLOOKUP(Tabela4[[#This Row],[Destino]],Tabela2[Estado],Tabela2[Id_Porto],-1)</f>
        <v>1</v>
      </c>
      <c r="G1067" s="68">
        <f>_xlfn.XLOOKUP(Tabela4[[#This Row],[Tipo]],Tabela5[Tipo],Tabela5[Id_Carga],-1)</f>
        <v>1</v>
      </c>
      <c r="H1067" s="59">
        <f>MONTH(DATE(2024, FIND(Tabela4[[#This Row],[Mês]], "janfevmarabrmaijunjulagosetoutnovdez")/3 + 1, 1))</f>
        <v>3</v>
      </c>
      <c r="I1067" s="51">
        <v>42</v>
      </c>
      <c r="J1067" s="47">
        <v>42</v>
      </c>
    </row>
    <row r="1068" spans="1:10" x14ac:dyDescent="0.25">
      <c r="A1068" s="59" t="s">
        <v>196</v>
      </c>
      <c r="B1068" s="46" t="s">
        <v>191</v>
      </c>
      <c r="C1068" s="46" t="s">
        <v>182</v>
      </c>
      <c r="D1068" s="46" t="s">
        <v>177</v>
      </c>
      <c r="E1068" s="68">
        <f>_xlfn.XLOOKUP(Tabela4[[#This Row],[Origem]],Tabela2[Estado],Tabela2[Id_Porto],-1)</f>
        <v>7</v>
      </c>
      <c r="F1068" s="68">
        <f>_xlfn.XLOOKUP(Tabela4[[#This Row],[Destino]],Tabela2[Estado],Tabela2[Id_Porto],-1)</f>
        <v>1</v>
      </c>
      <c r="G1068" s="68">
        <f>_xlfn.XLOOKUP(Tabela4[[#This Row],[Tipo]],Tabela5[Tipo],Tabela5[Id_Carga],-1)</f>
        <v>3</v>
      </c>
      <c r="H1068" s="59">
        <f>MONTH(DATE(2024, FIND(Tabela4[[#This Row],[Mês]], "janfevmarabrmaijunjulagosetoutnovdez")/3 + 1, 1))</f>
        <v>3</v>
      </c>
      <c r="I1068" s="51">
        <v>21</v>
      </c>
      <c r="J1068" s="47">
        <v>42</v>
      </c>
    </row>
    <row r="1069" spans="1:10" x14ac:dyDescent="0.25">
      <c r="A1069" s="59" t="s">
        <v>196</v>
      </c>
      <c r="B1069" s="46" t="s">
        <v>191</v>
      </c>
      <c r="C1069" s="46" t="s">
        <v>186</v>
      </c>
      <c r="D1069" s="46" t="s">
        <v>186</v>
      </c>
      <c r="E1069" s="68">
        <f>_xlfn.XLOOKUP(Tabela4[[#This Row],[Origem]],Tabela2[Estado],Tabela2[Id_Porto],-1)</f>
        <v>11</v>
      </c>
      <c r="F1069" s="68">
        <f>_xlfn.XLOOKUP(Tabela4[[#This Row],[Destino]],Tabela2[Estado],Tabela2[Id_Porto],-1)</f>
        <v>11</v>
      </c>
      <c r="G1069" s="68">
        <f>_xlfn.XLOOKUP(Tabela4[[#This Row],[Tipo]],Tabela5[Tipo],Tabela5[Id_Carga],-1)</f>
        <v>3</v>
      </c>
      <c r="H1069" s="59">
        <f>MONTH(DATE(2024, FIND(Tabela4[[#This Row],[Mês]], "janfevmarabrmaijunjulagosetoutnovdez")/3 + 1, 1))</f>
        <v>3</v>
      </c>
      <c r="I1069" s="51">
        <v>21</v>
      </c>
      <c r="J1069" s="47">
        <v>42</v>
      </c>
    </row>
    <row r="1070" spans="1:10" x14ac:dyDescent="0.25">
      <c r="A1070" s="59" t="s">
        <v>196</v>
      </c>
      <c r="B1070" s="46" t="s">
        <v>193</v>
      </c>
      <c r="C1070" s="46" t="s">
        <v>184</v>
      </c>
      <c r="D1070" s="46" t="s">
        <v>186</v>
      </c>
      <c r="E1070" s="68">
        <f>_xlfn.XLOOKUP(Tabela4[[#This Row],[Origem]],Tabela2[Estado],Tabela2[Id_Porto],-1)</f>
        <v>9</v>
      </c>
      <c r="F1070" s="68">
        <f>_xlfn.XLOOKUP(Tabela4[[#This Row],[Destino]],Tabela2[Estado],Tabela2[Id_Porto],-1)</f>
        <v>11</v>
      </c>
      <c r="G1070" s="68">
        <f>_xlfn.XLOOKUP(Tabela4[[#This Row],[Tipo]],Tabela5[Tipo],Tabela5[Id_Carga],-1)</f>
        <v>4</v>
      </c>
      <c r="H1070" s="59">
        <f>MONTH(DATE(2024, FIND(Tabela4[[#This Row],[Mês]], "janfevmarabrmaijunjulagosetoutnovdez")/3 + 1, 1))</f>
        <v>3</v>
      </c>
      <c r="I1070" s="51">
        <v>21</v>
      </c>
      <c r="J1070" s="47">
        <v>42</v>
      </c>
    </row>
    <row r="1071" spans="1:10" x14ac:dyDescent="0.25">
      <c r="A1071" s="59" t="s">
        <v>196</v>
      </c>
      <c r="B1071" s="46" t="s">
        <v>192</v>
      </c>
      <c r="C1071" s="46" t="s">
        <v>180</v>
      </c>
      <c r="D1071" s="46" t="s">
        <v>186</v>
      </c>
      <c r="E1071" s="68">
        <f>_xlfn.XLOOKUP(Tabela4[[#This Row],[Origem]],Tabela2[Estado],Tabela2[Id_Porto],-1)</f>
        <v>5</v>
      </c>
      <c r="F1071" s="68">
        <f>_xlfn.XLOOKUP(Tabela4[[#This Row],[Destino]],Tabela2[Estado],Tabela2[Id_Porto],-1)</f>
        <v>11</v>
      </c>
      <c r="G1071" s="68">
        <f>_xlfn.XLOOKUP(Tabela4[[#This Row],[Tipo]],Tabela5[Tipo],Tabela5[Id_Carga],-1)</f>
        <v>1</v>
      </c>
      <c r="H1071" s="59">
        <f>MONTH(DATE(2024, FIND(Tabela4[[#This Row],[Mês]], "janfevmarabrmaijunjulagosetoutnovdez")/3 + 1, 1))</f>
        <v>3</v>
      </c>
      <c r="I1071" s="51">
        <v>41</v>
      </c>
      <c r="J1071" s="47">
        <v>41</v>
      </c>
    </row>
    <row r="1072" spans="1:10" x14ac:dyDescent="0.25">
      <c r="A1072" s="59" t="s">
        <v>196</v>
      </c>
      <c r="B1072" s="46" t="s">
        <v>191</v>
      </c>
      <c r="C1072" s="46" t="s">
        <v>86</v>
      </c>
      <c r="D1072" s="46" t="s">
        <v>181</v>
      </c>
      <c r="E1072" s="68">
        <f>_xlfn.XLOOKUP(Tabela4[[#This Row],[Origem]],Tabela2[Estado],Tabela2[Id_Porto],-1)</f>
        <v>4</v>
      </c>
      <c r="F1072" s="68">
        <f>_xlfn.XLOOKUP(Tabela4[[#This Row],[Destino]],Tabela2[Estado],Tabela2[Id_Porto],-1)</f>
        <v>6</v>
      </c>
      <c r="G1072" s="68">
        <f>_xlfn.XLOOKUP(Tabela4[[#This Row],[Tipo]],Tabela5[Tipo],Tabela5[Id_Carga],-1)</f>
        <v>3</v>
      </c>
      <c r="H1072" s="59">
        <f>MONTH(DATE(2024, FIND(Tabela4[[#This Row],[Mês]], "janfevmarabrmaijunjulagosetoutnovdez")/3 + 1, 1))</f>
        <v>3</v>
      </c>
      <c r="I1072" s="51">
        <v>20</v>
      </c>
      <c r="J1072" s="47">
        <v>40</v>
      </c>
    </row>
    <row r="1073" spans="1:10" x14ac:dyDescent="0.25">
      <c r="A1073" s="59" t="s">
        <v>196</v>
      </c>
      <c r="B1073" s="46" t="s">
        <v>191</v>
      </c>
      <c r="C1073" s="46" t="s">
        <v>180</v>
      </c>
      <c r="D1073" s="46" t="s">
        <v>183</v>
      </c>
      <c r="E1073" s="68">
        <f>_xlfn.XLOOKUP(Tabela4[[#This Row],[Origem]],Tabela2[Estado],Tabela2[Id_Porto],-1)</f>
        <v>5</v>
      </c>
      <c r="F1073" s="68">
        <f>_xlfn.XLOOKUP(Tabela4[[#This Row],[Destino]],Tabela2[Estado],Tabela2[Id_Porto],-1)</f>
        <v>8</v>
      </c>
      <c r="G1073" s="68">
        <f>_xlfn.XLOOKUP(Tabela4[[#This Row],[Tipo]],Tabela5[Tipo],Tabela5[Id_Carga],-1)</f>
        <v>3</v>
      </c>
      <c r="H1073" s="59">
        <f>MONTH(DATE(2024, FIND(Tabela4[[#This Row],[Mês]], "janfevmarabrmaijunjulagosetoutnovdez")/3 + 1, 1))</f>
        <v>3</v>
      </c>
      <c r="I1073" s="51">
        <v>20</v>
      </c>
      <c r="J1073" s="47">
        <v>40</v>
      </c>
    </row>
    <row r="1074" spans="1:10" x14ac:dyDescent="0.25">
      <c r="A1074" s="59" t="s">
        <v>196</v>
      </c>
      <c r="B1074" s="46" t="s">
        <v>191</v>
      </c>
      <c r="C1074" s="46" t="s">
        <v>184</v>
      </c>
      <c r="D1074" s="46" t="s">
        <v>86</v>
      </c>
      <c r="E1074" s="68">
        <f>_xlfn.XLOOKUP(Tabela4[[#This Row],[Origem]],Tabela2[Estado],Tabela2[Id_Porto],-1)</f>
        <v>9</v>
      </c>
      <c r="F1074" s="68">
        <f>_xlfn.XLOOKUP(Tabela4[[#This Row],[Destino]],Tabela2[Estado],Tabela2[Id_Porto],-1)</f>
        <v>4</v>
      </c>
      <c r="G1074" s="68">
        <f>_xlfn.XLOOKUP(Tabela4[[#This Row],[Tipo]],Tabela5[Tipo],Tabela5[Id_Carga],-1)</f>
        <v>3</v>
      </c>
      <c r="H1074" s="59">
        <f>MONTH(DATE(2024, FIND(Tabela4[[#This Row],[Mês]], "janfevmarabrmaijunjulagosetoutnovdez")/3 + 1, 1))</f>
        <v>3</v>
      </c>
      <c r="I1074" s="51">
        <v>20</v>
      </c>
      <c r="J1074" s="47">
        <v>40</v>
      </c>
    </row>
    <row r="1075" spans="1:10" x14ac:dyDescent="0.25">
      <c r="A1075" s="59" t="s">
        <v>196</v>
      </c>
      <c r="B1075" s="46" t="s">
        <v>191</v>
      </c>
      <c r="C1075" s="46" t="s">
        <v>184</v>
      </c>
      <c r="D1075" s="46" t="s">
        <v>86</v>
      </c>
      <c r="E1075" s="68">
        <f>_xlfn.XLOOKUP(Tabela4[[#This Row],[Origem]],Tabela2[Estado],Tabela2[Id_Porto],-1)</f>
        <v>9</v>
      </c>
      <c r="F1075" s="68">
        <f>_xlfn.XLOOKUP(Tabela4[[#This Row],[Destino]],Tabela2[Estado],Tabela2[Id_Porto],-1)</f>
        <v>4</v>
      </c>
      <c r="G1075" s="68">
        <f>_xlfn.XLOOKUP(Tabela4[[#This Row],[Tipo]],Tabela5[Tipo],Tabela5[Id_Carga],-1)</f>
        <v>3</v>
      </c>
      <c r="H1075" s="59">
        <f>MONTH(DATE(2024, FIND(Tabela4[[#This Row],[Mês]], "janfevmarabrmaijunjulagosetoutnovdez")/3 + 1, 1))</f>
        <v>3</v>
      </c>
      <c r="I1075" s="51">
        <v>20</v>
      </c>
      <c r="J1075" s="47">
        <v>40</v>
      </c>
    </row>
    <row r="1076" spans="1:10" x14ac:dyDescent="0.25">
      <c r="A1076" s="59" t="s">
        <v>196</v>
      </c>
      <c r="B1076" s="46" t="s">
        <v>192</v>
      </c>
      <c r="C1076" s="46" t="s">
        <v>180</v>
      </c>
      <c r="D1076" s="46" t="s">
        <v>184</v>
      </c>
      <c r="E1076" s="68">
        <f>_xlfn.XLOOKUP(Tabela4[[#This Row],[Origem]],Tabela2[Estado],Tabela2[Id_Porto],-1)</f>
        <v>5</v>
      </c>
      <c r="F1076" s="68">
        <f>_xlfn.XLOOKUP(Tabela4[[#This Row],[Destino]],Tabela2[Estado],Tabela2[Id_Porto],-1)</f>
        <v>9</v>
      </c>
      <c r="G1076" s="68">
        <f>_xlfn.XLOOKUP(Tabela4[[#This Row],[Tipo]],Tabela5[Tipo],Tabela5[Id_Carga],-1)</f>
        <v>1</v>
      </c>
      <c r="H1076" s="59">
        <f>MONTH(DATE(2024, FIND(Tabela4[[#This Row],[Mês]], "janfevmarabrmaijunjulagosetoutnovdez")/3 + 1, 1))</f>
        <v>3</v>
      </c>
      <c r="I1076" s="51">
        <v>39</v>
      </c>
      <c r="J1076" s="47">
        <v>39</v>
      </c>
    </row>
    <row r="1077" spans="1:10" x14ac:dyDescent="0.25">
      <c r="A1077" s="59" t="s">
        <v>196</v>
      </c>
      <c r="B1077" s="46" t="s">
        <v>192</v>
      </c>
      <c r="C1077" s="46" t="s">
        <v>184</v>
      </c>
      <c r="D1077" s="46" t="s">
        <v>86</v>
      </c>
      <c r="E1077" s="68">
        <f>_xlfn.XLOOKUP(Tabela4[[#This Row],[Origem]],Tabela2[Estado],Tabela2[Id_Porto],-1)</f>
        <v>9</v>
      </c>
      <c r="F1077" s="68">
        <f>_xlfn.XLOOKUP(Tabela4[[#This Row],[Destino]],Tabela2[Estado],Tabela2[Id_Porto],-1)</f>
        <v>4</v>
      </c>
      <c r="G1077" s="68">
        <f>_xlfn.XLOOKUP(Tabela4[[#This Row],[Tipo]],Tabela5[Tipo],Tabela5[Id_Carga],-1)</f>
        <v>1</v>
      </c>
      <c r="H1077" s="59">
        <f>MONTH(DATE(2024, FIND(Tabela4[[#This Row],[Mês]], "janfevmarabrmaijunjulagosetoutnovdez")/3 + 1, 1))</f>
        <v>3</v>
      </c>
      <c r="I1077" s="51">
        <v>39</v>
      </c>
      <c r="J1077" s="47">
        <v>39</v>
      </c>
    </row>
    <row r="1078" spans="1:10" x14ac:dyDescent="0.25">
      <c r="A1078" s="59" t="s">
        <v>196</v>
      </c>
      <c r="B1078" s="46" t="s">
        <v>191</v>
      </c>
      <c r="C1078" s="46" t="s">
        <v>185</v>
      </c>
      <c r="D1078" s="46" t="s">
        <v>186</v>
      </c>
      <c r="E1078" s="68">
        <f>_xlfn.XLOOKUP(Tabela4[[#This Row],[Origem]],Tabela2[Estado],Tabela2[Id_Porto],-1)</f>
        <v>10</v>
      </c>
      <c r="F1078" s="68">
        <f>_xlfn.XLOOKUP(Tabela4[[#This Row],[Destino]],Tabela2[Estado],Tabela2[Id_Porto],-1)</f>
        <v>11</v>
      </c>
      <c r="G1078" s="68">
        <f>_xlfn.XLOOKUP(Tabela4[[#This Row],[Tipo]],Tabela5[Tipo],Tabela5[Id_Carga],-1)</f>
        <v>3</v>
      </c>
      <c r="H1078" s="59">
        <f>MONTH(DATE(2024, FIND(Tabela4[[#This Row],[Mês]], "janfevmarabrmaijunjulagosetoutnovdez")/3 + 1, 1))</f>
        <v>3</v>
      </c>
      <c r="I1078" s="51">
        <v>19</v>
      </c>
      <c r="J1078" s="47">
        <v>38</v>
      </c>
    </row>
    <row r="1079" spans="1:10" x14ac:dyDescent="0.25">
      <c r="A1079" s="59" t="s">
        <v>196</v>
      </c>
      <c r="B1079" s="46" t="s">
        <v>192</v>
      </c>
      <c r="C1079" s="46" t="s">
        <v>177</v>
      </c>
      <c r="D1079" s="46" t="s">
        <v>86</v>
      </c>
      <c r="E1079" s="68">
        <f>_xlfn.XLOOKUP(Tabela4[[#This Row],[Origem]],Tabela2[Estado],Tabela2[Id_Porto],-1)</f>
        <v>1</v>
      </c>
      <c r="F1079" s="68">
        <f>_xlfn.XLOOKUP(Tabela4[[#This Row],[Destino]],Tabela2[Estado],Tabela2[Id_Porto],-1)</f>
        <v>4</v>
      </c>
      <c r="G1079" s="68">
        <f>_xlfn.XLOOKUP(Tabela4[[#This Row],[Tipo]],Tabela5[Tipo],Tabela5[Id_Carga],-1)</f>
        <v>1</v>
      </c>
      <c r="H1079" s="59">
        <f>MONTH(DATE(2024, FIND(Tabela4[[#This Row],[Mês]], "janfevmarabrmaijunjulagosetoutnovdez")/3 + 1, 1))</f>
        <v>3</v>
      </c>
      <c r="I1079" s="51">
        <v>36</v>
      </c>
      <c r="J1079" s="47">
        <v>36</v>
      </c>
    </row>
    <row r="1080" spans="1:10" x14ac:dyDescent="0.25">
      <c r="A1080" s="59" t="s">
        <v>196</v>
      </c>
      <c r="B1080" s="46" t="s">
        <v>193</v>
      </c>
      <c r="C1080" s="46" t="s">
        <v>86</v>
      </c>
      <c r="D1080" s="46" t="s">
        <v>177</v>
      </c>
      <c r="E1080" s="68">
        <f>_xlfn.XLOOKUP(Tabela4[[#This Row],[Origem]],Tabela2[Estado],Tabela2[Id_Porto],-1)</f>
        <v>4</v>
      </c>
      <c r="F1080" s="68">
        <f>_xlfn.XLOOKUP(Tabela4[[#This Row],[Destino]],Tabela2[Estado],Tabela2[Id_Porto],-1)</f>
        <v>1</v>
      </c>
      <c r="G1080" s="68">
        <f>_xlfn.XLOOKUP(Tabela4[[#This Row],[Tipo]],Tabela5[Tipo],Tabela5[Id_Carga],-1)</f>
        <v>4</v>
      </c>
      <c r="H1080" s="59">
        <f>MONTH(DATE(2024, FIND(Tabela4[[#This Row],[Mês]], "janfevmarabrmaijunjulagosetoutnovdez")/3 + 1, 1))</f>
        <v>3</v>
      </c>
      <c r="I1080" s="51">
        <v>18</v>
      </c>
      <c r="J1080" s="47">
        <v>36</v>
      </c>
    </row>
    <row r="1081" spans="1:10" x14ac:dyDescent="0.25">
      <c r="A1081" s="59" t="s">
        <v>196</v>
      </c>
      <c r="B1081" s="46" t="s">
        <v>191</v>
      </c>
      <c r="C1081" s="46" t="s">
        <v>184</v>
      </c>
      <c r="D1081" s="46" t="s">
        <v>177</v>
      </c>
      <c r="E1081" s="68">
        <f>_xlfn.XLOOKUP(Tabela4[[#This Row],[Origem]],Tabela2[Estado],Tabela2[Id_Porto],-1)</f>
        <v>9</v>
      </c>
      <c r="F1081" s="68">
        <f>_xlfn.XLOOKUP(Tabela4[[#This Row],[Destino]],Tabela2[Estado],Tabela2[Id_Porto],-1)</f>
        <v>1</v>
      </c>
      <c r="G1081" s="68">
        <f>_xlfn.XLOOKUP(Tabela4[[#This Row],[Tipo]],Tabela5[Tipo],Tabela5[Id_Carga],-1)</f>
        <v>3</v>
      </c>
      <c r="H1081" s="59">
        <f>MONTH(DATE(2024, FIND(Tabela4[[#This Row],[Mês]], "janfevmarabrmaijunjulagosetoutnovdez")/3 + 1, 1))</f>
        <v>3</v>
      </c>
      <c r="I1081" s="51">
        <v>36</v>
      </c>
      <c r="J1081" s="47">
        <v>36</v>
      </c>
    </row>
    <row r="1082" spans="1:10" x14ac:dyDescent="0.25">
      <c r="A1082" s="59" t="s">
        <v>196</v>
      </c>
      <c r="B1082" s="46" t="s">
        <v>191</v>
      </c>
      <c r="C1082" s="46" t="s">
        <v>181</v>
      </c>
      <c r="D1082" s="46" t="s">
        <v>179</v>
      </c>
      <c r="E1082" s="68">
        <f>_xlfn.XLOOKUP(Tabela4[[#This Row],[Origem]],Tabela2[Estado],Tabela2[Id_Porto],-1)</f>
        <v>6</v>
      </c>
      <c r="F1082" s="68">
        <f>_xlfn.XLOOKUP(Tabela4[[#This Row],[Destino]],Tabela2[Estado],Tabela2[Id_Porto],-1)</f>
        <v>3</v>
      </c>
      <c r="G1082" s="68">
        <f>_xlfn.XLOOKUP(Tabela4[[#This Row],[Tipo]],Tabela5[Tipo],Tabela5[Id_Carga],-1)</f>
        <v>3</v>
      </c>
      <c r="H1082" s="59">
        <f>MONTH(DATE(2024, FIND(Tabela4[[#This Row],[Mês]], "janfevmarabrmaijunjulagosetoutnovdez")/3 + 1, 1))</f>
        <v>3</v>
      </c>
      <c r="I1082" s="51">
        <v>17</v>
      </c>
      <c r="J1082" s="47">
        <v>34</v>
      </c>
    </row>
    <row r="1083" spans="1:10" x14ac:dyDescent="0.25">
      <c r="A1083" s="59" t="s">
        <v>196</v>
      </c>
      <c r="B1083" s="46" t="s">
        <v>191</v>
      </c>
      <c r="C1083" s="46" t="s">
        <v>86</v>
      </c>
      <c r="D1083" s="46" t="s">
        <v>179</v>
      </c>
      <c r="E1083" s="68">
        <f>_xlfn.XLOOKUP(Tabela4[[#This Row],[Origem]],Tabela2[Estado],Tabela2[Id_Porto],-1)</f>
        <v>4</v>
      </c>
      <c r="F1083" s="68">
        <f>_xlfn.XLOOKUP(Tabela4[[#This Row],[Destino]],Tabela2[Estado],Tabela2[Id_Porto],-1)</f>
        <v>3</v>
      </c>
      <c r="G1083" s="68">
        <f>_xlfn.XLOOKUP(Tabela4[[#This Row],[Tipo]],Tabela5[Tipo],Tabela5[Id_Carga],-1)</f>
        <v>3</v>
      </c>
      <c r="H1083" s="59">
        <f>MONTH(DATE(2024, FIND(Tabela4[[#This Row],[Mês]], "janfevmarabrmaijunjulagosetoutnovdez")/3 + 1, 1))</f>
        <v>3</v>
      </c>
      <c r="I1083" s="51">
        <v>17</v>
      </c>
      <c r="J1083" s="47">
        <v>34</v>
      </c>
    </row>
    <row r="1084" spans="1:10" x14ac:dyDescent="0.25">
      <c r="A1084" s="59" t="s">
        <v>196</v>
      </c>
      <c r="B1084" s="46" t="s">
        <v>192</v>
      </c>
      <c r="C1084" s="46" t="s">
        <v>180</v>
      </c>
      <c r="D1084" s="46" t="s">
        <v>184</v>
      </c>
      <c r="E1084" s="68">
        <f>_xlfn.XLOOKUP(Tabela4[[#This Row],[Origem]],Tabela2[Estado],Tabela2[Id_Porto],-1)</f>
        <v>5</v>
      </c>
      <c r="F1084" s="68">
        <f>_xlfn.XLOOKUP(Tabela4[[#This Row],[Destino]],Tabela2[Estado],Tabela2[Id_Porto],-1)</f>
        <v>9</v>
      </c>
      <c r="G1084" s="68">
        <f>_xlfn.XLOOKUP(Tabela4[[#This Row],[Tipo]],Tabela5[Tipo],Tabela5[Id_Carga],-1)</f>
        <v>1</v>
      </c>
      <c r="H1084" s="59">
        <f>MONTH(DATE(2024, FIND(Tabela4[[#This Row],[Mês]], "janfevmarabrmaijunjulagosetoutnovdez")/3 + 1, 1))</f>
        <v>3</v>
      </c>
      <c r="I1084" s="51">
        <v>33</v>
      </c>
      <c r="J1084" s="47">
        <v>33</v>
      </c>
    </row>
    <row r="1085" spans="1:10" x14ac:dyDescent="0.25">
      <c r="A1085" s="59" t="s">
        <v>196</v>
      </c>
      <c r="B1085" s="46" t="s">
        <v>192</v>
      </c>
      <c r="C1085" s="46" t="s">
        <v>183</v>
      </c>
      <c r="D1085" s="46" t="s">
        <v>184</v>
      </c>
      <c r="E1085" s="68">
        <f>_xlfn.XLOOKUP(Tabela4[[#This Row],[Origem]],Tabela2[Estado],Tabela2[Id_Porto],-1)</f>
        <v>8</v>
      </c>
      <c r="F1085" s="68">
        <f>_xlfn.XLOOKUP(Tabela4[[#This Row],[Destino]],Tabela2[Estado],Tabela2[Id_Porto],-1)</f>
        <v>9</v>
      </c>
      <c r="G1085" s="68">
        <f>_xlfn.XLOOKUP(Tabela4[[#This Row],[Tipo]],Tabela5[Tipo],Tabela5[Id_Carga],-1)</f>
        <v>1</v>
      </c>
      <c r="H1085" s="59">
        <f>MONTH(DATE(2024, FIND(Tabela4[[#This Row],[Mês]], "janfevmarabrmaijunjulagosetoutnovdez")/3 + 1, 1))</f>
        <v>3</v>
      </c>
      <c r="I1085" s="51">
        <v>33</v>
      </c>
      <c r="J1085" s="47">
        <v>33</v>
      </c>
    </row>
    <row r="1086" spans="1:10" x14ac:dyDescent="0.25">
      <c r="A1086" s="59" t="s">
        <v>196</v>
      </c>
      <c r="B1086" s="46" t="s">
        <v>191</v>
      </c>
      <c r="C1086" s="46" t="s">
        <v>181</v>
      </c>
      <c r="D1086" s="46" t="s">
        <v>186</v>
      </c>
      <c r="E1086" s="68">
        <f>_xlfn.XLOOKUP(Tabela4[[#This Row],[Origem]],Tabela2[Estado],Tabela2[Id_Porto],-1)</f>
        <v>6</v>
      </c>
      <c r="F1086" s="68">
        <f>_xlfn.XLOOKUP(Tabela4[[#This Row],[Destino]],Tabela2[Estado],Tabela2[Id_Porto],-1)</f>
        <v>11</v>
      </c>
      <c r="G1086" s="68">
        <f>_xlfn.XLOOKUP(Tabela4[[#This Row],[Tipo]],Tabela5[Tipo],Tabela5[Id_Carga],-1)</f>
        <v>3</v>
      </c>
      <c r="H1086" s="59">
        <f>MONTH(DATE(2024, FIND(Tabela4[[#This Row],[Mês]], "janfevmarabrmaijunjulagosetoutnovdez")/3 + 1, 1))</f>
        <v>3</v>
      </c>
      <c r="I1086" s="51">
        <v>16</v>
      </c>
      <c r="J1086" s="47">
        <v>32</v>
      </c>
    </row>
    <row r="1087" spans="1:10" x14ac:dyDescent="0.25">
      <c r="A1087" s="59" t="s">
        <v>196</v>
      </c>
      <c r="B1087" s="46" t="s">
        <v>191</v>
      </c>
      <c r="C1087" s="46" t="s">
        <v>186</v>
      </c>
      <c r="D1087" s="46" t="s">
        <v>180</v>
      </c>
      <c r="E1087" s="68">
        <f>_xlfn.XLOOKUP(Tabela4[[#This Row],[Origem]],Tabela2[Estado],Tabela2[Id_Porto],-1)</f>
        <v>11</v>
      </c>
      <c r="F1087" s="68">
        <f>_xlfn.XLOOKUP(Tabela4[[#This Row],[Destino]],Tabela2[Estado],Tabela2[Id_Porto],-1)</f>
        <v>5</v>
      </c>
      <c r="G1087" s="68">
        <f>_xlfn.XLOOKUP(Tabela4[[#This Row],[Tipo]],Tabela5[Tipo],Tabela5[Id_Carga],-1)</f>
        <v>3</v>
      </c>
      <c r="H1087" s="59">
        <f>MONTH(DATE(2024, FIND(Tabela4[[#This Row],[Mês]], "janfevmarabrmaijunjulagosetoutnovdez")/3 + 1, 1))</f>
        <v>3</v>
      </c>
      <c r="I1087" s="51">
        <v>16</v>
      </c>
      <c r="J1087" s="47">
        <v>32</v>
      </c>
    </row>
    <row r="1088" spans="1:10" x14ac:dyDescent="0.25">
      <c r="A1088" s="59" t="s">
        <v>196</v>
      </c>
      <c r="B1088" s="46" t="s">
        <v>192</v>
      </c>
      <c r="C1088" s="46" t="s">
        <v>186</v>
      </c>
      <c r="D1088" s="46" t="s">
        <v>183</v>
      </c>
      <c r="E1088" s="68">
        <f>_xlfn.XLOOKUP(Tabela4[[#This Row],[Origem]],Tabela2[Estado],Tabela2[Id_Porto],-1)</f>
        <v>11</v>
      </c>
      <c r="F1088" s="68">
        <f>_xlfn.XLOOKUP(Tabela4[[#This Row],[Destino]],Tabela2[Estado],Tabela2[Id_Porto],-1)</f>
        <v>8</v>
      </c>
      <c r="G1088" s="68">
        <f>_xlfn.XLOOKUP(Tabela4[[#This Row],[Tipo]],Tabela5[Tipo],Tabela5[Id_Carga],-1)</f>
        <v>1</v>
      </c>
      <c r="H1088" s="59">
        <f>MONTH(DATE(2024, FIND(Tabela4[[#This Row],[Mês]], "janfevmarabrmaijunjulagosetoutnovdez")/3 + 1, 1))</f>
        <v>3</v>
      </c>
      <c r="I1088" s="51">
        <v>32</v>
      </c>
      <c r="J1088" s="47">
        <v>32</v>
      </c>
    </row>
    <row r="1089" spans="1:10" x14ac:dyDescent="0.25">
      <c r="A1089" s="59" t="s">
        <v>196</v>
      </c>
      <c r="B1089" s="46" t="s">
        <v>192</v>
      </c>
      <c r="C1089" s="46" t="s">
        <v>184</v>
      </c>
      <c r="D1089" s="46" t="s">
        <v>177</v>
      </c>
      <c r="E1089" s="68">
        <f>_xlfn.XLOOKUP(Tabela4[[#This Row],[Origem]],Tabela2[Estado],Tabela2[Id_Porto],-1)</f>
        <v>9</v>
      </c>
      <c r="F1089" s="68">
        <f>_xlfn.XLOOKUP(Tabela4[[#This Row],[Destino]],Tabela2[Estado],Tabela2[Id_Porto],-1)</f>
        <v>1</v>
      </c>
      <c r="G1089" s="68">
        <f>_xlfn.XLOOKUP(Tabela4[[#This Row],[Tipo]],Tabela5[Tipo],Tabela5[Id_Carga],-1)</f>
        <v>1</v>
      </c>
      <c r="H1089" s="59">
        <f>MONTH(DATE(2024, FIND(Tabela4[[#This Row],[Mês]], "janfevmarabrmaijunjulagosetoutnovdez")/3 + 1, 1))</f>
        <v>3</v>
      </c>
      <c r="I1089" s="51">
        <v>32</v>
      </c>
      <c r="J1089" s="47">
        <v>32</v>
      </c>
    </row>
    <row r="1090" spans="1:10" x14ac:dyDescent="0.25">
      <c r="A1090" s="59" t="s">
        <v>196</v>
      </c>
      <c r="B1090" s="46" t="s">
        <v>192</v>
      </c>
      <c r="C1090" s="46" t="s">
        <v>177</v>
      </c>
      <c r="D1090" s="46" t="s">
        <v>184</v>
      </c>
      <c r="E1090" s="68">
        <f>_xlfn.XLOOKUP(Tabela4[[#This Row],[Origem]],Tabela2[Estado],Tabela2[Id_Porto],-1)</f>
        <v>1</v>
      </c>
      <c r="F1090" s="68">
        <f>_xlfn.XLOOKUP(Tabela4[[#This Row],[Destino]],Tabela2[Estado],Tabela2[Id_Porto],-1)</f>
        <v>9</v>
      </c>
      <c r="G1090" s="68">
        <f>_xlfn.XLOOKUP(Tabela4[[#This Row],[Tipo]],Tabela5[Tipo],Tabela5[Id_Carga],-1)</f>
        <v>1</v>
      </c>
      <c r="H1090" s="59">
        <f>MONTH(DATE(2024, FIND(Tabela4[[#This Row],[Mês]], "janfevmarabrmaijunjulagosetoutnovdez")/3 + 1, 1))</f>
        <v>3</v>
      </c>
      <c r="I1090" s="51">
        <v>31</v>
      </c>
      <c r="J1090" s="47">
        <v>31</v>
      </c>
    </row>
    <row r="1091" spans="1:10" x14ac:dyDescent="0.25">
      <c r="A1091" s="59" t="s">
        <v>196</v>
      </c>
      <c r="B1091" s="46" t="s">
        <v>191</v>
      </c>
      <c r="C1091" s="46" t="s">
        <v>182</v>
      </c>
      <c r="D1091" s="46" t="s">
        <v>183</v>
      </c>
      <c r="E1091" s="68">
        <f>_xlfn.XLOOKUP(Tabela4[[#This Row],[Origem]],Tabela2[Estado],Tabela2[Id_Porto],-1)</f>
        <v>7</v>
      </c>
      <c r="F1091" s="68">
        <f>_xlfn.XLOOKUP(Tabela4[[#This Row],[Destino]],Tabela2[Estado],Tabela2[Id_Porto],-1)</f>
        <v>8</v>
      </c>
      <c r="G1091" s="68">
        <f>_xlfn.XLOOKUP(Tabela4[[#This Row],[Tipo]],Tabela5[Tipo],Tabela5[Id_Carga],-1)</f>
        <v>3</v>
      </c>
      <c r="H1091" s="59">
        <f>MONTH(DATE(2024, FIND(Tabela4[[#This Row],[Mês]], "janfevmarabrmaijunjulagosetoutnovdez")/3 + 1, 1))</f>
        <v>3</v>
      </c>
      <c r="I1091" s="51">
        <v>15</v>
      </c>
      <c r="J1091" s="47">
        <v>30</v>
      </c>
    </row>
    <row r="1092" spans="1:10" x14ac:dyDescent="0.25">
      <c r="A1092" s="59" t="s">
        <v>196</v>
      </c>
      <c r="B1092" s="46" t="s">
        <v>193</v>
      </c>
      <c r="C1092" s="46" t="s">
        <v>183</v>
      </c>
      <c r="D1092" s="46" t="s">
        <v>186</v>
      </c>
      <c r="E1092" s="68">
        <f>_xlfn.XLOOKUP(Tabela4[[#This Row],[Origem]],Tabela2[Estado],Tabela2[Id_Porto],-1)</f>
        <v>8</v>
      </c>
      <c r="F1092" s="68">
        <f>_xlfn.XLOOKUP(Tabela4[[#This Row],[Destino]],Tabela2[Estado],Tabela2[Id_Porto],-1)</f>
        <v>11</v>
      </c>
      <c r="G1092" s="68">
        <f>_xlfn.XLOOKUP(Tabela4[[#This Row],[Tipo]],Tabela5[Tipo],Tabela5[Id_Carga],-1)</f>
        <v>4</v>
      </c>
      <c r="H1092" s="59">
        <f>MONTH(DATE(2024, FIND(Tabela4[[#This Row],[Mês]], "janfevmarabrmaijunjulagosetoutnovdez")/3 + 1, 1))</f>
        <v>3</v>
      </c>
      <c r="I1092" s="51">
        <v>15</v>
      </c>
      <c r="J1092" s="47">
        <v>30</v>
      </c>
    </row>
    <row r="1093" spans="1:10" x14ac:dyDescent="0.25">
      <c r="A1093" s="59" t="s">
        <v>196</v>
      </c>
      <c r="B1093" s="46" t="s">
        <v>192</v>
      </c>
      <c r="C1093" s="46" t="s">
        <v>186</v>
      </c>
      <c r="D1093" s="46" t="s">
        <v>186</v>
      </c>
      <c r="E1093" s="68">
        <f>_xlfn.XLOOKUP(Tabela4[[#This Row],[Origem]],Tabela2[Estado],Tabela2[Id_Porto],-1)</f>
        <v>11</v>
      </c>
      <c r="F1093" s="68">
        <f>_xlfn.XLOOKUP(Tabela4[[#This Row],[Destino]],Tabela2[Estado],Tabela2[Id_Porto],-1)</f>
        <v>11</v>
      </c>
      <c r="G1093" s="68">
        <f>_xlfn.XLOOKUP(Tabela4[[#This Row],[Tipo]],Tabela5[Tipo],Tabela5[Id_Carga],-1)</f>
        <v>1</v>
      </c>
      <c r="H1093" s="59">
        <f>MONTH(DATE(2024, FIND(Tabela4[[#This Row],[Mês]], "janfevmarabrmaijunjulagosetoutnovdez")/3 + 1, 1))</f>
        <v>3</v>
      </c>
      <c r="I1093" s="51">
        <v>29</v>
      </c>
      <c r="J1093" s="47">
        <v>29</v>
      </c>
    </row>
    <row r="1094" spans="1:10" x14ac:dyDescent="0.25">
      <c r="A1094" s="59" t="s">
        <v>196</v>
      </c>
      <c r="B1094" s="46" t="s">
        <v>193</v>
      </c>
      <c r="C1094" s="46" t="s">
        <v>187</v>
      </c>
      <c r="D1094" s="46" t="s">
        <v>180</v>
      </c>
      <c r="E1094" s="68">
        <f>_xlfn.XLOOKUP(Tabela4[[#This Row],[Origem]],Tabela2[Estado],Tabela2[Id_Porto],-1)</f>
        <v>12</v>
      </c>
      <c r="F1094" s="68">
        <f>_xlfn.XLOOKUP(Tabela4[[#This Row],[Destino]],Tabela2[Estado],Tabela2[Id_Porto],-1)</f>
        <v>5</v>
      </c>
      <c r="G1094" s="68">
        <f>_xlfn.XLOOKUP(Tabela4[[#This Row],[Tipo]],Tabela5[Tipo],Tabela5[Id_Carga],-1)</f>
        <v>4</v>
      </c>
      <c r="H1094" s="59">
        <f>MONTH(DATE(2024, FIND(Tabela4[[#This Row],[Mês]], "janfevmarabrmaijunjulagosetoutnovdez")/3 + 1, 1))</f>
        <v>3</v>
      </c>
      <c r="I1094" s="51">
        <v>14</v>
      </c>
      <c r="J1094" s="47">
        <v>28</v>
      </c>
    </row>
    <row r="1095" spans="1:10" x14ac:dyDescent="0.25">
      <c r="A1095" s="59" t="s">
        <v>196</v>
      </c>
      <c r="B1095" s="46" t="s">
        <v>192</v>
      </c>
      <c r="C1095" s="46" t="s">
        <v>177</v>
      </c>
      <c r="D1095" s="46" t="s">
        <v>181</v>
      </c>
      <c r="E1095" s="68">
        <f>_xlfn.XLOOKUP(Tabela4[[#This Row],[Origem]],Tabela2[Estado],Tabela2[Id_Porto],-1)</f>
        <v>1</v>
      </c>
      <c r="F1095" s="68">
        <f>_xlfn.XLOOKUP(Tabela4[[#This Row],[Destino]],Tabela2[Estado],Tabela2[Id_Porto],-1)</f>
        <v>6</v>
      </c>
      <c r="G1095" s="68">
        <f>_xlfn.XLOOKUP(Tabela4[[#This Row],[Tipo]],Tabela5[Tipo],Tabela5[Id_Carga],-1)</f>
        <v>1</v>
      </c>
      <c r="H1095" s="59">
        <f>MONTH(DATE(2024, FIND(Tabela4[[#This Row],[Mês]], "janfevmarabrmaijunjulagosetoutnovdez")/3 + 1, 1))</f>
        <v>3</v>
      </c>
      <c r="I1095" s="51">
        <v>26</v>
      </c>
      <c r="J1095" s="47">
        <v>26</v>
      </c>
    </row>
    <row r="1096" spans="1:10" x14ac:dyDescent="0.25">
      <c r="A1096" s="59" t="s">
        <v>196</v>
      </c>
      <c r="B1096" s="46" t="s">
        <v>191</v>
      </c>
      <c r="C1096" s="46" t="s">
        <v>86</v>
      </c>
      <c r="D1096" s="46" t="s">
        <v>183</v>
      </c>
      <c r="E1096" s="68">
        <f>_xlfn.XLOOKUP(Tabela4[[#This Row],[Origem]],Tabela2[Estado],Tabela2[Id_Porto],-1)</f>
        <v>4</v>
      </c>
      <c r="F1096" s="68">
        <f>_xlfn.XLOOKUP(Tabela4[[#This Row],[Destino]],Tabela2[Estado],Tabela2[Id_Porto],-1)</f>
        <v>8</v>
      </c>
      <c r="G1096" s="68">
        <f>_xlfn.XLOOKUP(Tabela4[[#This Row],[Tipo]],Tabela5[Tipo],Tabela5[Id_Carga],-1)</f>
        <v>3</v>
      </c>
      <c r="H1096" s="59">
        <f>MONTH(DATE(2024, FIND(Tabela4[[#This Row],[Mês]], "janfevmarabrmaijunjulagosetoutnovdez")/3 + 1, 1))</f>
        <v>3</v>
      </c>
      <c r="I1096" s="51">
        <v>13</v>
      </c>
      <c r="J1096" s="47">
        <v>26</v>
      </c>
    </row>
    <row r="1097" spans="1:10" x14ac:dyDescent="0.25">
      <c r="A1097" s="59" t="s">
        <v>196</v>
      </c>
      <c r="B1097" s="46" t="s">
        <v>192</v>
      </c>
      <c r="C1097" s="46" t="s">
        <v>183</v>
      </c>
      <c r="D1097" s="46" t="s">
        <v>184</v>
      </c>
      <c r="E1097" s="68">
        <f>_xlfn.XLOOKUP(Tabela4[[#This Row],[Origem]],Tabela2[Estado],Tabela2[Id_Porto],-1)</f>
        <v>8</v>
      </c>
      <c r="F1097" s="68">
        <f>_xlfn.XLOOKUP(Tabela4[[#This Row],[Destino]],Tabela2[Estado],Tabela2[Id_Porto],-1)</f>
        <v>9</v>
      </c>
      <c r="G1097" s="68">
        <f>_xlfn.XLOOKUP(Tabela4[[#This Row],[Tipo]],Tabela5[Tipo],Tabela5[Id_Carga],-1)</f>
        <v>1</v>
      </c>
      <c r="H1097" s="59">
        <f>MONTH(DATE(2024, FIND(Tabela4[[#This Row],[Mês]], "janfevmarabrmaijunjulagosetoutnovdez")/3 + 1, 1))</f>
        <v>3</v>
      </c>
      <c r="I1097" s="51">
        <v>26</v>
      </c>
      <c r="J1097" s="47">
        <v>26</v>
      </c>
    </row>
    <row r="1098" spans="1:10" x14ac:dyDescent="0.25">
      <c r="A1098" s="59" t="s">
        <v>196</v>
      </c>
      <c r="B1098" s="46" t="s">
        <v>193</v>
      </c>
      <c r="C1098" s="46" t="s">
        <v>183</v>
      </c>
      <c r="D1098" s="46" t="s">
        <v>184</v>
      </c>
      <c r="E1098" s="68">
        <f>_xlfn.XLOOKUP(Tabela4[[#This Row],[Origem]],Tabela2[Estado],Tabela2[Id_Porto],-1)</f>
        <v>8</v>
      </c>
      <c r="F1098" s="68">
        <f>_xlfn.XLOOKUP(Tabela4[[#This Row],[Destino]],Tabela2[Estado],Tabela2[Id_Porto],-1)</f>
        <v>9</v>
      </c>
      <c r="G1098" s="68">
        <f>_xlfn.XLOOKUP(Tabela4[[#This Row],[Tipo]],Tabela5[Tipo],Tabela5[Id_Carga],-1)</f>
        <v>4</v>
      </c>
      <c r="H1098" s="59">
        <f>MONTH(DATE(2024, FIND(Tabela4[[#This Row],[Mês]], "janfevmarabrmaijunjulagosetoutnovdez")/3 + 1, 1))</f>
        <v>3</v>
      </c>
      <c r="I1098" s="51">
        <v>13</v>
      </c>
      <c r="J1098" s="47">
        <v>26</v>
      </c>
    </row>
    <row r="1099" spans="1:10" x14ac:dyDescent="0.25">
      <c r="A1099" s="59" t="s">
        <v>196</v>
      </c>
      <c r="B1099" s="46" t="s">
        <v>191</v>
      </c>
      <c r="C1099" s="46" t="s">
        <v>187</v>
      </c>
      <c r="D1099" s="46" t="s">
        <v>86</v>
      </c>
      <c r="E1099" s="68">
        <f>_xlfn.XLOOKUP(Tabela4[[#This Row],[Origem]],Tabela2[Estado],Tabela2[Id_Porto],-1)</f>
        <v>12</v>
      </c>
      <c r="F1099" s="68">
        <f>_xlfn.XLOOKUP(Tabela4[[#This Row],[Destino]],Tabela2[Estado],Tabela2[Id_Porto],-1)</f>
        <v>4</v>
      </c>
      <c r="G1099" s="68">
        <f>_xlfn.XLOOKUP(Tabela4[[#This Row],[Tipo]],Tabela5[Tipo],Tabela5[Id_Carga],-1)</f>
        <v>3</v>
      </c>
      <c r="H1099" s="59">
        <f>MONTH(DATE(2024, FIND(Tabela4[[#This Row],[Mês]], "janfevmarabrmaijunjulagosetoutnovdez")/3 + 1, 1))</f>
        <v>3</v>
      </c>
      <c r="I1099" s="51">
        <v>13</v>
      </c>
      <c r="J1099" s="47">
        <v>26</v>
      </c>
    </row>
    <row r="1100" spans="1:10" x14ac:dyDescent="0.25">
      <c r="A1100" s="59" t="s">
        <v>196</v>
      </c>
      <c r="B1100" s="46" t="s">
        <v>193</v>
      </c>
      <c r="C1100" s="46" t="s">
        <v>186</v>
      </c>
      <c r="D1100" s="46" t="s">
        <v>179</v>
      </c>
      <c r="E1100" s="68">
        <f>_xlfn.XLOOKUP(Tabela4[[#This Row],[Origem]],Tabela2[Estado],Tabela2[Id_Porto],-1)</f>
        <v>11</v>
      </c>
      <c r="F1100" s="68">
        <f>_xlfn.XLOOKUP(Tabela4[[#This Row],[Destino]],Tabela2[Estado],Tabela2[Id_Porto],-1)</f>
        <v>3</v>
      </c>
      <c r="G1100" s="68">
        <f>_xlfn.XLOOKUP(Tabela4[[#This Row],[Tipo]],Tabela5[Tipo],Tabela5[Id_Carga],-1)</f>
        <v>4</v>
      </c>
      <c r="H1100" s="59">
        <f>MONTH(DATE(2024, FIND(Tabela4[[#This Row],[Mês]], "janfevmarabrmaijunjulagosetoutnovdez")/3 + 1, 1))</f>
        <v>3</v>
      </c>
      <c r="I1100" s="51">
        <v>13</v>
      </c>
      <c r="J1100" s="47">
        <v>26</v>
      </c>
    </row>
    <row r="1101" spans="1:10" x14ac:dyDescent="0.25">
      <c r="A1101" s="59" t="s">
        <v>196</v>
      </c>
      <c r="B1101" s="46" t="s">
        <v>192</v>
      </c>
      <c r="C1101" s="46" t="s">
        <v>182</v>
      </c>
      <c r="D1101" s="46" t="s">
        <v>183</v>
      </c>
      <c r="E1101" s="68">
        <f>_xlfn.XLOOKUP(Tabela4[[#This Row],[Origem]],Tabela2[Estado],Tabela2[Id_Porto],-1)</f>
        <v>7</v>
      </c>
      <c r="F1101" s="68">
        <f>_xlfn.XLOOKUP(Tabela4[[#This Row],[Destino]],Tabela2[Estado],Tabela2[Id_Porto],-1)</f>
        <v>8</v>
      </c>
      <c r="G1101" s="68">
        <f>_xlfn.XLOOKUP(Tabela4[[#This Row],[Tipo]],Tabela5[Tipo],Tabela5[Id_Carga],-1)</f>
        <v>1</v>
      </c>
      <c r="H1101" s="59">
        <f>MONTH(DATE(2024, FIND(Tabela4[[#This Row],[Mês]], "janfevmarabrmaijunjulagosetoutnovdez")/3 + 1, 1))</f>
        <v>3</v>
      </c>
      <c r="I1101" s="51">
        <v>25</v>
      </c>
      <c r="J1101" s="47">
        <v>25</v>
      </c>
    </row>
    <row r="1102" spans="1:10" x14ac:dyDescent="0.25">
      <c r="A1102" s="59" t="s">
        <v>196</v>
      </c>
      <c r="B1102" s="46" t="s">
        <v>191</v>
      </c>
      <c r="C1102" s="46" t="s">
        <v>177</v>
      </c>
      <c r="D1102" s="46" t="s">
        <v>186</v>
      </c>
      <c r="E1102" s="68">
        <f>_xlfn.XLOOKUP(Tabela4[[#This Row],[Origem]],Tabela2[Estado],Tabela2[Id_Porto],-1)</f>
        <v>1</v>
      </c>
      <c r="F1102" s="68">
        <f>_xlfn.XLOOKUP(Tabela4[[#This Row],[Destino]],Tabela2[Estado],Tabela2[Id_Porto],-1)</f>
        <v>11</v>
      </c>
      <c r="G1102" s="68">
        <f>_xlfn.XLOOKUP(Tabela4[[#This Row],[Tipo]],Tabela5[Tipo],Tabela5[Id_Carga],-1)</f>
        <v>3</v>
      </c>
      <c r="H1102" s="59">
        <f>MONTH(DATE(2024, FIND(Tabela4[[#This Row],[Mês]], "janfevmarabrmaijunjulagosetoutnovdez")/3 + 1, 1))</f>
        <v>3</v>
      </c>
      <c r="I1102" s="51">
        <v>12</v>
      </c>
      <c r="J1102" s="47">
        <v>24</v>
      </c>
    </row>
    <row r="1103" spans="1:10" x14ac:dyDescent="0.25">
      <c r="A1103" s="59" t="s">
        <v>196</v>
      </c>
      <c r="B1103" s="46" t="s">
        <v>192</v>
      </c>
      <c r="C1103" s="46" t="s">
        <v>183</v>
      </c>
      <c r="D1103" s="46" t="s">
        <v>86</v>
      </c>
      <c r="E1103" s="68">
        <f>_xlfn.XLOOKUP(Tabela4[[#This Row],[Origem]],Tabela2[Estado],Tabela2[Id_Porto],-1)</f>
        <v>8</v>
      </c>
      <c r="F1103" s="68">
        <f>_xlfn.XLOOKUP(Tabela4[[#This Row],[Destino]],Tabela2[Estado],Tabela2[Id_Porto],-1)</f>
        <v>4</v>
      </c>
      <c r="G1103" s="68">
        <f>_xlfn.XLOOKUP(Tabela4[[#This Row],[Tipo]],Tabela5[Tipo],Tabela5[Id_Carga],-1)</f>
        <v>1</v>
      </c>
      <c r="H1103" s="59">
        <f>MONTH(DATE(2024, FIND(Tabela4[[#This Row],[Mês]], "janfevmarabrmaijunjulagosetoutnovdez")/3 + 1, 1))</f>
        <v>3</v>
      </c>
      <c r="I1103" s="51">
        <v>24</v>
      </c>
      <c r="J1103" s="47">
        <v>24</v>
      </c>
    </row>
    <row r="1104" spans="1:10" x14ac:dyDescent="0.25">
      <c r="A1104" s="59" t="s">
        <v>196</v>
      </c>
      <c r="B1104" s="46" t="s">
        <v>192</v>
      </c>
      <c r="C1104" s="46" t="s">
        <v>183</v>
      </c>
      <c r="D1104" s="46" t="s">
        <v>184</v>
      </c>
      <c r="E1104" s="68">
        <f>_xlfn.XLOOKUP(Tabela4[[#This Row],[Origem]],Tabela2[Estado],Tabela2[Id_Porto],-1)</f>
        <v>8</v>
      </c>
      <c r="F1104" s="68">
        <f>_xlfn.XLOOKUP(Tabela4[[#This Row],[Destino]],Tabela2[Estado],Tabela2[Id_Porto],-1)</f>
        <v>9</v>
      </c>
      <c r="G1104" s="68">
        <f>_xlfn.XLOOKUP(Tabela4[[#This Row],[Tipo]],Tabela5[Tipo],Tabela5[Id_Carga],-1)</f>
        <v>1</v>
      </c>
      <c r="H1104" s="59">
        <f>MONTH(DATE(2024, FIND(Tabela4[[#This Row],[Mês]], "janfevmarabrmaijunjulagosetoutnovdez")/3 + 1, 1))</f>
        <v>3</v>
      </c>
      <c r="I1104" s="51">
        <v>24</v>
      </c>
      <c r="J1104" s="47">
        <v>24</v>
      </c>
    </row>
    <row r="1105" spans="1:10" x14ac:dyDescent="0.25">
      <c r="A1105" s="59" t="s">
        <v>196</v>
      </c>
      <c r="B1105" s="46" t="s">
        <v>191</v>
      </c>
      <c r="C1105" s="46" t="s">
        <v>187</v>
      </c>
      <c r="D1105" s="46" t="s">
        <v>179</v>
      </c>
      <c r="E1105" s="68">
        <f>_xlfn.XLOOKUP(Tabela4[[#This Row],[Origem]],Tabela2[Estado],Tabela2[Id_Porto],-1)</f>
        <v>12</v>
      </c>
      <c r="F1105" s="68">
        <f>_xlfn.XLOOKUP(Tabela4[[#This Row],[Destino]],Tabela2[Estado],Tabela2[Id_Porto],-1)</f>
        <v>3</v>
      </c>
      <c r="G1105" s="68">
        <f>_xlfn.XLOOKUP(Tabela4[[#This Row],[Tipo]],Tabela5[Tipo],Tabela5[Id_Carga],-1)</f>
        <v>3</v>
      </c>
      <c r="H1105" s="59">
        <f>MONTH(DATE(2024, FIND(Tabela4[[#This Row],[Mês]], "janfevmarabrmaijunjulagosetoutnovdez")/3 + 1, 1))</f>
        <v>3</v>
      </c>
      <c r="I1105" s="51">
        <v>12</v>
      </c>
      <c r="J1105" s="47">
        <v>24</v>
      </c>
    </row>
    <row r="1106" spans="1:10" x14ac:dyDescent="0.25">
      <c r="A1106" s="59" t="s">
        <v>196</v>
      </c>
      <c r="B1106" s="46" t="s">
        <v>192</v>
      </c>
      <c r="C1106" s="46" t="s">
        <v>187</v>
      </c>
      <c r="D1106" s="46" t="s">
        <v>180</v>
      </c>
      <c r="E1106" s="68">
        <f>_xlfn.XLOOKUP(Tabela4[[#This Row],[Origem]],Tabela2[Estado],Tabela2[Id_Porto],-1)</f>
        <v>12</v>
      </c>
      <c r="F1106" s="68">
        <f>_xlfn.XLOOKUP(Tabela4[[#This Row],[Destino]],Tabela2[Estado],Tabela2[Id_Porto],-1)</f>
        <v>5</v>
      </c>
      <c r="G1106" s="68">
        <f>_xlfn.XLOOKUP(Tabela4[[#This Row],[Tipo]],Tabela5[Tipo],Tabela5[Id_Carga],-1)</f>
        <v>1</v>
      </c>
      <c r="H1106" s="59">
        <f>MONTH(DATE(2024, FIND(Tabela4[[#This Row],[Mês]], "janfevmarabrmaijunjulagosetoutnovdez")/3 + 1, 1))</f>
        <v>3</v>
      </c>
      <c r="I1106" s="51">
        <v>24</v>
      </c>
      <c r="J1106" s="47">
        <v>24</v>
      </c>
    </row>
    <row r="1107" spans="1:10" x14ac:dyDescent="0.25">
      <c r="A1107" s="59" t="s">
        <v>196</v>
      </c>
      <c r="B1107" s="46" t="s">
        <v>191</v>
      </c>
      <c r="C1107" s="46" t="s">
        <v>184</v>
      </c>
      <c r="D1107" s="46" t="s">
        <v>177</v>
      </c>
      <c r="E1107" s="68">
        <f>_xlfn.XLOOKUP(Tabela4[[#This Row],[Origem]],Tabela2[Estado],Tabela2[Id_Porto],-1)</f>
        <v>9</v>
      </c>
      <c r="F1107" s="68">
        <f>_xlfn.XLOOKUP(Tabela4[[#This Row],[Destino]],Tabela2[Estado],Tabela2[Id_Porto],-1)</f>
        <v>1</v>
      </c>
      <c r="G1107" s="68">
        <f>_xlfn.XLOOKUP(Tabela4[[#This Row],[Tipo]],Tabela5[Tipo],Tabela5[Id_Carga],-1)</f>
        <v>3</v>
      </c>
      <c r="H1107" s="59">
        <f>MONTH(DATE(2024, FIND(Tabela4[[#This Row],[Mês]], "janfevmarabrmaijunjulagosetoutnovdez")/3 + 1, 1))</f>
        <v>3</v>
      </c>
      <c r="I1107" s="51">
        <v>12</v>
      </c>
      <c r="J1107" s="47">
        <v>24</v>
      </c>
    </row>
    <row r="1108" spans="1:10" x14ac:dyDescent="0.25">
      <c r="A1108" s="59" t="s">
        <v>196</v>
      </c>
      <c r="B1108" s="46" t="s">
        <v>191</v>
      </c>
      <c r="C1108" s="46" t="s">
        <v>184</v>
      </c>
      <c r="D1108" s="46" t="s">
        <v>86</v>
      </c>
      <c r="E1108" s="68">
        <f>_xlfn.XLOOKUP(Tabela4[[#This Row],[Origem]],Tabela2[Estado],Tabela2[Id_Porto],-1)</f>
        <v>9</v>
      </c>
      <c r="F1108" s="68">
        <f>_xlfn.XLOOKUP(Tabela4[[#This Row],[Destino]],Tabela2[Estado],Tabela2[Id_Porto],-1)</f>
        <v>4</v>
      </c>
      <c r="G1108" s="68">
        <f>_xlfn.XLOOKUP(Tabela4[[#This Row],[Tipo]],Tabela5[Tipo],Tabela5[Id_Carga],-1)</f>
        <v>3</v>
      </c>
      <c r="H1108" s="59">
        <f>MONTH(DATE(2024, FIND(Tabela4[[#This Row],[Mês]], "janfevmarabrmaijunjulagosetoutnovdez")/3 + 1, 1))</f>
        <v>3</v>
      </c>
      <c r="I1108" s="51">
        <v>12</v>
      </c>
      <c r="J1108" s="47">
        <v>24</v>
      </c>
    </row>
    <row r="1109" spans="1:10" x14ac:dyDescent="0.25">
      <c r="A1109" s="59" t="s">
        <v>196</v>
      </c>
      <c r="B1109" s="46" t="s">
        <v>192</v>
      </c>
      <c r="C1109" s="46" t="s">
        <v>177</v>
      </c>
      <c r="D1109" s="46" t="s">
        <v>184</v>
      </c>
      <c r="E1109" s="68">
        <f>_xlfn.XLOOKUP(Tabela4[[#This Row],[Origem]],Tabela2[Estado],Tabela2[Id_Porto],-1)</f>
        <v>1</v>
      </c>
      <c r="F1109" s="68">
        <f>_xlfn.XLOOKUP(Tabela4[[#This Row],[Destino]],Tabela2[Estado],Tabela2[Id_Porto],-1)</f>
        <v>9</v>
      </c>
      <c r="G1109" s="68">
        <f>_xlfn.XLOOKUP(Tabela4[[#This Row],[Tipo]],Tabela5[Tipo],Tabela5[Id_Carga],-1)</f>
        <v>1</v>
      </c>
      <c r="H1109" s="59">
        <f>MONTH(DATE(2024, FIND(Tabela4[[#This Row],[Mês]], "janfevmarabrmaijunjulagosetoutnovdez")/3 + 1, 1))</f>
        <v>3</v>
      </c>
      <c r="I1109" s="51">
        <v>23</v>
      </c>
      <c r="J1109" s="47">
        <v>23</v>
      </c>
    </row>
    <row r="1110" spans="1:10" x14ac:dyDescent="0.25">
      <c r="A1110" s="59" t="s">
        <v>196</v>
      </c>
      <c r="B1110" s="46" t="s">
        <v>191</v>
      </c>
      <c r="C1110" s="46" t="s">
        <v>181</v>
      </c>
      <c r="D1110" s="46" t="s">
        <v>187</v>
      </c>
      <c r="E1110" s="68">
        <f>_xlfn.XLOOKUP(Tabela4[[#This Row],[Origem]],Tabela2[Estado],Tabela2[Id_Porto],-1)</f>
        <v>6</v>
      </c>
      <c r="F1110" s="68">
        <f>_xlfn.XLOOKUP(Tabela4[[#This Row],[Destino]],Tabela2[Estado],Tabela2[Id_Porto],-1)</f>
        <v>12</v>
      </c>
      <c r="G1110" s="68">
        <f>_xlfn.XLOOKUP(Tabela4[[#This Row],[Tipo]],Tabela5[Tipo],Tabela5[Id_Carga],-1)</f>
        <v>3</v>
      </c>
      <c r="H1110" s="59">
        <f>MONTH(DATE(2024, FIND(Tabela4[[#This Row],[Mês]], "janfevmarabrmaijunjulagosetoutnovdez")/3 + 1, 1))</f>
        <v>3</v>
      </c>
      <c r="I1110" s="51">
        <v>11</v>
      </c>
      <c r="J1110" s="47">
        <v>22</v>
      </c>
    </row>
    <row r="1111" spans="1:10" x14ac:dyDescent="0.25">
      <c r="A1111" s="59" t="s">
        <v>196</v>
      </c>
      <c r="B1111" s="46" t="s">
        <v>191</v>
      </c>
      <c r="C1111" s="46" t="s">
        <v>181</v>
      </c>
      <c r="D1111" s="46" t="s">
        <v>184</v>
      </c>
      <c r="E1111" s="68">
        <f>_xlfn.XLOOKUP(Tabela4[[#This Row],[Origem]],Tabela2[Estado],Tabela2[Id_Porto],-1)</f>
        <v>6</v>
      </c>
      <c r="F1111" s="68">
        <f>_xlfn.XLOOKUP(Tabela4[[#This Row],[Destino]],Tabela2[Estado],Tabela2[Id_Porto],-1)</f>
        <v>9</v>
      </c>
      <c r="G1111" s="68">
        <f>_xlfn.XLOOKUP(Tabela4[[#This Row],[Tipo]],Tabela5[Tipo],Tabela5[Id_Carga],-1)</f>
        <v>3</v>
      </c>
      <c r="H1111" s="59">
        <f>MONTH(DATE(2024, FIND(Tabela4[[#This Row],[Mês]], "janfevmarabrmaijunjulagosetoutnovdez")/3 + 1, 1))</f>
        <v>3</v>
      </c>
      <c r="I1111" s="51">
        <v>11</v>
      </c>
      <c r="J1111" s="47">
        <v>22</v>
      </c>
    </row>
    <row r="1112" spans="1:10" x14ac:dyDescent="0.25">
      <c r="A1112" s="59" t="s">
        <v>196</v>
      </c>
      <c r="B1112" s="46" t="s">
        <v>192</v>
      </c>
      <c r="C1112" s="46" t="s">
        <v>86</v>
      </c>
      <c r="D1112" s="46" t="s">
        <v>186</v>
      </c>
      <c r="E1112" s="68">
        <f>_xlfn.XLOOKUP(Tabela4[[#This Row],[Origem]],Tabela2[Estado],Tabela2[Id_Porto],-1)</f>
        <v>4</v>
      </c>
      <c r="F1112" s="68">
        <f>_xlfn.XLOOKUP(Tabela4[[#This Row],[Destino]],Tabela2[Estado],Tabela2[Id_Porto],-1)</f>
        <v>11</v>
      </c>
      <c r="G1112" s="68">
        <f>_xlfn.XLOOKUP(Tabela4[[#This Row],[Tipo]],Tabela5[Tipo],Tabela5[Id_Carga],-1)</f>
        <v>1</v>
      </c>
      <c r="H1112" s="59">
        <f>MONTH(DATE(2024, FIND(Tabela4[[#This Row],[Mês]], "janfevmarabrmaijunjulagosetoutnovdez")/3 + 1, 1))</f>
        <v>3</v>
      </c>
      <c r="I1112" s="51">
        <v>22</v>
      </c>
      <c r="J1112" s="47">
        <v>22</v>
      </c>
    </row>
    <row r="1113" spans="1:10" x14ac:dyDescent="0.25">
      <c r="A1113" s="59" t="s">
        <v>196</v>
      </c>
      <c r="B1113" s="46" t="s">
        <v>191</v>
      </c>
      <c r="C1113" s="46" t="s">
        <v>185</v>
      </c>
      <c r="D1113" s="46" t="s">
        <v>186</v>
      </c>
      <c r="E1113" s="68">
        <f>_xlfn.XLOOKUP(Tabela4[[#This Row],[Origem]],Tabela2[Estado],Tabela2[Id_Porto],-1)</f>
        <v>10</v>
      </c>
      <c r="F1113" s="68">
        <f>_xlfn.XLOOKUP(Tabela4[[#This Row],[Destino]],Tabela2[Estado],Tabela2[Id_Porto],-1)</f>
        <v>11</v>
      </c>
      <c r="G1113" s="68">
        <f>_xlfn.XLOOKUP(Tabela4[[#This Row],[Tipo]],Tabela5[Tipo],Tabela5[Id_Carga],-1)</f>
        <v>3</v>
      </c>
      <c r="H1113" s="59">
        <f>MONTH(DATE(2024, FIND(Tabela4[[#This Row],[Mês]], "janfevmarabrmaijunjulagosetoutnovdez")/3 + 1, 1))</f>
        <v>3</v>
      </c>
      <c r="I1113" s="51">
        <v>11</v>
      </c>
      <c r="J1113" s="47">
        <v>22</v>
      </c>
    </row>
    <row r="1114" spans="1:10" x14ac:dyDescent="0.25">
      <c r="A1114" s="59" t="s">
        <v>196</v>
      </c>
      <c r="B1114" s="46" t="s">
        <v>193</v>
      </c>
      <c r="C1114" s="46" t="s">
        <v>187</v>
      </c>
      <c r="D1114" s="46" t="s">
        <v>86</v>
      </c>
      <c r="E1114" s="68">
        <f>_xlfn.XLOOKUP(Tabela4[[#This Row],[Origem]],Tabela2[Estado],Tabela2[Id_Porto],-1)</f>
        <v>12</v>
      </c>
      <c r="F1114" s="68">
        <f>_xlfn.XLOOKUP(Tabela4[[#This Row],[Destino]],Tabela2[Estado],Tabela2[Id_Porto],-1)</f>
        <v>4</v>
      </c>
      <c r="G1114" s="68">
        <f>_xlfn.XLOOKUP(Tabela4[[#This Row],[Tipo]],Tabela5[Tipo],Tabela5[Id_Carga],-1)</f>
        <v>4</v>
      </c>
      <c r="H1114" s="59">
        <f>MONTH(DATE(2024, FIND(Tabela4[[#This Row],[Mês]], "janfevmarabrmaijunjulagosetoutnovdez")/3 + 1, 1))</f>
        <v>3</v>
      </c>
      <c r="I1114" s="51">
        <v>11</v>
      </c>
      <c r="J1114" s="47">
        <v>22</v>
      </c>
    </row>
    <row r="1115" spans="1:10" x14ac:dyDescent="0.25">
      <c r="A1115" s="59" t="s">
        <v>196</v>
      </c>
      <c r="B1115" s="46" t="s">
        <v>192</v>
      </c>
      <c r="C1115" s="46" t="s">
        <v>86</v>
      </c>
      <c r="D1115" s="46" t="s">
        <v>184</v>
      </c>
      <c r="E1115" s="68">
        <f>_xlfn.XLOOKUP(Tabela4[[#This Row],[Origem]],Tabela2[Estado],Tabela2[Id_Porto],-1)</f>
        <v>4</v>
      </c>
      <c r="F1115" s="68">
        <f>_xlfn.XLOOKUP(Tabela4[[#This Row],[Destino]],Tabela2[Estado],Tabela2[Id_Porto],-1)</f>
        <v>9</v>
      </c>
      <c r="G1115" s="68">
        <f>_xlfn.XLOOKUP(Tabela4[[#This Row],[Tipo]],Tabela5[Tipo],Tabela5[Id_Carga],-1)</f>
        <v>1</v>
      </c>
      <c r="H1115" s="59">
        <f>MONTH(DATE(2024, FIND(Tabela4[[#This Row],[Mês]], "janfevmarabrmaijunjulagosetoutnovdez")/3 + 1, 1))</f>
        <v>3</v>
      </c>
      <c r="I1115" s="51">
        <v>21</v>
      </c>
      <c r="J1115" s="47">
        <v>21</v>
      </c>
    </row>
    <row r="1116" spans="1:10" x14ac:dyDescent="0.25">
      <c r="A1116" s="59" t="s">
        <v>196</v>
      </c>
      <c r="B1116" s="46" t="s">
        <v>192</v>
      </c>
      <c r="C1116" s="46" t="s">
        <v>182</v>
      </c>
      <c r="D1116" s="46" t="s">
        <v>177</v>
      </c>
      <c r="E1116" s="68">
        <f>_xlfn.XLOOKUP(Tabela4[[#This Row],[Origem]],Tabela2[Estado],Tabela2[Id_Porto],-1)</f>
        <v>7</v>
      </c>
      <c r="F1116" s="68">
        <f>_xlfn.XLOOKUP(Tabela4[[#This Row],[Destino]],Tabela2[Estado],Tabela2[Id_Porto],-1)</f>
        <v>1</v>
      </c>
      <c r="G1116" s="68">
        <f>_xlfn.XLOOKUP(Tabela4[[#This Row],[Tipo]],Tabela5[Tipo],Tabela5[Id_Carga],-1)</f>
        <v>1</v>
      </c>
      <c r="H1116" s="59">
        <f>MONTH(DATE(2024, FIND(Tabela4[[#This Row],[Mês]], "janfevmarabrmaijunjulagosetoutnovdez")/3 + 1, 1))</f>
        <v>3</v>
      </c>
      <c r="I1116" s="51">
        <v>21</v>
      </c>
      <c r="J1116" s="47">
        <v>21</v>
      </c>
    </row>
    <row r="1117" spans="1:10" x14ac:dyDescent="0.25">
      <c r="A1117" s="59" t="s">
        <v>196</v>
      </c>
      <c r="B1117" s="46" t="s">
        <v>192</v>
      </c>
      <c r="C1117" s="46" t="s">
        <v>187</v>
      </c>
      <c r="D1117" s="46" t="s">
        <v>86</v>
      </c>
      <c r="E1117" s="68">
        <f>_xlfn.XLOOKUP(Tabela4[[#This Row],[Origem]],Tabela2[Estado],Tabela2[Id_Porto],-1)</f>
        <v>12</v>
      </c>
      <c r="F1117" s="68">
        <f>_xlfn.XLOOKUP(Tabela4[[#This Row],[Destino]],Tabela2[Estado],Tabela2[Id_Porto],-1)</f>
        <v>4</v>
      </c>
      <c r="G1117" s="68">
        <f>_xlfn.XLOOKUP(Tabela4[[#This Row],[Tipo]],Tabela5[Tipo],Tabela5[Id_Carga],-1)</f>
        <v>1</v>
      </c>
      <c r="H1117" s="59">
        <f>MONTH(DATE(2024, FIND(Tabela4[[#This Row],[Mês]], "janfevmarabrmaijunjulagosetoutnovdez")/3 + 1, 1))</f>
        <v>3</v>
      </c>
      <c r="I1117" s="51">
        <v>21</v>
      </c>
      <c r="J1117" s="47">
        <v>21</v>
      </c>
    </row>
    <row r="1118" spans="1:10" x14ac:dyDescent="0.25">
      <c r="A1118" s="59" t="s">
        <v>196</v>
      </c>
      <c r="B1118" s="46" t="s">
        <v>192</v>
      </c>
      <c r="C1118" s="46" t="s">
        <v>186</v>
      </c>
      <c r="D1118" s="46" t="s">
        <v>86</v>
      </c>
      <c r="E1118" s="68">
        <f>_xlfn.XLOOKUP(Tabela4[[#This Row],[Origem]],Tabela2[Estado],Tabela2[Id_Porto],-1)</f>
        <v>11</v>
      </c>
      <c r="F1118" s="68">
        <f>_xlfn.XLOOKUP(Tabela4[[#This Row],[Destino]],Tabela2[Estado],Tabela2[Id_Porto],-1)</f>
        <v>4</v>
      </c>
      <c r="G1118" s="68">
        <f>_xlfn.XLOOKUP(Tabela4[[#This Row],[Tipo]],Tabela5[Tipo],Tabela5[Id_Carga],-1)</f>
        <v>1</v>
      </c>
      <c r="H1118" s="59">
        <f>MONTH(DATE(2024, FIND(Tabela4[[#This Row],[Mês]], "janfevmarabrmaijunjulagosetoutnovdez")/3 + 1, 1))</f>
        <v>3</v>
      </c>
      <c r="I1118" s="51">
        <v>21</v>
      </c>
      <c r="J1118" s="47">
        <v>21</v>
      </c>
    </row>
    <row r="1119" spans="1:10" x14ac:dyDescent="0.25">
      <c r="A1119" s="59" t="s">
        <v>196</v>
      </c>
      <c r="B1119" s="46" t="s">
        <v>191</v>
      </c>
      <c r="C1119" s="46" t="s">
        <v>181</v>
      </c>
      <c r="D1119" s="46" t="s">
        <v>86</v>
      </c>
      <c r="E1119" s="68">
        <f>_xlfn.XLOOKUP(Tabela4[[#This Row],[Origem]],Tabela2[Estado],Tabela2[Id_Porto],-1)</f>
        <v>6</v>
      </c>
      <c r="F1119" s="68">
        <f>_xlfn.XLOOKUP(Tabela4[[#This Row],[Destino]],Tabela2[Estado],Tabela2[Id_Porto],-1)</f>
        <v>4</v>
      </c>
      <c r="G1119" s="68">
        <f>_xlfn.XLOOKUP(Tabela4[[#This Row],[Tipo]],Tabela5[Tipo],Tabela5[Id_Carga],-1)</f>
        <v>3</v>
      </c>
      <c r="H1119" s="59">
        <f>MONTH(DATE(2024, FIND(Tabela4[[#This Row],[Mês]], "janfevmarabrmaijunjulagosetoutnovdez")/3 + 1, 1))</f>
        <v>3</v>
      </c>
      <c r="I1119" s="51">
        <v>10</v>
      </c>
      <c r="J1119" s="47">
        <v>20</v>
      </c>
    </row>
    <row r="1120" spans="1:10" x14ac:dyDescent="0.25">
      <c r="A1120" s="59" t="s">
        <v>196</v>
      </c>
      <c r="B1120" s="46" t="s">
        <v>191</v>
      </c>
      <c r="C1120" s="46" t="s">
        <v>86</v>
      </c>
      <c r="D1120" s="46" t="s">
        <v>187</v>
      </c>
      <c r="E1120" s="68">
        <f>_xlfn.XLOOKUP(Tabela4[[#This Row],[Origem]],Tabela2[Estado],Tabela2[Id_Porto],-1)</f>
        <v>4</v>
      </c>
      <c r="F1120" s="68">
        <f>_xlfn.XLOOKUP(Tabela4[[#This Row],[Destino]],Tabela2[Estado],Tabela2[Id_Porto],-1)</f>
        <v>12</v>
      </c>
      <c r="G1120" s="68">
        <f>_xlfn.XLOOKUP(Tabela4[[#This Row],[Tipo]],Tabela5[Tipo],Tabela5[Id_Carga],-1)</f>
        <v>3</v>
      </c>
      <c r="H1120" s="59">
        <f>MONTH(DATE(2024, FIND(Tabela4[[#This Row],[Mês]], "janfevmarabrmaijunjulagosetoutnovdez")/3 + 1, 1))</f>
        <v>3</v>
      </c>
      <c r="I1120" s="51">
        <v>10</v>
      </c>
      <c r="J1120" s="47">
        <v>20</v>
      </c>
    </row>
    <row r="1121" spans="1:10" x14ac:dyDescent="0.25">
      <c r="A1121" s="59" t="s">
        <v>196</v>
      </c>
      <c r="B1121" s="46" t="s">
        <v>193</v>
      </c>
      <c r="C1121" s="46" t="s">
        <v>86</v>
      </c>
      <c r="D1121" s="46" t="s">
        <v>184</v>
      </c>
      <c r="E1121" s="68">
        <f>_xlfn.XLOOKUP(Tabela4[[#This Row],[Origem]],Tabela2[Estado],Tabela2[Id_Porto],-1)</f>
        <v>4</v>
      </c>
      <c r="F1121" s="68">
        <f>_xlfn.XLOOKUP(Tabela4[[#This Row],[Destino]],Tabela2[Estado],Tabela2[Id_Porto],-1)</f>
        <v>9</v>
      </c>
      <c r="G1121" s="68">
        <f>_xlfn.XLOOKUP(Tabela4[[#This Row],[Tipo]],Tabela5[Tipo],Tabela5[Id_Carga],-1)</f>
        <v>4</v>
      </c>
      <c r="H1121" s="59">
        <f>MONTH(DATE(2024, FIND(Tabela4[[#This Row],[Mês]], "janfevmarabrmaijunjulagosetoutnovdez")/3 + 1, 1))</f>
        <v>3</v>
      </c>
      <c r="I1121" s="51">
        <v>10</v>
      </c>
      <c r="J1121" s="47">
        <v>20</v>
      </c>
    </row>
    <row r="1122" spans="1:10" x14ac:dyDescent="0.25">
      <c r="A1122" s="59" t="s">
        <v>196</v>
      </c>
      <c r="B1122" s="46" t="s">
        <v>191</v>
      </c>
      <c r="C1122" s="46" t="s">
        <v>180</v>
      </c>
      <c r="D1122" s="46" t="s">
        <v>86</v>
      </c>
      <c r="E1122" s="68">
        <f>_xlfn.XLOOKUP(Tabela4[[#This Row],[Origem]],Tabela2[Estado],Tabela2[Id_Porto],-1)</f>
        <v>5</v>
      </c>
      <c r="F1122" s="68">
        <f>_xlfn.XLOOKUP(Tabela4[[#This Row],[Destino]],Tabela2[Estado],Tabela2[Id_Porto],-1)</f>
        <v>4</v>
      </c>
      <c r="G1122" s="68">
        <f>_xlfn.XLOOKUP(Tabela4[[#This Row],[Tipo]],Tabela5[Tipo],Tabela5[Id_Carga],-1)</f>
        <v>3</v>
      </c>
      <c r="H1122" s="59">
        <f>MONTH(DATE(2024, FIND(Tabela4[[#This Row],[Mês]], "janfevmarabrmaijunjulagosetoutnovdez")/3 + 1, 1))</f>
        <v>3</v>
      </c>
      <c r="I1122" s="51">
        <v>10</v>
      </c>
      <c r="J1122" s="47">
        <v>20</v>
      </c>
    </row>
    <row r="1123" spans="1:10" x14ac:dyDescent="0.25">
      <c r="A1123" s="59" t="s">
        <v>196</v>
      </c>
      <c r="B1123" s="46" t="s">
        <v>191</v>
      </c>
      <c r="C1123" s="46" t="s">
        <v>180</v>
      </c>
      <c r="D1123" s="46" t="s">
        <v>179</v>
      </c>
      <c r="E1123" s="68">
        <f>_xlfn.XLOOKUP(Tabela4[[#This Row],[Origem]],Tabela2[Estado],Tabela2[Id_Porto],-1)</f>
        <v>5</v>
      </c>
      <c r="F1123" s="68">
        <f>_xlfn.XLOOKUP(Tabela4[[#This Row],[Destino]],Tabela2[Estado],Tabela2[Id_Porto],-1)</f>
        <v>3</v>
      </c>
      <c r="G1123" s="68">
        <f>_xlfn.XLOOKUP(Tabela4[[#This Row],[Tipo]],Tabela5[Tipo],Tabela5[Id_Carga],-1)</f>
        <v>3</v>
      </c>
      <c r="H1123" s="59">
        <f>MONTH(DATE(2024, FIND(Tabela4[[#This Row],[Mês]], "janfevmarabrmaijunjulagosetoutnovdez")/3 + 1, 1))</f>
        <v>3</v>
      </c>
      <c r="I1123" s="51">
        <v>10</v>
      </c>
      <c r="J1123" s="47">
        <v>20</v>
      </c>
    </row>
    <row r="1124" spans="1:10" x14ac:dyDescent="0.25">
      <c r="A1124" s="59" t="s">
        <v>196</v>
      </c>
      <c r="B1124" s="46" t="s">
        <v>193</v>
      </c>
      <c r="C1124" s="46" t="s">
        <v>180</v>
      </c>
      <c r="D1124" s="46" t="s">
        <v>184</v>
      </c>
      <c r="E1124" s="68">
        <f>_xlfn.XLOOKUP(Tabela4[[#This Row],[Origem]],Tabela2[Estado],Tabela2[Id_Porto],-1)</f>
        <v>5</v>
      </c>
      <c r="F1124" s="68">
        <f>_xlfn.XLOOKUP(Tabela4[[#This Row],[Destino]],Tabela2[Estado],Tabela2[Id_Porto],-1)</f>
        <v>9</v>
      </c>
      <c r="G1124" s="68">
        <f>_xlfn.XLOOKUP(Tabela4[[#This Row],[Tipo]],Tabela5[Tipo],Tabela5[Id_Carga],-1)</f>
        <v>4</v>
      </c>
      <c r="H1124" s="59">
        <f>MONTH(DATE(2024, FIND(Tabela4[[#This Row],[Mês]], "janfevmarabrmaijunjulagosetoutnovdez")/3 + 1, 1))</f>
        <v>3</v>
      </c>
      <c r="I1124" s="51">
        <v>10</v>
      </c>
      <c r="J1124" s="47">
        <v>20</v>
      </c>
    </row>
    <row r="1125" spans="1:10" x14ac:dyDescent="0.25">
      <c r="A1125" s="59" t="s">
        <v>196</v>
      </c>
      <c r="B1125" s="46" t="s">
        <v>191</v>
      </c>
      <c r="C1125" s="46" t="s">
        <v>183</v>
      </c>
      <c r="D1125" s="46" t="s">
        <v>184</v>
      </c>
      <c r="E1125" s="68">
        <f>_xlfn.XLOOKUP(Tabela4[[#This Row],[Origem]],Tabela2[Estado],Tabela2[Id_Porto],-1)</f>
        <v>8</v>
      </c>
      <c r="F1125" s="68">
        <f>_xlfn.XLOOKUP(Tabela4[[#This Row],[Destino]],Tabela2[Estado],Tabela2[Id_Porto],-1)</f>
        <v>9</v>
      </c>
      <c r="G1125" s="68">
        <f>_xlfn.XLOOKUP(Tabela4[[#This Row],[Tipo]],Tabela5[Tipo],Tabela5[Id_Carga],-1)</f>
        <v>3</v>
      </c>
      <c r="H1125" s="59">
        <f>MONTH(DATE(2024, FIND(Tabela4[[#This Row],[Mês]], "janfevmarabrmaijunjulagosetoutnovdez")/3 + 1, 1))</f>
        <v>3</v>
      </c>
      <c r="I1125" s="51">
        <v>10</v>
      </c>
      <c r="J1125" s="47">
        <v>20</v>
      </c>
    </row>
    <row r="1126" spans="1:10" x14ac:dyDescent="0.25">
      <c r="A1126" s="59" t="s">
        <v>196</v>
      </c>
      <c r="B1126" s="46" t="s">
        <v>191</v>
      </c>
      <c r="C1126" s="46" t="s">
        <v>177</v>
      </c>
      <c r="D1126" s="46" t="s">
        <v>86</v>
      </c>
      <c r="E1126" s="68">
        <f>_xlfn.XLOOKUP(Tabela4[[#This Row],[Origem]],Tabela2[Estado],Tabela2[Id_Porto],-1)</f>
        <v>1</v>
      </c>
      <c r="F1126" s="68">
        <f>_xlfn.XLOOKUP(Tabela4[[#This Row],[Destino]],Tabela2[Estado],Tabela2[Id_Porto],-1)</f>
        <v>4</v>
      </c>
      <c r="G1126" s="68">
        <f>_xlfn.XLOOKUP(Tabela4[[#This Row],[Tipo]],Tabela5[Tipo],Tabela5[Id_Carga],-1)</f>
        <v>3</v>
      </c>
      <c r="H1126" s="59">
        <f>MONTH(DATE(2024, FIND(Tabela4[[#This Row],[Mês]], "janfevmarabrmaijunjulagosetoutnovdez")/3 + 1, 1))</f>
        <v>3</v>
      </c>
      <c r="I1126" s="51">
        <v>9</v>
      </c>
      <c r="J1126" s="47">
        <v>18</v>
      </c>
    </row>
    <row r="1127" spans="1:10" x14ac:dyDescent="0.25">
      <c r="A1127" s="59" t="s">
        <v>196</v>
      </c>
      <c r="B1127" s="46" t="s">
        <v>193</v>
      </c>
      <c r="C1127" s="46" t="s">
        <v>181</v>
      </c>
      <c r="D1127" s="46" t="s">
        <v>177</v>
      </c>
      <c r="E1127" s="68">
        <f>_xlfn.XLOOKUP(Tabela4[[#This Row],[Origem]],Tabela2[Estado],Tabela2[Id_Porto],-1)</f>
        <v>6</v>
      </c>
      <c r="F1127" s="68">
        <f>_xlfn.XLOOKUP(Tabela4[[#This Row],[Destino]],Tabela2[Estado],Tabela2[Id_Porto],-1)</f>
        <v>1</v>
      </c>
      <c r="G1127" s="68">
        <f>_xlfn.XLOOKUP(Tabela4[[#This Row],[Tipo]],Tabela5[Tipo],Tabela5[Id_Carga],-1)</f>
        <v>4</v>
      </c>
      <c r="H1127" s="59">
        <f>MONTH(DATE(2024, FIND(Tabela4[[#This Row],[Mês]], "janfevmarabrmaijunjulagosetoutnovdez")/3 + 1, 1))</f>
        <v>3</v>
      </c>
      <c r="I1127" s="51">
        <v>9</v>
      </c>
      <c r="J1127" s="47">
        <v>18</v>
      </c>
    </row>
    <row r="1128" spans="1:10" x14ac:dyDescent="0.25">
      <c r="A1128" s="59" t="s">
        <v>196</v>
      </c>
      <c r="B1128" s="46" t="s">
        <v>191</v>
      </c>
      <c r="C1128" s="46" t="s">
        <v>187</v>
      </c>
      <c r="D1128" s="46" t="s">
        <v>177</v>
      </c>
      <c r="E1128" s="68">
        <f>_xlfn.XLOOKUP(Tabela4[[#This Row],[Origem]],Tabela2[Estado],Tabela2[Id_Porto],-1)</f>
        <v>12</v>
      </c>
      <c r="F1128" s="68">
        <f>_xlfn.XLOOKUP(Tabela4[[#This Row],[Destino]],Tabela2[Estado],Tabela2[Id_Porto],-1)</f>
        <v>1</v>
      </c>
      <c r="G1128" s="68">
        <f>_xlfn.XLOOKUP(Tabela4[[#This Row],[Tipo]],Tabela5[Tipo],Tabela5[Id_Carga],-1)</f>
        <v>3</v>
      </c>
      <c r="H1128" s="59">
        <f>MONTH(DATE(2024, FIND(Tabela4[[#This Row],[Mês]], "janfevmarabrmaijunjulagosetoutnovdez")/3 + 1, 1))</f>
        <v>3</v>
      </c>
      <c r="I1128" s="51">
        <v>9</v>
      </c>
      <c r="J1128" s="47">
        <v>18</v>
      </c>
    </row>
    <row r="1129" spans="1:10" x14ac:dyDescent="0.25">
      <c r="A1129" s="59" t="s">
        <v>196</v>
      </c>
      <c r="B1129" s="46" t="s">
        <v>191</v>
      </c>
      <c r="C1129" s="46" t="s">
        <v>187</v>
      </c>
      <c r="D1129" s="46" t="s">
        <v>86</v>
      </c>
      <c r="E1129" s="68">
        <f>_xlfn.XLOOKUP(Tabela4[[#This Row],[Origem]],Tabela2[Estado],Tabela2[Id_Porto],-1)</f>
        <v>12</v>
      </c>
      <c r="F1129" s="68">
        <f>_xlfn.XLOOKUP(Tabela4[[#This Row],[Destino]],Tabela2[Estado],Tabela2[Id_Porto],-1)</f>
        <v>4</v>
      </c>
      <c r="G1129" s="68">
        <f>_xlfn.XLOOKUP(Tabela4[[#This Row],[Tipo]],Tabela5[Tipo],Tabela5[Id_Carga],-1)</f>
        <v>3</v>
      </c>
      <c r="H1129" s="59">
        <f>MONTH(DATE(2024, FIND(Tabela4[[#This Row],[Mês]], "janfevmarabrmaijunjulagosetoutnovdez")/3 + 1, 1))</f>
        <v>3</v>
      </c>
      <c r="I1129" s="51">
        <v>9</v>
      </c>
      <c r="J1129" s="47">
        <v>18</v>
      </c>
    </row>
    <row r="1130" spans="1:10" x14ac:dyDescent="0.25">
      <c r="A1130" s="59" t="s">
        <v>196</v>
      </c>
      <c r="B1130" s="46" t="s">
        <v>191</v>
      </c>
      <c r="C1130" s="46" t="s">
        <v>187</v>
      </c>
      <c r="D1130" s="46" t="s">
        <v>186</v>
      </c>
      <c r="E1130" s="68">
        <f>_xlfn.XLOOKUP(Tabela4[[#This Row],[Origem]],Tabela2[Estado],Tabela2[Id_Porto],-1)</f>
        <v>12</v>
      </c>
      <c r="F1130" s="68">
        <f>_xlfn.XLOOKUP(Tabela4[[#This Row],[Destino]],Tabela2[Estado],Tabela2[Id_Porto],-1)</f>
        <v>11</v>
      </c>
      <c r="G1130" s="68">
        <f>_xlfn.XLOOKUP(Tabela4[[#This Row],[Tipo]],Tabela5[Tipo],Tabela5[Id_Carga],-1)</f>
        <v>3</v>
      </c>
      <c r="H1130" s="59">
        <f>MONTH(DATE(2024, FIND(Tabela4[[#This Row],[Mês]], "janfevmarabrmaijunjulagosetoutnovdez")/3 + 1, 1))</f>
        <v>3</v>
      </c>
      <c r="I1130" s="51">
        <v>9</v>
      </c>
      <c r="J1130" s="47">
        <v>18</v>
      </c>
    </row>
    <row r="1131" spans="1:10" x14ac:dyDescent="0.25">
      <c r="A1131" s="59" t="s">
        <v>196</v>
      </c>
      <c r="B1131" s="46" t="s">
        <v>192</v>
      </c>
      <c r="C1131" s="46" t="s">
        <v>187</v>
      </c>
      <c r="D1131" s="46" t="s">
        <v>184</v>
      </c>
      <c r="E1131" s="68">
        <f>_xlfn.XLOOKUP(Tabela4[[#This Row],[Origem]],Tabela2[Estado],Tabela2[Id_Porto],-1)</f>
        <v>12</v>
      </c>
      <c r="F1131" s="68">
        <f>_xlfn.XLOOKUP(Tabela4[[#This Row],[Destino]],Tabela2[Estado],Tabela2[Id_Porto],-1)</f>
        <v>9</v>
      </c>
      <c r="G1131" s="68">
        <f>_xlfn.XLOOKUP(Tabela4[[#This Row],[Tipo]],Tabela5[Tipo],Tabela5[Id_Carga],-1)</f>
        <v>1</v>
      </c>
      <c r="H1131" s="59">
        <f>MONTH(DATE(2024, FIND(Tabela4[[#This Row],[Mês]], "janfevmarabrmaijunjulagosetoutnovdez")/3 + 1, 1))</f>
        <v>3</v>
      </c>
      <c r="I1131" s="51">
        <v>18</v>
      </c>
      <c r="J1131" s="47">
        <v>18</v>
      </c>
    </row>
    <row r="1132" spans="1:10" x14ac:dyDescent="0.25">
      <c r="A1132" s="59" t="s">
        <v>196</v>
      </c>
      <c r="B1132" s="46" t="s">
        <v>191</v>
      </c>
      <c r="C1132" s="46" t="s">
        <v>186</v>
      </c>
      <c r="D1132" s="46" t="s">
        <v>177</v>
      </c>
      <c r="E1132" s="68">
        <f>_xlfn.XLOOKUP(Tabela4[[#This Row],[Origem]],Tabela2[Estado],Tabela2[Id_Porto],-1)</f>
        <v>11</v>
      </c>
      <c r="F1132" s="68">
        <f>_xlfn.XLOOKUP(Tabela4[[#This Row],[Destino]],Tabela2[Estado],Tabela2[Id_Porto],-1)</f>
        <v>1</v>
      </c>
      <c r="G1132" s="68">
        <f>_xlfn.XLOOKUP(Tabela4[[#This Row],[Tipo]],Tabela5[Tipo],Tabela5[Id_Carga],-1)</f>
        <v>3</v>
      </c>
      <c r="H1132" s="59">
        <f>MONTH(DATE(2024, FIND(Tabela4[[#This Row],[Mês]], "janfevmarabrmaijunjulagosetoutnovdez")/3 + 1, 1))</f>
        <v>3</v>
      </c>
      <c r="I1132" s="51">
        <v>18</v>
      </c>
      <c r="J1132" s="47">
        <v>18</v>
      </c>
    </row>
    <row r="1133" spans="1:10" x14ac:dyDescent="0.25">
      <c r="A1133" s="59" t="s">
        <v>196</v>
      </c>
      <c r="B1133" s="46" t="s">
        <v>191</v>
      </c>
      <c r="C1133" s="46" t="s">
        <v>186</v>
      </c>
      <c r="D1133" s="46" t="s">
        <v>184</v>
      </c>
      <c r="E1133" s="68">
        <f>_xlfn.XLOOKUP(Tabela4[[#This Row],[Origem]],Tabela2[Estado],Tabela2[Id_Porto],-1)</f>
        <v>11</v>
      </c>
      <c r="F1133" s="68">
        <f>_xlfn.XLOOKUP(Tabela4[[#This Row],[Destino]],Tabela2[Estado],Tabela2[Id_Porto],-1)</f>
        <v>9</v>
      </c>
      <c r="G1133" s="68">
        <f>_xlfn.XLOOKUP(Tabela4[[#This Row],[Tipo]],Tabela5[Tipo],Tabela5[Id_Carga],-1)</f>
        <v>3</v>
      </c>
      <c r="H1133" s="59">
        <f>MONTH(DATE(2024, FIND(Tabela4[[#This Row],[Mês]], "janfevmarabrmaijunjulagosetoutnovdez")/3 + 1, 1))</f>
        <v>3</v>
      </c>
      <c r="I1133" s="51">
        <v>9</v>
      </c>
      <c r="J1133" s="47">
        <v>18</v>
      </c>
    </row>
    <row r="1134" spans="1:10" x14ac:dyDescent="0.25">
      <c r="A1134" s="59" t="s">
        <v>196</v>
      </c>
      <c r="B1134" s="46" t="s">
        <v>192</v>
      </c>
      <c r="C1134" s="46" t="s">
        <v>181</v>
      </c>
      <c r="D1134" s="46" t="s">
        <v>177</v>
      </c>
      <c r="E1134" s="68">
        <f>_xlfn.XLOOKUP(Tabela4[[#This Row],[Origem]],Tabela2[Estado],Tabela2[Id_Porto],-1)</f>
        <v>6</v>
      </c>
      <c r="F1134" s="68">
        <f>_xlfn.XLOOKUP(Tabela4[[#This Row],[Destino]],Tabela2[Estado],Tabela2[Id_Porto],-1)</f>
        <v>1</v>
      </c>
      <c r="G1134" s="68">
        <f>_xlfn.XLOOKUP(Tabela4[[#This Row],[Tipo]],Tabela5[Tipo],Tabela5[Id_Carga],-1)</f>
        <v>1</v>
      </c>
      <c r="H1134" s="59">
        <f>MONTH(DATE(2024, FIND(Tabela4[[#This Row],[Mês]], "janfevmarabrmaijunjulagosetoutnovdez")/3 + 1, 1))</f>
        <v>3</v>
      </c>
      <c r="I1134" s="51">
        <v>17</v>
      </c>
      <c r="J1134" s="47">
        <v>17</v>
      </c>
    </row>
    <row r="1135" spans="1:10" x14ac:dyDescent="0.25">
      <c r="A1135" s="59" t="s">
        <v>196</v>
      </c>
      <c r="B1135" s="46" t="s">
        <v>192</v>
      </c>
      <c r="C1135" s="46" t="s">
        <v>180</v>
      </c>
      <c r="D1135" s="46" t="s">
        <v>186</v>
      </c>
      <c r="E1135" s="68">
        <f>_xlfn.XLOOKUP(Tabela4[[#This Row],[Origem]],Tabela2[Estado],Tabela2[Id_Porto],-1)</f>
        <v>5</v>
      </c>
      <c r="F1135" s="68">
        <f>_xlfn.XLOOKUP(Tabela4[[#This Row],[Destino]],Tabela2[Estado],Tabela2[Id_Porto],-1)</f>
        <v>11</v>
      </c>
      <c r="G1135" s="68">
        <f>_xlfn.XLOOKUP(Tabela4[[#This Row],[Tipo]],Tabela5[Tipo],Tabela5[Id_Carga],-1)</f>
        <v>1</v>
      </c>
      <c r="H1135" s="59">
        <f>MONTH(DATE(2024, FIND(Tabela4[[#This Row],[Mês]], "janfevmarabrmaijunjulagosetoutnovdez")/3 + 1, 1))</f>
        <v>3</v>
      </c>
      <c r="I1135" s="51">
        <v>17</v>
      </c>
      <c r="J1135" s="47">
        <v>17</v>
      </c>
    </row>
    <row r="1136" spans="1:10" x14ac:dyDescent="0.25">
      <c r="A1136" s="59" t="s">
        <v>196</v>
      </c>
      <c r="B1136" s="46" t="s">
        <v>192</v>
      </c>
      <c r="C1136" s="46" t="s">
        <v>184</v>
      </c>
      <c r="D1136" s="46" t="s">
        <v>181</v>
      </c>
      <c r="E1136" s="68">
        <f>_xlfn.XLOOKUP(Tabela4[[#This Row],[Origem]],Tabela2[Estado],Tabela2[Id_Porto],-1)</f>
        <v>9</v>
      </c>
      <c r="F1136" s="68">
        <f>_xlfn.XLOOKUP(Tabela4[[#This Row],[Destino]],Tabela2[Estado],Tabela2[Id_Porto],-1)</f>
        <v>6</v>
      </c>
      <c r="G1136" s="68">
        <f>_xlfn.XLOOKUP(Tabela4[[#This Row],[Tipo]],Tabela5[Tipo],Tabela5[Id_Carga],-1)</f>
        <v>1</v>
      </c>
      <c r="H1136" s="59">
        <f>MONTH(DATE(2024, FIND(Tabela4[[#This Row],[Mês]], "janfevmarabrmaijunjulagosetoutnovdez")/3 + 1, 1))</f>
        <v>3</v>
      </c>
      <c r="I1136" s="51">
        <v>17</v>
      </c>
      <c r="J1136" s="47">
        <v>17</v>
      </c>
    </row>
    <row r="1137" spans="1:10" x14ac:dyDescent="0.25">
      <c r="A1137" s="59" t="s">
        <v>196</v>
      </c>
      <c r="B1137" s="46" t="s">
        <v>191</v>
      </c>
      <c r="C1137" s="46" t="s">
        <v>181</v>
      </c>
      <c r="D1137" s="46" t="s">
        <v>184</v>
      </c>
      <c r="E1137" s="68">
        <f>_xlfn.XLOOKUP(Tabela4[[#This Row],[Origem]],Tabela2[Estado],Tabela2[Id_Porto],-1)</f>
        <v>6</v>
      </c>
      <c r="F1137" s="68">
        <f>_xlfn.XLOOKUP(Tabela4[[#This Row],[Destino]],Tabela2[Estado],Tabela2[Id_Porto],-1)</f>
        <v>9</v>
      </c>
      <c r="G1137" s="68">
        <f>_xlfn.XLOOKUP(Tabela4[[#This Row],[Tipo]],Tabela5[Tipo],Tabela5[Id_Carga],-1)</f>
        <v>3</v>
      </c>
      <c r="H1137" s="59">
        <f>MONTH(DATE(2024, FIND(Tabela4[[#This Row],[Mês]], "janfevmarabrmaijunjulagosetoutnovdez")/3 + 1, 1))</f>
        <v>3</v>
      </c>
      <c r="I1137" s="51">
        <v>8</v>
      </c>
      <c r="J1137" s="47">
        <v>16</v>
      </c>
    </row>
    <row r="1138" spans="1:10" x14ac:dyDescent="0.25">
      <c r="A1138" s="59" t="s">
        <v>196</v>
      </c>
      <c r="B1138" s="46" t="s">
        <v>191</v>
      </c>
      <c r="C1138" s="46" t="s">
        <v>86</v>
      </c>
      <c r="D1138" s="46" t="s">
        <v>181</v>
      </c>
      <c r="E1138" s="68">
        <f>_xlfn.XLOOKUP(Tabela4[[#This Row],[Origem]],Tabela2[Estado],Tabela2[Id_Porto],-1)</f>
        <v>4</v>
      </c>
      <c r="F1138" s="68">
        <f>_xlfn.XLOOKUP(Tabela4[[#This Row],[Destino]],Tabela2[Estado],Tabela2[Id_Porto],-1)</f>
        <v>6</v>
      </c>
      <c r="G1138" s="68">
        <f>_xlfn.XLOOKUP(Tabela4[[#This Row],[Tipo]],Tabela5[Tipo],Tabela5[Id_Carga],-1)</f>
        <v>3</v>
      </c>
      <c r="H1138" s="59">
        <f>MONTH(DATE(2024, FIND(Tabela4[[#This Row],[Mês]], "janfevmarabrmaijunjulagosetoutnovdez")/3 + 1, 1))</f>
        <v>3</v>
      </c>
      <c r="I1138" s="51">
        <v>8</v>
      </c>
      <c r="J1138" s="47">
        <v>16</v>
      </c>
    </row>
    <row r="1139" spans="1:10" x14ac:dyDescent="0.25">
      <c r="A1139" s="59" t="s">
        <v>196</v>
      </c>
      <c r="B1139" s="46" t="s">
        <v>192</v>
      </c>
      <c r="C1139" s="46" t="s">
        <v>86</v>
      </c>
      <c r="D1139" s="46" t="s">
        <v>186</v>
      </c>
      <c r="E1139" s="68">
        <f>_xlfn.XLOOKUP(Tabela4[[#This Row],[Origem]],Tabela2[Estado],Tabela2[Id_Porto],-1)</f>
        <v>4</v>
      </c>
      <c r="F1139" s="68">
        <f>_xlfn.XLOOKUP(Tabela4[[#This Row],[Destino]],Tabela2[Estado],Tabela2[Id_Porto],-1)</f>
        <v>11</v>
      </c>
      <c r="G1139" s="68">
        <f>_xlfn.XLOOKUP(Tabela4[[#This Row],[Tipo]],Tabela5[Tipo],Tabela5[Id_Carga],-1)</f>
        <v>1</v>
      </c>
      <c r="H1139" s="59">
        <f>MONTH(DATE(2024, FIND(Tabela4[[#This Row],[Mês]], "janfevmarabrmaijunjulagosetoutnovdez")/3 + 1, 1))</f>
        <v>3</v>
      </c>
      <c r="I1139" s="51">
        <v>16</v>
      </c>
      <c r="J1139" s="47">
        <v>16</v>
      </c>
    </row>
    <row r="1140" spans="1:10" x14ac:dyDescent="0.25">
      <c r="A1140" s="59" t="s">
        <v>196</v>
      </c>
      <c r="B1140" s="46" t="s">
        <v>192</v>
      </c>
      <c r="C1140" s="46" t="s">
        <v>185</v>
      </c>
      <c r="D1140" s="46" t="s">
        <v>186</v>
      </c>
      <c r="E1140" s="68">
        <f>_xlfn.XLOOKUP(Tabela4[[#This Row],[Origem]],Tabela2[Estado],Tabela2[Id_Porto],-1)</f>
        <v>10</v>
      </c>
      <c r="F1140" s="68">
        <f>_xlfn.XLOOKUP(Tabela4[[#This Row],[Destino]],Tabela2[Estado],Tabela2[Id_Porto],-1)</f>
        <v>11</v>
      </c>
      <c r="G1140" s="68">
        <f>_xlfn.XLOOKUP(Tabela4[[#This Row],[Tipo]],Tabela5[Tipo],Tabela5[Id_Carga],-1)</f>
        <v>1</v>
      </c>
      <c r="H1140" s="59">
        <f>MONTH(DATE(2024, FIND(Tabela4[[#This Row],[Mês]], "janfevmarabrmaijunjulagosetoutnovdez")/3 + 1, 1))</f>
        <v>3</v>
      </c>
      <c r="I1140" s="51">
        <v>16</v>
      </c>
      <c r="J1140" s="47">
        <v>16</v>
      </c>
    </row>
    <row r="1141" spans="1:10" x14ac:dyDescent="0.25">
      <c r="A1141" s="59" t="s">
        <v>196</v>
      </c>
      <c r="B1141" s="46" t="s">
        <v>193</v>
      </c>
      <c r="C1141" s="46" t="s">
        <v>183</v>
      </c>
      <c r="D1141" s="46" t="s">
        <v>186</v>
      </c>
      <c r="E1141" s="68">
        <f>_xlfn.XLOOKUP(Tabela4[[#This Row],[Origem]],Tabela2[Estado],Tabela2[Id_Porto],-1)</f>
        <v>8</v>
      </c>
      <c r="F1141" s="68">
        <f>_xlfn.XLOOKUP(Tabela4[[#This Row],[Destino]],Tabela2[Estado],Tabela2[Id_Porto],-1)</f>
        <v>11</v>
      </c>
      <c r="G1141" s="68">
        <f>_xlfn.XLOOKUP(Tabela4[[#This Row],[Tipo]],Tabela5[Tipo],Tabela5[Id_Carga],-1)</f>
        <v>4</v>
      </c>
      <c r="H1141" s="59">
        <f>MONTH(DATE(2024, FIND(Tabela4[[#This Row],[Mês]], "janfevmarabrmaijunjulagosetoutnovdez")/3 + 1, 1))</f>
        <v>3</v>
      </c>
      <c r="I1141" s="51">
        <v>8</v>
      </c>
      <c r="J1141" s="47">
        <v>16</v>
      </c>
    </row>
    <row r="1142" spans="1:10" x14ac:dyDescent="0.25">
      <c r="A1142" s="59" t="s">
        <v>196</v>
      </c>
      <c r="B1142" s="46" t="s">
        <v>192</v>
      </c>
      <c r="C1142" s="46" t="s">
        <v>187</v>
      </c>
      <c r="D1142" s="46" t="s">
        <v>183</v>
      </c>
      <c r="E1142" s="68">
        <f>_xlfn.XLOOKUP(Tabela4[[#This Row],[Origem]],Tabela2[Estado],Tabela2[Id_Porto],-1)</f>
        <v>12</v>
      </c>
      <c r="F1142" s="68">
        <f>_xlfn.XLOOKUP(Tabela4[[#This Row],[Destino]],Tabela2[Estado],Tabela2[Id_Porto],-1)</f>
        <v>8</v>
      </c>
      <c r="G1142" s="68">
        <f>_xlfn.XLOOKUP(Tabela4[[#This Row],[Tipo]],Tabela5[Tipo],Tabela5[Id_Carga],-1)</f>
        <v>1</v>
      </c>
      <c r="H1142" s="59">
        <f>MONTH(DATE(2024, FIND(Tabela4[[#This Row],[Mês]], "janfevmarabrmaijunjulagosetoutnovdez")/3 + 1, 1))</f>
        <v>3</v>
      </c>
      <c r="I1142" s="51">
        <v>16</v>
      </c>
      <c r="J1142" s="47">
        <v>16</v>
      </c>
    </row>
    <row r="1143" spans="1:10" x14ac:dyDescent="0.25">
      <c r="A1143" s="59" t="s">
        <v>196</v>
      </c>
      <c r="B1143" s="46" t="s">
        <v>191</v>
      </c>
      <c r="C1143" s="46" t="s">
        <v>186</v>
      </c>
      <c r="D1143" s="46" t="s">
        <v>86</v>
      </c>
      <c r="E1143" s="68">
        <f>_xlfn.XLOOKUP(Tabela4[[#This Row],[Origem]],Tabela2[Estado],Tabela2[Id_Porto],-1)</f>
        <v>11</v>
      </c>
      <c r="F1143" s="68">
        <f>_xlfn.XLOOKUP(Tabela4[[#This Row],[Destino]],Tabela2[Estado],Tabela2[Id_Porto],-1)</f>
        <v>4</v>
      </c>
      <c r="G1143" s="68">
        <f>_xlfn.XLOOKUP(Tabela4[[#This Row],[Tipo]],Tabela5[Tipo],Tabela5[Id_Carga],-1)</f>
        <v>3</v>
      </c>
      <c r="H1143" s="59">
        <f>MONTH(DATE(2024, FIND(Tabela4[[#This Row],[Mês]], "janfevmarabrmaijunjulagosetoutnovdez")/3 + 1, 1))</f>
        <v>3</v>
      </c>
      <c r="I1143" s="51">
        <v>8</v>
      </c>
      <c r="J1143" s="47">
        <v>16</v>
      </c>
    </row>
    <row r="1144" spans="1:10" x14ac:dyDescent="0.25">
      <c r="A1144" s="59" t="s">
        <v>196</v>
      </c>
      <c r="B1144" s="46" t="s">
        <v>192</v>
      </c>
      <c r="C1144" s="46" t="s">
        <v>86</v>
      </c>
      <c r="D1144" s="46" t="s">
        <v>184</v>
      </c>
      <c r="E1144" s="68">
        <f>_xlfn.XLOOKUP(Tabela4[[#This Row],[Origem]],Tabela2[Estado],Tabela2[Id_Porto],-1)</f>
        <v>4</v>
      </c>
      <c r="F1144" s="68">
        <f>_xlfn.XLOOKUP(Tabela4[[#This Row],[Destino]],Tabela2[Estado],Tabela2[Id_Porto],-1)</f>
        <v>9</v>
      </c>
      <c r="G1144" s="68">
        <f>_xlfn.XLOOKUP(Tabela4[[#This Row],[Tipo]],Tabela5[Tipo],Tabela5[Id_Carga],-1)</f>
        <v>1</v>
      </c>
      <c r="H1144" s="59">
        <f>MONTH(DATE(2024, FIND(Tabela4[[#This Row],[Mês]], "janfevmarabrmaijunjulagosetoutnovdez")/3 + 1, 1))</f>
        <v>3</v>
      </c>
      <c r="I1144" s="51">
        <v>15</v>
      </c>
      <c r="J1144" s="47">
        <v>15</v>
      </c>
    </row>
    <row r="1145" spans="1:10" x14ac:dyDescent="0.25">
      <c r="A1145" s="59" t="s">
        <v>196</v>
      </c>
      <c r="B1145" s="46" t="s">
        <v>192</v>
      </c>
      <c r="C1145" s="46" t="s">
        <v>183</v>
      </c>
      <c r="D1145" s="46" t="s">
        <v>185</v>
      </c>
      <c r="E1145" s="68">
        <f>_xlfn.XLOOKUP(Tabela4[[#This Row],[Origem]],Tabela2[Estado],Tabela2[Id_Porto],-1)</f>
        <v>8</v>
      </c>
      <c r="F1145" s="68">
        <f>_xlfn.XLOOKUP(Tabela4[[#This Row],[Destino]],Tabela2[Estado],Tabela2[Id_Porto],-1)</f>
        <v>10</v>
      </c>
      <c r="G1145" s="68">
        <f>_xlfn.XLOOKUP(Tabela4[[#This Row],[Tipo]],Tabela5[Tipo],Tabela5[Id_Carga],-1)</f>
        <v>1</v>
      </c>
      <c r="H1145" s="59">
        <f>MONTH(DATE(2024, FIND(Tabela4[[#This Row],[Mês]], "janfevmarabrmaijunjulagosetoutnovdez")/3 + 1, 1))</f>
        <v>3</v>
      </c>
      <c r="I1145" s="51">
        <v>15</v>
      </c>
      <c r="J1145" s="47">
        <v>15</v>
      </c>
    </row>
    <row r="1146" spans="1:10" x14ac:dyDescent="0.25">
      <c r="A1146" s="59" t="s">
        <v>196</v>
      </c>
      <c r="B1146" s="46" t="s">
        <v>192</v>
      </c>
      <c r="C1146" s="46" t="s">
        <v>177</v>
      </c>
      <c r="D1146" s="46" t="s">
        <v>180</v>
      </c>
      <c r="E1146" s="68">
        <f>_xlfn.XLOOKUP(Tabela4[[#This Row],[Origem]],Tabela2[Estado],Tabela2[Id_Porto],-1)</f>
        <v>1</v>
      </c>
      <c r="F1146" s="68">
        <f>_xlfn.XLOOKUP(Tabela4[[#This Row],[Destino]],Tabela2[Estado],Tabela2[Id_Porto],-1)</f>
        <v>5</v>
      </c>
      <c r="G1146" s="68">
        <f>_xlfn.XLOOKUP(Tabela4[[#This Row],[Tipo]],Tabela5[Tipo],Tabela5[Id_Carga],-1)</f>
        <v>1</v>
      </c>
      <c r="H1146" s="59">
        <f>MONTH(DATE(2024, FIND(Tabela4[[#This Row],[Mês]], "janfevmarabrmaijunjulagosetoutnovdez")/3 + 1, 1))</f>
        <v>3</v>
      </c>
      <c r="I1146" s="51">
        <v>14</v>
      </c>
      <c r="J1146" s="47">
        <v>14</v>
      </c>
    </row>
    <row r="1147" spans="1:10" x14ac:dyDescent="0.25">
      <c r="A1147" s="59" t="s">
        <v>196</v>
      </c>
      <c r="B1147" s="46" t="s">
        <v>192</v>
      </c>
      <c r="C1147" s="46" t="s">
        <v>177</v>
      </c>
      <c r="D1147" s="46" t="s">
        <v>186</v>
      </c>
      <c r="E1147" s="68">
        <f>_xlfn.XLOOKUP(Tabela4[[#This Row],[Origem]],Tabela2[Estado],Tabela2[Id_Porto],-1)</f>
        <v>1</v>
      </c>
      <c r="F1147" s="68">
        <f>_xlfn.XLOOKUP(Tabela4[[#This Row],[Destino]],Tabela2[Estado],Tabela2[Id_Porto],-1)</f>
        <v>11</v>
      </c>
      <c r="G1147" s="68">
        <f>_xlfn.XLOOKUP(Tabela4[[#This Row],[Tipo]],Tabela5[Tipo],Tabela5[Id_Carga],-1)</f>
        <v>1</v>
      </c>
      <c r="H1147" s="59">
        <f>MONTH(DATE(2024, FIND(Tabela4[[#This Row],[Mês]], "janfevmarabrmaijunjulagosetoutnovdez")/3 + 1, 1))</f>
        <v>3</v>
      </c>
      <c r="I1147" s="51">
        <v>14</v>
      </c>
      <c r="J1147" s="47">
        <v>14</v>
      </c>
    </row>
    <row r="1148" spans="1:10" x14ac:dyDescent="0.25">
      <c r="A1148" s="59" t="s">
        <v>196</v>
      </c>
      <c r="B1148" s="46" t="s">
        <v>192</v>
      </c>
      <c r="C1148" s="46" t="s">
        <v>181</v>
      </c>
      <c r="D1148" s="46" t="s">
        <v>183</v>
      </c>
      <c r="E1148" s="68">
        <f>_xlfn.XLOOKUP(Tabela4[[#This Row],[Origem]],Tabela2[Estado],Tabela2[Id_Porto],-1)</f>
        <v>6</v>
      </c>
      <c r="F1148" s="68">
        <f>_xlfn.XLOOKUP(Tabela4[[#This Row],[Destino]],Tabela2[Estado],Tabela2[Id_Porto],-1)</f>
        <v>8</v>
      </c>
      <c r="G1148" s="68">
        <f>_xlfn.XLOOKUP(Tabela4[[#This Row],[Tipo]],Tabela5[Tipo],Tabela5[Id_Carga],-1)</f>
        <v>1</v>
      </c>
      <c r="H1148" s="59">
        <f>MONTH(DATE(2024, FIND(Tabela4[[#This Row],[Mês]], "janfevmarabrmaijunjulagosetoutnovdez")/3 + 1, 1))</f>
        <v>3</v>
      </c>
      <c r="I1148" s="51">
        <v>14</v>
      </c>
      <c r="J1148" s="47">
        <v>14</v>
      </c>
    </row>
    <row r="1149" spans="1:10" x14ac:dyDescent="0.25">
      <c r="A1149" s="59" t="s">
        <v>196</v>
      </c>
      <c r="B1149" s="46" t="s">
        <v>191</v>
      </c>
      <c r="C1149" s="46" t="s">
        <v>181</v>
      </c>
      <c r="D1149" s="46" t="s">
        <v>183</v>
      </c>
      <c r="E1149" s="68">
        <f>_xlfn.XLOOKUP(Tabela4[[#This Row],[Origem]],Tabela2[Estado],Tabela2[Id_Porto],-1)</f>
        <v>6</v>
      </c>
      <c r="F1149" s="68">
        <f>_xlfn.XLOOKUP(Tabela4[[#This Row],[Destino]],Tabela2[Estado],Tabela2[Id_Porto],-1)</f>
        <v>8</v>
      </c>
      <c r="G1149" s="68">
        <f>_xlfn.XLOOKUP(Tabela4[[#This Row],[Tipo]],Tabela5[Tipo],Tabela5[Id_Carga],-1)</f>
        <v>3</v>
      </c>
      <c r="H1149" s="59">
        <f>MONTH(DATE(2024, FIND(Tabela4[[#This Row],[Mês]], "janfevmarabrmaijunjulagosetoutnovdez")/3 + 1, 1))</f>
        <v>3</v>
      </c>
      <c r="I1149" s="51">
        <v>7</v>
      </c>
      <c r="J1149" s="47">
        <v>14</v>
      </c>
    </row>
    <row r="1150" spans="1:10" x14ac:dyDescent="0.25">
      <c r="A1150" s="59" t="s">
        <v>196</v>
      </c>
      <c r="B1150" s="46" t="s">
        <v>192</v>
      </c>
      <c r="C1150" s="46" t="s">
        <v>181</v>
      </c>
      <c r="D1150" s="46" t="s">
        <v>186</v>
      </c>
      <c r="E1150" s="68">
        <f>_xlfn.XLOOKUP(Tabela4[[#This Row],[Origem]],Tabela2[Estado],Tabela2[Id_Porto],-1)</f>
        <v>6</v>
      </c>
      <c r="F1150" s="68">
        <f>_xlfn.XLOOKUP(Tabela4[[#This Row],[Destino]],Tabela2[Estado],Tabela2[Id_Porto],-1)</f>
        <v>11</v>
      </c>
      <c r="G1150" s="68">
        <f>_xlfn.XLOOKUP(Tabela4[[#This Row],[Tipo]],Tabela5[Tipo],Tabela5[Id_Carga],-1)</f>
        <v>1</v>
      </c>
      <c r="H1150" s="59">
        <f>MONTH(DATE(2024, FIND(Tabela4[[#This Row],[Mês]], "janfevmarabrmaijunjulagosetoutnovdez")/3 + 1, 1))</f>
        <v>3</v>
      </c>
      <c r="I1150" s="51">
        <v>14</v>
      </c>
      <c r="J1150" s="47">
        <v>14</v>
      </c>
    </row>
    <row r="1151" spans="1:10" x14ac:dyDescent="0.25">
      <c r="A1151" s="59" t="s">
        <v>196</v>
      </c>
      <c r="B1151" s="46" t="s">
        <v>193</v>
      </c>
      <c r="C1151" s="46" t="s">
        <v>182</v>
      </c>
      <c r="D1151" s="46" t="s">
        <v>184</v>
      </c>
      <c r="E1151" s="68">
        <f>_xlfn.XLOOKUP(Tabela4[[#This Row],[Origem]],Tabela2[Estado],Tabela2[Id_Porto],-1)</f>
        <v>7</v>
      </c>
      <c r="F1151" s="68">
        <f>_xlfn.XLOOKUP(Tabela4[[#This Row],[Destino]],Tabela2[Estado],Tabela2[Id_Porto],-1)</f>
        <v>9</v>
      </c>
      <c r="G1151" s="68">
        <f>_xlfn.XLOOKUP(Tabela4[[#This Row],[Tipo]],Tabela5[Tipo],Tabela5[Id_Carga],-1)</f>
        <v>4</v>
      </c>
      <c r="H1151" s="59">
        <f>MONTH(DATE(2024, FIND(Tabela4[[#This Row],[Mês]], "janfevmarabrmaijunjulagosetoutnovdez")/3 + 1, 1))</f>
        <v>3</v>
      </c>
      <c r="I1151" s="51">
        <v>7</v>
      </c>
      <c r="J1151" s="47">
        <v>14</v>
      </c>
    </row>
    <row r="1152" spans="1:10" x14ac:dyDescent="0.25">
      <c r="A1152" s="59" t="s">
        <v>196</v>
      </c>
      <c r="B1152" s="46" t="s">
        <v>191</v>
      </c>
      <c r="C1152" s="46" t="s">
        <v>180</v>
      </c>
      <c r="D1152" s="46" t="s">
        <v>186</v>
      </c>
      <c r="E1152" s="68">
        <f>_xlfn.XLOOKUP(Tabela4[[#This Row],[Origem]],Tabela2[Estado],Tabela2[Id_Porto],-1)</f>
        <v>5</v>
      </c>
      <c r="F1152" s="68">
        <f>_xlfn.XLOOKUP(Tabela4[[#This Row],[Destino]],Tabela2[Estado],Tabela2[Id_Porto],-1)</f>
        <v>11</v>
      </c>
      <c r="G1152" s="68">
        <f>_xlfn.XLOOKUP(Tabela4[[#This Row],[Tipo]],Tabela5[Tipo],Tabela5[Id_Carga],-1)</f>
        <v>3</v>
      </c>
      <c r="H1152" s="59">
        <f>MONTH(DATE(2024, FIND(Tabela4[[#This Row],[Mês]], "janfevmarabrmaijunjulagosetoutnovdez")/3 + 1, 1))</f>
        <v>3</v>
      </c>
      <c r="I1152" s="51">
        <v>7</v>
      </c>
      <c r="J1152" s="47">
        <v>14</v>
      </c>
    </row>
    <row r="1153" spans="1:10" x14ac:dyDescent="0.25">
      <c r="A1153" s="59" t="s">
        <v>196</v>
      </c>
      <c r="B1153" s="46" t="s">
        <v>193</v>
      </c>
      <c r="C1153" s="46" t="s">
        <v>183</v>
      </c>
      <c r="D1153" s="46" t="s">
        <v>181</v>
      </c>
      <c r="E1153" s="68">
        <f>_xlfn.XLOOKUP(Tabela4[[#This Row],[Origem]],Tabela2[Estado],Tabela2[Id_Porto],-1)</f>
        <v>8</v>
      </c>
      <c r="F1153" s="68">
        <f>_xlfn.XLOOKUP(Tabela4[[#This Row],[Destino]],Tabela2[Estado],Tabela2[Id_Porto],-1)</f>
        <v>6</v>
      </c>
      <c r="G1153" s="68">
        <f>_xlfn.XLOOKUP(Tabela4[[#This Row],[Tipo]],Tabela5[Tipo],Tabela5[Id_Carga],-1)</f>
        <v>4</v>
      </c>
      <c r="H1153" s="59">
        <f>MONTH(DATE(2024, FIND(Tabela4[[#This Row],[Mês]], "janfevmarabrmaijunjulagosetoutnovdez")/3 + 1, 1))</f>
        <v>3</v>
      </c>
      <c r="I1153" s="51">
        <v>7</v>
      </c>
      <c r="J1153" s="47">
        <v>14</v>
      </c>
    </row>
    <row r="1154" spans="1:10" x14ac:dyDescent="0.25">
      <c r="A1154" s="59" t="s">
        <v>196</v>
      </c>
      <c r="B1154" s="46" t="s">
        <v>191</v>
      </c>
      <c r="C1154" s="46" t="s">
        <v>183</v>
      </c>
      <c r="D1154" s="46" t="s">
        <v>186</v>
      </c>
      <c r="E1154" s="68">
        <f>_xlfn.XLOOKUP(Tabela4[[#This Row],[Origem]],Tabela2[Estado],Tabela2[Id_Porto],-1)</f>
        <v>8</v>
      </c>
      <c r="F1154" s="68">
        <f>_xlfn.XLOOKUP(Tabela4[[#This Row],[Destino]],Tabela2[Estado],Tabela2[Id_Porto],-1)</f>
        <v>11</v>
      </c>
      <c r="G1154" s="68">
        <f>_xlfn.XLOOKUP(Tabela4[[#This Row],[Tipo]],Tabela5[Tipo],Tabela5[Id_Carga],-1)</f>
        <v>3</v>
      </c>
      <c r="H1154" s="59">
        <f>MONTH(DATE(2024, FIND(Tabela4[[#This Row],[Mês]], "janfevmarabrmaijunjulagosetoutnovdez")/3 + 1, 1))</f>
        <v>3</v>
      </c>
      <c r="I1154" s="51">
        <v>7</v>
      </c>
      <c r="J1154" s="47">
        <v>14</v>
      </c>
    </row>
    <row r="1155" spans="1:10" x14ac:dyDescent="0.25">
      <c r="A1155" s="59" t="s">
        <v>196</v>
      </c>
      <c r="B1155" s="46" t="s">
        <v>193</v>
      </c>
      <c r="C1155" s="46" t="s">
        <v>184</v>
      </c>
      <c r="D1155" s="46" t="s">
        <v>181</v>
      </c>
      <c r="E1155" s="68">
        <f>_xlfn.XLOOKUP(Tabela4[[#This Row],[Origem]],Tabela2[Estado],Tabela2[Id_Porto],-1)</f>
        <v>9</v>
      </c>
      <c r="F1155" s="68">
        <f>_xlfn.XLOOKUP(Tabela4[[#This Row],[Destino]],Tabela2[Estado],Tabela2[Id_Porto],-1)</f>
        <v>6</v>
      </c>
      <c r="G1155" s="68">
        <f>_xlfn.XLOOKUP(Tabela4[[#This Row],[Tipo]],Tabela5[Tipo],Tabela5[Id_Carga],-1)</f>
        <v>4</v>
      </c>
      <c r="H1155" s="59">
        <f>MONTH(DATE(2024, FIND(Tabela4[[#This Row],[Mês]], "janfevmarabrmaijunjulagosetoutnovdez")/3 + 1, 1))</f>
        <v>3</v>
      </c>
      <c r="I1155" s="51">
        <v>7</v>
      </c>
      <c r="J1155" s="47">
        <v>14</v>
      </c>
    </row>
    <row r="1156" spans="1:10" x14ac:dyDescent="0.25">
      <c r="A1156" s="59" t="s">
        <v>196</v>
      </c>
      <c r="B1156" s="46" t="s">
        <v>191</v>
      </c>
      <c r="C1156" s="46" t="s">
        <v>184</v>
      </c>
      <c r="D1156" s="46" t="s">
        <v>180</v>
      </c>
      <c r="E1156" s="68">
        <f>_xlfn.XLOOKUP(Tabela4[[#This Row],[Origem]],Tabela2[Estado],Tabela2[Id_Porto],-1)</f>
        <v>9</v>
      </c>
      <c r="F1156" s="68">
        <f>_xlfn.XLOOKUP(Tabela4[[#This Row],[Destino]],Tabela2[Estado],Tabela2[Id_Porto],-1)</f>
        <v>5</v>
      </c>
      <c r="G1156" s="68">
        <f>_xlfn.XLOOKUP(Tabela4[[#This Row],[Tipo]],Tabela5[Tipo],Tabela5[Id_Carga],-1)</f>
        <v>3</v>
      </c>
      <c r="H1156" s="59">
        <f>MONTH(DATE(2024, FIND(Tabela4[[#This Row],[Mês]], "janfevmarabrmaijunjulagosetoutnovdez")/3 + 1, 1))</f>
        <v>3</v>
      </c>
      <c r="I1156" s="51">
        <v>7</v>
      </c>
      <c r="J1156" s="47">
        <v>14</v>
      </c>
    </row>
    <row r="1157" spans="1:10" x14ac:dyDescent="0.25">
      <c r="A1157" s="59" t="s">
        <v>196</v>
      </c>
      <c r="B1157" s="46" t="s">
        <v>191</v>
      </c>
      <c r="C1157" s="46" t="s">
        <v>184</v>
      </c>
      <c r="D1157" s="46" t="s">
        <v>183</v>
      </c>
      <c r="E1157" s="68">
        <f>_xlfn.XLOOKUP(Tabela4[[#This Row],[Origem]],Tabela2[Estado],Tabela2[Id_Porto],-1)</f>
        <v>9</v>
      </c>
      <c r="F1157" s="68">
        <f>_xlfn.XLOOKUP(Tabela4[[#This Row],[Destino]],Tabela2[Estado],Tabela2[Id_Porto],-1)</f>
        <v>8</v>
      </c>
      <c r="G1157" s="68">
        <f>_xlfn.XLOOKUP(Tabela4[[#This Row],[Tipo]],Tabela5[Tipo],Tabela5[Id_Carga],-1)</f>
        <v>3</v>
      </c>
      <c r="H1157" s="59">
        <f>MONTH(DATE(2024, FIND(Tabela4[[#This Row],[Mês]], "janfevmarabrmaijunjulagosetoutnovdez")/3 + 1, 1))</f>
        <v>3</v>
      </c>
      <c r="I1157" s="51">
        <v>7</v>
      </c>
      <c r="J1157" s="47">
        <v>14</v>
      </c>
    </row>
    <row r="1158" spans="1:10" x14ac:dyDescent="0.25">
      <c r="A1158" s="59" t="s">
        <v>196</v>
      </c>
      <c r="B1158" s="46" t="s">
        <v>192</v>
      </c>
      <c r="C1158" s="46" t="s">
        <v>86</v>
      </c>
      <c r="D1158" s="46" t="s">
        <v>187</v>
      </c>
      <c r="E1158" s="68">
        <f>_xlfn.XLOOKUP(Tabela4[[#This Row],[Origem]],Tabela2[Estado],Tabela2[Id_Porto],-1)</f>
        <v>4</v>
      </c>
      <c r="F1158" s="68">
        <f>_xlfn.XLOOKUP(Tabela4[[#This Row],[Destino]],Tabela2[Estado],Tabela2[Id_Porto],-1)</f>
        <v>12</v>
      </c>
      <c r="G1158" s="68">
        <f>_xlfn.XLOOKUP(Tabela4[[#This Row],[Tipo]],Tabela5[Tipo],Tabela5[Id_Carga],-1)</f>
        <v>1</v>
      </c>
      <c r="H1158" s="59">
        <f>MONTH(DATE(2024, FIND(Tabela4[[#This Row],[Mês]], "janfevmarabrmaijunjulagosetoutnovdez")/3 + 1, 1))</f>
        <v>3</v>
      </c>
      <c r="I1158" s="51">
        <v>13</v>
      </c>
      <c r="J1158" s="47">
        <v>13</v>
      </c>
    </row>
    <row r="1159" spans="1:10" x14ac:dyDescent="0.25">
      <c r="A1159" s="59" t="s">
        <v>196</v>
      </c>
      <c r="B1159" s="46" t="s">
        <v>192</v>
      </c>
      <c r="C1159" s="46" t="s">
        <v>182</v>
      </c>
      <c r="D1159" s="46" t="s">
        <v>184</v>
      </c>
      <c r="E1159" s="68">
        <f>_xlfn.XLOOKUP(Tabela4[[#This Row],[Origem]],Tabela2[Estado],Tabela2[Id_Porto],-1)</f>
        <v>7</v>
      </c>
      <c r="F1159" s="68">
        <f>_xlfn.XLOOKUP(Tabela4[[#This Row],[Destino]],Tabela2[Estado],Tabela2[Id_Porto],-1)</f>
        <v>9</v>
      </c>
      <c r="G1159" s="68">
        <f>_xlfn.XLOOKUP(Tabela4[[#This Row],[Tipo]],Tabela5[Tipo],Tabela5[Id_Carga],-1)</f>
        <v>1</v>
      </c>
      <c r="H1159" s="59">
        <f>MONTH(DATE(2024, FIND(Tabela4[[#This Row],[Mês]], "janfevmarabrmaijunjulagosetoutnovdez")/3 + 1, 1))</f>
        <v>3</v>
      </c>
      <c r="I1159" s="51">
        <v>13</v>
      </c>
      <c r="J1159" s="47">
        <v>13</v>
      </c>
    </row>
    <row r="1160" spans="1:10" x14ac:dyDescent="0.25">
      <c r="A1160" s="59" t="s">
        <v>196</v>
      </c>
      <c r="B1160" s="46" t="s">
        <v>192</v>
      </c>
      <c r="C1160" s="46" t="s">
        <v>187</v>
      </c>
      <c r="D1160" s="46" t="s">
        <v>184</v>
      </c>
      <c r="E1160" s="68">
        <f>_xlfn.XLOOKUP(Tabela4[[#This Row],[Origem]],Tabela2[Estado],Tabela2[Id_Porto],-1)</f>
        <v>12</v>
      </c>
      <c r="F1160" s="68">
        <f>_xlfn.XLOOKUP(Tabela4[[#This Row],[Destino]],Tabela2[Estado],Tabela2[Id_Porto],-1)</f>
        <v>9</v>
      </c>
      <c r="G1160" s="68">
        <f>_xlfn.XLOOKUP(Tabela4[[#This Row],[Tipo]],Tabela5[Tipo],Tabela5[Id_Carga],-1)</f>
        <v>1</v>
      </c>
      <c r="H1160" s="59">
        <f>MONTH(DATE(2024, FIND(Tabela4[[#This Row],[Mês]], "janfevmarabrmaijunjulagosetoutnovdez")/3 + 1, 1))</f>
        <v>3</v>
      </c>
      <c r="I1160" s="51">
        <v>13</v>
      </c>
      <c r="J1160" s="47">
        <v>13</v>
      </c>
    </row>
    <row r="1161" spans="1:10" x14ac:dyDescent="0.25">
      <c r="A1161" s="59" t="s">
        <v>196</v>
      </c>
      <c r="B1161" s="46" t="s">
        <v>193</v>
      </c>
      <c r="C1161" s="46" t="s">
        <v>177</v>
      </c>
      <c r="D1161" s="46" t="s">
        <v>183</v>
      </c>
      <c r="E1161" s="68">
        <f>_xlfn.XLOOKUP(Tabela4[[#This Row],[Origem]],Tabela2[Estado],Tabela2[Id_Porto],-1)</f>
        <v>1</v>
      </c>
      <c r="F1161" s="68">
        <f>_xlfn.XLOOKUP(Tabela4[[#This Row],[Destino]],Tabela2[Estado],Tabela2[Id_Porto],-1)</f>
        <v>8</v>
      </c>
      <c r="G1161" s="68">
        <f>_xlfn.XLOOKUP(Tabela4[[#This Row],[Tipo]],Tabela5[Tipo],Tabela5[Id_Carga],-1)</f>
        <v>4</v>
      </c>
      <c r="H1161" s="59">
        <f>MONTH(DATE(2024, FIND(Tabela4[[#This Row],[Mês]], "janfevmarabrmaijunjulagosetoutnovdez")/3 + 1, 1))</f>
        <v>3</v>
      </c>
      <c r="I1161" s="51">
        <v>6</v>
      </c>
      <c r="J1161" s="47">
        <v>12</v>
      </c>
    </row>
    <row r="1162" spans="1:10" x14ac:dyDescent="0.25">
      <c r="A1162" s="59" t="s">
        <v>196</v>
      </c>
      <c r="B1162" s="46" t="s">
        <v>191</v>
      </c>
      <c r="C1162" s="46" t="s">
        <v>181</v>
      </c>
      <c r="D1162" s="46" t="s">
        <v>180</v>
      </c>
      <c r="E1162" s="68">
        <f>_xlfn.XLOOKUP(Tabela4[[#This Row],[Origem]],Tabela2[Estado],Tabela2[Id_Porto],-1)</f>
        <v>6</v>
      </c>
      <c r="F1162" s="68">
        <f>_xlfn.XLOOKUP(Tabela4[[#This Row],[Destino]],Tabela2[Estado],Tabela2[Id_Porto],-1)</f>
        <v>5</v>
      </c>
      <c r="G1162" s="68">
        <f>_xlfn.XLOOKUP(Tabela4[[#This Row],[Tipo]],Tabela5[Tipo],Tabela5[Id_Carga],-1)</f>
        <v>3</v>
      </c>
      <c r="H1162" s="59">
        <f>MONTH(DATE(2024, FIND(Tabela4[[#This Row],[Mês]], "janfevmarabrmaijunjulagosetoutnovdez")/3 + 1, 1))</f>
        <v>3</v>
      </c>
      <c r="I1162" s="51">
        <v>6</v>
      </c>
      <c r="J1162" s="47">
        <v>12</v>
      </c>
    </row>
    <row r="1163" spans="1:10" x14ac:dyDescent="0.25">
      <c r="A1163" s="59" t="s">
        <v>196</v>
      </c>
      <c r="B1163" s="46" t="s">
        <v>193</v>
      </c>
      <c r="C1163" s="46" t="s">
        <v>86</v>
      </c>
      <c r="D1163" s="46" t="s">
        <v>179</v>
      </c>
      <c r="E1163" s="68">
        <f>_xlfn.XLOOKUP(Tabela4[[#This Row],[Origem]],Tabela2[Estado],Tabela2[Id_Porto],-1)</f>
        <v>4</v>
      </c>
      <c r="F1163" s="68">
        <f>_xlfn.XLOOKUP(Tabela4[[#This Row],[Destino]],Tabela2[Estado],Tabela2[Id_Porto],-1)</f>
        <v>3</v>
      </c>
      <c r="G1163" s="68">
        <f>_xlfn.XLOOKUP(Tabela4[[#This Row],[Tipo]],Tabela5[Tipo],Tabela5[Id_Carga],-1)</f>
        <v>4</v>
      </c>
      <c r="H1163" s="59">
        <f>MONTH(DATE(2024, FIND(Tabela4[[#This Row],[Mês]], "janfevmarabrmaijunjulagosetoutnovdez")/3 + 1, 1))</f>
        <v>3</v>
      </c>
      <c r="I1163" s="51">
        <v>6</v>
      </c>
      <c r="J1163" s="47">
        <v>12</v>
      </c>
    </row>
    <row r="1164" spans="1:10" x14ac:dyDescent="0.25">
      <c r="A1164" s="59" t="s">
        <v>196</v>
      </c>
      <c r="B1164" s="46" t="s">
        <v>193</v>
      </c>
      <c r="C1164" s="46" t="s">
        <v>86</v>
      </c>
      <c r="D1164" s="46" t="s">
        <v>180</v>
      </c>
      <c r="E1164" s="68">
        <f>_xlfn.XLOOKUP(Tabela4[[#This Row],[Origem]],Tabela2[Estado],Tabela2[Id_Porto],-1)</f>
        <v>4</v>
      </c>
      <c r="F1164" s="68">
        <f>_xlfn.XLOOKUP(Tabela4[[#This Row],[Destino]],Tabela2[Estado],Tabela2[Id_Porto],-1)</f>
        <v>5</v>
      </c>
      <c r="G1164" s="68">
        <f>_xlfn.XLOOKUP(Tabela4[[#This Row],[Tipo]],Tabela5[Tipo],Tabela5[Id_Carga],-1)</f>
        <v>4</v>
      </c>
      <c r="H1164" s="59">
        <f>MONTH(DATE(2024, FIND(Tabela4[[#This Row],[Mês]], "janfevmarabrmaijunjulagosetoutnovdez")/3 + 1, 1))</f>
        <v>3</v>
      </c>
      <c r="I1164" s="51">
        <v>6</v>
      </c>
      <c r="J1164" s="47">
        <v>12</v>
      </c>
    </row>
    <row r="1165" spans="1:10" x14ac:dyDescent="0.25">
      <c r="A1165" s="59" t="s">
        <v>196</v>
      </c>
      <c r="B1165" s="46" t="s">
        <v>191</v>
      </c>
      <c r="C1165" s="46" t="s">
        <v>86</v>
      </c>
      <c r="D1165" s="46" t="s">
        <v>186</v>
      </c>
      <c r="E1165" s="68">
        <f>_xlfn.XLOOKUP(Tabela4[[#This Row],[Origem]],Tabela2[Estado],Tabela2[Id_Porto],-1)</f>
        <v>4</v>
      </c>
      <c r="F1165" s="68">
        <f>_xlfn.XLOOKUP(Tabela4[[#This Row],[Destino]],Tabela2[Estado],Tabela2[Id_Porto],-1)</f>
        <v>11</v>
      </c>
      <c r="G1165" s="68">
        <f>_xlfn.XLOOKUP(Tabela4[[#This Row],[Tipo]],Tabela5[Tipo],Tabela5[Id_Carga],-1)</f>
        <v>3</v>
      </c>
      <c r="H1165" s="59">
        <f>MONTH(DATE(2024, FIND(Tabela4[[#This Row],[Mês]], "janfevmarabrmaijunjulagosetoutnovdez")/3 + 1, 1))</f>
        <v>3</v>
      </c>
      <c r="I1165" s="51">
        <v>6</v>
      </c>
      <c r="J1165" s="47">
        <v>12</v>
      </c>
    </row>
    <row r="1166" spans="1:10" x14ac:dyDescent="0.25">
      <c r="A1166" s="59" t="s">
        <v>196</v>
      </c>
      <c r="B1166" s="46" t="s">
        <v>193</v>
      </c>
      <c r="C1166" s="46" t="s">
        <v>178</v>
      </c>
      <c r="D1166" s="46" t="s">
        <v>184</v>
      </c>
      <c r="E1166" s="68">
        <f>_xlfn.XLOOKUP(Tabela4[[#This Row],[Origem]],Tabela2[Estado],Tabela2[Id_Porto],-1)</f>
        <v>2</v>
      </c>
      <c r="F1166" s="68">
        <f>_xlfn.XLOOKUP(Tabela4[[#This Row],[Destino]],Tabela2[Estado],Tabela2[Id_Porto],-1)</f>
        <v>9</v>
      </c>
      <c r="G1166" s="68">
        <f>_xlfn.XLOOKUP(Tabela4[[#This Row],[Tipo]],Tabela5[Tipo],Tabela5[Id_Carga],-1)</f>
        <v>4</v>
      </c>
      <c r="H1166" s="59">
        <f>MONTH(DATE(2024, FIND(Tabela4[[#This Row],[Mês]], "janfevmarabrmaijunjulagosetoutnovdez")/3 + 1, 1))</f>
        <v>3</v>
      </c>
      <c r="I1166" s="51">
        <v>6</v>
      </c>
      <c r="J1166" s="47">
        <v>12</v>
      </c>
    </row>
    <row r="1167" spans="1:10" x14ac:dyDescent="0.25">
      <c r="A1167" s="59" t="s">
        <v>196</v>
      </c>
      <c r="B1167" s="46" t="s">
        <v>191</v>
      </c>
      <c r="C1167" s="46" t="s">
        <v>180</v>
      </c>
      <c r="D1167" s="46" t="s">
        <v>86</v>
      </c>
      <c r="E1167" s="68">
        <f>_xlfn.XLOOKUP(Tabela4[[#This Row],[Origem]],Tabela2[Estado],Tabela2[Id_Porto],-1)</f>
        <v>5</v>
      </c>
      <c r="F1167" s="68">
        <f>_xlfn.XLOOKUP(Tabela4[[#This Row],[Destino]],Tabela2[Estado],Tabela2[Id_Porto],-1)</f>
        <v>4</v>
      </c>
      <c r="G1167" s="68">
        <f>_xlfn.XLOOKUP(Tabela4[[#This Row],[Tipo]],Tabela5[Tipo],Tabela5[Id_Carga],-1)</f>
        <v>3</v>
      </c>
      <c r="H1167" s="59">
        <f>MONTH(DATE(2024, FIND(Tabela4[[#This Row],[Mês]], "janfevmarabrmaijunjulagosetoutnovdez")/3 + 1, 1))</f>
        <v>3</v>
      </c>
      <c r="I1167" s="51">
        <v>6</v>
      </c>
      <c r="J1167" s="47">
        <v>12</v>
      </c>
    </row>
    <row r="1168" spans="1:10" x14ac:dyDescent="0.25">
      <c r="A1168" s="59" t="s">
        <v>196</v>
      </c>
      <c r="B1168" s="46" t="s">
        <v>193</v>
      </c>
      <c r="C1168" s="46" t="s">
        <v>183</v>
      </c>
      <c r="D1168" s="46" t="s">
        <v>177</v>
      </c>
      <c r="E1168" s="68">
        <f>_xlfn.XLOOKUP(Tabela4[[#This Row],[Origem]],Tabela2[Estado],Tabela2[Id_Porto],-1)</f>
        <v>8</v>
      </c>
      <c r="F1168" s="68">
        <f>_xlfn.XLOOKUP(Tabela4[[#This Row],[Destino]],Tabela2[Estado],Tabela2[Id_Porto],-1)</f>
        <v>1</v>
      </c>
      <c r="G1168" s="68">
        <f>_xlfn.XLOOKUP(Tabela4[[#This Row],[Tipo]],Tabela5[Tipo],Tabela5[Id_Carga],-1)</f>
        <v>4</v>
      </c>
      <c r="H1168" s="59">
        <f>MONTH(DATE(2024, FIND(Tabela4[[#This Row],[Mês]], "janfevmarabrmaijunjulagosetoutnovdez")/3 + 1, 1))</f>
        <v>3</v>
      </c>
      <c r="I1168" s="51">
        <v>6</v>
      </c>
      <c r="J1168" s="47">
        <v>12</v>
      </c>
    </row>
    <row r="1169" spans="1:10" x14ac:dyDescent="0.25">
      <c r="A1169" s="59" t="s">
        <v>196</v>
      </c>
      <c r="B1169" s="46" t="s">
        <v>191</v>
      </c>
      <c r="C1169" s="46" t="s">
        <v>183</v>
      </c>
      <c r="D1169" s="46" t="s">
        <v>184</v>
      </c>
      <c r="E1169" s="68">
        <f>_xlfn.XLOOKUP(Tabela4[[#This Row],[Origem]],Tabela2[Estado],Tabela2[Id_Porto],-1)</f>
        <v>8</v>
      </c>
      <c r="F1169" s="68">
        <f>_xlfn.XLOOKUP(Tabela4[[#This Row],[Destino]],Tabela2[Estado],Tabela2[Id_Porto],-1)</f>
        <v>9</v>
      </c>
      <c r="G1169" s="68">
        <f>_xlfn.XLOOKUP(Tabela4[[#This Row],[Tipo]],Tabela5[Tipo],Tabela5[Id_Carga],-1)</f>
        <v>3</v>
      </c>
      <c r="H1169" s="59">
        <f>MONTH(DATE(2024, FIND(Tabela4[[#This Row],[Mês]], "janfevmarabrmaijunjulagosetoutnovdez")/3 + 1, 1))</f>
        <v>3</v>
      </c>
      <c r="I1169" s="51">
        <v>6</v>
      </c>
      <c r="J1169" s="47">
        <v>12</v>
      </c>
    </row>
    <row r="1170" spans="1:10" x14ac:dyDescent="0.25">
      <c r="A1170" s="59" t="s">
        <v>196</v>
      </c>
      <c r="B1170" s="46" t="s">
        <v>192</v>
      </c>
      <c r="C1170" s="46" t="s">
        <v>184</v>
      </c>
      <c r="D1170" s="46" t="s">
        <v>186</v>
      </c>
      <c r="E1170" s="68">
        <f>_xlfn.XLOOKUP(Tabela4[[#This Row],[Origem]],Tabela2[Estado],Tabela2[Id_Porto],-1)</f>
        <v>9</v>
      </c>
      <c r="F1170" s="68">
        <f>_xlfn.XLOOKUP(Tabela4[[#This Row],[Destino]],Tabela2[Estado],Tabela2[Id_Porto],-1)</f>
        <v>11</v>
      </c>
      <c r="G1170" s="68">
        <f>_xlfn.XLOOKUP(Tabela4[[#This Row],[Tipo]],Tabela5[Tipo],Tabela5[Id_Carga],-1)</f>
        <v>1</v>
      </c>
      <c r="H1170" s="59">
        <f>MONTH(DATE(2024, FIND(Tabela4[[#This Row],[Mês]], "janfevmarabrmaijunjulagosetoutnovdez")/3 + 1, 1))</f>
        <v>3</v>
      </c>
      <c r="I1170" s="51">
        <v>12</v>
      </c>
      <c r="J1170" s="47">
        <v>12</v>
      </c>
    </row>
    <row r="1171" spans="1:10" x14ac:dyDescent="0.25">
      <c r="A1171" s="59" t="s">
        <v>196</v>
      </c>
      <c r="B1171" s="46" t="s">
        <v>192</v>
      </c>
      <c r="C1171" s="46" t="s">
        <v>180</v>
      </c>
      <c r="D1171" s="46" t="s">
        <v>186</v>
      </c>
      <c r="E1171" s="68">
        <f>_xlfn.XLOOKUP(Tabela4[[#This Row],[Origem]],Tabela2[Estado],Tabela2[Id_Porto],-1)</f>
        <v>5</v>
      </c>
      <c r="F1171" s="68">
        <f>_xlfn.XLOOKUP(Tabela4[[#This Row],[Destino]],Tabela2[Estado],Tabela2[Id_Porto],-1)</f>
        <v>11</v>
      </c>
      <c r="G1171" s="68">
        <f>_xlfn.XLOOKUP(Tabela4[[#This Row],[Tipo]],Tabela5[Tipo],Tabela5[Id_Carga],-1)</f>
        <v>1</v>
      </c>
      <c r="H1171" s="59">
        <f>MONTH(DATE(2024, FIND(Tabela4[[#This Row],[Mês]], "janfevmarabrmaijunjulagosetoutnovdez")/3 + 1, 1))</f>
        <v>3</v>
      </c>
      <c r="I1171" s="51">
        <v>11</v>
      </c>
      <c r="J1171" s="47">
        <v>11</v>
      </c>
    </row>
    <row r="1172" spans="1:10" x14ac:dyDescent="0.25">
      <c r="A1172" s="59" t="s">
        <v>196</v>
      </c>
      <c r="B1172" s="46" t="s">
        <v>192</v>
      </c>
      <c r="C1172" s="46" t="s">
        <v>183</v>
      </c>
      <c r="D1172" s="46" t="s">
        <v>180</v>
      </c>
      <c r="E1172" s="68">
        <f>_xlfn.XLOOKUP(Tabela4[[#This Row],[Origem]],Tabela2[Estado],Tabela2[Id_Porto],-1)</f>
        <v>8</v>
      </c>
      <c r="F1172" s="68">
        <f>_xlfn.XLOOKUP(Tabela4[[#This Row],[Destino]],Tabela2[Estado],Tabela2[Id_Porto],-1)</f>
        <v>5</v>
      </c>
      <c r="G1172" s="68">
        <f>_xlfn.XLOOKUP(Tabela4[[#This Row],[Tipo]],Tabela5[Tipo],Tabela5[Id_Carga],-1)</f>
        <v>1</v>
      </c>
      <c r="H1172" s="59">
        <f>MONTH(DATE(2024, FIND(Tabela4[[#This Row],[Mês]], "janfevmarabrmaijunjulagosetoutnovdez")/3 + 1, 1))</f>
        <v>3</v>
      </c>
      <c r="I1172" s="51">
        <v>11</v>
      </c>
      <c r="J1172" s="47">
        <v>11</v>
      </c>
    </row>
    <row r="1173" spans="1:10" x14ac:dyDescent="0.25">
      <c r="A1173" s="59" t="s">
        <v>196</v>
      </c>
      <c r="B1173" s="46" t="s">
        <v>192</v>
      </c>
      <c r="C1173" s="46" t="s">
        <v>186</v>
      </c>
      <c r="D1173" s="46" t="s">
        <v>181</v>
      </c>
      <c r="E1173" s="68">
        <f>_xlfn.XLOOKUP(Tabela4[[#This Row],[Origem]],Tabela2[Estado],Tabela2[Id_Porto],-1)</f>
        <v>11</v>
      </c>
      <c r="F1173" s="68">
        <f>_xlfn.XLOOKUP(Tabela4[[#This Row],[Destino]],Tabela2[Estado],Tabela2[Id_Porto],-1)</f>
        <v>6</v>
      </c>
      <c r="G1173" s="68">
        <f>_xlfn.XLOOKUP(Tabela4[[#This Row],[Tipo]],Tabela5[Tipo],Tabela5[Id_Carga],-1)</f>
        <v>1</v>
      </c>
      <c r="H1173" s="59">
        <f>MONTH(DATE(2024, FIND(Tabela4[[#This Row],[Mês]], "janfevmarabrmaijunjulagosetoutnovdez")/3 + 1, 1))</f>
        <v>3</v>
      </c>
      <c r="I1173" s="51">
        <v>11</v>
      </c>
      <c r="J1173" s="47">
        <v>11</v>
      </c>
    </row>
    <row r="1174" spans="1:10" x14ac:dyDescent="0.25">
      <c r="A1174" s="59" t="s">
        <v>196</v>
      </c>
      <c r="B1174" s="46" t="s">
        <v>191</v>
      </c>
      <c r="C1174" s="46" t="s">
        <v>177</v>
      </c>
      <c r="D1174" s="46" t="s">
        <v>180</v>
      </c>
      <c r="E1174" s="68">
        <f>_xlfn.XLOOKUP(Tabela4[[#This Row],[Origem]],Tabela2[Estado],Tabela2[Id_Porto],-1)</f>
        <v>1</v>
      </c>
      <c r="F1174" s="68">
        <f>_xlfn.XLOOKUP(Tabela4[[#This Row],[Destino]],Tabela2[Estado],Tabela2[Id_Porto],-1)</f>
        <v>5</v>
      </c>
      <c r="G1174" s="68">
        <f>_xlfn.XLOOKUP(Tabela4[[#This Row],[Tipo]],Tabela5[Tipo],Tabela5[Id_Carga],-1)</f>
        <v>3</v>
      </c>
      <c r="H1174" s="59">
        <f>MONTH(DATE(2024, FIND(Tabela4[[#This Row],[Mês]], "janfevmarabrmaijunjulagosetoutnovdez")/3 + 1, 1))</f>
        <v>3</v>
      </c>
      <c r="I1174" s="51">
        <v>5</v>
      </c>
      <c r="J1174" s="47">
        <v>10</v>
      </c>
    </row>
    <row r="1175" spans="1:10" x14ac:dyDescent="0.25">
      <c r="A1175" s="59" t="s">
        <v>196</v>
      </c>
      <c r="B1175" s="46" t="s">
        <v>191</v>
      </c>
      <c r="C1175" s="46" t="s">
        <v>177</v>
      </c>
      <c r="D1175" s="46" t="s">
        <v>184</v>
      </c>
      <c r="E1175" s="68">
        <f>_xlfn.XLOOKUP(Tabela4[[#This Row],[Origem]],Tabela2[Estado],Tabela2[Id_Porto],-1)</f>
        <v>1</v>
      </c>
      <c r="F1175" s="68">
        <f>_xlfn.XLOOKUP(Tabela4[[#This Row],[Destino]],Tabela2[Estado],Tabela2[Id_Porto],-1)</f>
        <v>9</v>
      </c>
      <c r="G1175" s="68">
        <f>_xlfn.XLOOKUP(Tabela4[[#This Row],[Tipo]],Tabela5[Tipo],Tabela5[Id_Carga],-1)</f>
        <v>3</v>
      </c>
      <c r="H1175" s="59">
        <f>MONTH(DATE(2024, FIND(Tabela4[[#This Row],[Mês]], "janfevmarabrmaijunjulagosetoutnovdez")/3 + 1, 1))</f>
        <v>3</v>
      </c>
      <c r="I1175" s="51">
        <v>10</v>
      </c>
      <c r="J1175" s="47">
        <v>10</v>
      </c>
    </row>
    <row r="1176" spans="1:10" x14ac:dyDescent="0.25">
      <c r="A1176" s="59" t="s">
        <v>196</v>
      </c>
      <c r="B1176" s="46" t="s">
        <v>193</v>
      </c>
      <c r="C1176" s="46" t="s">
        <v>86</v>
      </c>
      <c r="D1176" s="46" t="s">
        <v>186</v>
      </c>
      <c r="E1176" s="68">
        <f>_xlfn.XLOOKUP(Tabela4[[#This Row],[Origem]],Tabela2[Estado],Tabela2[Id_Porto],-1)</f>
        <v>4</v>
      </c>
      <c r="F1176" s="68">
        <f>_xlfn.XLOOKUP(Tabela4[[#This Row],[Destino]],Tabela2[Estado],Tabela2[Id_Porto],-1)</f>
        <v>11</v>
      </c>
      <c r="G1176" s="68">
        <f>_xlfn.XLOOKUP(Tabela4[[#This Row],[Tipo]],Tabela5[Tipo],Tabela5[Id_Carga],-1)</f>
        <v>4</v>
      </c>
      <c r="H1176" s="59">
        <f>MONTH(DATE(2024, FIND(Tabela4[[#This Row],[Mês]], "janfevmarabrmaijunjulagosetoutnovdez")/3 + 1, 1))</f>
        <v>3</v>
      </c>
      <c r="I1176" s="51">
        <v>5</v>
      </c>
      <c r="J1176" s="47">
        <v>10</v>
      </c>
    </row>
    <row r="1177" spans="1:10" x14ac:dyDescent="0.25">
      <c r="A1177" s="59" t="s">
        <v>196</v>
      </c>
      <c r="B1177" s="46" t="s">
        <v>191</v>
      </c>
      <c r="C1177" s="46" t="s">
        <v>185</v>
      </c>
      <c r="D1177" s="46" t="s">
        <v>186</v>
      </c>
      <c r="E1177" s="68">
        <f>_xlfn.XLOOKUP(Tabela4[[#This Row],[Origem]],Tabela2[Estado],Tabela2[Id_Porto],-1)</f>
        <v>10</v>
      </c>
      <c r="F1177" s="68">
        <f>_xlfn.XLOOKUP(Tabela4[[#This Row],[Destino]],Tabela2[Estado],Tabela2[Id_Porto],-1)</f>
        <v>11</v>
      </c>
      <c r="G1177" s="68">
        <f>_xlfn.XLOOKUP(Tabela4[[#This Row],[Tipo]],Tabela5[Tipo],Tabela5[Id_Carga],-1)</f>
        <v>3</v>
      </c>
      <c r="H1177" s="59">
        <f>MONTH(DATE(2024, FIND(Tabela4[[#This Row],[Mês]], "janfevmarabrmaijunjulagosetoutnovdez")/3 + 1, 1))</f>
        <v>3</v>
      </c>
      <c r="I1177" s="51">
        <v>5</v>
      </c>
      <c r="J1177" s="47">
        <v>10</v>
      </c>
    </row>
    <row r="1178" spans="1:10" x14ac:dyDescent="0.25">
      <c r="A1178" s="59" t="s">
        <v>196</v>
      </c>
      <c r="B1178" s="46" t="s">
        <v>193</v>
      </c>
      <c r="C1178" s="46" t="s">
        <v>185</v>
      </c>
      <c r="D1178" s="46" t="s">
        <v>186</v>
      </c>
      <c r="E1178" s="68">
        <f>_xlfn.XLOOKUP(Tabela4[[#This Row],[Origem]],Tabela2[Estado],Tabela2[Id_Porto],-1)</f>
        <v>10</v>
      </c>
      <c r="F1178" s="68">
        <f>_xlfn.XLOOKUP(Tabela4[[#This Row],[Destino]],Tabela2[Estado],Tabela2[Id_Porto],-1)</f>
        <v>11</v>
      </c>
      <c r="G1178" s="68">
        <f>_xlfn.XLOOKUP(Tabela4[[#This Row],[Tipo]],Tabela5[Tipo],Tabela5[Id_Carga],-1)</f>
        <v>4</v>
      </c>
      <c r="H1178" s="59">
        <f>MONTH(DATE(2024, FIND(Tabela4[[#This Row],[Mês]], "janfevmarabrmaijunjulagosetoutnovdez")/3 + 1, 1))</f>
        <v>3</v>
      </c>
      <c r="I1178" s="51">
        <v>5</v>
      </c>
      <c r="J1178" s="47">
        <v>10</v>
      </c>
    </row>
    <row r="1179" spans="1:10" x14ac:dyDescent="0.25">
      <c r="A1179" s="59" t="s">
        <v>196</v>
      </c>
      <c r="B1179" s="46" t="s">
        <v>192</v>
      </c>
      <c r="C1179" s="46" t="s">
        <v>183</v>
      </c>
      <c r="D1179" s="46" t="s">
        <v>181</v>
      </c>
      <c r="E1179" s="68">
        <f>_xlfn.XLOOKUP(Tabela4[[#This Row],[Origem]],Tabela2[Estado],Tabela2[Id_Porto],-1)</f>
        <v>8</v>
      </c>
      <c r="F1179" s="68">
        <f>_xlfn.XLOOKUP(Tabela4[[#This Row],[Destino]],Tabela2[Estado],Tabela2[Id_Porto],-1)</f>
        <v>6</v>
      </c>
      <c r="G1179" s="68">
        <f>_xlfn.XLOOKUP(Tabela4[[#This Row],[Tipo]],Tabela5[Tipo],Tabela5[Id_Carga],-1)</f>
        <v>1</v>
      </c>
      <c r="H1179" s="59">
        <f>MONTH(DATE(2024, FIND(Tabela4[[#This Row],[Mês]], "janfevmarabrmaijunjulagosetoutnovdez")/3 + 1, 1))</f>
        <v>3</v>
      </c>
      <c r="I1179" s="51">
        <v>10</v>
      </c>
      <c r="J1179" s="47">
        <v>10</v>
      </c>
    </row>
    <row r="1180" spans="1:10" x14ac:dyDescent="0.25">
      <c r="A1180" s="59" t="s">
        <v>196</v>
      </c>
      <c r="B1180" s="46" t="s">
        <v>191</v>
      </c>
      <c r="C1180" s="46" t="s">
        <v>187</v>
      </c>
      <c r="D1180" s="46" t="s">
        <v>181</v>
      </c>
      <c r="E1180" s="68">
        <f>_xlfn.XLOOKUP(Tabela4[[#This Row],[Origem]],Tabela2[Estado],Tabela2[Id_Porto],-1)</f>
        <v>12</v>
      </c>
      <c r="F1180" s="68">
        <f>_xlfn.XLOOKUP(Tabela4[[#This Row],[Destino]],Tabela2[Estado],Tabela2[Id_Porto],-1)</f>
        <v>6</v>
      </c>
      <c r="G1180" s="68">
        <f>_xlfn.XLOOKUP(Tabela4[[#This Row],[Tipo]],Tabela5[Tipo],Tabela5[Id_Carga],-1)</f>
        <v>3</v>
      </c>
      <c r="H1180" s="59">
        <f>MONTH(DATE(2024, FIND(Tabela4[[#This Row],[Mês]], "janfevmarabrmaijunjulagosetoutnovdez")/3 + 1, 1))</f>
        <v>3</v>
      </c>
      <c r="I1180" s="51">
        <v>5</v>
      </c>
      <c r="J1180" s="47">
        <v>10</v>
      </c>
    </row>
    <row r="1181" spans="1:10" x14ac:dyDescent="0.25">
      <c r="A1181" s="59" t="s">
        <v>196</v>
      </c>
      <c r="B1181" s="46" t="s">
        <v>191</v>
      </c>
      <c r="C1181" s="46" t="s">
        <v>187</v>
      </c>
      <c r="D1181" s="46" t="s">
        <v>86</v>
      </c>
      <c r="E1181" s="68">
        <f>_xlfn.XLOOKUP(Tabela4[[#This Row],[Origem]],Tabela2[Estado],Tabela2[Id_Porto],-1)</f>
        <v>12</v>
      </c>
      <c r="F1181" s="68">
        <f>_xlfn.XLOOKUP(Tabela4[[#This Row],[Destino]],Tabela2[Estado],Tabela2[Id_Porto],-1)</f>
        <v>4</v>
      </c>
      <c r="G1181" s="68">
        <f>_xlfn.XLOOKUP(Tabela4[[#This Row],[Tipo]],Tabela5[Tipo],Tabela5[Id_Carga],-1)</f>
        <v>3</v>
      </c>
      <c r="H1181" s="59">
        <f>MONTH(DATE(2024, FIND(Tabela4[[#This Row],[Mês]], "janfevmarabrmaijunjulagosetoutnovdez")/3 + 1, 1))</f>
        <v>3</v>
      </c>
      <c r="I1181" s="51">
        <v>5</v>
      </c>
      <c r="J1181" s="47">
        <v>10</v>
      </c>
    </row>
    <row r="1182" spans="1:10" x14ac:dyDescent="0.25">
      <c r="A1182" s="59" t="s">
        <v>196</v>
      </c>
      <c r="B1182" s="46" t="s">
        <v>191</v>
      </c>
      <c r="C1182" s="46" t="s">
        <v>186</v>
      </c>
      <c r="D1182" s="46" t="s">
        <v>177</v>
      </c>
      <c r="E1182" s="68">
        <f>_xlfn.XLOOKUP(Tabela4[[#This Row],[Origem]],Tabela2[Estado],Tabela2[Id_Porto],-1)</f>
        <v>11</v>
      </c>
      <c r="F1182" s="68">
        <f>_xlfn.XLOOKUP(Tabela4[[#This Row],[Destino]],Tabela2[Estado],Tabela2[Id_Porto],-1)</f>
        <v>1</v>
      </c>
      <c r="G1182" s="68">
        <f>_xlfn.XLOOKUP(Tabela4[[#This Row],[Tipo]],Tabela5[Tipo],Tabela5[Id_Carga],-1)</f>
        <v>3</v>
      </c>
      <c r="H1182" s="59">
        <f>MONTH(DATE(2024, FIND(Tabela4[[#This Row],[Mês]], "janfevmarabrmaijunjulagosetoutnovdez")/3 + 1, 1))</f>
        <v>3</v>
      </c>
      <c r="I1182" s="51">
        <v>5</v>
      </c>
      <c r="J1182" s="47">
        <v>10</v>
      </c>
    </row>
    <row r="1183" spans="1:10" x14ac:dyDescent="0.25">
      <c r="A1183" s="59" t="s">
        <v>196</v>
      </c>
      <c r="B1183" s="46" t="s">
        <v>192</v>
      </c>
      <c r="C1183" s="46" t="s">
        <v>186</v>
      </c>
      <c r="D1183" s="46" t="s">
        <v>186</v>
      </c>
      <c r="E1183" s="68">
        <f>_xlfn.XLOOKUP(Tabela4[[#This Row],[Origem]],Tabela2[Estado],Tabela2[Id_Porto],-1)</f>
        <v>11</v>
      </c>
      <c r="F1183" s="68">
        <f>_xlfn.XLOOKUP(Tabela4[[#This Row],[Destino]],Tabela2[Estado],Tabela2[Id_Porto],-1)</f>
        <v>11</v>
      </c>
      <c r="G1183" s="68">
        <f>_xlfn.XLOOKUP(Tabela4[[#This Row],[Tipo]],Tabela5[Tipo],Tabela5[Id_Carga],-1)</f>
        <v>1</v>
      </c>
      <c r="H1183" s="59">
        <f>MONTH(DATE(2024, FIND(Tabela4[[#This Row],[Mês]], "janfevmarabrmaijunjulagosetoutnovdez")/3 + 1, 1))</f>
        <v>3</v>
      </c>
      <c r="I1183" s="51">
        <v>10</v>
      </c>
      <c r="J1183" s="47">
        <v>10</v>
      </c>
    </row>
    <row r="1184" spans="1:10" x14ac:dyDescent="0.25">
      <c r="A1184" s="59" t="s">
        <v>196</v>
      </c>
      <c r="B1184" s="46" t="s">
        <v>192</v>
      </c>
      <c r="C1184" s="46" t="s">
        <v>184</v>
      </c>
      <c r="D1184" s="46" t="s">
        <v>180</v>
      </c>
      <c r="E1184" s="68">
        <f>_xlfn.XLOOKUP(Tabela4[[#This Row],[Origem]],Tabela2[Estado],Tabela2[Id_Porto],-1)</f>
        <v>9</v>
      </c>
      <c r="F1184" s="68">
        <f>_xlfn.XLOOKUP(Tabela4[[#This Row],[Destino]],Tabela2[Estado],Tabela2[Id_Porto],-1)</f>
        <v>5</v>
      </c>
      <c r="G1184" s="68">
        <f>_xlfn.XLOOKUP(Tabela4[[#This Row],[Tipo]],Tabela5[Tipo],Tabela5[Id_Carga],-1)</f>
        <v>1</v>
      </c>
      <c r="H1184" s="59">
        <f>MONTH(DATE(2024, FIND(Tabela4[[#This Row],[Mês]], "janfevmarabrmaijunjulagosetoutnovdez")/3 + 1, 1))</f>
        <v>3</v>
      </c>
      <c r="I1184" s="51">
        <v>10</v>
      </c>
      <c r="J1184" s="47">
        <v>10</v>
      </c>
    </row>
    <row r="1185" spans="1:10" x14ac:dyDescent="0.25">
      <c r="A1185" s="59" t="s">
        <v>196</v>
      </c>
      <c r="B1185" s="46" t="s">
        <v>192</v>
      </c>
      <c r="C1185" s="46" t="s">
        <v>180</v>
      </c>
      <c r="D1185" s="46" t="s">
        <v>184</v>
      </c>
      <c r="E1185" s="68">
        <f>_xlfn.XLOOKUP(Tabela4[[#This Row],[Origem]],Tabela2[Estado],Tabela2[Id_Porto],-1)</f>
        <v>5</v>
      </c>
      <c r="F1185" s="68">
        <f>_xlfn.XLOOKUP(Tabela4[[#This Row],[Destino]],Tabela2[Estado],Tabela2[Id_Porto],-1)</f>
        <v>9</v>
      </c>
      <c r="G1185" s="68">
        <f>_xlfn.XLOOKUP(Tabela4[[#This Row],[Tipo]],Tabela5[Tipo],Tabela5[Id_Carga],-1)</f>
        <v>1</v>
      </c>
      <c r="H1185" s="59">
        <f>MONTH(DATE(2024, FIND(Tabela4[[#This Row],[Mês]], "janfevmarabrmaijunjulagosetoutnovdez")/3 + 1, 1))</f>
        <v>3</v>
      </c>
      <c r="I1185" s="51">
        <v>9</v>
      </c>
      <c r="J1185" s="47">
        <v>9</v>
      </c>
    </row>
    <row r="1186" spans="1:10" x14ac:dyDescent="0.25">
      <c r="A1186" s="59" t="s">
        <v>196</v>
      </c>
      <c r="B1186" s="46" t="s">
        <v>192</v>
      </c>
      <c r="C1186" s="46" t="s">
        <v>184</v>
      </c>
      <c r="D1186" s="46" t="s">
        <v>177</v>
      </c>
      <c r="E1186" s="68">
        <f>_xlfn.XLOOKUP(Tabela4[[#This Row],[Origem]],Tabela2[Estado],Tabela2[Id_Porto],-1)</f>
        <v>9</v>
      </c>
      <c r="F1186" s="68">
        <f>_xlfn.XLOOKUP(Tabela4[[#This Row],[Destino]],Tabela2[Estado],Tabela2[Id_Porto],-1)</f>
        <v>1</v>
      </c>
      <c r="G1186" s="68">
        <f>_xlfn.XLOOKUP(Tabela4[[#This Row],[Tipo]],Tabela5[Tipo],Tabela5[Id_Carga],-1)</f>
        <v>1</v>
      </c>
      <c r="H1186" s="59">
        <f>MONTH(DATE(2024, FIND(Tabela4[[#This Row],[Mês]], "janfevmarabrmaijunjulagosetoutnovdez")/3 + 1, 1))</f>
        <v>3</v>
      </c>
      <c r="I1186" s="51">
        <v>9</v>
      </c>
      <c r="J1186" s="47">
        <v>9</v>
      </c>
    </row>
    <row r="1187" spans="1:10" x14ac:dyDescent="0.25">
      <c r="A1187" s="59" t="s">
        <v>196</v>
      </c>
      <c r="B1187" s="46" t="s">
        <v>191</v>
      </c>
      <c r="C1187" s="46" t="s">
        <v>177</v>
      </c>
      <c r="D1187" s="46" t="s">
        <v>181</v>
      </c>
      <c r="E1187" s="68">
        <f>_xlfn.XLOOKUP(Tabela4[[#This Row],[Origem]],Tabela2[Estado],Tabela2[Id_Porto],-1)</f>
        <v>1</v>
      </c>
      <c r="F1187" s="68">
        <f>_xlfn.XLOOKUP(Tabela4[[#This Row],[Destino]],Tabela2[Estado],Tabela2[Id_Porto],-1)</f>
        <v>6</v>
      </c>
      <c r="G1187" s="68">
        <f>_xlfn.XLOOKUP(Tabela4[[#This Row],[Tipo]],Tabela5[Tipo],Tabela5[Id_Carga],-1)</f>
        <v>3</v>
      </c>
      <c r="H1187" s="59">
        <f>MONTH(DATE(2024, FIND(Tabela4[[#This Row],[Mês]], "janfevmarabrmaijunjulagosetoutnovdez")/3 + 1, 1))</f>
        <v>3</v>
      </c>
      <c r="I1187" s="51">
        <v>4</v>
      </c>
      <c r="J1187" s="47">
        <v>8</v>
      </c>
    </row>
    <row r="1188" spans="1:10" x14ac:dyDescent="0.25">
      <c r="A1188" s="59" t="s">
        <v>196</v>
      </c>
      <c r="B1188" s="46" t="s">
        <v>192</v>
      </c>
      <c r="C1188" s="46" t="s">
        <v>181</v>
      </c>
      <c r="D1188" s="46" t="s">
        <v>186</v>
      </c>
      <c r="E1188" s="68">
        <f>_xlfn.XLOOKUP(Tabela4[[#This Row],[Origem]],Tabela2[Estado],Tabela2[Id_Porto],-1)</f>
        <v>6</v>
      </c>
      <c r="F1188" s="68">
        <f>_xlfn.XLOOKUP(Tabela4[[#This Row],[Destino]],Tabela2[Estado],Tabela2[Id_Porto],-1)</f>
        <v>11</v>
      </c>
      <c r="G1188" s="68">
        <f>_xlfn.XLOOKUP(Tabela4[[#This Row],[Tipo]],Tabela5[Tipo],Tabela5[Id_Carga],-1)</f>
        <v>1</v>
      </c>
      <c r="H1188" s="59">
        <f>MONTH(DATE(2024, FIND(Tabela4[[#This Row],[Mês]], "janfevmarabrmaijunjulagosetoutnovdez")/3 + 1, 1))</f>
        <v>3</v>
      </c>
      <c r="I1188" s="51">
        <v>8</v>
      </c>
      <c r="J1188" s="47">
        <v>8</v>
      </c>
    </row>
    <row r="1189" spans="1:10" x14ac:dyDescent="0.25">
      <c r="A1189" s="59" t="s">
        <v>196</v>
      </c>
      <c r="B1189" s="46" t="s">
        <v>193</v>
      </c>
      <c r="C1189" s="46" t="s">
        <v>86</v>
      </c>
      <c r="D1189" s="46" t="s">
        <v>183</v>
      </c>
      <c r="E1189" s="68">
        <f>_xlfn.XLOOKUP(Tabela4[[#This Row],[Origem]],Tabela2[Estado],Tabela2[Id_Porto],-1)</f>
        <v>4</v>
      </c>
      <c r="F1189" s="68">
        <f>_xlfn.XLOOKUP(Tabela4[[#This Row],[Destino]],Tabela2[Estado],Tabela2[Id_Porto],-1)</f>
        <v>8</v>
      </c>
      <c r="G1189" s="68">
        <f>_xlfn.XLOOKUP(Tabela4[[#This Row],[Tipo]],Tabela5[Tipo],Tabela5[Id_Carga],-1)</f>
        <v>4</v>
      </c>
      <c r="H1189" s="59">
        <f>MONTH(DATE(2024, FIND(Tabela4[[#This Row],[Mês]], "janfevmarabrmaijunjulagosetoutnovdez")/3 + 1, 1))</f>
        <v>3</v>
      </c>
      <c r="I1189" s="51">
        <v>4</v>
      </c>
      <c r="J1189" s="47">
        <v>8</v>
      </c>
    </row>
    <row r="1190" spans="1:10" x14ac:dyDescent="0.25">
      <c r="A1190" s="59" t="s">
        <v>196</v>
      </c>
      <c r="B1190" s="46" t="s">
        <v>192</v>
      </c>
      <c r="C1190" s="46" t="s">
        <v>178</v>
      </c>
      <c r="D1190" s="46" t="s">
        <v>86</v>
      </c>
      <c r="E1190" s="68">
        <f>_xlfn.XLOOKUP(Tabela4[[#This Row],[Origem]],Tabela2[Estado],Tabela2[Id_Porto],-1)</f>
        <v>2</v>
      </c>
      <c r="F1190" s="68">
        <f>_xlfn.XLOOKUP(Tabela4[[#This Row],[Destino]],Tabela2[Estado],Tabela2[Id_Porto],-1)</f>
        <v>4</v>
      </c>
      <c r="G1190" s="68">
        <f>_xlfn.XLOOKUP(Tabela4[[#This Row],[Tipo]],Tabela5[Tipo],Tabela5[Id_Carga],-1)</f>
        <v>1</v>
      </c>
      <c r="H1190" s="59">
        <f>MONTH(DATE(2024, FIND(Tabela4[[#This Row],[Mês]], "janfevmarabrmaijunjulagosetoutnovdez")/3 + 1, 1))</f>
        <v>3</v>
      </c>
      <c r="I1190" s="51">
        <v>8</v>
      </c>
      <c r="J1190" s="47">
        <v>8</v>
      </c>
    </row>
    <row r="1191" spans="1:10" x14ac:dyDescent="0.25">
      <c r="A1191" s="59" t="s">
        <v>196</v>
      </c>
      <c r="B1191" s="46" t="s">
        <v>192</v>
      </c>
      <c r="C1191" s="46" t="s">
        <v>178</v>
      </c>
      <c r="D1191" s="46" t="s">
        <v>86</v>
      </c>
      <c r="E1191" s="68">
        <f>_xlfn.XLOOKUP(Tabela4[[#This Row],[Origem]],Tabela2[Estado],Tabela2[Id_Porto],-1)</f>
        <v>2</v>
      </c>
      <c r="F1191" s="68">
        <f>_xlfn.XLOOKUP(Tabela4[[#This Row],[Destino]],Tabela2[Estado],Tabela2[Id_Porto],-1)</f>
        <v>4</v>
      </c>
      <c r="G1191" s="68">
        <f>_xlfn.XLOOKUP(Tabela4[[#This Row],[Tipo]],Tabela5[Tipo],Tabela5[Id_Carga],-1)</f>
        <v>1</v>
      </c>
      <c r="H1191" s="59">
        <f>MONTH(DATE(2024, FIND(Tabela4[[#This Row],[Mês]], "janfevmarabrmaijunjulagosetoutnovdez")/3 + 1, 1))</f>
        <v>3</v>
      </c>
      <c r="I1191" s="51">
        <v>8</v>
      </c>
      <c r="J1191" s="47">
        <v>8</v>
      </c>
    </row>
    <row r="1192" spans="1:10" x14ac:dyDescent="0.25">
      <c r="A1192" s="59" t="s">
        <v>196</v>
      </c>
      <c r="B1192" s="46" t="s">
        <v>191</v>
      </c>
      <c r="C1192" s="46" t="s">
        <v>180</v>
      </c>
      <c r="D1192" s="46" t="s">
        <v>179</v>
      </c>
      <c r="E1192" s="68">
        <f>_xlfn.XLOOKUP(Tabela4[[#This Row],[Origem]],Tabela2[Estado],Tabela2[Id_Porto],-1)</f>
        <v>5</v>
      </c>
      <c r="F1192" s="68">
        <f>_xlfn.XLOOKUP(Tabela4[[#This Row],[Destino]],Tabela2[Estado],Tabela2[Id_Porto],-1)</f>
        <v>3</v>
      </c>
      <c r="G1192" s="68">
        <f>_xlfn.XLOOKUP(Tabela4[[#This Row],[Tipo]],Tabela5[Tipo],Tabela5[Id_Carga],-1)</f>
        <v>3</v>
      </c>
      <c r="H1192" s="59">
        <f>MONTH(DATE(2024, FIND(Tabela4[[#This Row],[Mês]], "janfevmarabrmaijunjulagosetoutnovdez")/3 + 1, 1))</f>
        <v>3</v>
      </c>
      <c r="I1192" s="51">
        <v>4</v>
      </c>
      <c r="J1192" s="47">
        <v>8</v>
      </c>
    </row>
    <row r="1193" spans="1:10" x14ac:dyDescent="0.25">
      <c r="A1193" s="59" t="s">
        <v>196</v>
      </c>
      <c r="B1193" s="46" t="s">
        <v>192</v>
      </c>
      <c r="C1193" s="46" t="s">
        <v>180</v>
      </c>
      <c r="D1193" s="46" t="s">
        <v>187</v>
      </c>
      <c r="E1193" s="68">
        <f>_xlfn.XLOOKUP(Tabela4[[#This Row],[Origem]],Tabela2[Estado],Tabela2[Id_Porto],-1)</f>
        <v>5</v>
      </c>
      <c r="F1193" s="68">
        <f>_xlfn.XLOOKUP(Tabela4[[#This Row],[Destino]],Tabela2[Estado],Tabela2[Id_Porto],-1)</f>
        <v>12</v>
      </c>
      <c r="G1193" s="68">
        <f>_xlfn.XLOOKUP(Tabela4[[#This Row],[Tipo]],Tabela5[Tipo],Tabela5[Id_Carga],-1)</f>
        <v>1</v>
      </c>
      <c r="H1193" s="59">
        <f>MONTH(DATE(2024, FIND(Tabela4[[#This Row],[Mês]], "janfevmarabrmaijunjulagosetoutnovdez")/3 + 1, 1))</f>
        <v>3</v>
      </c>
      <c r="I1193" s="51">
        <v>8</v>
      </c>
      <c r="J1193" s="47">
        <v>8</v>
      </c>
    </row>
    <row r="1194" spans="1:10" x14ac:dyDescent="0.25">
      <c r="A1194" s="59" t="s">
        <v>196</v>
      </c>
      <c r="B1194" s="46" t="s">
        <v>191</v>
      </c>
      <c r="C1194" s="46" t="s">
        <v>180</v>
      </c>
      <c r="D1194" s="46" t="s">
        <v>184</v>
      </c>
      <c r="E1194" s="68">
        <f>_xlfn.XLOOKUP(Tabela4[[#This Row],[Origem]],Tabela2[Estado],Tabela2[Id_Porto],-1)</f>
        <v>5</v>
      </c>
      <c r="F1194" s="68">
        <f>_xlfn.XLOOKUP(Tabela4[[#This Row],[Destino]],Tabela2[Estado],Tabela2[Id_Porto],-1)</f>
        <v>9</v>
      </c>
      <c r="G1194" s="68">
        <f>_xlfn.XLOOKUP(Tabela4[[#This Row],[Tipo]],Tabela5[Tipo],Tabela5[Id_Carga],-1)</f>
        <v>3</v>
      </c>
      <c r="H1194" s="59">
        <f>MONTH(DATE(2024, FIND(Tabela4[[#This Row],[Mês]], "janfevmarabrmaijunjulagosetoutnovdez")/3 + 1, 1))</f>
        <v>3</v>
      </c>
      <c r="I1194" s="51">
        <v>4</v>
      </c>
      <c r="J1194" s="47">
        <v>8</v>
      </c>
    </row>
    <row r="1195" spans="1:10" x14ac:dyDescent="0.25">
      <c r="A1195" s="59" t="s">
        <v>196</v>
      </c>
      <c r="B1195" s="46" t="s">
        <v>191</v>
      </c>
      <c r="C1195" s="46" t="s">
        <v>185</v>
      </c>
      <c r="D1195" s="46" t="s">
        <v>184</v>
      </c>
      <c r="E1195" s="68">
        <f>_xlfn.XLOOKUP(Tabela4[[#This Row],[Origem]],Tabela2[Estado],Tabela2[Id_Porto],-1)</f>
        <v>10</v>
      </c>
      <c r="F1195" s="68">
        <f>_xlfn.XLOOKUP(Tabela4[[#This Row],[Destino]],Tabela2[Estado],Tabela2[Id_Porto],-1)</f>
        <v>9</v>
      </c>
      <c r="G1195" s="68">
        <f>_xlfn.XLOOKUP(Tabela4[[#This Row],[Tipo]],Tabela5[Tipo],Tabela5[Id_Carga],-1)</f>
        <v>3</v>
      </c>
      <c r="H1195" s="59">
        <f>MONTH(DATE(2024, FIND(Tabela4[[#This Row],[Mês]], "janfevmarabrmaijunjulagosetoutnovdez")/3 + 1, 1))</f>
        <v>3</v>
      </c>
      <c r="I1195" s="51">
        <v>4</v>
      </c>
      <c r="J1195" s="47">
        <v>8</v>
      </c>
    </row>
    <row r="1196" spans="1:10" x14ac:dyDescent="0.25">
      <c r="A1196" s="59" t="s">
        <v>196</v>
      </c>
      <c r="B1196" s="46" t="s">
        <v>191</v>
      </c>
      <c r="C1196" s="46" t="s">
        <v>183</v>
      </c>
      <c r="D1196" s="46" t="s">
        <v>180</v>
      </c>
      <c r="E1196" s="68">
        <f>_xlfn.XLOOKUP(Tabela4[[#This Row],[Origem]],Tabela2[Estado],Tabela2[Id_Porto],-1)</f>
        <v>8</v>
      </c>
      <c r="F1196" s="68">
        <f>_xlfn.XLOOKUP(Tabela4[[#This Row],[Destino]],Tabela2[Estado],Tabela2[Id_Porto],-1)</f>
        <v>5</v>
      </c>
      <c r="G1196" s="68">
        <f>_xlfn.XLOOKUP(Tabela4[[#This Row],[Tipo]],Tabela5[Tipo],Tabela5[Id_Carga],-1)</f>
        <v>3</v>
      </c>
      <c r="H1196" s="59">
        <f>MONTH(DATE(2024, FIND(Tabela4[[#This Row],[Mês]], "janfevmarabrmaijunjulagosetoutnovdez")/3 + 1, 1))</f>
        <v>3</v>
      </c>
      <c r="I1196" s="51">
        <v>4</v>
      </c>
      <c r="J1196" s="47">
        <v>8</v>
      </c>
    </row>
    <row r="1197" spans="1:10" x14ac:dyDescent="0.25">
      <c r="A1197" s="59" t="s">
        <v>196</v>
      </c>
      <c r="B1197" s="46" t="s">
        <v>192</v>
      </c>
      <c r="C1197" s="46" t="s">
        <v>187</v>
      </c>
      <c r="D1197" s="46" t="s">
        <v>177</v>
      </c>
      <c r="E1197" s="68">
        <f>_xlfn.XLOOKUP(Tabela4[[#This Row],[Origem]],Tabela2[Estado],Tabela2[Id_Porto],-1)</f>
        <v>12</v>
      </c>
      <c r="F1197" s="68">
        <f>_xlfn.XLOOKUP(Tabela4[[#This Row],[Destino]],Tabela2[Estado],Tabela2[Id_Porto],-1)</f>
        <v>1</v>
      </c>
      <c r="G1197" s="68">
        <f>_xlfn.XLOOKUP(Tabela4[[#This Row],[Tipo]],Tabela5[Tipo],Tabela5[Id_Carga],-1)</f>
        <v>1</v>
      </c>
      <c r="H1197" s="59">
        <f>MONTH(DATE(2024, FIND(Tabela4[[#This Row],[Mês]], "janfevmarabrmaijunjulagosetoutnovdez")/3 + 1, 1))</f>
        <v>3</v>
      </c>
      <c r="I1197" s="51">
        <v>8</v>
      </c>
      <c r="J1197" s="47">
        <v>8</v>
      </c>
    </row>
    <row r="1198" spans="1:10" x14ac:dyDescent="0.25">
      <c r="A1198" s="59" t="s">
        <v>196</v>
      </c>
      <c r="B1198" s="46" t="s">
        <v>192</v>
      </c>
      <c r="C1198" s="46" t="s">
        <v>187</v>
      </c>
      <c r="D1198" s="46" t="s">
        <v>86</v>
      </c>
      <c r="E1198" s="68">
        <f>_xlfn.XLOOKUP(Tabela4[[#This Row],[Origem]],Tabela2[Estado],Tabela2[Id_Porto],-1)</f>
        <v>12</v>
      </c>
      <c r="F1198" s="68">
        <f>_xlfn.XLOOKUP(Tabela4[[#This Row],[Destino]],Tabela2[Estado],Tabela2[Id_Porto],-1)</f>
        <v>4</v>
      </c>
      <c r="G1198" s="68">
        <f>_xlfn.XLOOKUP(Tabela4[[#This Row],[Tipo]],Tabela5[Tipo],Tabela5[Id_Carga],-1)</f>
        <v>1</v>
      </c>
      <c r="H1198" s="59">
        <f>MONTH(DATE(2024, FIND(Tabela4[[#This Row],[Mês]], "janfevmarabrmaijunjulagosetoutnovdez")/3 + 1, 1))</f>
        <v>3</v>
      </c>
      <c r="I1198" s="51">
        <v>8</v>
      </c>
      <c r="J1198" s="47">
        <v>8</v>
      </c>
    </row>
    <row r="1199" spans="1:10" x14ac:dyDescent="0.25">
      <c r="A1199" s="59" t="s">
        <v>196</v>
      </c>
      <c r="B1199" s="46" t="s">
        <v>192</v>
      </c>
      <c r="C1199" s="46" t="s">
        <v>186</v>
      </c>
      <c r="D1199" s="46" t="s">
        <v>179</v>
      </c>
      <c r="E1199" s="68">
        <f>_xlfn.XLOOKUP(Tabela4[[#This Row],[Origem]],Tabela2[Estado],Tabela2[Id_Porto],-1)</f>
        <v>11</v>
      </c>
      <c r="F1199" s="68">
        <f>_xlfn.XLOOKUP(Tabela4[[#This Row],[Destino]],Tabela2[Estado],Tabela2[Id_Porto],-1)</f>
        <v>3</v>
      </c>
      <c r="G1199" s="68">
        <f>_xlfn.XLOOKUP(Tabela4[[#This Row],[Tipo]],Tabela5[Tipo],Tabela5[Id_Carga],-1)</f>
        <v>1</v>
      </c>
      <c r="H1199" s="59">
        <f>MONTH(DATE(2024, FIND(Tabela4[[#This Row],[Mês]], "janfevmarabrmaijunjulagosetoutnovdez")/3 + 1, 1))</f>
        <v>3</v>
      </c>
      <c r="I1199" s="51">
        <v>8</v>
      </c>
      <c r="J1199" s="47">
        <v>8</v>
      </c>
    </row>
    <row r="1200" spans="1:10" x14ac:dyDescent="0.25">
      <c r="A1200" s="59" t="s">
        <v>196</v>
      </c>
      <c r="B1200" s="46" t="s">
        <v>192</v>
      </c>
      <c r="C1200" s="46" t="s">
        <v>184</v>
      </c>
      <c r="D1200" s="46" t="s">
        <v>186</v>
      </c>
      <c r="E1200" s="68">
        <f>_xlfn.XLOOKUP(Tabela4[[#This Row],[Origem]],Tabela2[Estado],Tabela2[Id_Porto],-1)</f>
        <v>9</v>
      </c>
      <c r="F1200" s="68">
        <f>_xlfn.XLOOKUP(Tabela4[[#This Row],[Destino]],Tabela2[Estado],Tabela2[Id_Porto],-1)</f>
        <v>11</v>
      </c>
      <c r="G1200" s="68">
        <f>_xlfn.XLOOKUP(Tabela4[[#This Row],[Tipo]],Tabela5[Tipo],Tabela5[Id_Carga],-1)</f>
        <v>1</v>
      </c>
      <c r="H1200" s="59">
        <f>MONTH(DATE(2024, FIND(Tabela4[[#This Row],[Mês]], "janfevmarabrmaijunjulagosetoutnovdez")/3 + 1, 1))</f>
        <v>3</v>
      </c>
      <c r="I1200" s="51">
        <v>8</v>
      </c>
      <c r="J1200" s="47">
        <v>8</v>
      </c>
    </row>
    <row r="1201" spans="1:10" x14ac:dyDescent="0.25">
      <c r="A1201" s="59" t="s">
        <v>196</v>
      </c>
      <c r="B1201" s="46" t="s">
        <v>191</v>
      </c>
      <c r="C1201" s="46" t="s">
        <v>184</v>
      </c>
      <c r="D1201" s="46" t="s">
        <v>186</v>
      </c>
      <c r="E1201" s="68">
        <f>_xlfn.XLOOKUP(Tabela4[[#This Row],[Origem]],Tabela2[Estado],Tabela2[Id_Porto],-1)</f>
        <v>9</v>
      </c>
      <c r="F1201" s="68">
        <f>_xlfn.XLOOKUP(Tabela4[[#This Row],[Destino]],Tabela2[Estado],Tabela2[Id_Porto],-1)</f>
        <v>11</v>
      </c>
      <c r="G1201" s="68">
        <f>_xlfn.XLOOKUP(Tabela4[[#This Row],[Tipo]],Tabela5[Tipo],Tabela5[Id_Carga],-1)</f>
        <v>3</v>
      </c>
      <c r="H1201" s="59">
        <f>MONTH(DATE(2024, FIND(Tabela4[[#This Row],[Mês]], "janfevmarabrmaijunjulagosetoutnovdez")/3 + 1, 1))</f>
        <v>3</v>
      </c>
      <c r="I1201" s="51">
        <v>4</v>
      </c>
      <c r="J1201" s="47">
        <v>8</v>
      </c>
    </row>
    <row r="1202" spans="1:10" x14ac:dyDescent="0.25">
      <c r="A1202" s="59" t="s">
        <v>196</v>
      </c>
      <c r="B1202" s="46" t="s">
        <v>192</v>
      </c>
      <c r="C1202" s="46" t="s">
        <v>181</v>
      </c>
      <c r="D1202" s="46" t="s">
        <v>177</v>
      </c>
      <c r="E1202" s="68">
        <f>_xlfn.XLOOKUP(Tabela4[[#This Row],[Origem]],Tabela2[Estado],Tabela2[Id_Porto],-1)</f>
        <v>6</v>
      </c>
      <c r="F1202" s="68">
        <f>_xlfn.XLOOKUP(Tabela4[[#This Row],[Destino]],Tabela2[Estado],Tabela2[Id_Porto],-1)</f>
        <v>1</v>
      </c>
      <c r="G1202" s="68">
        <f>_xlfn.XLOOKUP(Tabela4[[#This Row],[Tipo]],Tabela5[Tipo],Tabela5[Id_Carga],-1)</f>
        <v>1</v>
      </c>
      <c r="H1202" s="59">
        <f>MONTH(DATE(2024, FIND(Tabela4[[#This Row],[Mês]], "janfevmarabrmaijunjulagosetoutnovdez")/3 + 1, 1))</f>
        <v>3</v>
      </c>
      <c r="I1202" s="51">
        <v>7</v>
      </c>
      <c r="J1202" s="47">
        <v>7</v>
      </c>
    </row>
    <row r="1203" spans="1:10" x14ac:dyDescent="0.25">
      <c r="A1203" s="59" t="s">
        <v>196</v>
      </c>
      <c r="B1203" s="46" t="s">
        <v>192</v>
      </c>
      <c r="C1203" s="46" t="s">
        <v>181</v>
      </c>
      <c r="D1203" s="46" t="s">
        <v>177</v>
      </c>
      <c r="E1203" s="68">
        <f>_xlfn.XLOOKUP(Tabela4[[#This Row],[Origem]],Tabela2[Estado],Tabela2[Id_Porto],-1)</f>
        <v>6</v>
      </c>
      <c r="F1203" s="68">
        <f>_xlfn.XLOOKUP(Tabela4[[#This Row],[Destino]],Tabela2[Estado],Tabela2[Id_Porto],-1)</f>
        <v>1</v>
      </c>
      <c r="G1203" s="68">
        <f>_xlfn.XLOOKUP(Tabela4[[#This Row],[Tipo]],Tabela5[Tipo],Tabela5[Id_Carga],-1)</f>
        <v>1</v>
      </c>
      <c r="H1203" s="59">
        <f>MONTH(DATE(2024, FIND(Tabela4[[#This Row],[Mês]], "janfevmarabrmaijunjulagosetoutnovdez")/3 + 1, 1))</f>
        <v>3</v>
      </c>
      <c r="I1203" s="51">
        <v>7</v>
      </c>
      <c r="J1203" s="47">
        <v>7</v>
      </c>
    </row>
    <row r="1204" spans="1:10" x14ac:dyDescent="0.25">
      <c r="A1204" s="59" t="s">
        <v>196</v>
      </c>
      <c r="B1204" s="46" t="s">
        <v>192</v>
      </c>
      <c r="C1204" s="46" t="s">
        <v>184</v>
      </c>
      <c r="D1204" s="46" t="s">
        <v>186</v>
      </c>
      <c r="E1204" s="68">
        <f>_xlfn.XLOOKUP(Tabela4[[#This Row],[Origem]],Tabela2[Estado],Tabela2[Id_Porto],-1)</f>
        <v>9</v>
      </c>
      <c r="F1204" s="68">
        <f>_xlfn.XLOOKUP(Tabela4[[#This Row],[Destino]],Tabela2[Estado],Tabela2[Id_Porto],-1)</f>
        <v>11</v>
      </c>
      <c r="G1204" s="68">
        <f>_xlfn.XLOOKUP(Tabela4[[#This Row],[Tipo]],Tabela5[Tipo],Tabela5[Id_Carga],-1)</f>
        <v>1</v>
      </c>
      <c r="H1204" s="59">
        <f>MONTH(DATE(2024, FIND(Tabela4[[#This Row],[Mês]], "janfevmarabrmaijunjulagosetoutnovdez")/3 + 1, 1))</f>
        <v>3</v>
      </c>
      <c r="I1204" s="51">
        <v>7</v>
      </c>
      <c r="J1204" s="47">
        <v>7</v>
      </c>
    </row>
    <row r="1205" spans="1:10" x14ac:dyDescent="0.25">
      <c r="A1205" s="59" t="s">
        <v>196</v>
      </c>
      <c r="B1205" s="46" t="s">
        <v>191</v>
      </c>
      <c r="C1205" s="46" t="s">
        <v>177</v>
      </c>
      <c r="D1205" s="46" t="s">
        <v>181</v>
      </c>
      <c r="E1205" s="68">
        <f>_xlfn.XLOOKUP(Tabela4[[#This Row],[Origem]],Tabela2[Estado],Tabela2[Id_Porto],-1)</f>
        <v>1</v>
      </c>
      <c r="F1205" s="68">
        <f>_xlfn.XLOOKUP(Tabela4[[#This Row],[Destino]],Tabela2[Estado],Tabela2[Id_Porto],-1)</f>
        <v>6</v>
      </c>
      <c r="G1205" s="68">
        <f>_xlfn.XLOOKUP(Tabela4[[#This Row],[Tipo]],Tabela5[Tipo],Tabela5[Id_Carga],-1)</f>
        <v>3</v>
      </c>
      <c r="H1205" s="59">
        <f>MONTH(DATE(2024, FIND(Tabela4[[#This Row],[Mês]], "janfevmarabrmaijunjulagosetoutnovdez")/3 + 1, 1))</f>
        <v>3</v>
      </c>
      <c r="I1205" s="51">
        <v>3</v>
      </c>
      <c r="J1205" s="47">
        <v>6</v>
      </c>
    </row>
    <row r="1206" spans="1:10" x14ac:dyDescent="0.25">
      <c r="A1206" s="59" t="s">
        <v>196</v>
      </c>
      <c r="B1206" s="46" t="s">
        <v>192</v>
      </c>
      <c r="C1206" s="46" t="s">
        <v>177</v>
      </c>
      <c r="D1206" s="46" t="s">
        <v>184</v>
      </c>
      <c r="E1206" s="68">
        <f>_xlfn.XLOOKUP(Tabela4[[#This Row],[Origem]],Tabela2[Estado],Tabela2[Id_Porto],-1)</f>
        <v>1</v>
      </c>
      <c r="F1206" s="68">
        <f>_xlfn.XLOOKUP(Tabela4[[#This Row],[Destino]],Tabela2[Estado],Tabela2[Id_Porto],-1)</f>
        <v>9</v>
      </c>
      <c r="G1206" s="68">
        <f>_xlfn.XLOOKUP(Tabela4[[#This Row],[Tipo]],Tabela5[Tipo],Tabela5[Id_Carga],-1)</f>
        <v>1</v>
      </c>
      <c r="H1206" s="59">
        <f>MONTH(DATE(2024, FIND(Tabela4[[#This Row],[Mês]], "janfevmarabrmaijunjulagosetoutnovdez")/3 + 1, 1))</f>
        <v>3</v>
      </c>
      <c r="I1206" s="51">
        <v>6</v>
      </c>
      <c r="J1206" s="47">
        <v>6</v>
      </c>
    </row>
    <row r="1207" spans="1:10" x14ac:dyDescent="0.25">
      <c r="A1207" s="59" t="s">
        <v>196</v>
      </c>
      <c r="B1207" s="46" t="s">
        <v>191</v>
      </c>
      <c r="C1207" s="46" t="s">
        <v>177</v>
      </c>
      <c r="D1207" s="46" t="s">
        <v>184</v>
      </c>
      <c r="E1207" s="68">
        <f>_xlfn.XLOOKUP(Tabela4[[#This Row],[Origem]],Tabela2[Estado],Tabela2[Id_Porto],-1)</f>
        <v>1</v>
      </c>
      <c r="F1207" s="68">
        <f>_xlfn.XLOOKUP(Tabela4[[#This Row],[Destino]],Tabela2[Estado],Tabela2[Id_Porto],-1)</f>
        <v>9</v>
      </c>
      <c r="G1207" s="68">
        <f>_xlfn.XLOOKUP(Tabela4[[#This Row],[Tipo]],Tabela5[Tipo],Tabela5[Id_Carga],-1)</f>
        <v>3</v>
      </c>
      <c r="H1207" s="59">
        <f>MONTH(DATE(2024, FIND(Tabela4[[#This Row],[Mês]], "janfevmarabrmaijunjulagosetoutnovdez")/3 + 1, 1))</f>
        <v>3</v>
      </c>
      <c r="I1207" s="51">
        <v>3</v>
      </c>
      <c r="J1207" s="47">
        <v>6</v>
      </c>
    </row>
    <row r="1208" spans="1:10" x14ac:dyDescent="0.25">
      <c r="A1208" s="59" t="s">
        <v>196</v>
      </c>
      <c r="B1208" s="46" t="s">
        <v>193</v>
      </c>
      <c r="C1208" s="46" t="s">
        <v>177</v>
      </c>
      <c r="D1208" s="46" t="s">
        <v>184</v>
      </c>
      <c r="E1208" s="68">
        <f>_xlfn.XLOOKUP(Tabela4[[#This Row],[Origem]],Tabela2[Estado],Tabela2[Id_Porto],-1)</f>
        <v>1</v>
      </c>
      <c r="F1208" s="68">
        <f>_xlfn.XLOOKUP(Tabela4[[#This Row],[Destino]],Tabela2[Estado],Tabela2[Id_Porto],-1)</f>
        <v>9</v>
      </c>
      <c r="G1208" s="68">
        <f>_xlfn.XLOOKUP(Tabela4[[#This Row],[Tipo]],Tabela5[Tipo],Tabela5[Id_Carga],-1)</f>
        <v>4</v>
      </c>
      <c r="H1208" s="59">
        <f>MONTH(DATE(2024, FIND(Tabela4[[#This Row],[Mês]], "janfevmarabrmaijunjulagosetoutnovdez")/3 + 1, 1))</f>
        <v>3</v>
      </c>
      <c r="I1208" s="51">
        <v>3</v>
      </c>
      <c r="J1208" s="47">
        <v>6</v>
      </c>
    </row>
    <row r="1209" spans="1:10" x14ac:dyDescent="0.25">
      <c r="A1209" s="59" t="s">
        <v>196</v>
      </c>
      <c r="B1209" s="46" t="s">
        <v>191</v>
      </c>
      <c r="C1209" s="46" t="s">
        <v>181</v>
      </c>
      <c r="D1209" s="46" t="s">
        <v>177</v>
      </c>
      <c r="E1209" s="68">
        <f>_xlfn.XLOOKUP(Tabela4[[#This Row],[Origem]],Tabela2[Estado],Tabela2[Id_Porto],-1)</f>
        <v>6</v>
      </c>
      <c r="F1209" s="68">
        <f>_xlfn.XLOOKUP(Tabela4[[#This Row],[Destino]],Tabela2[Estado],Tabela2[Id_Porto],-1)</f>
        <v>1</v>
      </c>
      <c r="G1209" s="68">
        <f>_xlfn.XLOOKUP(Tabela4[[#This Row],[Tipo]],Tabela5[Tipo],Tabela5[Id_Carga],-1)</f>
        <v>3</v>
      </c>
      <c r="H1209" s="59">
        <f>MONTH(DATE(2024, FIND(Tabela4[[#This Row],[Mês]], "janfevmarabrmaijunjulagosetoutnovdez")/3 + 1, 1))</f>
        <v>3</v>
      </c>
      <c r="I1209" s="51">
        <v>3</v>
      </c>
      <c r="J1209" s="47">
        <v>6</v>
      </c>
    </row>
    <row r="1210" spans="1:10" x14ac:dyDescent="0.25">
      <c r="A1210" s="59" t="s">
        <v>196</v>
      </c>
      <c r="B1210" s="46" t="s">
        <v>191</v>
      </c>
      <c r="C1210" s="46" t="s">
        <v>181</v>
      </c>
      <c r="D1210" s="46" t="s">
        <v>183</v>
      </c>
      <c r="E1210" s="68">
        <f>_xlfn.XLOOKUP(Tabela4[[#This Row],[Origem]],Tabela2[Estado],Tabela2[Id_Porto],-1)</f>
        <v>6</v>
      </c>
      <c r="F1210" s="68">
        <f>_xlfn.XLOOKUP(Tabela4[[#This Row],[Destino]],Tabela2[Estado],Tabela2[Id_Porto],-1)</f>
        <v>8</v>
      </c>
      <c r="G1210" s="68">
        <f>_xlfn.XLOOKUP(Tabela4[[#This Row],[Tipo]],Tabela5[Tipo],Tabela5[Id_Carga],-1)</f>
        <v>3</v>
      </c>
      <c r="H1210" s="59">
        <f>MONTH(DATE(2024, FIND(Tabela4[[#This Row],[Mês]], "janfevmarabrmaijunjulagosetoutnovdez")/3 + 1, 1))</f>
        <v>3</v>
      </c>
      <c r="I1210" s="51">
        <v>3</v>
      </c>
      <c r="J1210" s="47">
        <v>6</v>
      </c>
    </row>
    <row r="1211" spans="1:10" x14ac:dyDescent="0.25">
      <c r="A1211" s="59" t="s">
        <v>196</v>
      </c>
      <c r="B1211" s="46" t="s">
        <v>191</v>
      </c>
      <c r="C1211" s="46" t="s">
        <v>181</v>
      </c>
      <c r="D1211" s="46" t="s">
        <v>186</v>
      </c>
      <c r="E1211" s="68">
        <f>_xlfn.XLOOKUP(Tabela4[[#This Row],[Origem]],Tabela2[Estado],Tabela2[Id_Porto],-1)</f>
        <v>6</v>
      </c>
      <c r="F1211" s="68">
        <f>_xlfn.XLOOKUP(Tabela4[[#This Row],[Destino]],Tabela2[Estado],Tabela2[Id_Porto],-1)</f>
        <v>11</v>
      </c>
      <c r="G1211" s="68">
        <f>_xlfn.XLOOKUP(Tabela4[[#This Row],[Tipo]],Tabela5[Tipo],Tabela5[Id_Carga],-1)</f>
        <v>3</v>
      </c>
      <c r="H1211" s="59">
        <f>MONTH(DATE(2024, FIND(Tabela4[[#This Row],[Mês]], "janfevmarabrmaijunjulagosetoutnovdez")/3 + 1, 1))</f>
        <v>3</v>
      </c>
      <c r="I1211" s="51">
        <v>3</v>
      </c>
      <c r="J1211" s="47">
        <v>6</v>
      </c>
    </row>
    <row r="1212" spans="1:10" x14ac:dyDescent="0.25">
      <c r="A1212" s="59" t="s">
        <v>196</v>
      </c>
      <c r="B1212" s="46" t="s">
        <v>191</v>
      </c>
      <c r="C1212" s="46" t="s">
        <v>86</v>
      </c>
      <c r="D1212" s="46" t="s">
        <v>177</v>
      </c>
      <c r="E1212" s="68">
        <f>_xlfn.XLOOKUP(Tabela4[[#This Row],[Origem]],Tabela2[Estado],Tabela2[Id_Porto],-1)</f>
        <v>4</v>
      </c>
      <c r="F1212" s="68">
        <f>_xlfn.XLOOKUP(Tabela4[[#This Row],[Destino]],Tabela2[Estado],Tabela2[Id_Porto],-1)</f>
        <v>1</v>
      </c>
      <c r="G1212" s="68">
        <f>_xlfn.XLOOKUP(Tabela4[[#This Row],[Tipo]],Tabela5[Tipo],Tabela5[Id_Carga],-1)</f>
        <v>3</v>
      </c>
      <c r="H1212" s="59">
        <f>MONTH(DATE(2024, FIND(Tabela4[[#This Row],[Mês]], "janfevmarabrmaijunjulagosetoutnovdez")/3 + 1, 1))</f>
        <v>3</v>
      </c>
      <c r="I1212" s="51">
        <v>6</v>
      </c>
      <c r="J1212" s="47">
        <v>6</v>
      </c>
    </row>
    <row r="1213" spans="1:10" x14ac:dyDescent="0.25">
      <c r="A1213" s="59" t="s">
        <v>196</v>
      </c>
      <c r="B1213" s="46" t="s">
        <v>193</v>
      </c>
      <c r="C1213" s="46" t="s">
        <v>178</v>
      </c>
      <c r="D1213" s="46" t="s">
        <v>181</v>
      </c>
      <c r="E1213" s="68">
        <f>_xlfn.XLOOKUP(Tabela4[[#This Row],[Origem]],Tabela2[Estado],Tabela2[Id_Porto],-1)</f>
        <v>2</v>
      </c>
      <c r="F1213" s="68">
        <f>_xlfn.XLOOKUP(Tabela4[[#This Row],[Destino]],Tabela2[Estado],Tabela2[Id_Porto],-1)</f>
        <v>6</v>
      </c>
      <c r="G1213" s="68">
        <f>_xlfn.XLOOKUP(Tabela4[[#This Row],[Tipo]],Tabela5[Tipo],Tabela5[Id_Carga],-1)</f>
        <v>4</v>
      </c>
      <c r="H1213" s="59">
        <f>MONTH(DATE(2024, FIND(Tabela4[[#This Row],[Mês]], "janfevmarabrmaijunjulagosetoutnovdez")/3 + 1, 1))</f>
        <v>3</v>
      </c>
      <c r="I1213" s="51">
        <v>3</v>
      </c>
      <c r="J1213" s="47">
        <v>6</v>
      </c>
    </row>
    <row r="1214" spans="1:10" x14ac:dyDescent="0.25">
      <c r="A1214" s="59" t="s">
        <v>196</v>
      </c>
      <c r="B1214" s="46" t="s">
        <v>191</v>
      </c>
      <c r="C1214" s="46" t="s">
        <v>178</v>
      </c>
      <c r="D1214" s="46" t="s">
        <v>86</v>
      </c>
      <c r="E1214" s="68">
        <f>_xlfn.XLOOKUP(Tabela4[[#This Row],[Origem]],Tabela2[Estado],Tabela2[Id_Porto],-1)</f>
        <v>2</v>
      </c>
      <c r="F1214" s="68">
        <f>_xlfn.XLOOKUP(Tabela4[[#This Row],[Destino]],Tabela2[Estado],Tabela2[Id_Porto],-1)</f>
        <v>4</v>
      </c>
      <c r="G1214" s="68">
        <f>_xlfn.XLOOKUP(Tabela4[[#This Row],[Tipo]],Tabela5[Tipo],Tabela5[Id_Carga],-1)</f>
        <v>3</v>
      </c>
      <c r="H1214" s="59">
        <f>MONTH(DATE(2024, FIND(Tabela4[[#This Row],[Mês]], "janfevmarabrmaijunjulagosetoutnovdez")/3 + 1, 1))</f>
        <v>3</v>
      </c>
      <c r="I1214" s="51">
        <v>3</v>
      </c>
      <c r="J1214" s="47">
        <v>6</v>
      </c>
    </row>
    <row r="1215" spans="1:10" x14ac:dyDescent="0.25">
      <c r="A1215" s="59" t="s">
        <v>196</v>
      </c>
      <c r="B1215" s="46" t="s">
        <v>192</v>
      </c>
      <c r="C1215" s="46" t="s">
        <v>180</v>
      </c>
      <c r="D1215" s="46" t="s">
        <v>177</v>
      </c>
      <c r="E1215" s="68">
        <f>_xlfn.XLOOKUP(Tabela4[[#This Row],[Origem]],Tabela2[Estado],Tabela2[Id_Porto],-1)</f>
        <v>5</v>
      </c>
      <c r="F1215" s="68">
        <f>_xlfn.XLOOKUP(Tabela4[[#This Row],[Destino]],Tabela2[Estado],Tabela2[Id_Porto],-1)</f>
        <v>1</v>
      </c>
      <c r="G1215" s="68">
        <f>_xlfn.XLOOKUP(Tabela4[[#This Row],[Tipo]],Tabela5[Tipo],Tabela5[Id_Carga],-1)</f>
        <v>1</v>
      </c>
      <c r="H1215" s="59">
        <f>MONTH(DATE(2024, FIND(Tabela4[[#This Row],[Mês]], "janfevmarabrmaijunjulagosetoutnovdez")/3 + 1, 1))</f>
        <v>3</v>
      </c>
      <c r="I1215" s="51">
        <v>6</v>
      </c>
      <c r="J1215" s="47">
        <v>6</v>
      </c>
    </row>
    <row r="1216" spans="1:10" x14ac:dyDescent="0.25">
      <c r="A1216" s="59" t="s">
        <v>196</v>
      </c>
      <c r="B1216" s="46" t="s">
        <v>192</v>
      </c>
      <c r="C1216" s="46" t="s">
        <v>180</v>
      </c>
      <c r="D1216" s="46" t="s">
        <v>86</v>
      </c>
      <c r="E1216" s="68">
        <f>_xlfn.XLOOKUP(Tabela4[[#This Row],[Origem]],Tabela2[Estado],Tabela2[Id_Porto],-1)</f>
        <v>5</v>
      </c>
      <c r="F1216" s="68">
        <f>_xlfn.XLOOKUP(Tabela4[[#This Row],[Destino]],Tabela2[Estado],Tabela2[Id_Porto],-1)</f>
        <v>4</v>
      </c>
      <c r="G1216" s="68">
        <f>_xlfn.XLOOKUP(Tabela4[[#This Row],[Tipo]],Tabela5[Tipo],Tabela5[Id_Carga],-1)</f>
        <v>1</v>
      </c>
      <c r="H1216" s="59">
        <f>MONTH(DATE(2024, FIND(Tabela4[[#This Row],[Mês]], "janfevmarabrmaijunjulagosetoutnovdez")/3 + 1, 1))</f>
        <v>3</v>
      </c>
      <c r="I1216" s="51">
        <v>6</v>
      </c>
      <c r="J1216" s="47">
        <v>6</v>
      </c>
    </row>
    <row r="1217" spans="1:10" x14ac:dyDescent="0.25">
      <c r="A1217" s="59" t="s">
        <v>196</v>
      </c>
      <c r="B1217" s="46" t="s">
        <v>192</v>
      </c>
      <c r="C1217" s="46" t="s">
        <v>185</v>
      </c>
      <c r="D1217" s="46" t="s">
        <v>186</v>
      </c>
      <c r="E1217" s="68">
        <f>_xlfn.XLOOKUP(Tabela4[[#This Row],[Origem]],Tabela2[Estado],Tabela2[Id_Porto],-1)</f>
        <v>10</v>
      </c>
      <c r="F1217" s="68">
        <f>_xlfn.XLOOKUP(Tabela4[[#This Row],[Destino]],Tabela2[Estado],Tabela2[Id_Porto],-1)</f>
        <v>11</v>
      </c>
      <c r="G1217" s="68">
        <f>_xlfn.XLOOKUP(Tabela4[[#This Row],[Tipo]],Tabela5[Tipo],Tabela5[Id_Carga],-1)</f>
        <v>1</v>
      </c>
      <c r="H1217" s="59">
        <f>MONTH(DATE(2024, FIND(Tabela4[[#This Row],[Mês]], "janfevmarabrmaijunjulagosetoutnovdez")/3 + 1, 1))</f>
        <v>3</v>
      </c>
      <c r="I1217" s="51">
        <v>6</v>
      </c>
      <c r="J1217" s="47">
        <v>6</v>
      </c>
    </row>
    <row r="1218" spans="1:10" x14ac:dyDescent="0.25">
      <c r="A1218" s="59" t="s">
        <v>196</v>
      </c>
      <c r="B1218" s="46" t="s">
        <v>192</v>
      </c>
      <c r="C1218" s="46" t="s">
        <v>183</v>
      </c>
      <c r="D1218" s="46" t="s">
        <v>177</v>
      </c>
      <c r="E1218" s="68">
        <f>_xlfn.XLOOKUP(Tabela4[[#This Row],[Origem]],Tabela2[Estado],Tabela2[Id_Porto],-1)</f>
        <v>8</v>
      </c>
      <c r="F1218" s="68">
        <f>_xlfn.XLOOKUP(Tabela4[[#This Row],[Destino]],Tabela2[Estado],Tabela2[Id_Porto],-1)</f>
        <v>1</v>
      </c>
      <c r="G1218" s="68">
        <f>_xlfn.XLOOKUP(Tabela4[[#This Row],[Tipo]],Tabela5[Tipo],Tabela5[Id_Carga],-1)</f>
        <v>1</v>
      </c>
      <c r="H1218" s="59">
        <f>MONTH(DATE(2024, FIND(Tabela4[[#This Row],[Mês]], "janfevmarabrmaijunjulagosetoutnovdez")/3 + 1, 1))</f>
        <v>3</v>
      </c>
      <c r="I1218" s="51">
        <v>6</v>
      </c>
      <c r="J1218" s="47">
        <v>6</v>
      </c>
    </row>
    <row r="1219" spans="1:10" x14ac:dyDescent="0.25">
      <c r="A1219" s="59" t="s">
        <v>196</v>
      </c>
      <c r="B1219" s="46" t="s">
        <v>191</v>
      </c>
      <c r="C1219" s="46" t="s">
        <v>183</v>
      </c>
      <c r="D1219" s="46" t="s">
        <v>181</v>
      </c>
      <c r="E1219" s="68">
        <f>_xlfn.XLOOKUP(Tabela4[[#This Row],[Origem]],Tabela2[Estado],Tabela2[Id_Porto],-1)</f>
        <v>8</v>
      </c>
      <c r="F1219" s="68">
        <f>_xlfn.XLOOKUP(Tabela4[[#This Row],[Destino]],Tabela2[Estado],Tabela2[Id_Porto],-1)</f>
        <v>6</v>
      </c>
      <c r="G1219" s="68">
        <f>_xlfn.XLOOKUP(Tabela4[[#This Row],[Tipo]],Tabela5[Tipo],Tabela5[Id_Carga],-1)</f>
        <v>3</v>
      </c>
      <c r="H1219" s="59">
        <f>MONTH(DATE(2024, FIND(Tabela4[[#This Row],[Mês]], "janfevmarabrmaijunjulagosetoutnovdez")/3 + 1, 1))</f>
        <v>3</v>
      </c>
      <c r="I1219" s="51">
        <v>3</v>
      </c>
      <c r="J1219" s="47">
        <v>6</v>
      </c>
    </row>
    <row r="1220" spans="1:10" x14ac:dyDescent="0.25">
      <c r="A1220" s="59" t="s">
        <v>196</v>
      </c>
      <c r="B1220" s="46" t="s">
        <v>191</v>
      </c>
      <c r="C1220" s="46" t="s">
        <v>183</v>
      </c>
      <c r="D1220" s="46" t="s">
        <v>186</v>
      </c>
      <c r="E1220" s="68">
        <f>_xlfn.XLOOKUP(Tabela4[[#This Row],[Origem]],Tabela2[Estado],Tabela2[Id_Porto],-1)</f>
        <v>8</v>
      </c>
      <c r="F1220" s="68">
        <f>_xlfn.XLOOKUP(Tabela4[[#This Row],[Destino]],Tabela2[Estado],Tabela2[Id_Porto],-1)</f>
        <v>11</v>
      </c>
      <c r="G1220" s="68">
        <f>_xlfn.XLOOKUP(Tabela4[[#This Row],[Tipo]],Tabela5[Tipo],Tabela5[Id_Carga],-1)</f>
        <v>3</v>
      </c>
      <c r="H1220" s="59">
        <f>MONTH(DATE(2024, FIND(Tabela4[[#This Row],[Mês]], "janfevmarabrmaijunjulagosetoutnovdez")/3 + 1, 1))</f>
        <v>3</v>
      </c>
      <c r="I1220" s="51">
        <v>3</v>
      </c>
      <c r="J1220" s="47">
        <v>6</v>
      </c>
    </row>
    <row r="1221" spans="1:10" x14ac:dyDescent="0.25">
      <c r="A1221" s="59" t="s">
        <v>196</v>
      </c>
      <c r="B1221" s="46" t="s">
        <v>191</v>
      </c>
      <c r="C1221" s="46" t="s">
        <v>183</v>
      </c>
      <c r="D1221" s="46" t="s">
        <v>184</v>
      </c>
      <c r="E1221" s="68">
        <f>_xlfn.XLOOKUP(Tabela4[[#This Row],[Origem]],Tabela2[Estado],Tabela2[Id_Porto],-1)</f>
        <v>8</v>
      </c>
      <c r="F1221" s="68">
        <f>_xlfn.XLOOKUP(Tabela4[[#This Row],[Destino]],Tabela2[Estado],Tabela2[Id_Porto],-1)</f>
        <v>9</v>
      </c>
      <c r="G1221" s="68">
        <f>_xlfn.XLOOKUP(Tabela4[[#This Row],[Tipo]],Tabela5[Tipo],Tabela5[Id_Carga],-1)</f>
        <v>3</v>
      </c>
      <c r="H1221" s="59">
        <f>MONTH(DATE(2024, FIND(Tabela4[[#This Row],[Mês]], "janfevmarabrmaijunjulagosetoutnovdez")/3 + 1, 1))</f>
        <v>3</v>
      </c>
      <c r="I1221" s="51">
        <v>3</v>
      </c>
      <c r="J1221" s="47">
        <v>6</v>
      </c>
    </row>
    <row r="1222" spans="1:10" x14ac:dyDescent="0.25">
      <c r="A1222" s="59" t="s">
        <v>196</v>
      </c>
      <c r="B1222" s="46" t="s">
        <v>192</v>
      </c>
      <c r="C1222" s="46" t="s">
        <v>187</v>
      </c>
      <c r="D1222" s="46" t="s">
        <v>177</v>
      </c>
      <c r="E1222" s="68">
        <f>_xlfn.XLOOKUP(Tabela4[[#This Row],[Origem]],Tabela2[Estado],Tabela2[Id_Porto],-1)</f>
        <v>12</v>
      </c>
      <c r="F1222" s="68">
        <f>_xlfn.XLOOKUP(Tabela4[[#This Row],[Destino]],Tabela2[Estado],Tabela2[Id_Porto],-1)</f>
        <v>1</v>
      </c>
      <c r="G1222" s="68">
        <f>_xlfn.XLOOKUP(Tabela4[[#This Row],[Tipo]],Tabela5[Tipo],Tabela5[Id_Carga],-1)</f>
        <v>1</v>
      </c>
      <c r="H1222" s="59">
        <f>MONTH(DATE(2024, FIND(Tabela4[[#This Row],[Mês]], "janfevmarabrmaijunjulagosetoutnovdez")/3 + 1, 1))</f>
        <v>3</v>
      </c>
      <c r="I1222" s="51">
        <v>6</v>
      </c>
      <c r="J1222" s="47">
        <v>6</v>
      </c>
    </row>
    <row r="1223" spans="1:10" x14ac:dyDescent="0.25">
      <c r="A1223" s="59" t="s">
        <v>196</v>
      </c>
      <c r="B1223" s="46" t="s">
        <v>193</v>
      </c>
      <c r="C1223" s="46" t="s">
        <v>187</v>
      </c>
      <c r="D1223" s="46" t="s">
        <v>177</v>
      </c>
      <c r="E1223" s="68">
        <f>_xlfn.XLOOKUP(Tabela4[[#This Row],[Origem]],Tabela2[Estado],Tabela2[Id_Porto],-1)</f>
        <v>12</v>
      </c>
      <c r="F1223" s="68">
        <f>_xlfn.XLOOKUP(Tabela4[[#This Row],[Destino]],Tabela2[Estado],Tabela2[Id_Porto],-1)</f>
        <v>1</v>
      </c>
      <c r="G1223" s="68">
        <f>_xlfn.XLOOKUP(Tabela4[[#This Row],[Tipo]],Tabela5[Tipo],Tabela5[Id_Carga],-1)</f>
        <v>4</v>
      </c>
      <c r="H1223" s="59">
        <f>MONTH(DATE(2024, FIND(Tabela4[[#This Row],[Mês]], "janfevmarabrmaijunjulagosetoutnovdez")/3 + 1, 1))</f>
        <v>3</v>
      </c>
      <c r="I1223" s="51">
        <v>3</v>
      </c>
      <c r="J1223" s="47">
        <v>6</v>
      </c>
    </row>
    <row r="1224" spans="1:10" x14ac:dyDescent="0.25">
      <c r="A1224" s="59" t="s">
        <v>196</v>
      </c>
      <c r="B1224" s="46" t="s">
        <v>193</v>
      </c>
      <c r="C1224" s="46" t="s">
        <v>187</v>
      </c>
      <c r="D1224" s="46" t="s">
        <v>177</v>
      </c>
      <c r="E1224" s="68">
        <f>_xlfn.XLOOKUP(Tabela4[[#This Row],[Origem]],Tabela2[Estado],Tabela2[Id_Porto],-1)</f>
        <v>12</v>
      </c>
      <c r="F1224" s="68">
        <f>_xlfn.XLOOKUP(Tabela4[[#This Row],[Destino]],Tabela2[Estado],Tabela2[Id_Porto],-1)</f>
        <v>1</v>
      </c>
      <c r="G1224" s="68">
        <f>_xlfn.XLOOKUP(Tabela4[[#This Row],[Tipo]],Tabela5[Tipo],Tabela5[Id_Carga],-1)</f>
        <v>4</v>
      </c>
      <c r="H1224" s="59">
        <f>MONTH(DATE(2024, FIND(Tabela4[[#This Row],[Mês]], "janfevmarabrmaijunjulagosetoutnovdez")/3 + 1, 1))</f>
        <v>3</v>
      </c>
      <c r="I1224" s="51">
        <v>3</v>
      </c>
      <c r="J1224" s="47">
        <v>6</v>
      </c>
    </row>
    <row r="1225" spans="1:10" x14ac:dyDescent="0.25">
      <c r="A1225" s="59" t="s">
        <v>196</v>
      </c>
      <c r="B1225" s="46" t="s">
        <v>191</v>
      </c>
      <c r="C1225" s="46" t="s">
        <v>186</v>
      </c>
      <c r="D1225" s="46" t="s">
        <v>181</v>
      </c>
      <c r="E1225" s="68">
        <f>_xlfn.XLOOKUP(Tabela4[[#This Row],[Origem]],Tabela2[Estado],Tabela2[Id_Porto],-1)</f>
        <v>11</v>
      </c>
      <c r="F1225" s="68">
        <f>_xlfn.XLOOKUP(Tabela4[[#This Row],[Destino]],Tabela2[Estado],Tabela2[Id_Porto],-1)</f>
        <v>6</v>
      </c>
      <c r="G1225" s="68">
        <f>_xlfn.XLOOKUP(Tabela4[[#This Row],[Tipo]],Tabela5[Tipo],Tabela5[Id_Carga],-1)</f>
        <v>3</v>
      </c>
      <c r="H1225" s="59">
        <f>MONTH(DATE(2024, FIND(Tabela4[[#This Row],[Mês]], "janfevmarabrmaijunjulagosetoutnovdez")/3 + 1, 1))</f>
        <v>3</v>
      </c>
      <c r="I1225" s="51">
        <v>3</v>
      </c>
      <c r="J1225" s="47">
        <v>6</v>
      </c>
    </row>
    <row r="1226" spans="1:10" x14ac:dyDescent="0.25">
      <c r="A1226" s="59" t="s">
        <v>196</v>
      </c>
      <c r="B1226" s="46" t="s">
        <v>192</v>
      </c>
      <c r="C1226" s="46" t="s">
        <v>186</v>
      </c>
      <c r="D1226" s="46" t="s">
        <v>86</v>
      </c>
      <c r="E1226" s="68">
        <f>_xlfn.XLOOKUP(Tabela4[[#This Row],[Origem]],Tabela2[Estado],Tabela2[Id_Porto],-1)</f>
        <v>11</v>
      </c>
      <c r="F1226" s="68">
        <f>_xlfn.XLOOKUP(Tabela4[[#This Row],[Destino]],Tabela2[Estado],Tabela2[Id_Porto],-1)</f>
        <v>4</v>
      </c>
      <c r="G1226" s="68">
        <f>_xlfn.XLOOKUP(Tabela4[[#This Row],[Tipo]],Tabela5[Tipo],Tabela5[Id_Carga],-1)</f>
        <v>1</v>
      </c>
      <c r="H1226" s="59">
        <f>MONTH(DATE(2024, FIND(Tabela4[[#This Row],[Mês]], "janfevmarabrmaijunjulagosetoutnovdez")/3 + 1, 1))</f>
        <v>3</v>
      </c>
      <c r="I1226" s="51">
        <v>6</v>
      </c>
      <c r="J1226" s="47">
        <v>6</v>
      </c>
    </row>
    <row r="1227" spans="1:10" x14ac:dyDescent="0.25">
      <c r="A1227" s="59" t="s">
        <v>196</v>
      </c>
      <c r="B1227" s="46" t="s">
        <v>192</v>
      </c>
      <c r="C1227" s="46" t="s">
        <v>186</v>
      </c>
      <c r="D1227" s="46" t="s">
        <v>179</v>
      </c>
      <c r="E1227" s="68">
        <f>_xlfn.XLOOKUP(Tabela4[[#This Row],[Origem]],Tabela2[Estado],Tabela2[Id_Porto],-1)</f>
        <v>11</v>
      </c>
      <c r="F1227" s="68">
        <f>_xlfn.XLOOKUP(Tabela4[[#This Row],[Destino]],Tabela2[Estado],Tabela2[Id_Porto],-1)</f>
        <v>3</v>
      </c>
      <c r="G1227" s="68">
        <f>_xlfn.XLOOKUP(Tabela4[[#This Row],[Tipo]],Tabela5[Tipo],Tabela5[Id_Carga],-1)</f>
        <v>1</v>
      </c>
      <c r="H1227" s="59">
        <f>MONTH(DATE(2024, FIND(Tabela4[[#This Row],[Mês]], "janfevmarabrmaijunjulagosetoutnovdez")/3 + 1, 1))</f>
        <v>3</v>
      </c>
      <c r="I1227" s="51">
        <v>6</v>
      </c>
      <c r="J1227" s="47">
        <v>6</v>
      </c>
    </row>
    <row r="1228" spans="1:10" x14ac:dyDescent="0.25">
      <c r="A1228" s="59" t="s">
        <v>196</v>
      </c>
      <c r="B1228" s="46" t="s">
        <v>193</v>
      </c>
      <c r="C1228" s="46" t="s">
        <v>186</v>
      </c>
      <c r="D1228" s="46" t="s">
        <v>183</v>
      </c>
      <c r="E1228" s="68">
        <f>_xlfn.XLOOKUP(Tabela4[[#This Row],[Origem]],Tabela2[Estado],Tabela2[Id_Porto],-1)</f>
        <v>11</v>
      </c>
      <c r="F1228" s="68">
        <f>_xlfn.XLOOKUP(Tabela4[[#This Row],[Destino]],Tabela2[Estado],Tabela2[Id_Porto],-1)</f>
        <v>8</v>
      </c>
      <c r="G1228" s="68">
        <f>_xlfn.XLOOKUP(Tabela4[[#This Row],[Tipo]],Tabela5[Tipo],Tabela5[Id_Carga],-1)</f>
        <v>4</v>
      </c>
      <c r="H1228" s="59">
        <f>MONTH(DATE(2024, FIND(Tabela4[[#This Row],[Mês]], "janfevmarabrmaijunjulagosetoutnovdez")/3 + 1, 1))</f>
        <v>3</v>
      </c>
      <c r="I1228" s="51">
        <v>3</v>
      </c>
      <c r="J1228" s="47">
        <v>6</v>
      </c>
    </row>
    <row r="1229" spans="1:10" x14ac:dyDescent="0.25">
      <c r="A1229" s="59" t="s">
        <v>196</v>
      </c>
      <c r="B1229" s="46" t="s">
        <v>192</v>
      </c>
      <c r="C1229" s="46" t="s">
        <v>186</v>
      </c>
      <c r="D1229" s="46" t="s">
        <v>187</v>
      </c>
      <c r="E1229" s="68">
        <f>_xlfn.XLOOKUP(Tabela4[[#This Row],[Origem]],Tabela2[Estado],Tabela2[Id_Porto],-1)</f>
        <v>11</v>
      </c>
      <c r="F1229" s="68">
        <f>_xlfn.XLOOKUP(Tabela4[[#This Row],[Destino]],Tabela2[Estado],Tabela2[Id_Porto],-1)</f>
        <v>12</v>
      </c>
      <c r="G1229" s="68">
        <f>_xlfn.XLOOKUP(Tabela4[[#This Row],[Tipo]],Tabela5[Tipo],Tabela5[Id_Carga],-1)</f>
        <v>1</v>
      </c>
      <c r="H1229" s="59">
        <f>MONTH(DATE(2024, FIND(Tabela4[[#This Row],[Mês]], "janfevmarabrmaijunjulagosetoutnovdez")/3 + 1, 1))</f>
        <v>3</v>
      </c>
      <c r="I1229" s="51">
        <v>6</v>
      </c>
      <c r="J1229" s="47">
        <v>6</v>
      </c>
    </row>
    <row r="1230" spans="1:10" x14ac:dyDescent="0.25">
      <c r="A1230" s="59" t="s">
        <v>196</v>
      </c>
      <c r="B1230" s="46" t="s">
        <v>191</v>
      </c>
      <c r="C1230" s="46" t="s">
        <v>186</v>
      </c>
      <c r="D1230" s="46" t="s">
        <v>187</v>
      </c>
      <c r="E1230" s="68">
        <f>_xlfn.XLOOKUP(Tabela4[[#This Row],[Origem]],Tabela2[Estado],Tabela2[Id_Porto],-1)</f>
        <v>11</v>
      </c>
      <c r="F1230" s="68">
        <f>_xlfn.XLOOKUP(Tabela4[[#This Row],[Destino]],Tabela2[Estado],Tabela2[Id_Porto],-1)</f>
        <v>12</v>
      </c>
      <c r="G1230" s="68">
        <f>_xlfn.XLOOKUP(Tabela4[[#This Row],[Tipo]],Tabela5[Tipo],Tabela5[Id_Carga],-1)</f>
        <v>3</v>
      </c>
      <c r="H1230" s="59">
        <f>MONTH(DATE(2024, FIND(Tabela4[[#This Row],[Mês]], "janfevmarabrmaijunjulagosetoutnovdez")/3 + 1, 1))</f>
        <v>3</v>
      </c>
      <c r="I1230" s="51">
        <v>3</v>
      </c>
      <c r="J1230" s="47">
        <v>6</v>
      </c>
    </row>
    <row r="1231" spans="1:10" x14ac:dyDescent="0.25">
      <c r="A1231" s="59" t="s">
        <v>196</v>
      </c>
      <c r="B1231" s="46" t="s">
        <v>191</v>
      </c>
      <c r="C1231" s="46" t="s">
        <v>186</v>
      </c>
      <c r="D1231" s="46" t="s">
        <v>186</v>
      </c>
      <c r="E1231" s="68">
        <f>_xlfn.XLOOKUP(Tabela4[[#This Row],[Origem]],Tabela2[Estado],Tabela2[Id_Porto],-1)</f>
        <v>11</v>
      </c>
      <c r="F1231" s="68">
        <f>_xlfn.XLOOKUP(Tabela4[[#This Row],[Destino]],Tabela2[Estado],Tabela2[Id_Porto],-1)</f>
        <v>11</v>
      </c>
      <c r="G1231" s="68">
        <f>_xlfn.XLOOKUP(Tabela4[[#This Row],[Tipo]],Tabela5[Tipo],Tabela5[Id_Carga],-1)</f>
        <v>3</v>
      </c>
      <c r="H1231" s="59">
        <f>MONTH(DATE(2024, FIND(Tabela4[[#This Row],[Mês]], "janfevmarabrmaijunjulagosetoutnovdez")/3 + 1, 1))</f>
        <v>3</v>
      </c>
      <c r="I1231" s="51">
        <v>3</v>
      </c>
      <c r="J1231" s="47">
        <v>6</v>
      </c>
    </row>
    <row r="1232" spans="1:10" x14ac:dyDescent="0.25">
      <c r="A1232" s="59" t="s">
        <v>196</v>
      </c>
      <c r="B1232" s="46" t="s">
        <v>191</v>
      </c>
      <c r="C1232" s="46" t="s">
        <v>184</v>
      </c>
      <c r="D1232" s="46" t="s">
        <v>181</v>
      </c>
      <c r="E1232" s="68">
        <f>_xlfn.XLOOKUP(Tabela4[[#This Row],[Origem]],Tabela2[Estado],Tabela2[Id_Porto],-1)</f>
        <v>9</v>
      </c>
      <c r="F1232" s="68">
        <f>_xlfn.XLOOKUP(Tabela4[[#This Row],[Destino]],Tabela2[Estado],Tabela2[Id_Porto],-1)</f>
        <v>6</v>
      </c>
      <c r="G1232" s="68">
        <f>_xlfn.XLOOKUP(Tabela4[[#This Row],[Tipo]],Tabela5[Tipo],Tabela5[Id_Carga],-1)</f>
        <v>3</v>
      </c>
      <c r="H1232" s="59">
        <f>MONTH(DATE(2024, FIND(Tabela4[[#This Row],[Mês]], "janfevmarabrmaijunjulagosetoutnovdez")/3 + 1, 1))</f>
        <v>3</v>
      </c>
      <c r="I1232" s="51">
        <v>3</v>
      </c>
      <c r="J1232" s="47">
        <v>6</v>
      </c>
    </row>
    <row r="1233" spans="1:10" x14ac:dyDescent="0.25">
      <c r="A1233" s="59" t="s">
        <v>196</v>
      </c>
      <c r="B1233" s="46" t="s">
        <v>191</v>
      </c>
      <c r="C1233" s="46" t="s">
        <v>184</v>
      </c>
      <c r="D1233" s="46" t="s">
        <v>180</v>
      </c>
      <c r="E1233" s="68">
        <f>_xlfn.XLOOKUP(Tabela4[[#This Row],[Origem]],Tabela2[Estado],Tabela2[Id_Porto],-1)</f>
        <v>9</v>
      </c>
      <c r="F1233" s="68">
        <f>_xlfn.XLOOKUP(Tabela4[[#This Row],[Destino]],Tabela2[Estado],Tabela2[Id_Porto],-1)</f>
        <v>5</v>
      </c>
      <c r="G1233" s="68">
        <f>_xlfn.XLOOKUP(Tabela4[[#This Row],[Tipo]],Tabela5[Tipo],Tabela5[Id_Carga],-1)</f>
        <v>3</v>
      </c>
      <c r="H1233" s="59">
        <f>MONTH(DATE(2024, FIND(Tabela4[[#This Row],[Mês]], "janfevmarabrmaijunjulagosetoutnovdez")/3 + 1, 1))</f>
        <v>3</v>
      </c>
      <c r="I1233" s="51">
        <v>6</v>
      </c>
      <c r="J1233" s="47">
        <v>6</v>
      </c>
    </row>
    <row r="1234" spans="1:10" x14ac:dyDescent="0.25">
      <c r="A1234" s="59" t="s">
        <v>196</v>
      </c>
      <c r="B1234" s="46" t="s">
        <v>192</v>
      </c>
      <c r="C1234" s="46" t="s">
        <v>177</v>
      </c>
      <c r="D1234" s="46" t="s">
        <v>180</v>
      </c>
      <c r="E1234" s="68">
        <f>_xlfn.XLOOKUP(Tabela4[[#This Row],[Origem]],Tabela2[Estado],Tabela2[Id_Porto],-1)</f>
        <v>1</v>
      </c>
      <c r="F1234" s="68">
        <f>_xlfn.XLOOKUP(Tabela4[[#This Row],[Destino]],Tabela2[Estado],Tabela2[Id_Porto],-1)</f>
        <v>5</v>
      </c>
      <c r="G1234" s="68">
        <f>_xlfn.XLOOKUP(Tabela4[[#This Row],[Tipo]],Tabela5[Tipo],Tabela5[Id_Carga],-1)</f>
        <v>1</v>
      </c>
      <c r="H1234" s="59">
        <f>MONTH(DATE(2024, FIND(Tabela4[[#This Row],[Mês]], "janfevmarabrmaijunjulagosetoutnovdez")/3 + 1, 1))</f>
        <v>3</v>
      </c>
      <c r="I1234" s="51">
        <v>5</v>
      </c>
      <c r="J1234" s="47">
        <v>5</v>
      </c>
    </row>
    <row r="1235" spans="1:10" x14ac:dyDescent="0.25">
      <c r="A1235" s="59" t="s">
        <v>196</v>
      </c>
      <c r="B1235" s="46" t="s">
        <v>192</v>
      </c>
      <c r="C1235" s="46" t="s">
        <v>177</v>
      </c>
      <c r="D1235" s="46" t="s">
        <v>186</v>
      </c>
      <c r="E1235" s="68">
        <f>_xlfn.XLOOKUP(Tabela4[[#This Row],[Origem]],Tabela2[Estado],Tabela2[Id_Porto],-1)</f>
        <v>1</v>
      </c>
      <c r="F1235" s="68">
        <f>_xlfn.XLOOKUP(Tabela4[[#This Row],[Destino]],Tabela2[Estado],Tabela2[Id_Porto],-1)</f>
        <v>11</v>
      </c>
      <c r="G1235" s="68">
        <f>_xlfn.XLOOKUP(Tabela4[[#This Row],[Tipo]],Tabela5[Tipo],Tabela5[Id_Carga],-1)</f>
        <v>1</v>
      </c>
      <c r="H1235" s="59">
        <f>MONTH(DATE(2024, FIND(Tabela4[[#This Row],[Mês]], "janfevmarabrmaijunjulagosetoutnovdez")/3 + 1, 1))</f>
        <v>3</v>
      </c>
      <c r="I1235" s="51">
        <v>5</v>
      </c>
      <c r="J1235" s="47">
        <v>5</v>
      </c>
    </row>
    <row r="1236" spans="1:10" x14ac:dyDescent="0.25">
      <c r="A1236" s="59" t="s">
        <v>196</v>
      </c>
      <c r="B1236" s="46" t="s">
        <v>192</v>
      </c>
      <c r="C1236" s="46" t="s">
        <v>180</v>
      </c>
      <c r="D1236" s="46" t="s">
        <v>186</v>
      </c>
      <c r="E1236" s="68">
        <f>_xlfn.XLOOKUP(Tabela4[[#This Row],[Origem]],Tabela2[Estado],Tabela2[Id_Porto],-1)</f>
        <v>5</v>
      </c>
      <c r="F1236" s="68">
        <f>_xlfn.XLOOKUP(Tabela4[[#This Row],[Destino]],Tabela2[Estado],Tabela2[Id_Porto],-1)</f>
        <v>11</v>
      </c>
      <c r="G1236" s="68">
        <f>_xlfn.XLOOKUP(Tabela4[[#This Row],[Tipo]],Tabela5[Tipo],Tabela5[Id_Carga],-1)</f>
        <v>1</v>
      </c>
      <c r="H1236" s="59">
        <f>MONTH(DATE(2024, FIND(Tabela4[[#This Row],[Mês]], "janfevmarabrmaijunjulagosetoutnovdez")/3 + 1, 1))</f>
        <v>3</v>
      </c>
      <c r="I1236" s="51">
        <v>5</v>
      </c>
      <c r="J1236" s="47">
        <v>5</v>
      </c>
    </row>
    <row r="1237" spans="1:10" x14ac:dyDescent="0.25">
      <c r="A1237" s="59" t="s">
        <v>196</v>
      </c>
      <c r="B1237" s="46" t="s">
        <v>192</v>
      </c>
      <c r="C1237" s="46" t="s">
        <v>187</v>
      </c>
      <c r="D1237" s="46" t="s">
        <v>186</v>
      </c>
      <c r="E1237" s="68">
        <f>_xlfn.XLOOKUP(Tabela4[[#This Row],[Origem]],Tabela2[Estado],Tabela2[Id_Porto],-1)</f>
        <v>12</v>
      </c>
      <c r="F1237" s="68">
        <f>_xlfn.XLOOKUP(Tabela4[[#This Row],[Destino]],Tabela2[Estado],Tabela2[Id_Porto],-1)</f>
        <v>11</v>
      </c>
      <c r="G1237" s="68">
        <f>_xlfn.XLOOKUP(Tabela4[[#This Row],[Tipo]],Tabela5[Tipo],Tabela5[Id_Carga],-1)</f>
        <v>1</v>
      </c>
      <c r="H1237" s="59">
        <f>MONTH(DATE(2024, FIND(Tabela4[[#This Row],[Mês]], "janfevmarabrmaijunjulagosetoutnovdez")/3 + 1, 1))</f>
        <v>3</v>
      </c>
      <c r="I1237" s="51">
        <v>5</v>
      </c>
      <c r="J1237" s="47">
        <v>5</v>
      </c>
    </row>
    <row r="1238" spans="1:10" x14ac:dyDescent="0.25">
      <c r="A1238" s="59" t="s">
        <v>196</v>
      </c>
      <c r="B1238" s="46" t="s">
        <v>192</v>
      </c>
      <c r="C1238" s="46" t="s">
        <v>186</v>
      </c>
      <c r="D1238" s="46" t="s">
        <v>181</v>
      </c>
      <c r="E1238" s="68">
        <f>_xlfn.XLOOKUP(Tabela4[[#This Row],[Origem]],Tabela2[Estado],Tabela2[Id_Porto],-1)</f>
        <v>11</v>
      </c>
      <c r="F1238" s="68">
        <f>_xlfn.XLOOKUP(Tabela4[[#This Row],[Destino]],Tabela2[Estado],Tabela2[Id_Porto],-1)</f>
        <v>6</v>
      </c>
      <c r="G1238" s="68">
        <f>_xlfn.XLOOKUP(Tabela4[[#This Row],[Tipo]],Tabela5[Tipo],Tabela5[Id_Carga],-1)</f>
        <v>1</v>
      </c>
      <c r="H1238" s="59">
        <f>MONTH(DATE(2024, FIND(Tabela4[[#This Row],[Mês]], "janfevmarabrmaijunjulagosetoutnovdez")/3 + 1, 1))</f>
        <v>3</v>
      </c>
      <c r="I1238" s="51">
        <v>5</v>
      </c>
      <c r="J1238" s="47">
        <v>5</v>
      </c>
    </row>
    <row r="1239" spans="1:10" x14ac:dyDescent="0.25">
      <c r="A1239" s="59" t="s">
        <v>196</v>
      </c>
      <c r="B1239" s="46" t="s">
        <v>193</v>
      </c>
      <c r="C1239" s="46" t="s">
        <v>177</v>
      </c>
      <c r="D1239" s="46" t="s">
        <v>86</v>
      </c>
      <c r="E1239" s="68">
        <f>_xlfn.XLOOKUP(Tabela4[[#This Row],[Origem]],Tabela2[Estado],Tabela2[Id_Porto],-1)</f>
        <v>1</v>
      </c>
      <c r="F1239" s="68">
        <f>_xlfn.XLOOKUP(Tabela4[[#This Row],[Destino]],Tabela2[Estado],Tabela2[Id_Porto],-1)</f>
        <v>4</v>
      </c>
      <c r="G1239" s="68">
        <f>_xlfn.XLOOKUP(Tabela4[[#This Row],[Tipo]],Tabela5[Tipo],Tabela5[Id_Carga],-1)</f>
        <v>4</v>
      </c>
      <c r="H1239" s="59">
        <f>MONTH(DATE(2024, FIND(Tabela4[[#This Row],[Mês]], "janfevmarabrmaijunjulagosetoutnovdez")/3 + 1, 1))</f>
        <v>3</v>
      </c>
      <c r="I1239" s="51">
        <v>2</v>
      </c>
      <c r="J1239" s="47">
        <v>4</v>
      </c>
    </row>
    <row r="1240" spans="1:10" x14ac:dyDescent="0.25">
      <c r="A1240" s="59" t="s">
        <v>196</v>
      </c>
      <c r="B1240" s="46" t="s">
        <v>193</v>
      </c>
      <c r="C1240" s="46" t="s">
        <v>177</v>
      </c>
      <c r="D1240" s="46" t="s">
        <v>186</v>
      </c>
      <c r="E1240" s="68">
        <f>_xlfn.XLOOKUP(Tabela4[[#This Row],[Origem]],Tabela2[Estado],Tabela2[Id_Porto],-1)</f>
        <v>1</v>
      </c>
      <c r="F1240" s="68">
        <f>_xlfn.XLOOKUP(Tabela4[[#This Row],[Destino]],Tabela2[Estado],Tabela2[Id_Porto],-1)</f>
        <v>11</v>
      </c>
      <c r="G1240" s="68">
        <f>_xlfn.XLOOKUP(Tabela4[[#This Row],[Tipo]],Tabela5[Tipo],Tabela5[Id_Carga],-1)</f>
        <v>4</v>
      </c>
      <c r="H1240" s="59">
        <f>MONTH(DATE(2024, FIND(Tabela4[[#This Row],[Mês]], "janfevmarabrmaijunjulagosetoutnovdez")/3 + 1, 1))</f>
        <v>3</v>
      </c>
      <c r="I1240" s="51">
        <v>2</v>
      </c>
      <c r="J1240" s="47">
        <v>4</v>
      </c>
    </row>
    <row r="1241" spans="1:10" x14ac:dyDescent="0.25">
      <c r="A1241" s="59" t="s">
        <v>196</v>
      </c>
      <c r="B1241" s="46" t="s">
        <v>191</v>
      </c>
      <c r="C1241" s="46" t="s">
        <v>181</v>
      </c>
      <c r="D1241" s="46" t="s">
        <v>177</v>
      </c>
      <c r="E1241" s="68">
        <f>_xlfn.XLOOKUP(Tabela4[[#This Row],[Origem]],Tabela2[Estado],Tabela2[Id_Porto],-1)</f>
        <v>6</v>
      </c>
      <c r="F1241" s="68">
        <f>_xlfn.XLOOKUP(Tabela4[[#This Row],[Destino]],Tabela2[Estado],Tabela2[Id_Porto],-1)</f>
        <v>1</v>
      </c>
      <c r="G1241" s="68">
        <f>_xlfn.XLOOKUP(Tabela4[[#This Row],[Tipo]],Tabela5[Tipo],Tabela5[Id_Carga],-1)</f>
        <v>3</v>
      </c>
      <c r="H1241" s="59">
        <f>MONTH(DATE(2024, FIND(Tabela4[[#This Row],[Mês]], "janfevmarabrmaijunjulagosetoutnovdez")/3 + 1, 1))</f>
        <v>3</v>
      </c>
      <c r="I1241" s="51">
        <v>2</v>
      </c>
      <c r="J1241" s="47">
        <v>4</v>
      </c>
    </row>
    <row r="1242" spans="1:10" x14ac:dyDescent="0.25">
      <c r="A1242" s="59" t="s">
        <v>196</v>
      </c>
      <c r="B1242" s="46" t="s">
        <v>191</v>
      </c>
      <c r="C1242" s="46" t="s">
        <v>181</v>
      </c>
      <c r="D1242" s="46" t="s">
        <v>86</v>
      </c>
      <c r="E1242" s="68">
        <f>_xlfn.XLOOKUP(Tabela4[[#This Row],[Origem]],Tabela2[Estado],Tabela2[Id_Porto],-1)</f>
        <v>6</v>
      </c>
      <c r="F1242" s="68">
        <f>_xlfn.XLOOKUP(Tabela4[[#This Row],[Destino]],Tabela2[Estado],Tabela2[Id_Porto],-1)</f>
        <v>4</v>
      </c>
      <c r="G1242" s="68">
        <f>_xlfn.XLOOKUP(Tabela4[[#This Row],[Tipo]],Tabela5[Tipo],Tabela5[Id_Carga],-1)</f>
        <v>3</v>
      </c>
      <c r="H1242" s="59">
        <f>MONTH(DATE(2024, FIND(Tabela4[[#This Row],[Mês]], "janfevmarabrmaijunjulagosetoutnovdez")/3 + 1, 1))</f>
        <v>3</v>
      </c>
      <c r="I1242" s="51">
        <v>2</v>
      </c>
      <c r="J1242" s="47">
        <v>4</v>
      </c>
    </row>
    <row r="1243" spans="1:10" x14ac:dyDescent="0.25">
      <c r="A1243" s="59" t="s">
        <v>196</v>
      </c>
      <c r="B1243" s="46" t="s">
        <v>191</v>
      </c>
      <c r="C1243" s="46" t="s">
        <v>181</v>
      </c>
      <c r="D1243" s="46" t="s">
        <v>183</v>
      </c>
      <c r="E1243" s="68">
        <f>_xlfn.XLOOKUP(Tabela4[[#This Row],[Origem]],Tabela2[Estado],Tabela2[Id_Porto],-1)</f>
        <v>6</v>
      </c>
      <c r="F1243" s="68">
        <f>_xlfn.XLOOKUP(Tabela4[[#This Row],[Destino]],Tabela2[Estado],Tabela2[Id_Porto],-1)</f>
        <v>8</v>
      </c>
      <c r="G1243" s="68">
        <f>_xlfn.XLOOKUP(Tabela4[[#This Row],[Tipo]],Tabela5[Tipo],Tabela5[Id_Carga],-1)</f>
        <v>3</v>
      </c>
      <c r="H1243" s="59">
        <f>MONTH(DATE(2024, FIND(Tabela4[[#This Row],[Mês]], "janfevmarabrmaijunjulagosetoutnovdez")/3 + 1, 1))</f>
        <v>3</v>
      </c>
      <c r="I1243" s="51">
        <v>2</v>
      </c>
      <c r="J1243" s="47">
        <v>4</v>
      </c>
    </row>
    <row r="1244" spans="1:10" x14ac:dyDescent="0.25">
      <c r="A1244" s="59" t="s">
        <v>196</v>
      </c>
      <c r="B1244" s="46" t="s">
        <v>191</v>
      </c>
      <c r="C1244" s="46" t="s">
        <v>181</v>
      </c>
      <c r="D1244" s="46" t="s">
        <v>183</v>
      </c>
      <c r="E1244" s="68">
        <f>_xlfn.XLOOKUP(Tabela4[[#This Row],[Origem]],Tabela2[Estado],Tabela2[Id_Porto],-1)</f>
        <v>6</v>
      </c>
      <c r="F1244" s="68">
        <f>_xlfn.XLOOKUP(Tabela4[[#This Row],[Destino]],Tabela2[Estado],Tabela2[Id_Porto],-1)</f>
        <v>8</v>
      </c>
      <c r="G1244" s="68">
        <f>_xlfn.XLOOKUP(Tabela4[[#This Row],[Tipo]],Tabela5[Tipo],Tabela5[Id_Carga],-1)</f>
        <v>3</v>
      </c>
      <c r="H1244" s="59">
        <f>MONTH(DATE(2024, FIND(Tabela4[[#This Row],[Mês]], "janfevmarabrmaijunjulagosetoutnovdez")/3 + 1, 1))</f>
        <v>3</v>
      </c>
      <c r="I1244" s="51">
        <v>2</v>
      </c>
      <c r="J1244" s="47">
        <v>4</v>
      </c>
    </row>
    <row r="1245" spans="1:10" x14ac:dyDescent="0.25">
      <c r="A1245" s="59" t="s">
        <v>196</v>
      </c>
      <c r="B1245" s="46" t="s">
        <v>192</v>
      </c>
      <c r="C1245" s="46" t="s">
        <v>181</v>
      </c>
      <c r="D1245" s="46" t="s">
        <v>187</v>
      </c>
      <c r="E1245" s="68">
        <f>_xlfn.XLOOKUP(Tabela4[[#This Row],[Origem]],Tabela2[Estado],Tabela2[Id_Porto],-1)</f>
        <v>6</v>
      </c>
      <c r="F1245" s="68">
        <f>_xlfn.XLOOKUP(Tabela4[[#This Row],[Destino]],Tabela2[Estado],Tabela2[Id_Porto],-1)</f>
        <v>12</v>
      </c>
      <c r="G1245" s="68">
        <f>_xlfn.XLOOKUP(Tabela4[[#This Row],[Tipo]],Tabela5[Tipo],Tabela5[Id_Carga],-1)</f>
        <v>1</v>
      </c>
      <c r="H1245" s="59">
        <f>MONTH(DATE(2024, FIND(Tabela4[[#This Row],[Mês]], "janfevmarabrmaijunjulagosetoutnovdez")/3 + 1, 1))</f>
        <v>3</v>
      </c>
      <c r="I1245" s="51">
        <v>4</v>
      </c>
      <c r="J1245" s="47">
        <v>4</v>
      </c>
    </row>
    <row r="1246" spans="1:10" x14ac:dyDescent="0.25">
      <c r="A1246" s="59" t="s">
        <v>196</v>
      </c>
      <c r="B1246" s="46" t="s">
        <v>192</v>
      </c>
      <c r="C1246" s="46" t="s">
        <v>86</v>
      </c>
      <c r="D1246" s="46" t="s">
        <v>177</v>
      </c>
      <c r="E1246" s="68">
        <f>_xlfn.XLOOKUP(Tabela4[[#This Row],[Origem]],Tabela2[Estado],Tabela2[Id_Porto],-1)</f>
        <v>4</v>
      </c>
      <c r="F1246" s="68">
        <f>_xlfn.XLOOKUP(Tabela4[[#This Row],[Destino]],Tabela2[Estado],Tabela2[Id_Porto],-1)</f>
        <v>1</v>
      </c>
      <c r="G1246" s="68">
        <f>_xlfn.XLOOKUP(Tabela4[[#This Row],[Tipo]],Tabela5[Tipo],Tabela5[Id_Carga],-1)</f>
        <v>1</v>
      </c>
      <c r="H1246" s="59">
        <f>MONTH(DATE(2024, FIND(Tabela4[[#This Row],[Mês]], "janfevmarabrmaijunjulagosetoutnovdez")/3 + 1, 1))</f>
        <v>3</v>
      </c>
      <c r="I1246" s="51">
        <v>4</v>
      </c>
      <c r="J1246" s="47">
        <v>4</v>
      </c>
    </row>
    <row r="1247" spans="1:10" x14ac:dyDescent="0.25">
      <c r="A1247" s="59" t="s">
        <v>196</v>
      </c>
      <c r="B1247" s="46" t="s">
        <v>192</v>
      </c>
      <c r="C1247" s="46" t="s">
        <v>86</v>
      </c>
      <c r="D1247" s="46" t="s">
        <v>186</v>
      </c>
      <c r="E1247" s="68">
        <f>_xlfn.XLOOKUP(Tabela4[[#This Row],[Origem]],Tabela2[Estado],Tabela2[Id_Porto],-1)</f>
        <v>4</v>
      </c>
      <c r="F1247" s="68">
        <f>_xlfn.XLOOKUP(Tabela4[[#This Row],[Destino]],Tabela2[Estado],Tabela2[Id_Porto],-1)</f>
        <v>11</v>
      </c>
      <c r="G1247" s="68">
        <f>_xlfn.XLOOKUP(Tabela4[[#This Row],[Tipo]],Tabela5[Tipo],Tabela5[Id_Carga],-1)</f>
        <v>1</v>
      </c>
      <c r="H1247" s="59">
        <f>MONTH(DATE(2024, FIND(Tabela4[[#This Row],[Mês]], "janfevmarabrmaijunjulagosetoutnovdez")/3 + 1, 1))</f>
        <v>3</v>
      </c>
      <c r="I1247" s="51">
        <v>4</v>
      </c>
      <c r="J1247" s="47">
        <v>4</v>
      </c>
    </row>
    <row r="1248" spans="1:10" x14ac:dyDescent="0.25">
      <c r="A1248" s="59" t="s">
        <v>196</v>
      </c>
      <c r="B1248" s="46" t="s">
        <v>192</v>
      </c>
      <c r="C1248" s="46" t="s">
        <v>178</v>
      </c>
      <c r="D1248" s="46" t="s">
        <v>181</v>
      </c>
      <c r="E1248" s="68">
        <f>_xlfn.XLOOKUP(Tabela4[[#This Row],[Origem]],Tabela2[Estado],Tabela2[Id_Porto],-1)</f>
        <v>2</v>
      </c>
      <c r="F1248" s="68">
        <f>_xlfn.XLOOKUP(Tabela4[[#This Row],[Destino]],Tabela2[Estado],Tabela2[Id_Porto],-1)</f>
        <v>6</v>
      </c>
      <c r="G1248" s="68">
        <f>_xlfn.XLOOKUP(Tabela4[[#This Row],[Tipo]],Tabela5[Tipo],Tabela5[Id_Carga],-1)</f>
        <v>1</v>
      </c>
      <c r="H1248" s="59">
        <f>MONTH(DATE(2024, FIND(Tabela4[[#This Row],[Mês]], "janfevmarabrmaijunjulagosetoutnovdez")/3 + 1, 1))</f>
        <v>3</v>
      </c>
      <c r="I1248" s="51">
        <v>4</v>
      </c>
      <c r="J1248" s="47">
        <v>4</v>
      </c>
    </row>
    <row r="1249" spans="1:10" x14ac:dyDescent="0.25">
      <c r="A1249" s="59" t="s">
        <v>196</v>
      </c>
      <c r="B1249" s="46" t="s">
        <v>191</v>
      </c>
      <c r="C1249" s="46" t="s">
        <v>180</v>
      </c>
      <c r="D1249" s="46" t="s">
        <v>177</v>
      </c>
      <c r="E1249" s="68">
        <f>_xlfn.XLOOKUP(Tabela4[[#This Row],[Origem]],Tabela2[Estado],Tabela2[Id_Porto],-1)</f>
        <v>5</v>
      </c>
      <c r="F1249" s="68">
        <f>_xlfn.XLOOKUP(Tabela4[[#This Row],[Destino]],Tabela2[Estado],Tabela2[Id_Porto],-1)</f>
        <v>1</v>
      </c>
      <c r="G1249" s="68">
        <f>_xlfn.XLOOKUP(Tabela4[[#This Row],[Tipo]],Tabela5[Tipo],Tabela5[Id_Carga],-1)</f>
        <v>3</v>
      </c>
      <c r="H1249" s="59">
        <f>MONTH(DATE(2024, FIND(Tabela4[[#This Row],[Mês]], "janfevmarabrmaijunjulagosetoutnovdez")/3 + 1, 1))</f>
        <v>3</v>
      </c>
      <c r="I1249" s="51">
        <v>4</v>
      </c>
      <c r="J1249" s="47">
        <v>4</v>
      </c>
    </row>
    <row r="1250" spans="1:10" x14ac:dyDescent="0.25">
      <c r="A1250" s="59" t="s">
        <v>196</v>
      </c>
      <c r="B1250" s="46" t="s">
        <v>192</v>
      </c>
      <c r="C1250" s="46" t="s">
        <v>180</v>
      </c>
      <c r="D1250" s="46" t="s">
        <v>187</v>
      </c>
      <c r="E1250" s="68">
        <f>_xlfn.XLOOKUP(Tabela4[[#This Row],[Origem]],Tabela2[Estado],Tabela2[Id_Porto],-1)</f>
        <v>5</v>
      </c>
      <c r="F1250" s="68">
        <f>_xlfn.XLOOKUP(Tabela4[[#This Row],[Destino]],Tabela2[Estado],Tabela2[Id_Porto],-1)</f>
        <v>12</v>
      </c>
      <c r="G1250" s="68">
        <f>_xlfn.XLOOKUP(Tabela4[[#This Row],[Tipo]],Tabela5[Tipo],Tabela5[Id_Carga],-1)</f>
        <v>1</v>
      </c>
      <c r="H1250" s="59">
        <f>MONTH(DATE(2024, FIND(Tabela4[[#This Row],[Mês]], "janfevmarabrmaijunjulagosetoutnovdez")/3 + 1, 1))</f>
        <v>3</v>
      </c>
      <c r="I1250" s="51">
        <v>4</v>
      </c>
      <c r="J1250" s="47">
        <v>4</v>
      </c>
    </row>
    <row r="1251" spans="1:10" x14ac:dyDescent="0.25">
      <c r="A1251" s="59" t="s">
        <v>196</v>
      </c>
      <c r="B1251" s="46" t="s">
        <v>193</v>
      </c>
      <c r="C1251" s="46" t="s">
        <v>185</v>
      </c>
      <c r="D1251" s="46" t="s">
        <v>183</v>
      </c>
      <c r="E1251" s="68">
        <f>_xlfn.XLOOKUP(Tabela4[[#This Row],[Origem]],Tabela2[Estado],Tabela2[Id_Porto],-1)</f>
        <v>10</v>
      </c>
      <c r="F1251" s="68">
        <f>_xlfn.XLOOKUP(Tabela4[[#This Row],[Destino]],Tabela2[Estado],Tabela2[Id_Porto],-1)</f>
        <v>8</v>
      </c>
      <c r="G1251" s="68">
        <f>_xlfn.XLOOKUP(Tabela4[[#This Row],[Tipo]],Tabela5[Tipo],Tabela5[Id_Carga],-1)</f>
        <v>4</v>
      </c>
      <c r="H1251" s="59">
        <f>MONTH(DATE(2024, FIND(Tabela4[[#This Row],[Mês]], "janfevmarabrmaijunjulagosetoutnovdez")/3 + 1, 1))</f>
        <v>3</v>
      </c>
      <c r="I1251" s="51">
        <v>2</v>
      </c>
      <c r="J1251" s="47">
        <v>4</v>
      </c>
    </row>
    <row r="1252" spans="1:10" x14ac:dyDescent="0.25">
      <c r="A1252" s="59" t="s">
        <v>196</v>
      </c>
      <c r="B1252" s="46" t="s">
        <v>191</v>
      </c>
      <c r="C1252" s="46" t="s">
        <v>183</v>
      </c>
      <c r="D1252" s="46" t="s">
        <v>179</v>
      </c>
      <c r="E1252" s="68">
        <f>_xlfn.XLOOKUP(Tabela4[[#This Row],[Origem]],Tabela2[Estado],Tabela2[Id_Porto],-1)</f>
        <v>8</v>
      </c>
      <c r="F1252" s="68">
        <f>_xlfn.XLOOKUP(Tabela4[[#This Row],[Destino]],Tabela2[Estado],Tabela2[Id_Porto],-1)</f>
        <v>3</v>
      </c>
      <c r="G1252" s="68">
        <f>_xlfn.XLOOKUP(Tabela4[[#This Row],[Tipo]],Tabela5[Tipo],Tabela5[Id_Carga],-1)</f>
        <v>3</v>
      </c>
      <c r="H1252" s="59">
        <f>MONTH(DATE(2024, FIND(Tabela4[[#This Row],[Mês]], "janfevmarabrmaijunjulagosetoutnovdez")/3 + 1, 1))</f>
        <v>3</v>
      </c>
      <c r="I1252" s="51">
        <v>2</v>
      </c>
      <c r="J1252" s="47">
        <v>4</v>
      </c>
    </row>
    <row r="1253" spans="1:10" x14ac:dyDescent="0.25">
      <c r="A1253" s="59" t="s">
        <v>196</v>
      </c>
      <c r="B1253" s="46" t="s">
        <v>192</v>
      </c>
      <c r="C1253" s="46" t="s">
        <v>183</v>
      </c>
      <c r="D1253" s="46" t="s">
        <v>186</v>
      </c>
      <c r="E1253" s="68">
        <f>_xlfn.XLOOKUP(Tabela4[[#This Row],[Origem]],Tabela2[Estado],Tabela2[Id_Porto],-1)</f>
        <v>8</v>
      </c>
      <c r="F1253" s="68">
        <f>_xlfn.XLOOKUP(Tabela4[[#This Row],[Destino]],Tabela2[Estado],Tabela2[Id_Porto],-1)</f>
        <v>11</v>
      </c>
      <c r="G1253" s="68">
        <f>_xlfn.XLOOKUP(Tabela4[[#This Row],[Tipo]],Tabela5[Tipo],Tabela5[Id_Carga],-1)</f>
        <v>1</v>
      </c>
      <c r="H1253" s="59">
        <f>MONTH(DATE(2024, FIND(Tabela4[[#This Row],[Mês]], "janfevmarabrmaijunjulagosetoutnovdez")/3 + 1, 1))</f>
        <v>3</v>
      </c>
      <c r="I1253" s="51">
        <v>4</v>
      </c>
      <c r="J1253" s="47">
        <v>4</v>
      </c>
    </row>
    <row r="1254" spans="1:10" x14ac:dyDescent="0.25">
      <c r="A1254" s="59" t="s">
        <v>196</v>
      </c>
      <c r="B1254" s="46" t="s">
        <v>191</v>
      </c>
      <c r="C1254" s="46" t="s">
        <v>187</v>
      </c>
      <c r="D1254" s="46" t="s">
        <v>181</v>
      </c>
      <c r="E1254" s="68">
        <f>_xlfn.XLOOKUP(Tabela4[[#This Row],[Origem]],Tabela2[Estado],Tabela2[Id_Porto],-1)</f>
        <v>12</v>
      </c>
      <c r="F1254" s="68">
        <f>_xlfn.XLOOKUP(Tabela4[[#This Row],[Destino]],Tabela2[Estado],Tabela2[Id_Porto],-1)</f>
        <v>6</v>
      </c>
      <c r="G1254" s="68">
        <f>_xlfn.XLOOKUP(Tabela4[[#This Row],[Tipo]],Tabela5[Tipo],Tabela5[Id_Carga],-1)</f>
        <v>3</v>
      </c>
      <c r="H1254" s="59">
        <f>MONTH(DATE(2024, FIND(Tabela4[[#This Row],[Mês]], "janfevmarabrmaijunjulagosetoutnovdez")/3 + 1, 1))</f>
        <v>3</v>
      </c>
      <c r="I1254" s="51">
        <v>2</v>
      </c>
      <c r="J1254" s="47">
        <v>4</v>
      </c>
    </row>
    <row r="1255" spans="1:10" x14ac:dyDescent="0.25">
      <c r="A1255" s="59" t="s">
        <v>196</v>
      </c>
      <c r="B1255" s="46" t="s">
        <v>191</v>
      </c>
      <c r="C1255" s="46" t="s">
        <v>187</v>
      </c>
      <c r="D1255" s="46" t="s">
        <v>179</v>
      </c>
      <c r="E1255" s="68">
        <f>_xlfn.XLOOKUP(Tabela4[[#This Row],[Origem]],Tabela2[Estado],Tabela2[Id_Porto],-1)</f>
        <v>12</v>
      </c>
      <c r="F1255" s="68">
        <f>_xlfn.XLOOKUP(Tabela4[[#This Row],[Destino]],Tabela2[Estado],Tabela2[Id_Porto],-1)</f>
        <v>3</v>
      </c>
      <c r="G1255" s="68">
        <f>_xlfn.XLOOKUP(Tabela4[[#This Row],[Tipo]],Tabela5[Tipo],Tabela5[Id_Carga],-1)</f>
        <v>3</v>
      </c>
      <c r="H1255" s="59">
        <f>MONTH(DATE(2024, FIND(Tabela4[[#This Row],[Mês]], "janfevmarabrmaijunjulagosetoutnovdez")/3 + 1, 1))</f>
        <v>3</v>
      </c>
      <c r="I1255" s="51">
        <v>2</v>
      </c>
      <c r="J1255" s="47">
        <v>4</v>
      </c>
    </row>
    <row r="1256" spans="1:10" x14ac:dyDescent="0.25">
      <c r="A1256" s="59" t="s">
        <v>196</v>
      </c>
      <c r="B1256" s="46" t="s">
        <v>193</v>
      </c>
      <c r="C1256" s="46" t="s">
        <v>187</v>
      </c>
      <c r="D1256" s="46" t="s">
        <v>186</v>
      </c>
      <c r="E1256" s="68">
        <f>_xlfn.XLOOKUP(Tabela4[[#This Row],[Origem]],Tabela2[Estado],Tabela2[Id_Porto],-1)</f>
        <v>12</v>
      </c>
      <c r="F1256" s="68">
        <f>_xlfn.XLOOKUP(Tabela4[[#This Row],[Destino]],Tabela2[Estado],Tabela2[Id_Porto],-1)</f>
        <v>11</v>
      </c>
      <c r="G1256" s="68">
        <f>_xlfn.XLOOKUP(Tabela4[[#This Row],[Tipo]],Tabela5[Tipo],Tabela5[Id_Carga],-1)</f>
        <v>4</v>
      </c>
      <c r="H1256" s="59">
        <f>MONTH(DATE(2024, FIND(Tabela4[[#This Row],[Mês]], "janfevmarabrmaijunjulagosetoutnovdez")/3 + 1, 1))</f>
        <v>3</v>
      </c>
      <c r="I1256" s="51">
        <v>2</v>
      </c>
      <c r="J1256" s="47">
        <v>4</v>
      </c>
    </row>
    <row r="1257" spans="1:10" x14ac:dyDescent="0.25">
      <c r="A1257" s="59" t="s">
        <v>196</v>
      </c>
      <c r="B1257" s="46" t="s">
        <v>191</v>
      </c>
      <c r="C1257" s="46" t="s">
        <v>187</v>
      </c>
      <c r="D1257" s="46" t="s">
        <v>184</v>
      </c>
      <c r="E1257" s="68">
        <f>_xlfn.XLOOKUP(Tabela4[[#This Row],[Origem]],Tabela2[Estado],Tabela2[Id_Porto],-1)</f>
        <v>12</v>
      </c>
      <c r="F1257" s="68">
        <f>_xlfn.XLOOKUP(Tabela4[[#This Row],[Destino]],Tabela2[Estado],Tabela2[Id_Porto],-1)</f>
        <v>9</v>
      </c>
      <c r="G1257" s="68">
        <f>_xlfn.XLOOKUP(Tabela4[[#This Row],[Tipo]],Tabela5[Tipo],Tabela5[Id_Carga],-1)</f>
        <v>3</v>
      </c>
      <c r="H1257" s="59">
        <f>MONTH(DATE(2024, FIND(Tabela4[[#This Row],[Mês]], "janfevmarabrmaijunjulagosetoutnovdez")/3 + 1, 1))</f>
        <v>3</v>
      </c>
      <c r="I1257" s="51">
        <v>2</v>
      </c>
      <c r="J1257" s="47">
        <v>4</v>
      </c>
    </row>
    <row r="1258" spans="1:10" x14ac:dyDescent="0.25">
      <c r="A1258" s="59" t="s">
        <v>196</v>
      </c>
      <c r="B1258" s="46" t="s">
        <v>193</v>
      </c>
      <c r="C1258" s="46" t="s">
        <v>187</v>
      </c>
      <c r="D1258" s="46" t="s">
        <v>184</v>
      </c>
      <c r="E1258" s="68">
        <f>_xlfn.XLOOKUP(Tabela4[[#This Row],[Origem]],Tabela2[Estado],Tabela2[Id_Porto],-1)</f>
        <v>12</v>
      </c>
      <c r="F1258" s="68">
        <f>_xlfn.XLOOKUP(Tabela4[[#This Row],[Destino]],Tabela2[Estado],Tabela2[Id_Porto],-1)</f>
        <v>9</v>
      </c>
      <c r="G1258" s="68">
        <f>_xlfn.XLOOKUP(Tabela4[[#This Row],[Tipo]],Tabela5[Tipo],Tabela5[Id_Carga],-1)</f>
        <v>4</v>
      </c>
      <c r="H1258" s="59">
        <f>MONTH(DATE(2024, FIND(Tabela4[[#This Row],[Mês]], "janfevmarabrmaijunjulagosetoutnovdez")/3 + 1, 1))</f>
        <v>3</v>
      </c>
      <c r="I1258" s="51">
        <v>2</v>
      </c>
      <c r="J1258" s="47">
        <v>4</v>
      </c>
    </row>
    <row r="1259" spans="1:10" x14ac:dyDescent="0.25">
      <c r="A1259" s="59" t="s">
        <v>196</v>
      </c>
      <c r="B1259" s="46" t="s">
        <v>191</v>
      </c>
      <c r="C1259" s="46" t="s">
        <v>186</v>
      </c>
      <c r="D1259" s="46" t="s">
        <v>86</v>
      </c>
      <c r="E1259" s="68">
        <f>_xlfn.XLOOKUP(Tabela4[[#This Row],[Origem]],Tabela2[Estado],Tabela2[Id_Porto],-1)</f>
        <v>11</v>
      </c>
      <c r="F1259" s="68">
        <f>_xlfn.XLOOKUP(Tabela4[[#This Row],[Destino]],Tabela2[Estado],Tabela2[Id_Porto],-1)</f>
        <v>4</v>
      </c>
      <c r="G1259" s="68">
        <f>_xlfn.XLOOKUP(Tabela4[[#This Row],[Tipo]],Tabela5[Tipo],Tabela5[Id_Carga],-1)</f>
        <v>3</v>
      </c>
      <c r="H1259" s="59">
        <f>MONTH(DATE(2024, FIND(Tabela4[[#This Row],[Mês]], "janfevmarabrmaijunjulagosetoutnovdez")/3 + 1, 1))</f>
        <v>3</v>
      </c>
      <c r="I1259" s="51">
        <v>2</v>
      </c>
      <c r="J1259" s="47">
        <v>4</v>
      </c>
    </row>
    <row r="1260" spans="1:10" x14ac:dyDescent="0.25">
      <c r="A1260" s="59" t="s">
        <v>196</v>
      </c>
      <c r="B1260" s="46" t="s">
        <v>192</v>
      </c>
      <c r="C1260" s="46" t="s">
        <v>186</v>
      </c>
      <c r="D1260" s="46" t="s">
        <v>180</v>
      </c>
      <c r="E1260" s="68">
        <f>_xlfn.XLOOKUP(Tabela4[[#This Row],[Origem]],Tabela2[Estado],Tabela2[Id_Porto],-1)</f>
        <v>11</v>
      </c>
      <c r="F1260" s="68">
        <f>_xlfn.XLOOKUP(Tabela4[[#This Row],[Destino]],Tabela2[Estado],Tabela2[Id_Porto],-1)</f>
        <v>5</v>
      </c>
      <c r="G1260" s="68">
        <f>_xlfn.XLOOKUP(Tabela4[[#This Row],[Tipo]],Tabela5[Tipo],Tabela5[Id_Carga],-1)</f>
        <v>1</v>
      </c>
      <c r="H1260" s="59">
        <f>MONTH(DATE(2024, FIND(Tabela4[[#This Row],[Mês]], "janfevmarabrmaijunjulagosetoutnovdez")/3 + 1, 1))</f>
        <v>3</v>
      </c>
      <c r="I1260" s="51">
        <v>4</v>
      </c>
      <c r="J1260" s="47">
        <v>4</v>
      </c>
    </row>
    <row r="1261" spans="1:10" x14ac:dyDescent="0.25">
      <c r="A1261" s="59" t="s">
        <v>196</v>
      </c>
      <c r="B1261" s="46" t="s">
        <v>193</v>
      </c>
      <c r="C1261" s="46" t="s">
        <v>184</v>
      </c>
      <c r="D1261" s="46" t="s">
        <v>179</v>
      </c>
      <c r="E1261" s="68">
        <f>_xlfn.XLOOKUP(Tabela4[[#This Row],[Origem]],Tabela2[Estado],Tabela2[Id_Porto],-1)</f>
        <v>9</v>
      </c>
      <c r="F1261" s="68">
        <f>_xlfn.XLOOKUP(Tabela4[[#This Row],[Destino]],Tabela2[Estado],Tabela2[Id_Porto],-1)</f>
        <v>3</v>
      </c>
      <c r="G1261" s="68">
        <f>_xlfn.XLOOKUP(Tabela4[[#This Row],[Tipo]],Tabela5[Tipo],Tabela5[Id_Carga],-1)</f>
        <v>4</v>
      </c>
      <c r="H1261" s="59">
        <f>MONTH(DATE(2024, FIND(Tabela4[[#This Row],[Mês]], "janfevmarabrmaijunjulagosetoutnovdez")/3 + 1, 1))</f>
        <v>3</v>
      </c>
      <c r="I1261" s="51">
        <v>2</v>
      </c>
      <c r="J1261" s="47">
        <v>4</v>
      </c>
    </row>
    <row r="1262" spans="1:10" x14ac:dyDescent="0.25">
      <c r="A1262" s="59" t="s">
        <v>196</v>
      </c>
      <c r="B1262" s="46" t="s">
        <v>192</v>
      </c>
      <c r="C1262" s="46" t="s">
        <v>184</v>
      </c>
      <c r="D1262" s="46" t="s">
        <v>180</v>
      </c>
      <c r="E1262" s="68">
        <f>_xlfn.XLOOKUP(Tabela4[[#This Row],[Origem]],Tabela2[Estado],Tabela2[Id_Porto],-1)</f>
        <v>9</v>
      </c>
      <c r="F1262" s="68">
        <f>_xlfn.XLOOKUP(Tabela4[[#This Row],[Destino]],Tabela2[Estado],Tabela2[Id_Porto],-1)</f>
        <v>5</v>
      </c>
      <c r="G1262" s="68">
        <f>_xlfn.XLOOKUP(Tabela4[[#This Row],[Tipo]],Tabela5[Tipo],Tabela5[Id_Carga],-1)</f>
        <v>1</v>
      </c>
      <c r="H1262" s="59">
        <f>MONTH(DATE(2024, FIND(Tabela4[[#This Row],[Mês]], "janfevmarabrmaijunjulagosetoutnovdez")/3 + 1, 1))</f>
        <v>3</v>
      </c>
      <c r="I1262" s="51">
        <v>4</v>
      </c>
      <c r="J1262" s="47">
        <v>4</v>
      </c>
    </row>
    <row r="1263" spans="1:10" x14ac:dyDescent="0.25">
      <c r="A1263" s="59" t="s">
        <v>196</v>
      </c>
      <c r="B1263" s="46" t="s">
        <v>191</v>
      </c>
      <c r="C1263" s="46" t="s">
        <v>184</v>
      </c>
      <c r="D1263" s="46" t="s">
        <v>180</v>
      </c>
      <c r="E1263" s="68">
        <f>_xlfn.XLOOKUP(Tabela4[[#This Row],[Origem]],Tabela2[Estado],Tabela2[Id_Porto],-1)</f>
        <v>9</v>
      </c>
      <c r="F1263" s="68">
        <f>_xlfn.XLOOKUP(Tabela4[[#This Row],[Destino]],Tabela2[Estado],Tabela2[Id_Porto],-1)</f>
        <v>5</v>
      </c>
      <c r="G1263" s="68">
        <f>_xlfn.XLOOKUP(Tabela4[[#This Row],[Tipo]],Tabela5[Tipo],Tabela5[Id_Carga],-1)</f>
        <v>3</v>
      </c>
      <c r="H1263" s="59">
        <f>MONTH(DATE(2024, FIND(Tabela4[[#This Row],[Mês]], "janfevmarabrmaijunjulagosetoutnovdez")/3 + 1, 1))</f>
        <v>3</v>
      </c>
      <c r="I1263" s="51">
        <v>2</v>
      </c>
      <c r="J1263" s="47">
        <v>4</v>
      </c>
    </row>
    <row r="1264" spans="1:10" x14ac:dyDescent="0.25">
      <c r="A1264" s="59" t="s">
        <v>196</v>
      </c>
      <c r="B1264" s="46" t="s">
        <v>191</v>
      </c>
      <c r="C1264" s="46" t="s">
        <v>184</v>
      </c>
      <c r="D1264" s="46" t="s">
        <v>183</v>
      </c>
      <c r="E1264" s="68">
        <f>_xlfn.XLOOKUP(Tabela4[[#This Row],[Origem]],Tabela2[Estado],Tabela2[Id_Porto],-1)</f>
        <v>9</v>
      </c>
      <c r="F1264" s="68">
        <f>_xlfn.XLOOKUP(Tabela4[[#This Row],[Destino]],Tabela2[Estado],Tabela2[Id_Porto],-1)</f>
        <v>8</v>
      </c>
      <c r="G1264" s="68">
        <f>_xlfn.XLOOKUP(Tabela4[[#This Row],[Tipo]],Tabela5[Tipo],Tabela5[Id_Carga],-1)</f>
        <v>3</v>
      </c>
      <c r="H1264" s="59">
        <f>MONTH(DATE(2024, FIND(Tabela4[[#This Row],[Mês]], "janfevmarabrmaijunjulagosetoutnovdez")/3 + 1, 1))</f>
        <v>3</v>
      </c>
      <c r="I1264" s="51">
        <v>2</v>
      </c>
      <c r="J1264" s="47">
        <v>4</v>
      </c>
    </row>
    <row r="1265" spans="1:10" x14ac:dyDescent="0.25">
      <c r="A1265" s="59" t="s">
        <v>196</v>
      </c>
      <c r="B1265" s="46" t="s">
        <v>192</v>
      </c>
      <c r="C1265" s="46" t="s">
        <v>177</v>
      </c>
      <c r="D1265" s="46" t="s">
        <v>86</v>
      </c>
      <c r="E1265" s="68">
        <f>_xlfn.XLOOKUP(Tabela4[[#This Row],[Origem]],Tabela2[Estado],Tabela2[Id_Porto],-1)</f>
        <v>1</v>
      </c>
      <c r="F1265" s="68">
        <f>_xlfn.XLOOKUP(Tabela4[[#This Row],[Destino]],Tabela2[Estado],Tabela2[Id_Porto],-1)</f>
        <v>4</v>
      </c>
      <c r="G1265" s="68">
        <f>_xlfn.XLOOKUP(Tabela4[[#This Row],[Tipo]],Tabela5[Tipo],Tabela5[Id_Carga],-1)</f>
        <v>1</v>
      </c>
      <c r="H1265" s="59">
        <f>MONTH(DATE(2024, FIND(Tabela4[[#This Row],[Mês]], "janfevmarabrmaijunjulagosetoutnovdez")/3 + 1, 1))</f>
        <v>3</v>
      </c>
      <c r="I1265" s="51">
        <v>3</v>
      </c>
      <c r="J1265" s="47">
        <v>3</v>
      </c>
    </row>
    <row r="1266" spans="1:10" x14ac:dyDescent="0.25">
      <c r="A1266" s="59" t="s">
        <v>196</v>
      </c>
      <c r="B1266" s="46" t="s">
        <v>192</v>
      </c>
      <c r="C1266" s="46" t="s">
        <v>181</v>
      </c>
      <c r="D1266" s="46" t="s">
        <v>186</v>
      </c>
      <c r="E1266" s="68">
        <f>_xlfn.XLOOKUP(Tabela4[[#This Row],[Origem]],Tabela2[Estado],Tabela2[Id_Porto],-1)</f>
        <v>6</v>
      </c>
      <c r="F1266" s="68">
        <f>_xlfn.XLOOKUP(Tabela4[[#This Row],[Destino]],Tabela2[Estado],Tabela2[Id_Porto],-1)</f>
        <v>11</v>
      </c>
      <c r="G1266" s="68">
        <f>_xlfn.XLOOKUP(Tabela4[[#This Row],[Tipo]],Tabela5[Tipo],Tabela5[Id_Carga],-1)</f>
        <v>1</v>
      </c>
      <c r="H1266" s="59">
        <f>MONTH(DATE(2024, FIND(Tabela4[[#This Row],[Mês]], "janfevmarabrmaijunjulagosetoutnovdez")/3 + 1, 1))</f>
        <v>3</v>
      </c>
      <c r="I1266" s="51">
        <v>3</v>
      </c>
      <c r="J1266" s="47">
        <v>3</v>
      </c>
    </row>
    <row r="1267" spans="1:10" x14ac:dyDescent="0.25">
      <c r="A1267" s="59" t="s">
        <v>196</v>
      </c>
      <c r="B1267" s="46" t="s">
        <v>192</v>
      </c>
      <c r="C1267" s="46" t="s">
        <v>182</v>
      </c>
      <c r="D1267" s="46" t="s">
        <v>186</v>
      </c>
      <c r="E1267" s="68">
        <f>_xlfn.XLOOKUP(Tabela4[[#This Row],[Origem]],Tabela2[Estado],Tabela2[Id_Porto],-1)</f>
        <v>7</v>
      </c>
      <c r="F1267" s="68">
        <f>_xlfn.XLOOKUP(Tabela4[[#This Row],[Destino]],Tabela2[Estado],Tabela2[Id_Porto],-1)</f>
        <v>11</v>
      </c>
      <c r="G1267" s="68">
        <f>_xlfn.XLOOKUP(Tabela4[[#This Row],[Tipo]],Tabela5[Tipo],Tabela5[Id_Carga],-1)</f>
        <v>1</v>
      </c>
      <c r="H1267" s="59">
        <f>MONTH(DATE(2024, FIND(Tabela4[[#This Row],[Mês]], "janfevmarabrmaijunjulagosetoutnovdez")/3 + 1, 1))</f>
        <v>3</v>
      </c>
      <c r="I1267" s="51">
        <v>3</v>
      </c>
      <c r="J1267" s="47">
        <v>3</v>
      </c>
    </row>
    <row r="1268" spans="1:10" x14ac:dyDescent="0.25">
      <c r="A1268" s="59" t="s">
        <v>196</v>
      </c>
      <c r="B1268" s="46" t="s">
        <v>192</v>
      </c>
      <c r="C1268" s="46" t="s">
        <v>187</v>
      </c>
      <c r="D1268" s="46" t="s">
        <v>181</v>
      </c>
      <c r="E1268" s="68">
        <f>_xlfn.XLOOKUP(Tabela4[[#This Row],[Origem]],Tabela2[Estado],Tabela2[Id_Porto],-1)</f>
        <v>12</v>
      </c>
      <c r="F1268" s="68">
        <f>_xlfn.XLOOKUP(Tabela4[[#This Row],[Destino]],Tabela2[Estado],Tabela2[Id_Porto],-1)</f>
        <v>6</v>
      </c>
      <c r="G1268" s="68">
        <f>_xlfn.XLOOKUP(Tabela4[[#This Row],[Tipo]],Tabela5[Tipo],Tabela5[Id_Carga],-1)</f>
        <v>1</v>
      </c>
      <c r="H1268" s="59">
        <f>MONTH(DATE(2024, FIND(Tabela4[[#This Row],[Mês]], "janfevmarabrmaijunjulagosetoutnovdez")/3 + 1, 1))</f>
        <v>3</v>
      </c>
      <c r="I1268" s="51">
        <v>3</v>
      </c>
      <c r="J1268" s="47">
        <v>3</v>
      </c>
    </row>
    <row r="1269" spans="1:10" x14ac:dyDescent="0.25">
      <c r="A1269" s="59" t="s">
        <v>196</v>
      </c>
      <c r="B1269" s="46" t="s">
        <v>192</v>
      </c>
      <c r="C1269" s="46" t="s">
        <v>186</v>
      </c>
      <c r="D1269" s="46" t="s">
        <v>181</v>
      </c>
      <c r="E1269" s="68">
        <f>_xlfn.XLOOKUP(Tabela4[[#This Row],[Origem]],Tabela2[Estado],Tabela2[Id_Porto],-1)</f>
        <v>11</v>
      </c>
      <c r="F1269" s="68">
        <f>_xlfn.XLOOKUP(Tabela4[[#This Row],[Destino]],Tabela2[Estado],Tabela2[Id_Porto],-1)</f>
        <v>6</v>
      </c>
      <c r="G1269" s="68">
        <f>_xlfn.XLOOKUP(Tabela4[[#This Row],[Tipo]],Tabela5[Tipo],Tabela5[Id_Carga],-1)</f>
        <v>1</v>
      </c>
      <c r="H1269" s="59">
        <f>MONTH(DATE(2024, FIND(Tabela4[[#This Row],[Mês]], "janfevmarabrmaijunjulagosetoutnovdez")/3 + 1, 1))</f>
        <v>3</v>
      </c>
      <c r="I1269" s="51">
        <v>3</v>
      </c>
      <c r="J1269" s="47">
        <v>3</v>
      </c>
    </row>
    <row r="1270" spans="1:10" x14ac:dyDescent="0.25">
      <c r="A1270" s="59" t="s">
        <v>196</v>
      </c>
      <c r="B1270" s="46" t="s">
        <v>192</v>
      </c>
      <c r="C1270" s="46" t="s">
        <v>184</v>
      </c>
      <c r="D1270" s="46" t="s">
        <v>86</v>
      </c>
      <c r="E1270" s="68">
        <f>_xlfn.XLOOKUP(Tabela4[[#This Row],[Origem]],Tabela2[Estado],Tabela2[Id_Porto],-1)</f>
        <v>9</v>
      </c>
      <c r="F1270" s="68">
        <f>_xlfn.XLOOKUP(Tabela4[[#This Row],[Destino]],Tabela2[Estado],Tabela2[Id_Porto],-1)</f>
        <v>4</v>
      </c>
      <c r="G1270" s="68">
        <f>_xlfn.XLOOKUP(Tabela4[[#This Row],[Tipo]],Tabela5[Tipo],Tabela5[Id_Carga],-1)</f>
        <v>1</v>
      </c>
      <c r="H1270" s="59">
        <f>MONTH(DATE(2024, FIND(Tabela4[[#This Row],[Mês]], "janfevmarabrmaijunjulagosetoutnovdez")/3 + 1, 1))</f>
        <v>3</v>
      </c>
      <c r="I1270" s="51">
        <v>3</v>
      </c>
      <c r="J1270" s="47">
        <v>3</v>
      </c>
    </row>
    <row r="1271" spans="1:10" x14ac:dyDescent="0.25">
      <c r="A1271" s="59" t="s">
        <v>196</v>
      </c>
      <c r="B1271" s="46" t="s">
        <v>192</v>
      </c>
      <c r="C1271" s="46" t="s">
        <v>184</v>
      </c>
      <c r="D1271" s="46" t="s">
        <v>179</v>
      </c>
      <c r="E1271" s="68">
        <f>_xlfn.XLOOKUP(Tabela4[[#This Row],[Origem]],Tabela2[Estado],Tabela2[Id_Porto],-1)</f>
        <v>9</v>
      </c>
      <c r="F1271" s="68">
        <f>_xlfn.XLOOKUP(Tabela4[[#This Row],[Destino]],Tabela2[Estado],Tabela2[Id_Porto],-1)</f>
        <v>3</v>
      </c>
      <c r="G1271" s="68">
        <f>_xlfn.XLOOKUP(Tabela4[[#This Row],[Tipo]],Tabela5[Tipo],Tabela5[Id_Carga],-1)</f>
        <v>1</v>
      </c>
      <c r="H1271" s="59">
        <f>MONTH(DATE(2024, FIND(Tabela4[[#This Row],[Mês]], "janfevmarabrmaijunjulagosetoutnovdez")/3 + 1, 1))</f>
        <v>3</v>
      </c>
      <c r="I1271" s="51">
        <v>3</v>
      </c>
      <c r="J1271" s="47">
        <v>3</v>
      </c>
    </row>
    <row r="1272" spans="1:10" x14ac:dyDescent="0.25">
      <c r="A1272" s="59" t="s">
        <v>196</v>
      </c>
      <c r="B1272" s="46" t="s">
        <v>192</v>
      </c>
      <c r="C1272" s="46" t="s">
        <v>184</v>
      </c>
      <c r="D1272" s="46" t="s">
        <v>180</v>
      </c>
      <c r="E1272" s="68">
        <f>_xlfn.XLOOKUP(Tabela4[[#This Row],[Origem]],Tabela2[Estado],Tabela2[Id_Porto],-1)</f>
        <v>9</v>
      </c>
      <c r="F1272" s="68">
        <f>_xlfn.XLOOKUP(Tabela4[[#This Row],[Destino]],Tabela2[Estado],Tabela2[Id_Porto],-1)</f>
        <v>5</v>
      </c>
      <c r="G1272" s="68">
        <f>_xlfn.XLOOKUP(Tabela4[[#This Row],[Tipo]],Tabela5[Tipo],Tabela5[Id_Carga],-1)</f>
        <v>1</v>
      </c>
      <c r="H1272" s="59">
        <f>MONTH(DATE(2024, FIND(Tabela4[[#This Row],[Mês]], "janfevmarabrmaijunjulagosetoutnovdez")/3 + 1, 1))</f>
        <v>3</v>
      </c>
      <c r="I1272" s="51">
        <v>3</v>
      </c>
      <c r="J1272" s="47">
        <v>3</v>
      </c>
    </row>
    <row r="1273" spans="1:10" x14ac:dyDescent="0.25">
      <c r="A1273" s="59" t="s">
        <v>196</v>
      </c>
      <c r="B1273" s="46" t="s">
        <v>191</v>
      </c>
      <c r="C1273" s="46" t="s">
        <v>177</v>
      </c>
      <c r="D1273" s="46" t="s">
        <v>179</v>
      </c>
      <c r="E1273" s="68">
        <f>_xlfn.XLOOKUP(Tabela4[[#This Row],[Origem]],Tabela2[Estado],Tabela2[Id_Porto],-1)</f>
        <v>1</v>
      </c>
      <c r="F1273" s="68">
        <f>_xlfn.XLOOKUP(Tabela4[[#This Row],[Destino]],Tabela2[Estado],Tabela2[Id_Porto],-1)</f>
        <v>3</v>
      </c>
      <c r="G1273" s="68">
        <f>_xlfn.XLOOKUP(Tabela4[[#This Row],[Tipo]],Tabela5[Tipo],Tabela5[Id_Carga],-1)</f>
        <v>3</v>
      </c>
      <c r="H1273" s="59">
        <f>MONTH(DATE(2024, FIND(Tabela4[[#This Row],[Mês]], "janfevmarabrmaijunjulagosetoutnovdez")/3 + 1, 1))</f>
        <v>3</v>
      </c>
      <c r="I1273" s="51">
        <v>1</v>
      </c>
      <c r="J1273" s="47">
        <v>2</v>
      </c>
    </row>
    <row r="1274" spans="1:10" x14ac:dyDescent="0.25">
      <c r="A1274" s="59" t="s">
        <v>196</v>
      </c>
      <c r="B1274" s="46" t="s">
        <v>193</v>
      </c>
      <c r="C1274" s="46" t="s">
        <v>177</v>
      </c>
      <c r="D1274" s="46" t="s">
        <v>180</v>
      </c>
      <c r="E1274" s="68">
        <f>_xlfn.XLOOKUP(Tabela4[[#This Row],[Origem]],Tabela2[Estado],Tabela2[Id_Porto],-1)</f>
        <v>1</v>
      </c>
      <c r="F1274" s="68">
        <f>_xlfn.XLOOKUP(Tabela4[[#This Row],[Destino]],Tabela2[Estado],Tabela2[Id_Porto],-1)</f>
        <v>5</v>
      </c>
      <c r="G1274" s="68">
        <f>_xlfn.XLOOKUP(Tabela4[[#This Row],[Tipo]],Tabela5[Tipo],Tabela5[Id_Carga],-1)</f>
        <v>4</v>
      </c>
      <c r="H1274" s="59">
        <f>MONTH(DATE(2024, FIND(Tabela4[[#This Row],[Mês]], "janfevmarabrmaijunjulagosetoutnovdez")/3 + 1, 1))</f>
        <v>3</v>
      </c>
      <c r="I1274" s="51">
        <v>1</v>
      </c>
      <c r="J1274" s="47">
        <v>2</v>
      </c>
    </row>
    <row r="1275" spans="1:10" x14ac:dyDescent="0.25">
      <c r="A1275" s="59" t="s">
        <v>196</v>
      </c>
      <c r="B1275" s="46" t="s">
        <v>191</v>
      </c>
      <c r="C1275" s="46" t="s">
        <v>177</v>
      </c>
      <c r="D1275" s="46" t="s">
        <v>183</v>
      </c>
      <c r="E1275" s="68">
        <f>_xlfn.XLOOKUP(Tabela4[[#This Row],[Origem]],Tabela2[Estado],Tabela2[Id_Porto],-1)</f>
        <v>1</v>
      </c>
      <c r="F1275" s="68">
        <f>_xlfn.XLOOKUP(Tabela4[[#This Row],[Destino]],Tabela2[Estado],Tabela2[Id_Porto],-1)</f>
        <v>8</v>
      </c>
      <c r="G1275" s="68">
        <f>_xlfn.XLOOKUP(Tabela4[[#This Row],[Tipo]],Tabela5[Tipo],Tabela5[Id_Carga],-1)</f>
        <v>3</v>
      </c>
      <c r="H1275" s="59">
        <f>MONTH(DATE(2024, FIND(Tabela4[[#This Row],[Mês]], "janfevmarabrmaijunjulagosetoutnovdez")/3 + 1, 1))</f>
        <v>3</v>
      </c>
      <c r="I1275" s="51">
        <v>1</v>
      </c>
      <c r="J1275" s="47">
        <v>2</v>
      </c>
    </row>
    <row r="1276" spans="1:10" x14ac:dyDescent="0.25">
      <c r="A1276" s="59" t="s">
        <v>196</v>
      </c>
      <c r="B1276" s="46" t="s">
        <v>191</v>
      </c>
      <c r="C1276" s="46" t="s">
        <v>177</v>
      </c>
      <c r="D1276" s="46" t="s">
        <v>183</v>
      </c>
      <c r="E1276" s="68">
        <f>_xlfn.XLOOKUP(Tabela4[[#This Row],[Origem]],Tabela2[Estado],Tabela2[Id_Porto],-1)</f>
        <v>1</v>
      </c>
      <c r="F1276" s="68">
        <f>_xlfn.XLOOKUP(Tabela4[[#This Row],[Destino]],Tabela2[Estado],Tabela2[Id_Porto],-1)</f>
        <v>8</v>
      </c>
      <c r="G1276" s="68">
        <f>_xlfn.XLOOKUP(Tabela4[[#This Row],[Tipo]],Tabela5[Tipo],Tabela5[Id_Carga],-1)</f>
        <v>3</v>
      </c>
      <c r="H1276" s="59">
        <f>MONTH(DATE(2024, FIND(Tabela4[[#This Row],[Mês]], "janfevmarabrmaijunjulagosetoutnovdez")/3 + 1, 1))</f>
        <v>3</v>
      </c>
      <c r="I1276" s="51">
        <v>1</v>
      </c>
      <c r="J1276" s="47">
        <v>2</v>
      </c>
    </row>
    <row r="1277" spans="1:10" x14ac:dyDescent="0.25">
      <c r="A1277" s="59" t="s">
        <v>196</v>
      </c>
      <c r="B1277" s="46" t="s">
        <v>191</v>
      </c>
      <c r="C1277" s="46" t="s">
        <v>177</v>
      </c>
      <c r="D1277" s="46" t="s">
        <v>184</v>
      </c>
      <c r="E1277" s="68">
        <f>_xlfn.XLOOKUP(Tabela4[[#This Row],[Origem]],Tabela2[Estado],Tabela2[Id_Porto],-1)</f>
        <v>1</v>
      </c>
      <c r="F1277" s="68">
        <f>_xlfn.XLOOKUP(Tabela4[[#This Row],[Destino]],Tabela2[Estado],Tabela2[Id_Porto],-1)</f>
        <v>9</v>
      </c>
      <c r="G1277" s="68">
        <f>_xlfn.XLOOKUP(Tabela4[[#This Row],[Tipo]],Tabela5[Tipo],Tabela5[Id_Carga],-1)</f>
        <v>3</v>
      </c>
      <c r="H1277" s="59">
        <f>MONTH(DATE(2024, FIND(Tabela4[[#This Row],[Mês]], "janfevmarabrmaijunjulagosetoutnovdez")/3 + 1, 1))</f>
        <v>3</v>
      </c>
      <c r="I1277" s="51">
        <v>1</v>
      </c>
      <c r="J1277" s="47">
        <v>2</v>
      </c>
    </row>
    <row r="1278" spans="1:10" x14ac:dyDescent="0.25">
      <c r="A1278" s="59" t="s">
        <v>196</v>
      </c>
      <c r="B1278" s="46" t="s">
        <v>191</v>
      </c>
      <c r="C1278" s="46" t="s">
        <v>181</v>
      </c>
      <c r="D1278" s="46" t="s">
        <v>177</v>
      </c>
      <c r="E1278" s="68">
        <f>_xlfn.XLOOKUP(Tabela4[[#This Row],[Origem]],Tabela2[Estado],Tabela2[Id_Porto],-1)</f>
        <v>6</v>
      </c>
      <c r="F1278" s="68">
        <f>_xlfn.XLOOKUP(Tabela4[[#This Row],[Destino]],Tabela2[Estado],Tabela2[Id_Porto],-1)</f>
        <v>1</v>
      </c>
      <c r="G1278" s="68">
        <f>_xlfn.XLOOKUP(Tabela4[[#This Row],[Tipo]],Tabela5[Tipo],Tabela5[Id_Carga],-1)</f>
        <v>3</v>
      </c>
      <c r="H1278" s="59">
        <f>MONTH(DATE(2024, FIND(Tabela4[[#This Row],[Mês]], "janfevmarabrmaijunjulagosetoutnovdez")/3 + 1, 1))</f>
        <v>3</v>
      </c>
      <c r="I1278" s="51">
        <v>1</v>
      </c>
      <c r="J1278" s="47">
        <v>2</v>
      </c>
    </row>
    <row r="1279" spans="1:10" x14ac:dyDescent="0.25">
      <c r="A1279" s="59" t="s">
        <v>196</v>
      </c>
      <c r="B1279" s="46" t="s">
        <v>193</v>
      </c>
      <c r="C1279" s="46" t="s">
        <v>181</v>
      </c>
      <c r="D1279" s="46" t="s">
        <v>177</v>
      </c>
      <c r="E1279" s="68">
        <f>_xlfn.XLOOKUP(Tabela4[[#This Row],[Origem]],Tabela2[Estado],Tabela2[Id_Porto],-1)</f>
        <v>6</v>
      </c>
      <c r="F1279" s="68">
        <f>_xlfn.XLOOKUP(Tabela4[[#This Row],[Destino]],Tabela2[Estado],Tabela2[Id_Porto],-1)</f>
        <v>1</v>
      </c>
      <c r="G1279" s="68">
        <f>_xlfn.XLOOKUP(Tabela4[[#This Row],[Tipo]],Tabela5[Tipo],Tabela5[Id_Carga],-1)</f>
        <v>4</v>
      </c>
      <c r="H1279" s="59">
        <f>MONTH(DATE(2024, FIND(Tabela4[[#This Row],[Mês]], "janfevmarabrmaijunjulagosetoutnovdez")/3 + 1, 1))</f>
        <v>3</v>
      </c>
      <c r="I1279" s="51">
        <v>1</v>
      </c>
      <c r="J1279" s="47">
        <v>2</v>
      </c>
    </row>
    <row r="1280" spans="1:10" x14ac:dyDescent="0.25">
      <c r="A1280" s="59" t="s">
        <v>196</v>
      </c>
      <c r="B1280" s="46" t="s">
        <v>192</v>
      </c>
      <c r="C1280" s="46" t="s">
        <v>181</v>
      </c>
      <c r="D1280" s="46" t="s">
        <v>86</v>
      </c>
      <c r="E1280" s="68">
        <f>_xlfn.XLOOKUP(Tabela4[[#This Row],[Origem]],Tabela2[Estado],Tabela2[Id_Porto],-1)</f>
        <v>6</v>
      </c>
      <c r="F1280" s="68">
        <f>_xlfn.XLOOKUP(Tabela4[[#This Row],[Destino]],Tabela2[Estado],Tabela2[Id_Porto],-1)</f>
        <v>4</v>
      </c>
      <c r="G1280" s="68">
        <f>_xlfn.XLOOKUP(Tabela4[[#This Row],[Tipo]],Tabela5[Tipo],Tabela5[Id_Carga],-1)</f>
        <v>1</v>
      </c>
      <c r="H1280" s="59">
        <f>MONTH(DATE(2024, FIND(Tabela4[[#This Row],[Mês]], "janfevmarabrmaijunjulagosetoutnovdez")/3 + 1, 1))</f>
        <v>3</v>
      </c>
      <c r="I1280" s="51">
        <v>2</v>
      </c>
      <c r="J1280" s="47">
        <v>2</v>
      </c>
    </row>
    <row r="1281" spans="1:10" x14ac:dyDescent="0.25">
      <c r="A1281" s="59" t="s">
        <v>196</v>
      </c>
      <c r="B1281" s="46" t="s">
        <v>191</v>
      </c>
      <c r="C1281" s="46" t="s">
        <v>181</v>
      </c>
      <c r="D1281" s="46" t="s">
        <v>180</v>
      </c>
      <c r="E1281" s="68">
        <f>_xlfn.XLOOKUP(Tabela4[[#This Row],[Origem]],Tabela2[Estado],Tabela2[Id_Porto],-1)</f>
        <v>6</v>
      </c>
      <c r="F1281" s="68">
        <f>_xlfn.XLOOKUP(Tabela4[[#This Row],[Destino]],Tabela2[Estado],Tabela2[Id_Porto],-1)</f>
        <v>5</v>
      </c>
      <c r="G1281" s="68">
        <f>_xlfn.XLOOKUP(Tabela4[[#This Row],[Tipo]],Tabela5[Tipo],Tabela5[Id_Carga],-1)</f>
        <v>3</v>
      </c>
      <c r="H1281" s="59">
        <f>MONTH(DATE(2024, FIND(Tabela4[[#This Row],[Mês]], "janfevmarabrmaijunjulagosetoutnovdez")/3 + 1, 1))</f>
        <v>3</v>
      </c>
      <c r="I1281" s="51">
        <v>1</v>
      </c>
      <c r="J1281" s="47">
        <v>2</v>
      </c>
    </row>
    <row r="1282" spans="1:10" x14ac:dyDescent="0.25">
      <c r="A1282" s="59" t="s">
        <v>196</v>
      </c>
      <c r="B1282" s="46" t="s">
        <v>191</v>
      </c>
      <c r="C1282" s="46" t="s">
        <v>181</v>
      </c>
      <c r="D1282" s="46" t="s">
        <v>183</v>
      </c>
      <c r="E1282" s="68">
        <f>_xlfn.XLOOKUP(Tabela4[[#This Row],[Origem]],Tabela2[Estado],Tabela2[Id_Porto],-1)</f>
        <v>6</v>
      </c>
      <c r="F1282" s="68">
        <f>_xlfn.XLOOKUP(Tabela4[[#This Row],[Destino]],Tabela2[Estado],Tabela2[Id_Porto],-1)</f>
        <v>8</v>
      </c>
      <c r="G1282" s="68">
        <f>_xlfn.XLOOKUP(Tabela4[[#This Row],[Tipo]],Tabela5[Tipo],Tabela5[Id_Carga],-1)</f>
        <v>3</v>
      </c>
      <c r="H1282" s="59">
        <f>MONTH(DATE(2024, FIND(Tabela4[[#This Row],[Mês]], "janfevmarabrmaijunjulagosetoutnovdez")/3 + 1, 1))</f>
        <v>3</v>
      </c>
      <c r="I1282" s="51">
        <v>2</v>
      </c>
      <c r="J1282" s="47">
        <v>2</v>
      </c>
    </row>
    <row r="1283" spans="1:10" x14ac:dyDescent="0.25">
      <c r="A1283" s="59" t="s">
        <v>196</v>
      </c>
      <c r="B1283" s="46" t="s">
        <v>192</v>
      </c>
      <c r="C1283" s="46" t="s">
        <v>181</v>
      </c>
      <c r="D1283" s="46" t="s">
        <v>184</v>
      </c>
      <c r="E1283" s="68">
        <f>_xlfn.XLOOKUP(Tabela4[[#This Row],[Origem]],Tabela2[Estado],Tabela2[Id_Porto],-1)</f>
        <v>6</v>
      </c>
      <c r="F1283" s="68">
        <f>_xlfn.XLOOKUP(Tabela4[[#This Row],[Destino]],Tabela2[Estado],Tabela2[Id_Porto],-1)</f>
        <v>9</v>
      </c>
      <c r="G1283" s="68">
        <f>_xlfn.XLOOKUP(Tabela4[[#This Row],[Tipo]],Tabela5[Tipo],Tabela5[Id_Carga],-1)</f>
        <v>1</v>
      </c>
      <c r="H1283" s="59">
        <f>MONTH(DATE(2024, FIND(Tabela4[[#This Row],[Mês]], "janfevmarabrmaijunjulagosetoutnovdez")/3 + 1, 1))</f>
        <v>3</v>
      </c>
      <c r="I1283" s="51">
        <v>2</v>
      </c>
      <c r="J1283" s="47">
        <v>2</v>
      </c>
    </row>
    <row r="1284" spans="1:10" x14ac:dyDescent="0.25">
      <c r="A1284" s="59" t="s">
        <v>196</v>
      </c>
      <c r="B1284" s="46" t="s">
        <v>191</v>
      </c>
      <c r="C1284" s="46" t="s">
        <v>181</v>
      </c>
      <c r="D1284" s="46" t="s">
        <v>184</v>
      </c>
      <c r="E1284" s="68">
        <f>_xlfn.XLOOKUP(Tabela4[[#This Row],[Origem]],Tabela2[Estado],Tabela2[Id_Porto],-1)</f>
        <v>6</v>
      </c>
      <c r="F1284" s="68">
        <f>_xlfn.XLOOKUP(Tabela4[[#This Row],[Destino]],Tabela2[Estado],Tabela2[Id_Porto],-1)</f>
        <v>9</v>
      </c>
      <c r="G1284" s="68">
        <f>_xlfn.XLOOKUP(Tabela4[[#This Row],[Tipo]],Tabela5[Tipo],Tabela5[Id_Carga],-1)</f>
        <v>3</v>
      </c>
      <c r="H1284" s="59">
        <f>MONTH(DATE(2024, FIND(Tabela4[[#This Row],[Mês]], "janfevmarabrmaijunjulagosetoutnovdez")/3 + 1, 1))</f>
        <v>3</v>
      </c>
      <c r="I1284" s="51">
        <v>1</v>
      </c>
      <c r="J1284" s="47">
        <v>2</v>
      </c>
    </row>
    <row r="1285" spans="1:10" x14ac:dyDescent="0.25">
      <c r="A1285" s="59" t="s">
        <v>196</v>
      </c>
      <c r="B1285" s="46" t="s">
        <v>191</v>
      </c>
      <c r="C1285" s="46" t="s">
        <v>86</v>
      </c>
      <c r="D1285" s="46" t="s">
        <v>180</v>
      </c>
      <c r="E1285" s="68">
        <f>_xlfn.XLOOKUP(Tabela4[[#This Row],[Origem]],Tabela2[Estado],Tabela2[Id_Porto],-1)</f>
        <v>4</v>
      </c>
      <c r="F1285" s="68">
        <f>_xlfn.XLOOKUP(Tabela4[[#This Row],[Destino]],Tabela2[Estado],Tabela2[Id_Porto],-1)</f>
        <v>5</v>
      </c>
      <c r="G1285" s="68">
        <f>_xlfn.XLOOKUP(Tabela4[[#This Row],[Tipo]],Tabela5[Tipo],Tabela5[Id_Carga],-1)</f>
        <v>3</v>
      </c>
      <c r="H1285" s="59">
        <f>MONTH(DATE(2024, FIND(Tabela4[[#This Row],[Mês]], "janfevmarabrmaijunjulagosetoutnovdez")/3 + 1, 1))</f>
        <v>3</v>
      </c>
      <c r="I1285" s="51">
        <v>1</v>
      </c>
      <c r="J1285" s="47">
        <v>2</v>
      </c>
    </row>
    <row r="1286" spans="1:10" x14ac:dyDescent="0.25">
      <c r="A1286" s="59" t="s">
        <v>196</v>
      </c>
      <c r="B1286" s="46" t="s">
        <v>191</v>
      </c>
      <c r="C1286" s="46" t="s">
        <v>86</v>
      </c>
      <c r="D1286" s="46" t="s">
        <v>184</v>
      </c>
      <c r="E1286" s="68">
        <f>_xlfn.XLOOKUP(Tabela4[[#This Row],[Origem]],Tabela2[Estado],Tabela2[Id_Porto],-1)</f>
        <v>4</v>
      </c>
      <c r="F1286" s="68">
        <f>_xlfn.XLOOKUP(Tabela4[[#This Row],[Destino]],Tabela2[Estado],Tabela2[Id_Porto],-1)</f>
        <v>9</v>
      </c>
      <c r="G1286" s="68">
        <f>_xlfn.XLOOKUP(Tabela4[[#This Row],[Tipo]],Tabela5[Tipo],Tabela5[Id_Carga],-1)</f>
        <v>3</v>
      </c>
      <c r="H1286" s="59">
        <f>MONTH(DATE(2024, FIND(Tabela4[[#This Row],[Mês]], "janfevmarabrmaijunjulagosetoutnovdez")/3 + 1, 1))</f>
        <v>3</v>
      </c>
      <c r="I1286" s="51">
        <v>1</v>
      </c>
      <c r="J1286" s="47">
        <v>2</v>
      </c>
    </row>
    <row r="1287" spans="1:10" x14ac:dyDescent="0.25">
      <c r="A1287" s="59" t="s">
        <v>196</v>
      </c>
      <c r="B1287" s="46" t="s">
        <v>193</v>
      </c>
      <c r="C1287" s="46" t="s">
        <v>182</v>
      </c>
      <c r="D1287" s="46" t="s">
        <v>183</v>
      </c>
      <c r="E1287" s="68">
        <f>_xlfn.XLOOKUP(Tabela4[[#This Row],[Origem]],Tabela2[Estado],Tabela2[Id_Porto],-1)</f>
        <v>7</v>
      </c>
      <c r="F1287" s="68">
        <f>_xlfn.XLOOKUP(Tabela4[[#This Row],[Destino]],Tabela2[Estado],Tabela2[Id_Porto],-1)</f>
        <v>8</v>
      </c>
      <c r="G1287" s="68">
        <f>_xlfn.XLOOKUP(Tabela4[[#This Row],[Tipo]],Tabela5[Tipo],Tabela5[Id_Carga],-1)</f>
        <v>4</v>
      </c>
      <c r="H1287" s="59">
        <f>MONTH(DATE(2024, FIND(Tabela4[[#This Row],[Mês]], "janfevmarabrmaijunjulagosetoutnovdez")/3 + 1, 1))</f>
        <v>3</v>
      </c>
      <c r="I1287" s="51">
        <v>1</v>
      </c>
      <c r="J1287" s="47">
        <v>2</v>
      </c>
    </row>
    <row r="1288" spans="1:10" x14ac:dyDescent="0.25">
      <c r="A1288" s="59" t="s">
        <v>196</v>
      </c>
      <c r="B1288" s="46" t="s">
        <v>191</v>
      </c>
      <c r="C1288" s="46" t="s">
        <v>182</v>
      </c>
      <c r="D1288" s="46" t="s">
        <v>184</v>
      </c>
      <c r="E1288" s="68">
        <f>_xlfn.XLOOKUP(Tabela4[[#This Row],[Origem]],Tabela2[Estado],Tabela2[Id_Porto],-1)</f>
        <v>7</v>
      </c>
      <c r="F1288" s="68">
        <f>_xlfn.XLOOKUP(Tabela4[[#This Row],[Destino]],Tabela2[Estado],Tabela2[Id_Porto],-1)</f>
        <v>9</v>
      </c>
      <c r="G1288" s="68">
        <f>_xlfn.XLOOKUP(Tabela4[[#This Row],[Tipo]],Tabela5[Tipo],Tabela5[Id_Carga],-1)</f>
        <v>3</v>
      </c>
      <c r="H1288" s="59">
        <f>MONTH(DATE(2024, FIND(Tabela4[[#This Row],[Mês]], "janfevmarabrmaijunjulagosetoutnovdez")/3 + 1, 1))</f>
        <v>3</v>
      </c>
      <c r="I1288" s="51">
        <v>1</v>
      </c>
      <c r="J1288" s="47">
        <v>2</v>
      </c>
    </row>
    <row r="1289" spans="1:10" x14ac:dyDescent="0.25">
      <c r="A1289" s="59" t="s">
        <v>196</v>
      </c>
      <c r="B1289" s="46" t="s">
        <v>192</v>
      </c>
      <c r="C1289" s="46" t="s">
        <v>179</v>
      </c>
      <c r="D1289" s="46" t="s">
        <v>86</v>
      </c>
      <c r="E1289" s="68">
        <f>_xlfn.XLOOKUP(Tabela4[[#This Row],[Origem]],Tabela2[Estado],Tabela2[Id_Porto],-1)</f>
        <v>3</v>
      </c>
      <c r="F1289" s="68">
        <f>_xlfn.XLOOKUP(Tabela4[[#This Row],[Destino]],Tabela2[Estado],Tabela2[Id_Porto],-1)</f>
        <v>4</v>
      </c>
      <c r="G1289" s="68">
        <f>_xlfn.XLOOKUP(Tabela4[[#This Row],[Tipo]],Tabela5[Tipo],Tabela5[Id_Carga],-1)</f>
        <v>1</v>
      </c>
      <c r="H1289" s="59">
        <f>MONTH(DATE(2024, FIND(Tabela4[[#This Row],[Mês]], "janfevmarabrmaijunjulagosetoutnovdez")/3 + 1, 1))</f>
        <v>3</v>
      </c>
      <c r="I1289" s="51">
        <v>2</v>
      </c>
      <c r="J1289" s="47">
        <v>2</v>
      </c>
    </row>
    <row r="1290" spans="1:10" x14ac:dyDescent="0.25">
      <c r="A1290" s="59" t="s">
        <v>196</v>
      </c>
      <c r="B1290" s="46" t="s">
        <v>191</v>
      </c>
      <c r="C1290" s="46" t="s">
        <v>178</v>
      </c>
      <c r="D1290" s="46" t="s">
        <v>181</v>
      </c>
      <c r="E1290" s="68">
        <f>_xlfn.XLOOKUP(Tabela4[[#This Row],[Origem]],Tabela2[Estado],Tabela2[Id_Porto],-1)</f>
        <v>2</v>
      </c>
      <c r="F1290" s="68">
        <f>_xlfn.XLOOKUP(Tabela4[[#This Row],[Destino]],Tabela2[Estado],Tabela2[Id_Porto],-1)</f>
        <v>6</v>
      </c>
      <c r="G1290" s="68">
        <f>_xlfn.XLOOKUP(Tabela4[[#This Row],[Tipo]],Tabela5[Tipo],Tabela5[Id_Carga],-1)</f>
        <v>3</v>
      </c>
      <c r="H1290" s="59">
        <f>MONTH(DATE(2024, FIND(Tabela4[[#This Row],[Mês]], "janfevmarabrmaijunjulagosetoutnovdez")/3 + 1, 1))</f>
        <v>3</v>
      </c>
      <c r="I1290" s="51">
        <v>1</v>
      </c>
      <c r="J1290" s="47">
        <v>2</v>
      </c>
    </row>
    <row r="1291" spans="1:10" x14ac:dyDescent="0.25">
      <c r="A1291" s="59" t="s">
        <v>196</v>
      </c>
      <c r="B1291" s="46" t="s">
        <v>191</v>
      </c>
      <c r="C1291" s="46" t="s">
        <v>178</v>
      </c>
      <c r="D1291" s="46" t="s">
        <v>86</v>
      </c>
      <c r="E1291" s="68">
        <f>_xlfn.XLOOKUP(Tabela4[[#This Row],[Origem]],Tabela2[Estado],Tabela2[Id_Porto],-1)</f>
        <v>2</v>
      </c>
      <c r="F1291" s="68">
        <f>_xlfn.XLOOKUP(Tabela4[[#This Row],[Destino]],Tabela2[Estado],Tabela2[Id_Porto],-1)</f>
        <v>4</v>
      </c>
      <c r="G1291" s="68">
        <f>_xlfn.XLOOKUP(Tabela4[[#This Row],[Tipo]],Tabela5[Tipo],Tabela5[Id_Carga],-1)</f>
        <v>3</v>
      </c>
      <c r="H1291" s="59">
        <f>MONTH(DATE(2024, FIND(Tabela4[[#This Row],[Mês]], "janfevmarabrmaijunjulagosetoutnovdez")/3 + 1, 1))</f>
        <v>3</v>
      </c>
      <c r="I1291" s="51">
        <v>1</v>
      </c>
      <c r="J1291" s="47">
        <v>2</v>
      </c>
    </row>
    <row r="1292" spans="1:10" x14ac:dyDescent="0.25">
      <c r="A1292" s="59" t="s">
        <v>196</v>
      </c>
      <c r="B1292" s="46" t="s">
        <v>191</v>
      </c>
      <c r="C1292" s="46" t="s">
        <v>178</v>
      </c>
      <c r="D1292" s="46" t="s">
        <v>187</v>
      </c>
      <c r="E1292" s="68">
        <f>_xlfn.XLOOKUP(Tabela4[[#This Row],[Origem]],Tabela2[Estado],Tabela2[Id_Porto],-1)</f>
        <v>2</v>
      </c>
      <c r="F1292" s="68">
        <f>_xlfn.XLOOKUP(Tabela4[[#This Row],[Destino]],Tabela2[Estado],Tabela2[Id_Porto],-1)</f>
        <v>12</v>
      </c>
      <c r="G1292" s="68">
        <f>_xlfn.XLOOKUP(Tabela4[[#This Row],[Tipo]],Tabela5[Tipo],Tabela5[Id_Carga],-1)</f>
        <v>3</v>
      </c>
      <c r="H1292" s="59">
        <f>MONTH(DATE(2024, FIND(Tabela4[[#This Row],[Mês]], "janfevmarabrmaijunjulagosetoutnovdez")/3 + 1, 1))</f>
        <v>3</v>
      </c>
      <c r="I1292" s="51">
        <v>1</v>
      </c>
      <c r="J1292" s="47">
        <v>2</v>
      </c>
    </row>
    <row r="1293" spans="1:10" x14ac:dyDescent="0.25">
      <c r="A1293" s="59" t="s">
        <v>196</v>
      </c>
      <c r="B1293" s="46" t="s">
        <v>192</v>
      </c>
      <c r="C1293" s="46" t="s">
        <v>180</v>
      </c>
      <c r="D1293" s="46" t="s">
        <v>181</v>
      </c>
      <c r="E1293" s="68">
        <f>_xlfn.XLOOKUP(Tabela4[[#This Row],[Origem]],Tabela2[Estado],Tabela2[Id_Porto],-1)</f>
        <v>5</v>
      </c>
      <c r="F1293" s="68">
        <f>_xlfn.XLOOKUP(Tabela4[[#This Row],[Destino]],Tabela2[Estado],Tabela2[Id_Porto],-1)</f>
        <v>6</v>
      </c>
      <c r="G1293" s="68">
        <f>_xlfn.XLOOKUP(Tabela4[[#This Row],[Tipo]],Tabela5[Tipo],Tabela5[Id_Carga],-1)</f>
        <v>1</v>
      </c>
      <c r="H1293" s="59">
        <f>MONTH(DATE(2024, FIND(Tabela4[[#This Row],[Mês]], "janfevmarabrmaijunjulagosetoutnovdez")/3 + 1, 1))</f>
        <v>3</v>
      </c>
      <c r="I1293" s="51">
        <v>2</v>
      </c>
      <c r="J1293" s="47">
        <v>2</v>
      </c>
    </row>
    <row r="1294" spans="1:10" x14ac:dyDescent="0.25">
      <c r="A1294" s="59" t="s">
        <v>196</v>
      </c>
      <c r="B1294" s="46" t="s">
        <v>192</v>
      </c>
      <c r="C1294" s="46" t="s">
        <v>180</v>
      </c>
      <c r="D1294" s="46" t="s">
        <v>181</v>
      </c>
      <c r="E1294" s="68">
        <f>_xlfn.XLOOKUP(Tabela4[[#This Row],[Origem]],Tabela2[Estado],Tabela2[Id_Porto],-1)</f>
        <v>5</v>
      </c>
      <c r="F1294" s="68">
        <f>_xlfn.XLOOKUP(Tabela4[[#This Row],[Destino]],Tabela2[Estado],Tabela2[Id_Porto],-1)</f>
        <v>6</v>
      </c>
      <c r="G1294" s="68">
        <f>_xlfn.XLOOKUP(Tabela4[[#This Row],[Tipo]],Tabela5[Tipo],Tabela5[Id_Carga],-1)</f>
        <v>1</v>
      </c>
      <c r="H1294" s="59">
        <f>MONTH(DATE(2024, FIND(Tabela4[[#This Row],[Mês]], "janfevmarabrmaijunjulagosetoutnovdez")/3 + 1, 1))</f>
        <v>3</v>
      </c>
      <c r="I1294" s="51">
        <v>2</v>
      </c>
      <c r="J1294" s="47">
        <v>2</v>
      </c>
    </row>
    <row r="1295" spans="1:10" x14ac:dyDescent="0.25">
      <c r="A1295" s="59" t="s">
        <v>196</v>
      </c>
      <c r="B1295" s="46" t="s">
        <v>192</v>
      </c>
      <c r="C1295" s="46" t="s">
        <v>180</v>
      </c>
      <c r="D1295" s="46" t="s">
        <v>86</v>
      </c>
      <c r="E1295" s="68">
        <f>_xlfn.XLOOKUP(Tabela4[[#This Row],[Origem]],Tabela2[Estado],Tabela2[Id_Porto],-1)</f>
        <v>5</v>
      </c>
      <c r="F1295" s="68">
        <f>_xlfn.XLOOKUP(Tabela4[[#This Row],[Destino]],Tabela2[Estado],Tabela2[Id_Porto],-1)</f>
        <v>4</v>
      </c>
      <c r="G1295" s="68">
        <f>_xlfn.XLOOKUP(Tabela4[[#This Row],[Tipo]],Tabela5[Tipo],Tabela5[Id_Carga],-1)</f>
        <v>1</v>
      </c>
      <c r="H1295" s="59">
        <f>MONTH(DATE(2024, FIND(Tabela4[[#This Row],[Mês]], "janfevmarabrmaijunjulagosetoutnovdez")/3 + 1, 1))</f>
        <v>3</v>
      </c>
      <c r="I1295" s="51">
        <v>2</v>
      </c>
      <c r="J1295" s="47">
        <v>2</v>
      </c>
    </row>
    <row r="1296" spans="1:10" x14ac:dyDescent="0.25">
      <c r="A1296" s="59" t="s">
        <v>196</v>
      </c>
      <c r="B1296" s="46" t="s">
        <v>193</v>
      </c>
      <c r="C1296" s="46" t="s">
        <v>180</v>
      </c>
      <c r="D1296" s="46" t="s">
        <v>86</v>
      </c>
      <c r="E1296" s="68">
        <f>_xlfn.XLOOKUP(Tabela4[[#This Row],[Origem]],Tabela2[Estado],Tabela2[Id_Porto],-1)</f>
        <v>5</v>
      </c>
      <c r="F1296" s="68">
        <f>_xlfn.XLOOKUP(Tabela4[[#This Row],[Destino]],Tabela2[Estado],Tabela2[Id_Porto],-1)</f>
        <v>4</v>
      </c>
      <c r="G1296" s="68">
        <f>_xlfn.XLOOKUP(Tabela4[[#This Row],[Tipo]],Tabela5[Tipo],Tabela5[Id_Carga],-1)</f>
        <v>4</v>
      </c>
      <c r="H1296" s="59">
        <f>MONTH(DATE(2024, FIND(Tabela4[[#This Row],[Mês]], "janfevmarabrmaijunjulagosetoutnovdez")/3 + 1, 1))</f>
        <v>3</v>
      </c>
      <c r="I1296" s="51">
        <v>1</v>
      </c>
      <c r="J1296" s="47">
        <v>2</v>
      </c>
    </row>
    <row r="1297" spans="1:10" x14ac:dyDescent="0.25">
      <c r="A1297" s="59" t="s">
        <v>196</v>
      </c>
      <c r="B1297" s="46" t="s">
        <v>191</v>
      </c>
      <c r="C1297" s="46" t="s">
        <v>180</v>
      </c>
      <c r="D1297" s="46" t="s">
        <v>86</v>
      </c>
      <c r="E1297" s="68">
        <f>_xlfn.XLOOKUP(Tabela4[[#This Row],[Origem]],Tabela2[Estado],Tabela2[Id_Porto],-1)</f>
        <v>5</v>
      </c>
      <c r="F1297" s="68">
        <f>_xlfn.XLOOKUP(Tabela4[[#This Row],[Destino]],Tabela2[Estado],Tabela2[Id_Porto],-1)</f>
        <v>4</v>
      </c>
      <c r="G1297" s="68">
        <f>_xlfn.XLOOKUP(Tabela4[[#This Row],[Tipo]],Tabela5[Tipo],Tabela5[Id_Carga],-1)</f>
        <v>3</v>
      </c>
      <c r="H1297" s="59">
        <f>MONTH(DATE(2024, FIND(Tabela4[[#This Row],[Mês]], "janfevmarabrmaijunjulagosetoutnovdez")/3 + 1, 1))</f>
        <v>3</v>
      </c>
      <c r="I1297" s="51">
        <v>1</v>
      </c>
      <c r="J1297" s="47">
        <v>2</v>
      </c>
    </row>
    <row r="1298" spans="1:10" x14ac:dyDescent="0.25">
      <c r="A1298" s="59" t="s">
        <v>196</v>
      </c>
      <c r="B1298" s="46" t="s">
        <v>191</v>
      </c>
      <c r="C1298" s="46" t="s">
        <v>180</v>
      </c>
      <c r="D1298" s="46" t="s">
        <v>183</v>
      </c>
      <c r="E1298" s="68">
        <f>_xlfn.XLOOKUP(Tabela4[[#This Row],[Origem]],Tabela2[Estado],Tabela2[Id_Porto],-1)</f>
        <v>5</v>
      </c>
      <c r="F1298" s="68">
        <f>_xlfn.XLOOKUP(Tabela4[[#This Row],[Destino]],Tabela2[Estado],Tabela2[Id_Porto],-1)</f>
        <v>8</v>
      </c>
      <c r="G1298" s="68">
        <f>_xlfn.XLOOKUP(Tabela4[[#This Row],[Tipo]],Tabela5[Tipo],Tabela5[Id_Carga],-1)</f>
        <v>3</v>
      </c>
      <c r="H1298" s="59">
        <f>MONTH(DATE(2024, FIND(Tabela4[[#This Row],[Mês]], "janfevmarabrmaijunjulagosetoutnovdez")/3 + 1, 1))</f>
        <v>3</v>
      </c>
      <c r="I1298" s="51">
        <v>2</v>
      </c>
      <c r="J1298" s="47">
        <v>2</v>
      </c>
    </row>
    <row r="1299" spans="1:10" x14ac:dyDescent="0.25">
      <c r="A1299" s="59" t="s">
        <v>196</v>
      </c>
      <c r="B1299" s="46" t="s">
        <v>193</v>
      </c>
      <c r="C1299" s="46" t="s">
        <v>180</v>
      </c>
      <c r="D1299" s="46" t="s">
        <v>186</v>
      </c>
      <c r="E1299" s="68">
        <f>_xlfn.XLOOKUP(Tabela4[[#This Row],[Origem]],Tabela2[Estado],Tabela2[Id_Porto],-1)</f>
        <v>5</v>
      </c>
      <c r="F1299" s="68">
        <f>_xlfn.XLOOKUP(Tabela4[[#This Row],[Destino]],Tabela2[Estado],Tabela2[Id_Porto],-1)</f>
        <v>11</v>
      </c>
      <c r="G1299" s="68">
        <f>_xlfn.XLOOKUP(Tabela4[[#This Row],[Tipo]],Tabela5[Tipo],Tabela5[Id_Carga],-1)</f>
        <v>4</v>
      </c>
      <c r="H1299" s="59">
        <f>MONTH(DATE(2024, FIND(Tabela4[[#This Row],[Mês]], "janfevmarabrmaijunjulagosetoutnovdez")/3 + 1, 1))</f>
        <v>3</v>
      </c>
      <c r="I1299" s="51">
        <v>1</v>
      </c>
      <c r="J1299" s="47">
        <v>2</v>
      </c>
    </row>
    <row r="1300" spans="1:10" x14ac:dyDescent="0.25">
      <c r="A1300" s="59" t="s">
        <v>196</v>
      </c>
      <c r="B1300" s="46" t="s">
        <v>191</v>
      </c>
      <c r="C1300" s="46" t="s">
        <v>180</v>
      </c>
      <c r="D1300" s="46" t="s">
        <v>184</v>
      </c>
      <c r="E1300" s="68">
        <f>_xlfn.XLOOKUP(Tabela4[[#This Row],[Origem]],Tabela2[Estado],Tabela2[Id_Porto],-1)</f>
        <v>5</v>
      </c>
      <c r="F1300" s="68">
        <f>_xlfn.XLOOKUP(Tabela4[[#This Row],[Destino]],Tabela2[Estado],Tabela2[Id_Porto],-1)</f>
        <v>9</v>
      </c>
      <c r="G1300" s="68">
        <f>_xlfn.XLOOKUP(Tabela4[[#This Row],[Tipo]],Tabela5[Tipo],Tabela5[Id_Carga],-1)</f>
        <v>3</v>
      </c>
      <c r="H1300" s="59">
        <f>MONTH(DATE(2024, FIND(Tabela4[[#This Row],[Mês]], "janfevmarabrmaijunjulagosetoutnovdez")/3 + 1, 1))</f>
        <v>3</v>
      </c>
      <c r="I1300" s="51">
        <v>2</v>
      </c>
      <c r="J1300" s="47">
        <v>2</v>
      </c>
    </row>
    <row r="1301" spans="1:10" x14ac:dyDescent="0.25">
      <c r="A1301" s="59" t="s">
        <v>196</v>
      </c>
      <c r="B1301" s="46" t="s">
        <v>193</v>
      </c>
      <c r="C1301" s="46" t="s">
        <v>185</v>
      </c>
      <c r="D1301" s="46" t="s">
        <v>184</v>
      </c>
      <c r="E1301" s="68">
        <f>_xlfn.XLOOKUP(Tabela4[[#This Row],[Origem]],Tabela2[Estado],Tabela2[Id_Porto],-1)</f>
        <v>10</v>
      </c>
      <c r="F1301" s="68">
        <f>_xlfn.XLOOKUP(Tabela4[[#This Row],[Destino]],Tabela2[Estado],Tabela2[Id_Porto],-1)</f>
        <v>9</v>
      </c>
      <c r="G1301" s="68">
        <f>_xlfn.XLOOKUP(Tabela4[[#This Row],[Tipo]],Tabela5[Tipo],Tabela5[Id_Carga],-1)</f>
        <v>4</v>
      </c>
      <c r="H1301" s="59">
        <f>MONTH(DATE(2024, FIND(Tabela4[[#This Row],[Mês]], "janfevmarabrmaijunjulagosetoutnovdez")/3 + 1, 1))</f>
        <v>3</v>
      </c>
      <c r="I1301" s="51">
        <v>1</v>
      </c>
      <c r="J1301" s="47">
        <v>2</v>
      </c>
    </row>
    <row r="1302" spans="1:10" x14ac:dyDescent="0.25">
      <c r="A1302" s="59" t="s">
        <v>196</v>
      </c>
      <c r="B1302" s="46" t="s">
        <v>191</v>
      </c>
      <c r="C1302" s="46" t="s">
        <v>183</v>
      </c>
      <c r="D1302" s="46" t="s">
        <v>86</v>
      </c>
      <c r="E1302" s="68">
        <f>_xlfn.XLOOKUP(Tabela4[[#This Row],[Origem]],Tabela2[Estado],Tabela2[Id_Porto],-1)</f>
        <v>8</v>
      </c>
      <c r="F1302" s="68">
        <f>_xlfn.XLOOKUP(Tabela4[[#This Row],[Destino]],Tabela2[Estado],Tabela2[Id_Porto],-1)</f>
        <v>4</v>
      </c>
      <c r="G1302" s="68">
        <f>_xlfn.XLOOKUP(Tabela4[[#This Row],[Tipo]],Tabela5[Tipo],Tabela5[Id_Carga],-1)</f>
        <v>3</v>
      </c>
      <c r="H1302" s="59">
        <f>MONTH(DATE(2024, FIND(Tabela4[[#This Row],[Mês]], "janfevmarabrmaijunjulagosetoutnovdez")/3 + 1, 1))</f>
        <v>3</v>
      </c>
      <c r="I1302" s="51">
        <v>1</v>
      </c>
      <c r="J1302" s="47">
        <v>2</v>
      </c>
    </row>
    <row r="1303" spans="1:10" x14ac:dyDescent="0.25">
      <c r="A1303" s="59" t="s">
        <v>196</v>
      </c>
      <c r="B1303" s="46" t="s">
        <v>193</v>
      </c>
      <c r="C1303" s="46" t="s">
        <v>183</v>
      </c>
      <c r="D1303" s="46" t="s">
        <v>180</v>
      </c>
      <c r="E1303" s="68">
        <f>_xlfn.XLOOKUP(Tabela4[[#This Row],[Origem]],Tabela2[Estado],Tabela2[Id_Porto],-1)</f>
        <v>8</v>
      </c>
      <c r="F1303" s="68">
        <f>_xlfn.XLOOKUP(Tabela4[[#This Row],[Destino]],Tabela2[Estado],Tabela2[Id_Porto],-1)</f>
        <v>5</v>
      </c>
      <c r="G1303" s="68">
        <f>_xlfn.XLOOKUP(Tabela4[[#This Row],[Tipo]],Tabela5[Tipo],Tabela5[Id_Carga],-1)</f>
        <v>4</v>
      </c>
      <c r="H1303" s="59">
        <f>MONTH(DATE(2024, FIND(Tabela4[[#This Row],[Mês]], "janfevmarabrmaijunjulagosetoutnovdez")/3 + 1, 1))</f>
        <v>3</v>
      </c>
      <c r="I1303" s="51">
        <v>1</v>
      </c>
      <c r="J1303" s="47">
        <v>2</v>
      </c>
    </row>
    <row r="1304" spans="1:10" x14ac:dyDescent="0.25">
      <c r="A1304" s="59" t="s">
        <v>196</v>
      </c>
      <c r="B1304" s="46" t="s">
        <v>193</v>
      </c>
      <c r="C1304" s="46" t="s">
        <v>183</v>
      </c>
      <c r="D1304" s="46" t="s">
        <v>185</v>
      </c>
      <c r="E1304" s="68">
        <f>_xlfn.XLOOKUP(Tabela4[[#This Row],[Origem]],Tabela2[Estado],Tabela2[Id_Porto],-1)</f>
        <v>8</v>
      </c>
      <c r="F1304" s="68">
        <f>_xlfn.XLOOKUP(Tabela4[[#This Row],[Destino]],Tabela2[Estado],Tabela2[Id_Porto],-1)</f>
        <v>10</v>
      </c>
      <c r="G1304" s="68">
        <f>_xlfn.XLOOKUP(Tabela4[[#This Row],[Tipo]],Tabela5[Tipo],Tabela5[Id_Carga],-1)</f>
        <v>4</v>
      </c>
      <c r="H1304" s="59">
        <f>MONTH(DATE(2024, FIND(Tabela4[[#This Row],[Mês]], "janfevmarabrmaijunjulagosetoutnovdez")/3 + 1, 1))</f>
        <v>3</v>
      </c>
      <c r="I1304" s="51">
        <v>1</v>
      </c>
      <c r="J1304" s="47">
        <v>2</v>
      </c>
    </row>
    <row r="1305" spans="1:10" x14ac:dyDescent="0.25">
      <c r="A1305" s="59" t="s">
        <v>196</v>
      </c>
      <c r="B1305" s="46" t="s">
        <v>191</v>
      </c>
      <c r="C1305" s="46" t="s">
        <v>183</v>
      </c>
      <c r="D1305" s="46" t="s">
        <v>186</v>
      </c>
      <c r="E1305" s="68">
        <f>_xlfn.XLOOKUP(Tabela4[[#This Row],[Origem]],Tabela2[Estado],Tabela2[Id_Porto],-1)</f>
        <v>8</v>
      </c>
      <c r="F1305" s="68">
        <f>_xlfn.XLOOKUP(Tabela4[[#This Row],[Destino]],Tabela2[Estado],Tabela2[Id_Porto],-1)</f>
        <v>11</v>
      </c>
      <c r="G1305" s="68">
        <f>_xlfn.XLOOKUP(Tabela4[[#This Row],[Tipo]],Tabela5[Tipo],Tabela5[Id_Carga],-1)</f>
        <v>3</v>
      </c>
      <c r="H1305" s="59">
        <f>MONTH(DATE(2024, FIND(Tabela4[[#This Row],[Mês]], "janfevmarabrmaijunjulagosetoutnovdez")/3 + 1, 1))</f>
        <v>3</v>
      </c>
      <c r="I1305" s="51">
        <v>1</v>
      </c>
      <c r="J1305" s="47">
        <v>2</v>
      </c>
    </row>
    <row r="1306" spans="1:10" x14ac:dyDescent="0.25">
      <c r="A1306" s="59" t="s">
        <v>196</v>
      </c>
      <c r="B1306" s="46" t="s">
        <v>191</v>
      </c>
      <c r="C1306" s="46" t="s">
        <v>187</v>
      </c>
      <c r="D1306" s="46" t="s">
        <v>180</v>
      </c>
      <c r="E1306" s="68">
        <f>_xlfn.XLOOKUP(Tabela4[[#This Row],[Origem]],Tabela2[Estado],Tabela2[Id_Porto],-1)</f>
        <v>12</v>
      </c>
      <c r="F1306" s="68">
        <f>_xlfn.XLOOKUP(Tabela4[[#This Row],[Destino]],Tabela2[Estado],Tabela2[Id_Porto],-1)</f>
        <v>5</v>
      </c>
      <c r="G1306" s="68">
        <f>_xlfn.XLOOKUP(Tabela4[[#This Row],[Tipo]],Tabela5[Tipo],Tabela5[Id_Carga],-1)</f>
        <v>3</v>
      </c>
      <c r="H1306" s="59">
        <f>MONTH(DATE(2024, FIND(Tabela4[[#This Row],[Mês]], "janfevmarabrmaijunjulagosetoutnovdez")/3 + 1, 1))</f>
        <v>3</v>
      </c>
      <c r="I1306" s="51">
        <v>1</v>
      </c>
      <c r="J1306" s="47">
        <v>2</v>
      </c>
    </row>
    <row r="1307" spans="1:10" x14ac:dyDescent="0.25">
      <c r="A1307" s="59" t="s">
        <v>196</v>
      </c>
      <c r="B1307" s="46" t="s">
        <v>193</v>
      </c>
      <c r="C1307" s="46" t="s">
        <v>187</v>
      </c>
      <c r="D1307" s="46" t="s">
        <v>185</v>
      </c>
      <c r="E1307" s="68">
        <f>_xlfn.XLOOKUP(Tabela4[[#This Row],[Origem]],Tabela2[Estado],Tabela2[Id_Porto],-1)</f>
        <v>12</v>
      </c>
      <c r="F1307" s="68">
        <f>_xlfn.XLOOKUP(Tabela4[[#This Row],[Destino]],Tabela2[Estado],Tabela2[Id_Porto],-1)</f>
        <v>10</v>
      </c>
      <c r="G1307" s="68">
        <f>_xlfn.XLOOKUP(Tabela4[[#This Row],[Tipo]],Tabela5[Tipo],Tabela5[Id_Carga],-1)</f>
        <v>4</v>
      </c>
      <c r="H1307" s="59">
        <f>MONTH(DATE(2024, FIND(Tabela4[[#This Row],[Mês]], "janfevmarabrmaijunjulagosetoutnovdez")/3 + 1, 1))</f>
        <v>3</v>
      </c>
      <c r="I1307" s="51">
        <v>1</v>
      </c>
      <c r="J1307" s="47">
        <v>2</v>
      </c>
    </row>
    <row r="1308" spans="1:10" x14ac:dyDescent="0.25">
      <c r="A1308" s="59" t="s">
        <v>196</v>
      </c>
      <c r="B1308" s="46" t="s">
        <v>192</v>
      </c>
      <c r="C1308" s="46" t="s">
        <v>187</v>
      </c>
      <c r="D1308" s="46" t="s">
        <v>183</v>
      </c>
      <c r="E1308" s="68">
        <f>_xlfn.XLOOKUP(Tabela4[[#This Row],[Origem]],Tabela2[Estado],Tabela2[Id_Porto],-1)</f>
        <v>12</v>
      </c>
      <c r="F1308" s="68">
        <f>_xlfn.XLOOKUP(Tabela4[[#This Row],[Destino]],Tabela2[Estado],Tabela2[Id_Porto],-1)</f>
        <v>8</v>
      </c>
      <c r="G1308" s="68">
        <f>_xlfn.XLOOKUP(Tabela4[[#This Row],[Tipo]],Tabela5[Tipo],Tabela5[Id_Carga],-1)</f>
        <v>1</v>
      </c>
      <c r="H1308" s="59">
        <f>MONTH(DATE(2024, FIND(Tabela4[[#This Row],[Mês]], "janfevmarabrmaijunjulagosetoutnovdez")/3 + 1, 1))</f>
        <v>3</v>
      </c>
      <c r="I1308" s="51">
        <v>2</v>
      </c>
      <c r="J1308" s="47">
        <v>2</v>
      </c>
    </row>
    <row r="1309" spans="1:10" x14ac:dyDescent="0.25">
      <c r="A1309" s="59" t="s">
        <v>196</v>
      </c>
      <c r="B1309" s="46" t="s">
        <v>191</v>
      </c>
      <c r="C1309" s="46" t="s">
        <v>186</v>
      </c>
      <c r="D1309" s="46" t="s">
        <v>86</v>
      </c>
      <c r="E1309" s="68">
        <f>_xlfn.XLOOKUP(Tabela4[[#This Row],[Origem]],Tabela2[Estado],Tabela2[Id_Porto],-1)</f>
        <v>11</v>
      </c>
      <c r="F1309" s="68">
        <f>_xlfn.XLOOKUP(Tabela4[[#This Row],[Destino]],Tabela2[Estado],Tabela2[Id_Porto],-1)</f>
        <v>4</v>
      </c>
      <c r="G1309" s="68">
        <f>_xlfn.XLOOKUP(Tabela4[[#This Row],[Tipo]],Tabela5[Tipo],Tabela5[Id_Carga],-1)</f>
        <v>3</v>
      </c>
      <c r="H1309" s="59">
        <f>MONTH(DATE(2024, FIND(Tabela4[[#This Row],[Mês]], "janfevmarabrmaijunjulagosetoutnovdez")/3 + 1, 1))</f>
        <v>3</v>
      </c>
      <c r="I1309" s="51">
        <v>2</v>
      </c>
      <c r="J1309" s="47">
        <v>2</v>
      </c>
    </row>
    <row r="1310" spans="1:10" x14ac:dyDescent="0.25">
      <c r="A1310" s="59" t="s">
        <v>196</v>
      </c>
      <c r="B1310" s="46" t="s">
        <v>193</v>
      </c>
      <c r="C1310" s="46" t="s">
        <v>186</v>
      </c>
      <c r="D1310" s="46" t="s">
        <v>86</v>
      </c>
      <c r="E1310" s="68">
        <f>_xlfn.XLOOKUP(Tabela4[[#This Row],[Origem]],Tabela2[Estado],Tabela2[Id_Porto],-1)</f>
        <v>11</v>
      </c>
      <c r="F1310" s="68">
        <f>_xlfn.XLOOKUP(Tabela4[[#This Row],[Destino]],Tabela2[Estado],Tabela2[Id_Porto],-1)</f>
        <v>4</v>
      </c>
      <c r="G1310" s="68">
        <f>_xlfn.XLOOKUP(Tabela4[[#This Row],[Tipo]],Tabela5[Tipo],Tabela5[Id_Carga],-1)</f>
        <v>4</v>
      </c>
      <c r="H1310" s="59">
        <f>MONTH(DATE(2024, FIND(Tabela4[[#This Row],[Mês]], "janfevmarabrmaijunjulagosetoutnovdez")/3 + 1, 1))</f>
        <v>3</v>
      </c>
      <c r="I1310" s="51">
        <v>1</v>
      </c>
      <c r="J1310" s="47">
        <v>2</v>
      </c>
    </row>
    <row r="1311" spans="1:10" x14ac:dyDescent="0.25">
      <c r="A1311" s="59" t="s">
        <v>196</v>
      </c>
      <c r="B1311" s="46" t="s">
        <v>193</v>
      </c>
      <c r="C1311" s="46" t="s">
        <v>186</v>
      </c>
      <c r="D1311" s="46" t="s">
        <v>180</v>
      </c>
      <c r="E1311" s="68">
        <f>_xlfn.XLOOKUP(Tabela4[[#This Row],[Origem]],Tabela2[Estado],Tabela2[Id_Porto],-1)</f>
        <v>11</v>
      </c>
      <c r="F1311" s="68">
        <f>_xlfn.XLOOKUP(Tabela4[[#This Row],[Destino]],Tabela2[Estado],Tabela2[Id_Porto],-1)</f>
        <v>5</v>
      </c>
      <c r="G1311" s="68">
        <f>_xlfn.XLOOKUP(Tabela4[[#This Row],[Tipo]],Tabela5[Tipo],Tabela5[Id_Carga],-1)</f>
        <v>4</v>
      </c>
      <c r="H1311" s="59">
        <f>MONTH(DATE(2024, FIND(Tabela4[[#This Row],[Mês]], "janfevmarabrmaijunjulagosetoutnovdez")/3 + 1, 1))</f>
        <v>3</v>
      </c>
      <c r="I1311" s="51">
        <v>1</v>
      </c>
      <c r="J1311" s="47">
        <v>2</v>
      </c>
    </row>
    <row r="1312" spans="1:10" x14ac:dyDescent="0.25">
      <c r="A1312" s="59" t="s">
        <v>196</v>
      </c>
      <c r="B1312" s="46" t="s">
        <v>191</v>
      </c>
      <c r="C1312" s="46" t="s">
        <v>186</v>
      </c>
      <c r="D1312" s="46" t="s">
        <v>183</v>
      </c>
      <c r="E1312" s="68">
        <f>_xlfn.XLOOKUP(Tabela4[[#This Row],[Origem]],Tabela2[Estado],Tabela2[Id_Porto],-1)</f>
        <v>11</v>
      </c>
      <c r="F1312" s="68">
        <f>_xlfn.XLOOKUP(Tabela4[[#This Row],[Destino]],Tabela2[Estado],Tabela2[Id_Porto],-1)</f>
        <v>8</v>
      </c>
      <c r="G1312" s="68">
        <f>_xlfn.XLOOKUP(Tabela4[[#This Row],[Tipo]],Tabela5[Tipo],Tabela5[Id_Carga],-1)</f>
        <v>3</v>
      </c>
      <c r="H1312" s="59">
        <f>MONTH(DATE(2024, FIND(Tabela4[[#This Row],[Mês]], "janfevmarabrmaijunjulagosetoutnovdez")/3 + 1, 1))</f>
        <v>3</v>
      </c>
      <c r="I1312" s="51">
        <v>1</v>
      </c>
      <c r="J1312" s="47">
        <v>2</v>
      </c>
    </row>
    <row r="1313" spans="1:10" x14ac:dyDescent="0.25">
      <c r="A1313" s="59" t="s">
        <v>196</v>
      </c>
      <c r="B1313" s="46" t="s">
        <v>191</v>
      </c>
      <c r="C1313" s="46" t="s">
        <v>186</v>
      </c>
      <c r="D1313" s="46" t="s">
        <v>183</v>
      </c>
      <c r="E1313" s="68">
        <f>_xlfn.XLOOKUP(Tabela4[[#This Row],[Origem]],Tabela2[Estado],Tabela2[Id_Porto],-1)</f>
        <v>11</v>
      </c>
      <c r="F1313" s="68">
        <f>_xlfn.XLOOKUP(Tabela4[[#This Row],[Destino]],Tabela2[Estado],Tabela2[Id_Porto],-1)</f>
        <v>8</v>
      </c>
      <c r="G1313" s="68">
        <f>_xlfn.XLOOKUP(Tabela4[[#This Row],[Tipo]],Tabela5[Tipo],Tabela5[Id_Carga],-1)</f>
        <v>3</v>
      </c>
      <c r="H1313" s="59">
        <f>MONTH(DATE(2024, FIND(Tabela4[[#This Row],[Mês]], "janfevmarabrmaijunjulagosetoutnovdez")/3 + 1, 1))</f>
        <v>3</v>
      </c>
      <c r="I1313" s="51">
        <v>1</v>
      </c>
      <c r="J1313" s="47">
        <v>2</v>
      </c>
    </row>
    <row r="1314" spans="1:10" x14ac:dyDescent="0.25">
      <c r="A1314" s="59" t="s">
        <v>196</v>
      </c>
      <c r="B1314" s="46" t="s">
        <v>192</v>
      </c>
      <c r="C1314" s="46" t="s">
        <v>186</v>
      </c>
      <c r="D1314" s="46" t="s">
        <v>186</v>
      </c>
      <c r="E1314" s="68">
        <f>_xlfn.XLOOKUP(Tabela4[[#This Row],[Origem]],Tabela2[Estado],Tabela2[Id_Porto],-1)</f>
        <v>11</v>
      </c>
      <c r="F1314" s="68">
        <f>_xlfn.XLOOKUP(Tabela4[[#This Row],[Destino]],Tabela2[Estado],Tabela2[Id_Porto],-1)</f>
        <v>11</v>
      </c>
      <c r="G1314" s="68">
        <f>_xlfn.XLOOKUP(Tabela4[[#This Row],[Tipo]],Tabela5[Tipo],Tabela5[Id_Carga],-1)</f>
        <v>1</v>
      </c>
      <c r="H1314" s="59">
        <f>MONTH(DATE(2024, FIND(Tabela4[[#This Row],[Mês]], "janfevmarabrmaijunjulagosetoutnovdez")/3 + 1, 1))</f>
        <v>3</v>
      </c>
      <c r="I1314" s="51">
        <v>2</v>
      </c>
      <c r="J1314" s="47">
        <v>2</v>
      </c>
    </row>
    <row r="1315" spans="1:10" x14ac:dyDescent="0.25">
      <c r="A1315" s="59" t="s">
        <v>196</v>
      </c>
      <c r="B1315" s="46" t="s">
        <v>191</v>
      </c>
      <c r="C1315" s="46" t="s">
        <v>186</v>
      </c>
      <c r="D1315" s="46" t="s">
        <v>186</v>
      </c>
      <c r="E1315" s="68">
        <f>_xlfn.XLOOKUP(Tabela4[[#This Row],[Origem]],Tabela2[Estado],Tabela2[Id_Porto],-1)</f>
        <v>11</v>
      </c>
      <c r="F1315" s="68">
        <f>_xlfn.XLOOKUP(Tabela4[[#This Row],[Destino]],Tabela2[Estado],Tabela2[Id_Porto],-1)</f>
        <v>11</v>
      </c>
      <c r="G1315" s="68">
        <f>_xlfn.XLOOKUP(Tabela4[[#This Row],[Tipo]],Tabela5[Tipo],Tabela5[Id_Carga],-1)</f>
        <v>3</v>
      </c>
      <c r="H1315" s="59">
        <f>MONTH(DATE(2024, FIND(Tabela4[[#This Row],[Mês]], "janfevmarabrmaijunjulagosetoutnovdez")/3 + 1, 1))</f>
        <v>3</v>
      </c>
      <c r="I1315" s="51">
        <v>1</v>
      </c>
      <c r="J1315" s="47">
        <v>2</v>
      </c>
    </row>
    <row r="1316" spans="1:10" x14ac:dyDescent="0.25">
      <c r="A1316" s="59" t="s">
        <v>196</v>
      </c>
      <c r="B1316" s="46" t="s">
        <v>193</v>
      </c>
      <c r="C1316" s="46" t="s">
        <v>186</v>
      </c>
      <c r="D1316" s="46" t="s">
        <v>184</v>
      </c>
      <c r="E1316" s="68">
        <f>_xlfn.XLOOKUP(Tabela4[[#This Row],[Origem]],Tabela2[Estado],Tabela2[Id_Porto],-1)</f>
        <v>11</v>
      </c>
      <c r="F1316" s="68">
        <f>_xlfn.XLOOKUP(Tabela4[[#This Row],[Destino]],Tabela2[Estado],Tabela2[Id_Porto],-1)</f>
        <v>9</v>
      </c>
      <c r="G1316" s="68">
        <f>_xlfn.XLOOKUP(Tabela4[[#This Row],[Tipo]],Tabela5[Tipo],Tabela5[Id_Carga],-1)</f>
        <v>4</v>
      </c>
      <c r="H1316" s="59">
        <f>MONTH(DATE(2024, FIND(Tabela4[[#This Row],[Mês]], "janfevmarabrmaijunjulagosetoutnovdez")/3 + 1, 1))</f>
        <v>3</v>
      </c>
      <c r="I1316" s="51">
        <v>1</v>
      </c>
      <c r="J1316" s="47">
        <v>2</v>
      </c>
    </row>
    <row r="1317" spans="1:10" x14ac:dyDescent="0.25">
      <c r="A1317" s="59" t="s">
        <v>196</v>
      </c>
      <c r="B1317" s="46" t="s">
        <v>192</v>
      </c>
      <c r="C1317" s="46" t="s">
        <v>184</v>
      </c>
      <c r="D1317" s="46" t="s">
        <v>179</v>
      </c>
      <c r="E1317" s="68">
        <f>_xlfn.XLOOKUP(Tabela4[[#This Row],[Origem]],Tabela2[Estado],Tabela2[Id_Porto],-1)</f>
        <v>9</v>
      </c>
      <c r="F1317" s="68">
        <f>_xlfn.XLOOKUP(Tabela4[[#This Row],[Destino]],Tabela2[Estado],Tabela2[Id_Porto],-1)</f>
        <v>3</v>
      </c>
      <c r="G1317" s="68">
        <f>_xlfn.XLOOKUP(Tabela4[[#This Row],[Tipo]],Tabela5[Tipo],Tabela5[Id_Carga],-1)</f>
        <v>1</v>
      </c>
      <c r="H1317" s="59">
        <f>MONTH(DATE(2024, FIND(Tabela4[[#This Row],[Mês]], "janfevmarabrmaijunjulagosetoutnovdez")/3 + 1, 1))</f>
        <v>3</v>
      </c>
      <c r="I1317" s="51">
        <v>2</v>
      </c>
      <c r="J1317" s="47">
        <v>2</v>
      </c>
    </row>
    <row r="1318" spans="1:10" x14ac:dyDescent="0.25">
      <c r="A1318" s="59" t="s">
        <v>196</v>
      </c>
      <c r="B1318" s="46" t="s">
        <v>191</v>
      </c>
      <c r="C1318" s="46" t="s">
        <v>184</v>
      </c>
      <c r="D1318" s="46" t="s">
        <v>180</v>
      </c>
      <c r="E1318" s="68">
        <f>_xlfn.XLOOKUP(Tabela4[[#This Row],[Origem]],Tabela2[Estado],Tabela2[Id_Porto],-1)</f>
        <v>9</v>
      </c>
      <c r="F1318" s="68">
        <f>_xlfn.XLOOKUP(Tabela4[[#This Row],[Destino]],Tabela2[Estado],Tabela2[Id_Porto],-1)</f>
        <v>5</v>
      </c>
      <c r="G1318" s="68">
        <f>_xlfn.XLOOKUP(Tabela4[[#This Row],[Tipo]],Tabela5[Tipo],Tabela5[Id_Carga],-1)</f>
        <v>3</v>
      </c>
      <c r="H1318" s="59">
        <f>MONTH(DATE(2024, FIND(Tabela4[[#This Row],[Mês]], "janfevmarabrmaijunjulagosetoutnovdez")/3 + 1, 1))</f>
        <v>3</v>
      </c>
      <c r="I1318" s="51">
        <v>1</v>
      </c>
      <c r="J1318" s="47">
        <v>2</v>
      </c>
    </row>
    <row r="1319" spans="1:10" x14ac:dyDescent="0.25">
      <c r="A1319" s="59" t="s">
        <v>196</v>
      </c>
      <c r="B1319" s="46" t="s">
        <v>194</v>
      </c>
      <c r="C1319" s="46" t="s">
        <v>184</v>
      </c>
      <c r="D1319" s="46" t="s">
        <v>185</v>
      </c>
      <c r="E1319" s="68">
        <f>_xlfn.XLOOKUP(Tabela4[[#This Row],[Origem]],Tabela2[Estado],Tabela2[Id_Porto],-1)</f>
        <v>9</v>
      </c>
      <c r="F1319" s="68">
        <f>_xlfn.XLOOKUP(Tabela4[[#This Row],[Destino]],Tabela2[Estado],Tabela2[Id_Porto],-1)</f>
        <v>10</v>
      </c>
      <c r="G1319" s="68">
        <f>_xlfn.XLOOKUP(Tabela4[[#This Row],[Tipo]],Tabela5[Tipo],Tabela5[Id_Carga],-1)</f>
        <v>2</v>
      </c>
      <c r="H1319" s="59">
        <f>MONTH(DATE(2024, FIND(Tabela4[[#This Row],[Mês]], "janfevmarabrmaijunjulagosetoutnovdez")/3 + 1, 1))</f>
        <v>3</v>
      </c>
      <c r="I1319" s="51">
        <v>2</v>
      </c>
      <c r="J1319" s="47">
        <v>2</v>
      </c>
    </row>
    <row r="1320" spans="1:10" x14ac:dyDescent="0.25">
      <c r="A1320" s="59" t="s">
        <v>196</v>
      </c>
      <c r="B1320" s="46" t="s">
        <v>192</v>
      </c>
      <c r="C1320" s="46" t="s">
        <v>184</v>
      </c>
      <c r="D1320" s="46" t="s">
        <v>183</v>
      </c>
      <c r="E1320" s="68">
        <f>_xlfn.XLOOKUP(Tabela4[[#This Row],[Origem]],Tabela2[Estado],Tabela2[Id_Porto],-1)</f>
        <v>9</v>
      </c>
      <c r="F1320" s="68">
        <f>_xlfn.XLOOKUP(Tabela4[[#This Row],[Destino]],Tabela2[Estado],Tabela2[Id_Porto],-1)</f>
        <v>8</v>
      </c>
      <c r="G1320" s="68">
        <f>_xlfn.XLOOKUP(Tabela4[[#This Row],[Tipo]],Tabela5[Tipo],Tabela5[Id_Carga],-1)</f>
        <v>1</v>
      </c>
      <c r="H1320" s="59">
        <f>MONTH(DATE(2024, FIND(Tabela4[[#This Row],[Mês]], "janfevmarabrmaijunjulagosetoutnovdez")/3 + 1, 1))</f>
        <v>3</v>
      </c>
      <c r="I1320" s="51">
        <v>2</v>
      </c>
      <c r="J1320" s="47">
        <v>2</v>
      </c>
    </row>
    <row r="1321" spans="1:10" x14ac:dyDescent="0.25">
      <c r="A1321" s="59" t="s">
        <v>196</v>
      </c>
      <c r="B1321" s="46" t="s">
        <v>194</v>
      </c>
      <c r="C1321" s="46" t="s">
        <v>184</v>
      </c>
      <c r="D1321" s="46" t="s">
        <v>183</v>
      </c>
      <c r="E1321" s="68">
        <f>_xlfn.XLOOKUP(Tabela4[[#This Row],[Origem]],Tabela2[Estado],Tabela2[Id_Porto],-1)</f>
        <v>9</v>
      </c>
      <c r="F1321" s="68">
        <f>_xlfn.XLOOKUP(Tabela4[[#This Row],[Destino]],Tabela2[Estado],Tabela2[Id_Porto],-1)</f>
        <v>8</v>
      </c>
      <c r="G1321" s="68">
        <f>_xlfn.XLOOKUP(Tabela4[[#This Row],[Tipo]],Tabela5[Tipo],Tabela5[Id_Carga],-1)</f>
        <v>2</v>
      </c>
      <c r="H1321" s="59">
        <f>MONTH(DATE(2024, FIND(Tabela4[[#This Row],[Mês]], "janfevmarabrmaijunjulagosetoutnovdez")/3 + 1, 1))</f>
        <v>3</v>
      </c>
      <c r="I1321" s="51">
        <v>2</v>
      </c>
      <c r="J1321" s="47">
        <v>2</v>
      </c>
    </row>
    <row r="1322" spans="1:10" x14ac:dyDescent="0.25">
      <c r="A1322" s="59" t="s">
        <v>196</v>
      </c>
      <c r="B1322" s="46" t="s">
        <v>191</v>
      </c>
      <c r="C1322" s="46" t="s">
        <v>184</v>
      </c>
      <c r="D1322" s="46" t="s">
        <v>183</v>
      </c>
      <c r="E1322" s="68">
        <f>_xlfn.XLOOKUP(Tabela4[[#This Row],[Origem]],Tabela2[Estado],Tabela2[Id_Porto],-1)</f>
        <v>9</v>
      </c>
      <c r="F1322" s="68">
        <f>_xlfn.XLOOKUP(Tabela4[[#This Row],[Destino]],Tabela2[Estado],Tabela2[Id_Porto],-1)</f>
        <v>8</v>
      </c>
      <c r="G1322" s="68">
        <f>_xlfn.XLOOKUP(Tabela4[[#This Row],[Tipo]],Tabela5[Tipo],Tabela5[Id_Carga],-1)</f>
        <v>3</v>
      </c>
      <c r="H1322" s="59">
        <f>MONTH(DATE(2024, FIND(Tabela4[[#This Row],[Mês]], "janfevmarabrmaijunjulagosetoutnovdez")/3 + 1, 1))</f>
        <v>3</v>
      </c>
      <c r="I1322" s="51">
        <v>1</v>
      </c>
      <c r="J1322" s="47">
        <v>2</v>
      </c>
    </row>
    <row r="1323" spans="1:10" x14ac:dyDescent="0.25">
      <c r="A1323" s="59" t="s">
        <v>196</v>
      </c>
      <c r="B1323" s="46" t="s">
        <v>193</v>
      </c>
      <c r="C1323" s="46" t="s">
        <v>184</v>
      </c>
      <c r="D1323" s="46" t="s">
        <v>187</v>
      </c>
      <c r="E1323" s="68">
        <f>_xlfn.XLOOKUP(Tabela4[[#This Row],[Origem]],Tabela2[Estado],Tabela2[Id_Porto],-1)</f>
        <v>9</v>
      </c>
      <c r="F1323" s="68">
        <f>_xlfn.XLOOKUP(Tabela4[[#This Row],[Destino]],Tabela2[Estado],Tabela2[Id_Porto],-1)</f>
        <v>12</v>
      </c>
      <c r="G1323" s="68">
        <f>_xlfn.XLOOKUP(Tabela4[[#This Row],[Tipo]],Tabela5[Tipo],Tabela5[Id_Carga],-1)</f>
        <v>4</v>
      </c>
      <c r="H1323" s="59">
        <f>MONTH(DATE(2024, FIND(Tabela4[[#This Row],[Mês]], "janfevmarabrmaijunjulagosetoutnovdez")/3 + 1, 1))</f>
        <v>3</v>
      </c>
      <c r="I1323" s="51">
        <v>1</v>
      </c>
      <c r="J1323" s="47">
        <v>2</v>
      </c>
    </row>
    <row r="1324" spans="1:10" x14ac:dyDescent="0.25">
      <c r="A1324" s="59" t="s">
        <v>196</v>
      </c>
      <c r="B1324" s="46" t="s">
        <v>194</v>
      </c>
      <c r="C1324" s="46" t="s">
        <v>184</v>
      </c>
      <c r="D1324" s="46" t="s">
        <v>186</v>
      </c>
      <c r="E1324" s="68">
        <f>_xlfn.XLOOKUP(Tabela4[[#This Row],[Origem]],Tabela2[Estado],Tabela2[Id_Porto],-1)</f>
        <v>9</v>
      </c>
      <c r="F1324" s="68">
        <f>_xlfn.XLOOKUP(Tabela4[[#This Row],[Destino]],Tabela2[Estado],Tabela2[Id_Porto],-1)</f>
        <v>11</v>
      </c>
      <c r="G1324" s="68">
        <f>_xlfn.XLOOKUP(Tabela4[[#This Row],[Tipo]],Tabela5[Tipo],Tabela5[Id_Carga],-1)</f>
        <v>2</v>
      </c>
      <c r="H1324" s="59">
        <f>MONTH(DATE(2024, FIND(Tabela4[[#This Row],[Mês]], "janfevmarabrmaijunjulagosetoutnovdez")/3 + 1, 1))</f>
        <v>3</v>
      </c>
      <c r="I1324" s="51">
        <v>2</v>
      </c>
      <c r="J1324" s="47">
        <v>2</v>
      </c>
    </row>
    <row r="1325" spans="1:10" x14ac:dyDescent="0.25">
      <c r="A1325" s="59" t="s">
        <v>196</v>
      </c>
      <c r="B1325" s="46" t="s">
        <v>194</v>
      </c>
      <c r="C1325" s="46" t="s">
        <v>177</v>
      </c>
      <c r="D1325" s="46" t="s">
        <v>181</v>
      </c>
      <c r="E1325" s="68">
        <f>_xlfn.XLOOKUP(Tabela4[[#This Row],[Origem]],Tabela2[Estado],Tabela2[Id_Porto],-1)</f>
        <v>1</v>
      </c>
      <c r="F1325" s="68">
        <f>_xlfn.XLOOKUP(Tabela4[[#This Row],[Destino]],Tabela2[Estado],Tabela2[Id_Porto],-1)</f>
        <v>6</v>
      </c>
      <c r="G1325" s="68">
        <f>_xlfn.XLOOKUP(Tabela4[[#This Row],[Tipo]],Tabela5[Tipo],Tabela5[Id_Carga],-1)</f>
        <v>2</v>
      </c>
      <c r="H1325" s="59">
        <f>MONTH(DATE(2024, FIND(Tabela4[[#This Row],[Mês]], "janfevmarabrmaijunjulagosetoutnovdez")/3 + 1, 1))</f>
        <v>3</v>
      </c>
      <c r="I1325" s="51">
        <v>1</v>
      </c>
      <c r="J1325" s="47">
        <v>1</v>
      </c>
    </row>
    <row r="1326" spans="1:10" x14ac:dyDescent="0.25">
      <c r="A1326" s="59" t="s">
        <v>196</v>
      </c>
      <c r="B1326" s="46" t="s">
        <v>192</v>
      </c>
      <c r="C1326" s="46" t="s">
        <v>177</v>
      </c>
      <c r="D1326" s="46" t="s">
        <v>187</v>
      </c>
      <c r="E1326" s="68">
        <f>_xlfn.XLOOKUP(Tabela4[[#This Row],[Origem]],Tabela2[Estado],Tabela2[Id_Porto],-1)</f>
        <v>1</v>
      </c>
      <c r="F1326" s="68">
        <f>_xlfn.XLOOKUP(Tabela4[[#This Row],[Destino]],Tabela2[Estado],Tabela2[Id_Porto],-1)</f>
        <v>12</v>
      </c>
      <c r="G1326" s="68">
        <f>_xlfn.XLOOKUP(Tabela4[[#This Row],[Tipo]],Tabela5[Tipo],Tabela5[Id_Carga],-1)</f>
        <v>1</v>
      </c>
      <c r="H1326" s="59">
        <f>MONTH(DATE(2024, FIND(Tabela4[[#This Row],[Mês]], "janfevmarabrmaijunjulagosetoutnovdez")/3 + 1, 1))</f>
        <v>3</v>
      </c>
      <c r="I1326" s="51">
        <v>1</v>
      </c>
      <c r="J1326" s="47">
        <v>1</v>
      </c>
    </row>
    <row r="1327" spans="1:10" x14ac:dyDescent="0.25">
      <c r="A1327" s="59" t="s">
        <v>196</v>
      </c>
      <c r="B1327" s="46" t="s">
        <v>194</v>
      </c>
      <c r="C1327" s="46" t="s">
        <v>181</v>
      </c>
      <c r="D1327" s="46" t="s">
        <v>86</v>
      </c>
      <c r="E1327" s="68">
        <f>_xlfn.XLOOKUP(Tabela4[[#This Row],[Origem]],Tabela2[Estado],Tabela2[Id_Porto],-1)</f>
        <v>6</v>
      </c>
      <c r="F1327" s="68">
        <f>_xlfn.XLOOKUP(Tabela4[[#This Row],[Destino]],Tabela2[Estado],Tabela2[Id_Porto],-1)</f>
        <v>4</v>
      </c>
      <c r="G1327" s="68">
        <f>_xlfn.XLOOKUP(Tabela4[[#This Row],[Tipo]],Tabela5[Tipo],Tabela5[Id_Carga],-1)</f>
        <v>2</v>
      </c>
      <c r="H1327" s="59">
        <f>MONTH(DATE(2024, FIND(Tabela4[[#This Row],[Mês]], "janfevmarabrmaijunjulagosetoutnovdez")/3 + 1, 1))</f>
        <v>3</v>
      </c>
      <c r="I1327" s="51">
        <v>1</v>
      </c>
      <c r="J1327" s="47">
        <v>1</v>
      </c>
    </row>
    <row r="1328" spans="1:10" x14ac:dyDescent="0.25">
      <c r="A1328" s="59" t="s">
        <v>196</v>
      </c>
      <c r="B1328" s="46" t="s">
        <v>192</v>
      </c>
      <c r="C1328" s="46" t="s">
        <v>181</v>
      </c>
      <c r="D1328" s="46" t="s">
        <v>180</v>
      </c>
      <c r="E1328" s="68">
        <f>_xlfn.XLOOKUP(Tabela4[[#This Row],[Origem]],Tabela2[Estado],Tabela2[Id_Porto],-1)</f>
        <v>6</v>
      </c>
      <c r="F1328" s="68">
        <f>_xlfn.XLOOKUP(Tabela4[[#This Row],[Destino]],Tabela2[Estado],Tabela2[Id_Porto],-1)</f>
        <v>5</v>
      </c>
      <c r="G1328" s="68">
        <f>_xlfn.XLOOKUP(Tabela4[[#This Row],[Tipo]],Tabela5[Tipo],Tabela5[Id_Carga],-1)</f>
        <v>1</v>
      </c>
      <c r="H1328" s="59">
        <f>MONTH(DATE(2024, FIND(Tabela4[[#This Row],[Mês]], "janfevmarabrmaijunjulagosetoutnovdez")/3 + 1, 1))</f>
        <v>3</v>
      </c>
      <c r="I1328" s="51">
        <v>1</v>
      </c>
      <c r="J1328" s="47">
        <v>1</v>
      </c>
    </row>
    <row r="1329" spans="1:10" x14ac:dyDescent="0.25">
      <c r="A1329" s="59" t="s">
        <v>196</v>
      </c>
      <c r="B1329" s="46" t="s">
        <v>192</v>
      </c>
      <c r="C1329" s="46" t="s">
        <v>86</v>
      </c>
      <c r="D1329" s="46" t="s">
        <v>179</v>
      </c>
      <c r="E1329" s="68">
        <f>_xlfn.XLOOKUP(Tabela4[[#This Row],[Origem]],Tabela2[Estado],Tabela2[Id_Porto],-1)</f>
        <v>4</v>
      </c>
      <c r="F1329" s="68">
        <f>_xlfn.XLOOKUP(Tabela4[[#This Row],[Destino]],Tabela2[Estado],Tabela2[Id_Porto],-1)</f>
        <v>3</v>
      </c>
      <c r="G1329" s="68">
        <f>_xlfn.XLOOKUP(Tabela4[[#This Row],[Tipo]],Tabela5[Tipo],Tabela5[Id_Carga],-1)</f>
        <v>1</v>
      </c>
      <c r="H1329" s="59">
        <f>MONTH(DATE(2024, FIND(Tabela4[[#This Row],[Mês]], "janfevmarabrmaijunjulagosetoutnovdez")/3 + 1, 1))</f>
        <v>3</v>
      </c>
      <c r="I1329" s="51">
        <v>1</v>
      </c>
      <c r="J1329" s="47">
        <v>1</v>
      </c>
    </row>
    <row r="1330" spans="1:10" x14ac:dyDescent="0.25">
      <c r="A1330" s="59" t="s">
        <v>196</v>
      </c>
      <c r="B1330" s="46" t="s">
        <v>192</v>
      </c>
      <c r="C1330" s="46" t="s">
        <v>86</v>
      </c>
      <c r="D1330" s="46" t="s">
        <v>179</v>
      </c>
      <c r="E1330" s="68">
        <f>_xlfn.XLOOKUP(Tabela4[[#This Row],[Origem]],Tabela2[Estado],Tabela2[Id_Porto],-1)</f>
        <v>4</v>
      </c>
      <c r="F1330" s="68">
        <f>_xlfn.XLOOKUP(Tabela4[[#This Row],[Destino]],Tabela2[Estado],Tabela2[Id_Porto],-1)</f>
        <v>3</v>
      </c>
      <c r="G1330" s="68">
        <f>_xlfn.XLOOKUP(Tabela4[[#This Row],[Tipo]],Tabela5[Tipo],Tabela5[Id_Carga],-1)</f>
        <v>1</v>
      </c>
      <c r="H1330" s="59">
        <f>MONTH(DATE(2024, FIND(Tabela4[[#This Row],[Mês]], "janfevmarabrmaijunjulagosetoutnovdez")/3 + 1, 1))</f>
        <v>3</v>
      </c>
      <c r="I1330" s="51">
        <v>1</v>
      </c>
      <c r="J1330" s="47">
        <v>1</v>
      </c>
    </row>
    <row r="1331" spans="1:10" x14ac:dyDescent="0.25">
      <c r="A1331" s="59" t="s">
        <v>196</v>
      </c>
      <c r="B1331" s="46" t="s">
        <v>194</v>
      </c>
      <c r="C1331" s="46" t="s">
        <v>182</v>
      </c>
      <c r="D1331" s="46" t="s">
        <v>184</v>
      </c>
      <c r="E1331" s="68">
        <f>_xlfn.XLOOKUP(Tabela4[[#This Row],[Origem]],Tabela2[Estado],Tabela2[Id_Porto],-1)</f>
        <v>7</v>
      </c>
      <c r="F1331" s="68">
        <f>_xlfn.XLOOKUP(Tabela4[[#This Row],[Destino]],Tabela2[Estado],Tabela2[Id_Porto],-1)</f>
        <v>9</v>
      </c>
      <c r="G1331" s="68">
        <f>_xlfn.XLOOKUP(Tabela4[[#This Row],[Tipo]],Tabela5[Tipo],Tabela5[Id_Carga],-1)</f>
        <v>2</v>
      </c>
      <c r="H1331" s="59">
        <f>MONTH(DATE(2024, FIND(Tabela4[[#This Row],[Mês]], "janfevmarabrmaijunjulagosetoutnovdez")/3 + 1, 1))</f>
        <v>3</v>
      </c>
      <c r="I1331" s="51">
        <v>1</v>
      </c>
      <c r="J1331" s="47">
        <v>1</v>
      </c>
    </row>
    <row r="1332" spans="1:10" x14ac:dyDescent="0.25">
      <c r="A1332" s="59" t="s">
        <v>196</v>
      </c>
      <c r="B1332" s="46" t="s">
        <v>192</v>
      </c>
      <c r="C1332" s="46" t="s">
        <v>178</v>
      </c>
      <c r="D1332" s="46" t="s">
        <v>187</v>
      </c>
      <c r="E1332" s="68">
        <f>_xlfn.XLOOKUP(Tabela4[[#This Row],[Origem]],Tabela2[Estado],Tabela2[Id_Porto],-1)</f>
        <v>2</v>
      </c>
      <c r="F1332" s="68">
        <f>_xlfn.XLOOKUP(Tabela4[[#This Row],[Destino]],Tabela2[Estado],Tabela2[Id_Porto],-1)</f>
        <v>12</v>
      </c>
      <c r="G1332" s="68">
        <f>_xlfn.XLOOKUP(Tabela4[[#This Row],[Tipo]],Tabela5[Tipo],Tabela5[Id_Carga],-1)</f>
        <v>1</v>
      </c>
      <c r="H1332" s="59">
        <f>MONTH(DATE(2024, FIND(Tabela4[[#This Row],[Mês]], "janfevmarabrmaijunjulagosetoutnovdez")/3 + 1, 1))</f>
        <v>3</v>
      </c>
      <c r="I1332" s="51">
        <v>1</v>
      </c>
      <c r="J1332" s="47">
        <v>1</v>
      </c>
    </row>
    <row r="1333" spans="1:10" x14ac:dyDescent="0.25">
      <c r="A1333" s="59" t="s">
        <v>196</v>
      </c>
      <c r="B1333" s="46" t="s">
        <v>194</v>
      </c>
      <c r="C1333" s="46" t="s">
        <v>180</v>
      </c>
      <c r="D1333" s="46" t="s">
        <v>86</v>
      </c>
      <c r="E1333" s="68">
        <f>_xlfn.XLOOKUP(Tabela4[[#This Row],[Origem]],Tabela2[Estado],Tabela2[Id_Porto],-1)</f>
        <v>5</v>
      </c>
      <c r="F1333" s="68">
        <f>_xlfn.XLOOKUP(Tabela4[[#This Row],[Destino]],Tabela2[Estado],Tabela2[Id_Porto],-1)</f>
        <v>4</v>
      </c>
      <c r="G1333" s="68">
        <f>_xlfn.XLOOKUP(Tabela4[[#This Row],[Tipo]],Tabela5[Tipo],Tabela5[Id_Carga],-1)</f>
        <v>2</v>
      </c>
      <c r="H1333" s="59">
        <f>MONTH(DATE(2024, FIND(Tabela4[[#This Row],[Mês]], "janfevmarabrmaijunjulagosetoutnovdez")/3 + 1, 1))</f>
        <v>3</v>
      </c>
      <c r="I1333" s="51">
        <v>1</v>
      </c>
      <c r="J1333" s="47">
        <v>1</v>
      </c>
    </row>
    <row r="1334" spans="1:10" x14ac:dyDescent="0.25">
      <c r="A1334" s="59" t="s">
        <v>196</v>
      </c>
      <c r="B1334" s="46" t="s">
        <v>192</v>
      </c>
      <c r="C1334" s="46" t="s">
        <v>180</v>
      </c>
      <c r="D1334" s="46" t="s">
        <v>183</v>
      </c>
      <c r="E1334" s="68">
        <f>_xlfn.XLOOKUP(Tabela4[[#This Row],[Origem]],Tabela2[Estado],Tabela2[Id_Porto],-1)</f>
        <v>5</v>
      </c>
      <c r="F1334" s="68">
        <f>_xlfn.XLOOKUP(Tabela4[[#This Row],[Destino]],Tabela2[Estado],Tabela2[Id_Porto],-1)</f>
        <v>8</v>
      </c>
      <c r="G1334" s="68">
        <f>_xlfn.XLOOKUP(Tabela4[[#This Row],[Tipo]],Tabela5[Tipo],Tabela5[Id_Carga],-1)</f>
        <v>1</v>
      </c>
      <c r="H1334" s="59">
        <f>MONTH(DATE(2024, FIND(Tabela4[[#This Row],[Mês]], "janfevmarabrmaijunjulagosetoutnovdez")/3 + 1, 1))</f>
        <v>3</v>
      </c>
      <c r="I1334" s="51">
        <v>1</v>
      </c>
      <c r="J1334" s="47">
        <v>1</v>
      </c>
    </row>
    <row r="1335" spans="1:10" x14ac:dyDescent="0.25">
      <c r="A1335" s="59" t="s">
        <v>196</v>
      </c>
      <c r="B1335" s="46" t="s">
        <v>192</v>
      </c>
      <c r="C1335" s="46" t="s">
        <v>183</v>
      </c>
      <c r="D1335" s="46" t="s">
        <v>177</v>
      </c>
      <c r="E1335" s="68">
        <f>_xlfn.XLOOKUP(Tabela4[[#This Row],[Origem]],Tabela2[Estado],Tabela2[Id_Porto],-1)</f>
        <v>8</v>
      </c>
      <c r="F1335" s="68">
        <f>_xlfn.XLOOKUP(Tabela4[[#This Row],[Destino]],Tabela2[Estado],Tabela2[Id_Porto],-1)</f>
        <v>1</v>
      </c>
      <c r="G1335" s="68">
        <f>_xlfn.XLOOKUP(Tabela4[[#This Row],[Tipo]],Tabela5[Tipo],Tabela5[Id_Carga],-1)</f>
        <v>1</v>
      </c>
      <c r="H1335" s="59">
        <f>MONTH(DATE(2024, FIND(Tabela4[[#This Row],[Mês]], "janfevmarabrmaijunjulagosetoutnovdez")/3 + 1, 1))</f>
        <v>3</v>
      </c>
      <c r="I1335" s="51">
        <v>1</v>
      </c>
      <c r="J1335" s="47">
        <v>1</v>
      </c>
    </row>
    <row r="1336" spans="1:10" x14ac:dyDescent="0.25">
      <c r="A1336" s="59" t="s">
        <v>196</v>
      </c>
      <c r="B1336" s="46" t="s">
        <v>192</v>
      </c>
      <c r="C1336" s="46" t="s">
        <v>187</v>
      </c>
      <c r="D1336" s="46" t="s">
        <v>186</v>
      </c>
      <c r="E1336" s="68">
        <f>_xlfn.XLOOKUP(Tabela4[[#This Row],[Origem]],Tabela2[Estado],Tabela2[Id_Porto],-1)</f>
        <v>12</v>
      </c>
      <c r="F1336" s="68">
        <f>_xlfn.XLOOKUP(Tabela4[[#This Row],[Destino]],Tabela2[Estado],Tabela2[Id_Porto],-1)</f>
        <v>11</v>
      </c>
      <c r="G1336" s="68">
        <f>_xlfn.XLOOKUP(Tabela4[[#This Row],[Tipo]],Tabela5[Tipo],Tabela5[Id_Carga],-1)</f>
        <v>1</v>
      </c>
      <c r="H1336" s="59">
        <f>MONTH(DATE(2024, FIND(Tabela4[[#This Row],[Mês]], "janfevmarabrmaijunjulagosetoutnovdez")/3 + 1, 1))</f>
        <v>3</v>
      </c>
      <c r="I1336" s="51">
        <v>1</v>
      </c>
      <c r="J1336" s="47">
        <v>1</v>
      </c>
    </row>
    <row r="1337" spans="1:10" x14ac:dyDescent="0.25">
      <c r="A1337" s="59" t="s">
        <v>196</v>
      </c>
      <c r="B1337" s="46" t="s">
        <v>192</v>
      </c>
      <c r="C1337" s="46" t="s">
        <v>186</v>
      </c>
      <c r="D1337" s="46" t="s">
        <v>177</v>
      </c>
      <c r="E1337" s="68">
        <f>_xlfn.XLOOKUP(Tabela4[[#This Row],[Origem]],Tabela2[Estado],Tabela2[Id_Porto],-1)</f>
        <v>11</v>
      </c>
      <c r="F1337" s="68">
        <f>_xlfn.XLOOKUP(Tabela4[[#This Row],[Destino]],Tabela2[Estado],Tabela2[Id_Porto],-1)</f>
        <v>1</v>
      </c>
      <c r="G1337" s="68">
        <f>_xlfn.XLOOKUP(Tabela4[[#This Row],[Tipo]],Tabela5[Tipo],Tabela5[Id_Carga],-1)</f>
        <v>1</v>
      </c>
      <c r="H1337" s="59">
        <f>MONTH(DATE(2024, FIND(Tabela4[[#This Row],[Mês]], "janfevmarabrmaijunjulagosetoutnovdez")/3 + 1, 1))</f>
        <v>3</v>
      </c>
      <c r="I1337" s="51">
        <v>1</v>
      </c>
      <c r="J1337" s="47">
        <v>1</v>
      </c>
    </row>
    <row r="1338" spans="1:10" x14ac:dyDescent="0.25">
      <c r="A1338" s="59" t="s">
        <v>196</v>
      </c>
      <c r="B1338" s="46" t="s">
        <v>192</v>
      </c>
      <c r="C1338" s="46" t="s">
        <v>186</v>
      </c>
      <c r="D1338" s="46" t="s">
        <v>86</v>
      </c>
      <c r="E1338" s="68">
        <f>_xlfn.XLOOKUP(Tabela4[[#This Row],[Origem]],Tabela2[Estado],Tabela2[Id_Porto],-1)</f>
        <v>11</v>
      </c>
      <c r="F1338" s="68">
        <f>_xlfn.XLOOKUP(Tabela4[[#This Row],[Destino]],Tabela2[Estado],Tabela2[Id_Porto],-1)</f>
        <v>4</v>
      </c>
      <c r="G1338" s="68">
        <f>_xlfn.XLOOKUP(Tabela4[[#This Row],[Tipo]],Tabela5[Tipo],Tabela5[Id_Carga],-1)</f>
        <v>1</v>
      </c>
      <c r="H1338" s="59">
        <f>MONTH(DATE(2024, FIND(Tabela4[[#This Row],[Mês]], "janfevmarabrmaijunjulagosetoutnovdez")/3 + 1, 1))</f>
        <v>3</v>
      </c>
      <c r="I1338" s="51">
        <v>1</v>
      </c>
      <c r="J1338" s="47">
        <v>1</v>
      </c>
    </row>
    <row r="1339" spans="1:10" x14ac:dyDescent="0.25">
      <c r="A1339" s="59" t="s">
        <v>196</v>
      </c>
      <c r="B1339" s="46" t="s">
        <v>192</v>
      </c>
      <c r="C1339" s="46" t="s">
        <v>186</v>
      </c>
      <c r="D1339" s="46" t="s">
        <v>180</v>
      </c>
      <c r="E1339" s="68">
        <f>_xlfn.XLOOKUP(Tabela4[[#This Row],[Origem]],Tabela2[Estado],Tabela2[Id_Porto],-1)</f>
        <v>11</v>
      </c>
      <c r="F1339" s="68">
        <f>_xlfn.XLOOKUP(Tabela4[[#This Row],[Destino]],Tabela2[Estado],Tabela2[Id_Porto],-1)</f>
        <v>5</v>
      </c>
      <c r="G1339" s="68">
        <f>_xlfn.XLOOKUP(Tabela4[[#This Row],[Tipo]],Tabela5[Tipo],Tabela5[Id_Carga],-1)</f>
        <v>1</v>
      </c>
      <c r="H1339" s="59">
        <f>MONTH(DATE(2024, FIND(Tabela4[[#This Row],[Mês]], "janfevmarabrmaijunjulagosetoutnovdez")/3 + 1, 1))</f>
        <v>3</v>
      </c>
      <c r="I1339" s="51">
        <v>1</v>
      </c>
      <c r="J1339" s="47">
        <v>1</v>
      </c>
    </row>
    <row r="1340" spans="1:10" x14ac:dyDescent="0.25">
      <c r="A1340" s="59" t="s">
        <v>196</v>
      </c>
      <c r="B1340" s="46" t="s">
        <v>192</v>
      </c>
      <c r="C1340" s="46" t="s">
        <v>186</v>
      </c>
      <c r="D1340" s="46" t="s">
        <v>183</v>
      </c>
      <c r="E1340" s="68">
        <f>_xlfn.XLOOKUP(Tabela4[[#This Row],[Origem]],Tabela2[Estado],Tabela2[Id_Porto],-1)</f>
        <v>11</v>
      </c>
      <c r="F1340" s="68">
        <f>_xlfn.XLOOKUP(Tabela4[[#This Row],[Destino]],Tabela2[Estado],Tabela2[Id_Porto],-1)</f>
        <v>8</v>
      </c>
      <c r="G1340" s="68">
        <f>_xlfn.XLOOKUP(Tabela4[[#This Row],[Tipo]],Tabela5[Tipo],Tabela5[Id_Carga],-1)</f>
        <v>1</v>
      </c>
      <c r="H1340" s="59">
        <f>MONTH(DATE(2024, FIND(Tabela4[[#This Row],[Mês]], "janfevmarabrmaijunjulagosetoutnovdez")/3 + 1, 1))</f>
        <v>3</v>
      </c>
      <c r="I1340" s="51">
        <v>1</v>
      </c>
      <c r="J1340" s="47">
        <v>1</v>
      </c>
    </row>
    <row r="1341" spans="1:10" x14ac:dyDescent="0.25">
      <c r="A1341" s="59" t="s">
        <v>196</v>
      </c>
      <c r="B1341" s="46" t="s">
        <v>192</v>
      </c>
      <c r="C1341" s="46" t="s">
        <v>186</v>
      </c>
      <c r="D1341" s="46" t="s">
        <v>184</v>
      </c>
      <c r="E1341" s="68">
        <f>_xlfn.XLOOKUP(Tabela4[[#This Row],[Origem]],Tabela2[Estado],Tabela2[Id_Porto],-1)</f>
        <v>11</v>
      </c>
      <c r="F1341" s="68">
        <f>_xlfn.XLOOKUP(Tabela4[[#This Row],[Destino]],Tabela2[Estado],Tabela2[Id_Porto],-1)</f>
        <v>9</v>
      </c>
      <c r="G1341" s="68">
        <f>_xlfn.XLOOKUP(Tabela4[[#This Row],[Tipo]],Tabela5[Tipo],Tabela5[Id_Carga],-1)</f>
        <v>1</v>
      </c>
      <c r="H1341" s="59">
        <f>MONTH(DATE(2024, FIND(Tabela4[[#This Row],[Mês]], "janfevmarabrmaijunjulagosetoutnovdez")/3 + 1, 1))</f>
        <v>3</v>
      </c>
      <c r="I1341" s="51">
        <v>1</v>
      </c>
      <c r="J1341" s="47">
        <v>1</v>
      </c>
    </row>
    <row r="1342" spans="1:10" x14ac:dyDescent="0.25">
      <c r="A1342" s="59" t="s">
        <v>196</v>
      </c>
      <c r="B1342" s="46" t="s">
        <v>192</v>
      </c>
      <c r="C1342" s="46" t="s">
        <v>184</v>
      </c>
      <c r="D1342" s="46" t="s">
        <v>181</v>
      </c>
      <c r="E1342" s="68">
        <f>_xlfn.XLOOKUP(Tabela4[[#This Row],[Origem]],Tabela2[Estado],Tabela2[Id_Porto],-1)</f>
        <v>9</v>
      </c>
      <c r="F1342" s="68">
        <f>_xlfn.XLOOKUP(Tabela4[[#This Row],[Destino]],Tabela2[Estado],Tabela2[Id_Porto],-1)</f>
        <v>6</v>
      </c>
      <c r="G1342" s="68">
        <f>_xlfn.XLOOKUP(Tabela4[[#This Row],[Tipo]],Tabela5[Tipo],Tabela5[Id_Carga],-1)</f>
        <v>1</v>
      </c>
      <c r="H1342" s="59">
        <f>MONTH(DATE(2024, FIND(Tabela4[[#This Row],[Mês]], "janfevmarabrmaijunjulagosetoutnovdez")/3 + 1, 1))</f>
        <v>3</v>
      </c>
      <c r="I1342" s="51">
        <v>1</v>
      </c>
      <c r="J1342" s="47">
        <v>1</v>
      </c>
    </row>
    <row r="1343" spans="1:10" x14ac:dyDescent="0.25">
      <c r="A1343" s="59" t="s">
        <v>196</v>
      </c>
      <c r="B1343" s="46" t="s">
        <v>194</v>
      </c>
      <c r="C1343" s="46" t="s">
        <v>184</v>
      </c>
      <c r="D1343" s="46" t="s">
        <v>86</v>
      </c>
      <c r="E1343" s="68">
        <f>_xlfn.XLOOKUP(Tabela4[[#This Row],[Origem]],Tabela2[Estado],Tabela2[Id_Porto],-1)</f>
        <v>9</v>
      </c>
      <c r="F1343" s="68">
        <f>_xlfn.XLOOKUP(Tabela4[[#This Row],[Destino]],Tabela2[Estado],Tabela2[Id_Porto],-1)</f>
        <v>4</v>
      </c>
      <c r="G1343" s="68">
        <f>_xlfn.XLOOKUP(Tabela4[[#This Row],[Tipo]],Tabela5[Tipo],Tabela5[Id_Carga],-1)</f>
        <v>2</v>
      </c>
      <c r="H1343" s="59">
        <f>MONTH(DATE(2024, FIND(Tabela4[[#This Row],[Mês]], "janfevmarabrmaijunjulagosetoutnovdez")/3 + 1, 1))</f>
        <v>3</v>
      </c>
      <c r="I1343" s="51">
        <v>1</v>
      </c>
      <c r="J1343" s="47">
        <v>1</v>
      </c>
    </row>
    <row r="1344" spans="1:10" x14ac:dyDescent="0.25">
      <c r="A1344" s="59" t="s">
        <v>196</v>
      </c>
      <c r="B1344" s="46" t="s">
        <v>194</v>
      </c>
      <c r="C1344" s="46" t="s">
        <v>184</v>
      </c>
      <c r="D1344" s="46" t="s">
        <v>180</v>
      </c>
      <c r="E1344" s="68">
        <f>_xlfn.XLOOKUP(Tabela4[[#This Row],[Origem]],Tabela2[Estado],Tabela2[Id_Porto],-1)</f>
        <v>9</v>
      </c>
      <c r="F1344" s="68">
        <f>_xlfn.XLOOKUP(Tabela4[[#This Row],[Destino]],Tabela2[Estado],Tabela2[Id_Porto],-1)</f>
        <v>5</v>
      </c>
      <c r="G1344" s="68">
        <f>_xlfn.XLOOKUP(Tabela4[[#This Row],[Tipo]],Tabela5[Tipo],Tabela5[Id_Carga],-1)</f>
        <v>2</v>
      </c>
      <c r="H1344" s="59">
        <f>MONTH(DATE(2024, FIND(Tabela4[[#This Row],[Mês]], "janfevmarabrmaijunjulagosetoutnovdez")/3 + 1, 1))</f>
        <v>3</v>
      </c>
      <c r="I1344" s="51">
        <v>1</v>
      </c>
      <c r="J1344" s="47">
        <v>1</v>
      </c>
    </row>
    <row r="1345" spans="1:10" x14ac:dyDescent="0.25">
      <c r="A1345" s="59" t="s">
        <v>197</v>
      </c>
      <c r="B1345" s="46" t="s">
        <v>191</v>
      </c>
      <c r="C1345" s="46" t="s">
        <v>177</v>
      </c>
      <c r="D1345" s="46" t="s">
        <v>184</v>
      </c>
      <c r="E1345" s="68">
        <f>_xlfn.XLOOKUP(Tabela4[[#This Row],[Origem]],Tabela2[Estado],Tabela2[Id_Porto],-1)</f>
        <v>1</v>
      </c>
      <c r="F1345" s="68">
        <f>_xlfn.XLOOKUP(Tabela4[[#This Row],[Destino]],Tabela2[Estado],Tabela2[Id_Porto],-1)</f>
        <v>9</v>
      </c>
      <c r="G1345" s="68">
        <f>_xlfn.XLOOKUP(Tabela4[[#This Row],[Tipo]],Tabela5[Tipo],Tabela5[Id_Carga],-1)</f>
        <v>3</v>
      </c>
      <c r="H1345" s="59">
        <f>MONTH(DATE(2024, FIND(Tabela4[[#This Row],[Mês]], "janfevmarabrmaijunjulagosetoutnovdez")/3 + 1, 1))</f>
        <v>4</v>
      </c>
      <c r="I1345" s="51">
        <v>2265</v>
      </c>
      <c r="J1345" s="47">
        <v>4530</v>
      </c>
    </row>
    <row r="1346" spans="1:10" x14ac:dyDescent="0.25">
      <c r="A1346" s="59" t="s">
        <v>197</v>
      </c>
      <c r="B1346" s="46" t="s">
        <v>191</v>
      </c>
      <c r="C1346" s="46" t="s">
        <v>177</v>
      </c>
      <c r="D1346" s="46" t="s">
        <v>184</v>
      </c>
      <c r="E1346" s="68">
        <f>_xlfn.XLOOKUP(Tabela4[[#This Row],[Origem]],Tabela2[Estado],Tabela2[Id_Porto],-1)</f>
        <v>1</v>
      </c>
      <c r="F1346" s="68">
        <f>_xlfn.XLOOKUP(Tabela4[[#This Row],[Destino]],Tabela2[Estado],Tabela2[Id_Porto],-1)</f>
        <v>9</v>
      </c>
      <c r="G1346" s="68">
        <f>_xlfn.XLOOKUP(Tabela4[[#This Row],[Tipo]],Tabela5[Tipo],Tabela5[Id_Carga],-1)</f>
        <v>3</v>
      </c>
      <c r="H1346" s="59">
        <f>MONTH(DATE(2024, FIND(Tabela4[[#This Row],[Mês]], "janfevmarabrmaijunjulagosetoutnovdez")/3 + 1, 1))</f>
        <v>4</v>
      </c>
      <c r="I1346" s="51">
        <v>2047</v>
      </c>
      <c r="J1346" s="47">
        <v>4094</v>
      </c>
    </row>
    <row r="1347" spans="1:10" x14ac:dyDescent="0.25">
      <c r="A1347" s="59" t="s">
        <v>197</v>
      </c>
      <c r="B1347" s="46" t="s">
        <v>191</v>
      </c>
      <c r="C1347" s="46" t="s">
        <v>184</v>
      </c>
      <c r="D1347" s="46" t="s">
        <v>185</v>
      </c>
      <c r="E1347" s="68">
        <f>_xlfn.XLOOKUP(Tabela4[[#This Row],[Origem]],Tabela2[Estado],Tabela2[Id_Porto],-1)</f>
        <v>9</v>
      </c>
      <c r="F1347" s="68">
        <f>_xlfn.XLOOKUP(Tabela4[[#This Row],[Destino]],Tabela2[Estado],Tabela2[Id_Porto],-1)</f>
        <v>10</v>
      </c>
      <c r="G1347" s="68">
        <f>_xlfn.XLOOKUP(Tabela4[[#This Row],[Tipo]],Tabela5[Tipo],Tabela5[Id_Carga],-1)</f>
        <v>3</v>
      </c>
      <c r="H1347" s="59">
        <f>MONTH(DATE(2024, FIND(Tabela4[[#This Row],[Mês]], "janfevmarabrmaijunjulagosetoutnovdez")/3 + 1, 1))</f>
        <v>4</v>
      </c>
      <c r="I1347" s="51">
        <v>2023</v>
      </c>
      <c r="J1347" s="47">
        <v>4046</v>
      </c>
    </row>
    <row r="1348" spans="1:10" x14ac:dyDescent="0.25">
      <c r="A1348" s="59" t="s">
        <v>197</v>
      </c>
      <c r="B1348" s="46" t="s">
        <v>192</v>
      </c>
      <c r="C1348" s="46" t="s">
        <v>182</v>
      </c>
      <c r="D1348" s="46" t="s">
        <v>183</v>
      </c>
      <c r="E1348" s="68">
        <f>_xlfn.XLOOKUP(Tabela4[[#This Row],[Origem]],Tabela2[Estado],Tabela2[Id_Porto],-1)</f>
        <v>7</v>
      </c>
      <c r="F1348" s="68">
        <f>_xlfn.XLOOKUP(Tabela4[[#This Row],[Destino]],Tabela2[Estado],Tabela2[Id_Porto],-1)</f>
        <v>8</v>
      </c>
      <c r="G1348" s="68">
        <f>_xlfn.XLOOKUP(Tabela4[[#This Row],[Tipo]],Tabela5[Tipo],Tabela5[Id_Carga],-1)</f>
        <v>1</v>
      </c>
      <c r="H1348" s="59">
        <f>MONTH(DATE(2024, FIND(Tabela4[[#This Row],[Mês]], "janfevmarabrmaijunjulagosetoutnovdez")/3 + 1, 1))</f>
        <v>4</v>
      </c>
      <c r="I1348" s="51">
        <v>3311</v>
      </c>
      <c r="J1348" s="47">
        <v>3311</v>
      </c>
    </row>
    <row r="1349" spans="1:10" x14ac:dyDescent="0.25">
      <c r="A1349" s="59" t="s">
        <v>197</v>
      </c>
      <c r="B1349" s="46" t="s">
        <v>191</v>
      </c>
      <c r="C1349" s="46" t="s">
        <v>184</v>
      </c>
      <c r="D1349" s="46" t="s">
        <v>180</v>
      </c>
      <c r="E1349" s="68">
        <f>_xlfn.XLOOKUP(Tabela4[[#This Row],[Origem]],Tabela2[Estado],Tabela2[Id_Porto],-1)</f>
        <v>9</v>
      </c>
      <c r="F1349" s="68">
        <f>_xlfn.XLOOKUP(Tabela4[[#This Row],[Destino]],Tabela2[Estado],Tabela2[Id_Porto],-1)</f>
        <v>5</v>
      </c>
      <c r="G1349" s="68">
        <f>_xlfn.XLOOKUP(Tabela4[[#This Row],[Tipo]],Tabela5[Tipo],Tabela5[Id_Carga],-1)</f>
        <v>3</v>
      </c>
      <c r="H1349" s="59">
        <f>MONTH(DATE(2024, FIND(Tabela4[[#This Row],[Mês]], "janfevmarabrmaijunjulagosetoutnovdez")/3 + 1, 1))</f>
        <v>4</v>
      </c>
      <c r="I1349" s="51">
        <v>1616</v>
      </c>
      <c r="J1349" s="47">
        <v>3232</v>
      </c>
    </row>
    <row r="1350" spans="1:10" x14ac:dyDescent="0.25">
      <c r="A1350" s="59" t="s">
        <v>197</v>
      </c>
      <c r="B1350" s="46" t="s">
        <v>191</v>
      </c>
      <c r="C1350" s="46" t="s">
        <v>180</v>
      </c>
      <c r="D1350" s="46" t="s">
        <v>177</v>
      </c>
      <c r="E1350" s="68">
        <f>_xlfn.XLOOKUP(Tabela4[[#This Row],[Origem]],Tabela2[Estado],Tabela2[Id_Porto],-1)</f>
        <v>5</v>
      </c>
      <c r="F1350" s="68">
        <f>_xlfn.XLOOKUP(Tabela4[[#This Row],[Destino]],Tabela2[Estado],Tabela2[Id_Porto],-1)</f>
        <v>1</v>
      </c>
      <c r="G1350" s="68">
        <f>_xlfn.XLOOKUP(Tabela4[[#This Row],[Tipo]],Tabela5[Tipo],Tabela5[Id_Carga],-1)</f>
        <v>3</v>
      </c>
      <c r="H1350" s="59">
        <f>MONTH(DATE(2024, FIND(Tabela4[[#This Row],[Mês]], "janfevmarabrmaijunjulagosetoutnovdez")/3 + 1, 1))</f>
        <v>4</v>
      </c>
      <c r="I1350" s="51">
        <v>1393</v>
      </c>
      <c r="J1350" s="47">
        <v>2786</v>
      </c>
    </row>
    <row r="1351" spans="1:10" x14ac:dyDescent="0.25">
      <c r="A1351" s="59" t="s">
        <v>197</v>
      </c>
      <c r="B1351" s="46" t="s">
        <v>191</v>
      </c>
      <c r="C1351" s="46" t="s">
        <v>184</v>
      </c>
      <c r="D1351" s="46" t="s">
        <v>177</v>
      </c>
      <c r="E1351" s="68">
        <f>_xlfn.XLOOKUP(Tabela4[[#This Row],[Origem]],Tabela2[Estado],Tabela2[Id_Porto],-1)</f>
        <v>9</v>
      </c>
      <c r="F1351" s="68">
        <f>_xlfn.XLOOKUP(Tabela4[[#This Row],[Destino]],Tabela2[Estado],Tabela2[Id_Porto],-1)</f>
        <v>1</v>
      </c>
      <c r="G1351" s="68">
        <f>_xlfn.XLOOKUP(Tabela4[[#This Row],[Tipo]],Tabela5[Tipo],Tabela5[Id_Carga],-1)</f>
        <v>3</v>
      </c>
      <c r="H1351" s="59">
        <f>MONTH(DATE(2024, FIND(Tabela4[[#This Row],[Mês]], "janfevmarabrmaijunjulagosetoutnovdez")/3 + 1, 1))</f>
        <v>4</v>
      </c>
      <c r="I1351" s="51">
        <v>1333</v>
      </c>
      <c r="J1351" s="47">
        <v>2666</v>
      </c>
    </row>
    <row r="1352" spans="1:10" x14ac:dyDescent="0.25">
      <c r="A1352" s="59" t="s">
        <v>197</v>
      </c>
      <c r="B1352" s="46" t="s">
        <v>191</v>
      </c>
      <c r="C1352" s="46" t="s">
        <v>184</v>
      </c>
      <c r="D1352" s="46" t="s">
        <v>86</v>
      </c>
      <c r="E1352" s="68">
        <f>_xlfn.XLOOKUP(Tabela4[[#This Row],[Origem]],Tabela2[Estado],Tabela2[Id_Porto],-1)</f>
        <v>9</v>
      </c>
      <c r="F1352" s="68">
        <f>_xlfn.XLOOKUP(Tabela4[[#This Row],[Destino]],Tabela2[Estado],Tabela2[Id_Porto],-1)</f>
        <v>4</v>
      </c>
      <c r="G1352" s="68">
        <f>_xlfn.XLOOKUP(Tabela4[[#This Row],[Tipo]],Tabela5[Tipo],Tabela5[Id_Carga],-1)</f>
        <v>3</v>
      </c>
      <c r="H1352" s="59">
        <f>MONTH(DATE(2024, FIND(Tabela4[[#This Row],[Mês]], "janfevmarabrmaijunjulagosetoutnovdez")/3 + 1, 1))</f>
        <v>4</v>
      </c>
      <c r="I1352" s="51">
        <v>1196</v>
      </c>
      <c r="J1352" s="47">
        <v>2392</v>
      </c>
    </row>
    <row r="1353" spans="1:10" x14ac:dyDescent="0.25">
      <c r="A1353" s="59" t="s">
        <v>197</v>
      </c>
      <c r="B1353" s="46" t="s">
        <v>191</v>
      </c>
      <c r="C1353" s="46" t="s">
        <v>183</v>
      </c>
      <c r="D1353" s="46" t="s">
        <v>182</v>
      </c>
      <c r="E1353" s="68">
        <f>_xlfn.XLOOKUP(Tabela4[[#This Row],[Origem]],Tabela2[Estado],Tabela2[Id_Porto],-1)</f>
        <v>8</v>
      </c>
      <c r="F1353" s="68">
        <f>_xlfn.XLOOKUP(Tabela4[[#This Row],[Destino]],Tabela2[Estado],Tabela2[Id_Porto],-1)</f>
        <v>7</v>
      </c>
      <c r="G1353" s="68">
        <f>_xlfn.XLOOKUP(Tabela4[[#This Row],[Tipo]],Tabela5[Tipo],Tabela5[Id_Carga],-1)</f>
        <v>3</v>
      </c>
      <c r="H1353" s="59">
        <f>MONTH(DATE(2024, FIND(Tabela4[[#This Row],[Mês]], "janfevmarabrmaijunjulagosetoutnovdez")/3 + 1, 1))</f>
        <v>4</v>
      </c>
      <c r="I1353" s="51">
        <v>1137</v>
      </c>
      <c r="J1353" s="47">
        <v>2274</v>
      </c>
    </row>
    <row r="1354" spans="1:10" x14ac:dyDescent="0.25">
      <c r="A1354" s="59" t="s">
        <v>197</v>
      </c>
      <c r="B1354" s="46" t="s">
        <v>191</v>
      </c>
      <c r="C1354" s="46" t="s">
        <v>184</v>
      </c>
      <c r="D1354" s="46" t="s">
        <v>182</v>
      </c>
      <c r="E1354" s="68">
        <f>_xlfn.XLOOKUP(Tabela4[[#This Row],[Origem]],Tabela2[Estado],Tabela2[Id_Porto],-1)</f>
        <v>9</v>
      </c>
      <c r="F1354" s="68">
        <f>_xlfn.XLOOKUP(Tabela4[[#This Row],[Destino]],Tabela2[Estado],Tabela2[Id_Porto],-1)</f>
        <v>7</v>
      </c>
      <c r="G1354" s="68">
        <f>_xlfn.XLOOKUP(Tabela4[[#This Row],[Tipo]],Tabela5[Tipo],Tabela5[Id_Carga],-1)</f>
        <v>3</v>
      </c>
      <c r="H1354" s="59">
        <f>MONTH(DATE(2024, FIND(Tabela4[[#This Row],[Mês]], "janfevmarabrmaijunjulagosetoutnovdez")/3 + 1, 1))</f>
        <v>4</v>
      </c>
      <c r="I1354" s="51">
        <v>1068</v>
      </c>
      <c r="J1354" s="47">
        <v>2136</v>
      </c>
    </row>
    <row r="1355" spans="1:10" x14ac:dyDescent="0.25">
      <c r="A1355" s="59" t="s">
        <v>197</v>
      </c>
      <c r="B1355" s="46" t="s">
        <v>191</v>
      </c>
      <c r="C1355" s="46" t="s">
        <v>184</v>
      </c>
      <c r="D1355" s="46" t="s">
        <v>186</v>
      </c>
      <c r="E1355" s="68">
        <f>_xlfn.XLOOKUP(Tabela4[[#This Row],[Origem]],Tabela2[Estado],Tabela2[Id_Porto],-1)</f>
        <v>9</v>
      </c>
      <c r="F1355" s="68">
        <f>_xlfn.XLOOKUP(Tabela4[[#This Row],[Destino]],Tabela2[Estado],Tabela2[Id_Porto],-1)</f>
        <v>11</v>
      </c>
      <c r="G1355" s="68">
        <f>_xlfn.XLOOKUP(Tabela4[[#This Row],[Tipo]],Tabela5[Tipo],Tabela5[Id_Carga],-1)</f>
        <v>3</v>
      </c>
      <c r="H1355" s="59">
        <f>MONTH(DATE(2024, FIND(Tabela4[[#This Row],[Mês]], "janfevmarabrmaijunjulagosetoutnovdez")/3 + 1, 1))</f>
        <v>4</v>
      </c>
      <c r="I1355" s="51">
        <v>1058</v>
      </c>
      <c r="J1355" s="47">
        <v>2116</v>
      </c>
    </row>
    <row r="1356" spans="1:10" x14ac:dyDescent="0.25">
      <c r="A1356" s="59" t="s">
        <v>197</v>
      </c>
      <c r="B1356" s="46" t="s">
        <v>191</v>
      </c>
      <c r="C1356" s="46" t="s">
        <v>186</v>
      </c>
      <c r="D1356" s="46" t="s">
        <v>180</v>
      </c>
      <c r="E1356" s="68">
        <f>_xlfn.XLOOKUP(Tabela4[[#This Row],[Origem]],Tabela2[Estado],Tabela2[Id_Porto],-1)</f>
        <v>11</v>
      </c>
      <c r="F1356" s="68">
        <f>_xlfn.XLOOKUP(Tabela4[[#This Row],[Destino]],Tabela2[Estado],Tabela2[Id_Porto],-1)</f>
        <v>5</v>
      </c>
      <c r="G1356" s="68">
        <f>_xlfn.XLOOKUP(Tabela4[[#This Row],[Tipo]],Tabela5[Tipo],Tabela5[Id_Carga],-1)</f>
        <v>3</v>
      </c>
      <c r="H1356" s="59">
        <f>MONTH(DATE(2024, FIND(Tabela4[[#This Row],[Mês]], "janfevmarabrmaijunjulagosetoutnovdez")/3 + 1, 1))</f>
        <v>4</v>
      </c>
      <c r="I1356" s="51">
        <v>807</v>
      </c>
      <c r="J1356" s="47">
        <v>1614</v>
      </c>
    </row>
    <row r="1357" spans="1:10" x14ac:dyDescent="0.25">
      <c r="A1357" s="59" t="s">
        <v>197</v>
      </c>
      <c r="B1357" s="46" t="s">
        <v>191</v>
      </c>
      <c r="C1357" s="46" t="s">
        <v>180</v>
      </c>
      <c r="D1357" s="46" t="s">
        <v>184</v>
      </c>
      <c r="E1357" s="68">
        <f>_xlfn.XLOOKUP(Tabela4[[#This Row],[Origem]],Tabela2[Estado],Tabela2[Id_Porto],-1)</f>
        <v>5</v>
      </c>
      <c r="F1357" s="68">
        <f>_xlfn.XLOOKUP(Tabela4[[#This Row],[Destino]],Tabela2[Estado],Tabela2[Id_Porto],-1)</f>
        <v>9</v>
      </c>
      <c r="G1357" s="68">
        <f>_xlfn.XLOOKUP(Tabela4[[#This Row],[Tipo]],Tabela5[Tipo],Tabela5[Id_Carga],-1)</f>
        <v>3</v>
      </c>
      <c r="H1357" s="59">
        <f>MONTH(DATE(2024, FIND(Tabela4[[#This Row],[Mês]], "janfevmarabrmaijunjulagosetoutnovdez")/3 + 1, 1))</f>
        <v>4</v>
      </c>
      <c r="I1357" s="51">
        <v>780</v>
      </c>
      <c r="J1357" s="47">
        <v>1560</v>
      </c>
    </row>
    <row r="1358" spans="1:10" x14ac:dyDescent="0.25">
      <c r="A1358" s="59" t="s">
        <v>197</v>
      </c>
      <c r="B1358" s="46" t="s">
        <v>191</v>
      </c>
      <c r="C1358" s="46" t="s">
        <v>186</v>
      </c>
      <c r="D1358" s="46" t="s">
        <v>177</v>
      </c>
      <c r="E1358" s="68">
        <f>_xlfn.XLOOKUP(Tabela4[[#This Row],[Origem]],Tabela2[Estado],Tabela2[Id_Porto],-1)</f>
        <v>11</v>
      </c>
      <c r="F1358" s="68">
        <f>_xlfn.XLOOKUP(Tabela4[[#This Row],[Destino]],Tabela2[Estado],Tabela2[Id_Porto],-1)</f>
        <v>1</v>
      </c>
      <c r="G1358" s="68">
        <f>_xlfn.XLOOKUP(Tabela4[[#This Row],[Tipo]],Tabela5[Tipo],Tabela5[Id_Carga],-1)</f>
        <v>3</v>
      </c>
      <c r="H1358" s="59">
        <f>MONTH(DATE(2024, FIND(Tabela4[[#This Row],[Mês]], "janfevmarabrmaijunjulagosetoutnovdez")/3 + 1, 1))</f>
        <v>4</v>
      </c>
      <c r="I1358" s="51">
        <v>728</v>
      </c>
      <c r="J1358" s="47">
        <v>1456</v>
      </c>
    </row>
    <row r="1359" spans="1:10" x14ac:dyDescent="0.25">
      <c r="A1359" s="59" t="s">
        <v>197</v>
      </c>
      <c r="B1359" s="46" t="s">
        <v>191</v>
      </c>
      <c r="C1359" s="46" t="s">
        <v>86</v>
      </c>
      <c r="D1359" s="46" t="s">
        <v>177</v>
      </c>
      <c r="E1359" s="68">
        <f>_xlfn.XLOOKUP(Tabela4[[#This Row],[Origem]],Tabela2[Estado],Tabela2[Id_Porto],-1)</f>
        <v>4</v>
      </c>
      <c r="F1359" s="68">
        <f>_xlfn.XLOOKUP(Tabela4[[#This Row],[Destino]],Tabela2[Estado],Tabela2[Id_Porto],-1)</f>
        <v>1</v>
      </c>
      <c r="G1359" s="68">
        <f>_xlfn.XLOOKUP(Tabela4[[#This Row],[Tipo]],Tabela5[Tipo],Tabela5[Id_Carga],-1)</f>
        <v>3</v>
      </c>
      <c r="H1359" s="59">
        <f>MONTH(DATE(2024, FIND(Tabela4[[#This Row],[Mês]], "janfevmarabrmaijunjulagosetoutnovdez")/3 + 1, 1))</f>
        <v>4</v>
      </c>
      <c r="I1359" s="51">
        <v>642</v>
      </c>
      <c r="J1359" s="47">
        <v>1284</v>
      </c>
    </row>
    <row r="1360" spans="1:10" x14ac:dyDescent="0.25">
      <c r="A1360" s="59" t="s">
        <v>197</v>
      </c>
      <c r="B1360" s="46" t="s">
        <v>191</v>
      </c>
      <c r="C1360" s="46" t="s">
        <v>186</v>
      </c>
      <c r="D1360" s="46" t="s">
        <v>86</v>
      </c>
      <c r="E1360" s="68">
        <f>_xlfn.XLOOKUP(Tabela4[[#This Row],[Origem]],Tabela2[Estado],Tabela2[Id_Porto],-1)</f>
        <v>11</v>
      </c>
      <c r="F1360" s="68">
        <f>_xlfn.XLOOKUP(Tabela4[[#This Row],[Destino]],Tabela2[Estado],Tabela2[Id_Porto],-1)</f>
        <v>4</v>
      </c>
      <c r="G1360" s="68">
        <f>_xlfn.XLOOKUP(Tabela4[[#This Row],[Tipo]],Tabela5[Tipo],Tabela5[Id_Carga],-1)</f>
        <v>3</v>
      </c>
      <c r="H1360" s="59">
        <f>MONTH(DATE(2024, FIND(Tabela4[[#This Row],[Mês]], "janfevmarabrmaijunjulagosetoutnovdez")/3 + 1, 1))</f>
        <v>4</v>
      </c>
      <c r="I1360" s="51">
        <v>609</v>
      </c>
      <c r="J1360" s="47">
        <v>1218</v>
      </c>
    </row>
    <row r="1361" spans="1:10" x14ac:dyDescent="0.25">
      <c r="A1361" s="59" t="s">
        <v>197</v>
      </c>
      <c r="B1361" s="46" t="s">
        <v>191</v>
      </c>
      <c r="C1361" s="46" t="s">
        <v>177</v>
      </c>
      <c r="D1361" s="46" t="s">
        <v>183</v>
      </c>
      <c r="E1361" s="68">
        <f>_xlfn.XLOOKUP(Tabela4[[#This Row],[Origem]],Tabela2[Estado],Tabela2[Id_Porto],-1)</f>
        <v>1</v>
      </c>
      <c r="F1361" s="68">
        <f>_xlfn.XLOOKUP(Tabela4[[#This Row],[Destino]],Tabela2[Estado],Tabela2[Id_Porto],-1)</f>
        <v>8</v>
      </c>
      <c r="G1361" s="68">
        <f>_xlfn.XLOOKUP(Tabela4[[#This Row],[Tipo]],Tabela5[Tipo],Tabela5[Id_Carga],-1)</f>
        <v>3</v>
      </c>
      <c r="H1361" s="59">
        <f>MONTH(DATE(2024, FIND(Tabela4[[#This Row],[Mês]], "janfevmarabrmaijunjulagosetoutnovdez")/3 + 1, 1))</f>
        <v>4</v>
      </c>
      <c r="I1361" s="51">
        <v>607</v>
      </c>
      <c r="J1361" s="47">
        <v>1214</v>
      </c>
    </row>
    <row r="1362" spans="1:10" x14ac:dyDescent="0.25">
      <c r="A1362" s="59" t="s">
        <v>197</v>
      </c>
      <c r="B1362" s="46" t="s">
        <v>191</v>
      </c>
      <c r="C1362" s="46" t="s">
        <v>186</v>
      </c>
      <c r="D1362" s="46" t="s">
        <v>180</v>
      </c>
      <c r="E1362" s="68">
        <f>_xlfn.XLOOKUP(Tabela4[[#This Row],[Origem]],Tabela2[Estado],Tabela2[Id_Porto],-1)</f>
        <v>11</v>
      </c>
      <c r="F1362" s="68">
        <f>_xlfn.XLOOKUP(Tabela4[[#This Row],[Destino]],Tabela2[Estado],Tabela2[Id_Porto],-1)</f>
        <v>5</v>
      </c>
      <c r="G1362" s="68">
        <f>_xlfn.XLOOKUP(Tabela4[[#This Row],[Tipo]],Tabela5[Tipo],Tabela5[Id_Carga],-1)</f>
        <v>3</v>
      </c>
      <c r="H1362" s="59">
        <f>MONTH(DATE(2024, FIND(Tabela4[[#This Row],[Mês]], "janfevmarabrmaijunjulagosetoutnovdez")/3 + 1, 1))</f>
        <v>4</v>
      </c>
      <c r="I1362" s="51">
        <v>548</v>
      </c>
      <c r="J1362" s="47">
        <v>1096</v>
      </c>
    </row>
    <row r="1363" spans="1:10" x14ac:dyDescent="0.25">
      <c r="A1363" s="59" t="s">
        <v>197</v>
      </c>
      <c r="B1363" s="46" t="s">
        <v>191</v>
      </c>
      <c r="C1363" s="46" t="s">
        <v>187</v>
      </c>
      <c r="D1363" s="46" t="s">
        <v>86</v>
      </c>
      <c r="E1363" s="68">
        <f>_xlfn.XLOOKUP(Tabela4[[#This Row],[Origem]],Tabela2[Estado],Tabela2[Id_Porto],-1)</f>
        <v>12</v>
      </c>
      <c r="F1363" s="68">
        <f>_xlfn.XLOOKUP(Tabela4[[#This Row],[Destino]],Tabela2[Estado],Tabela2[Id_Porto],-1)</f>
        <v>4</v>
      </c>
      <c r="G1363" s="68">
        <f>_xlfn.XLOOKUP(Tabela4[[#This Row],[Tipo]],Tabela5[Tipo],Tabela5[Id_Carga],-1)</f>
        <v>3</v>
      </c>
      <c r="H1363" s="59">
        <f>MONTH(DATE(2024, FIND(Tabela4[[#This Row],[Mês]], "janfevmarabrmaijunjulagosetoutnovdez")/3 + 1, 1))</f>
        <v>4</v>
      </c>
      <c r="I1363" s="51">
        <v>536</v>
      </c>
      <c r="J1363" s="47">
        <v>1072</v>
      </c>
    </row>
    <row r="1364" spans="1:10" x14ac:dyDescent="0.25">
      <c r="A1364" s="59" t="s">
        <v>197</v>
      </c>
      <c r="B1364" s="46" t="s">
        <v>192</v>
      </c>
      <c r="C1364" s="46" t="s">
        <v>184</v>
      </c>
      <c r="D1364" s="46" t="s">
        <v>185</v>
      </c>
      <c r="E1364" s="68">
        <f>_xlfn.XLOOKUP(Tabela4[[#This Row],[Origem]],Tabela2[Estado],Tabela2[Id_Porto],-1)</f>
        <v>9</v>
      </c>
      <c r="F1364" s="68">
        <f>_xlfn.XLOOKUP(Tabela4[[#This Row],[Destino]],Tabela2[Estado],Tabela2[Id_Porto],-1)</f>
        <v>10</v>
      </c>
      <c r="G1364" s="68">
        <f>_xlfn.XLOOKUP(Tabela4[[#This Row],[Tipo]],Tabela5[Tipo],Tabela5[Id_Carga],-1)</f>
        <v>1</v>
      </c>
      <c r="H1364" s="59">
        <f>MONTH(DATE(2024, FIND(Tabela4[[#This Row],[Mês]], "janfevmarabrmaijunjulagosetoutnovdez")/3 + 1, 1))</f>
        <v>4</v>
      </c>
      <c r="I1364" s="51">
        <v>1068</v>
      </c>
      <c r="J1364" s="47">
        <v>1068</v>
      </c>
    </row>
    <row r="1365" spans="1:10" x14ac:dyDescent="0.25">
      <c r="A1365" s="59" t="s">
        <v>197</v>
      </c>
      <c r="B1365" s="46" t="s">
        <v>191</v>
      </c>
      <c r="C1365" s="46" t="s">
        <v>177</v>
      </c>
      <c r="D1365" s="46" t="s">
        <v>180</v>
      </c>
      <c r="E1365" s="68">
        <f>_xlfn.XLOOKUP(Tabela4[[#This Row],[Origem]],Tabela2[Estado],Tabela2[Id_Porto],-1)</f>
        <v>1</v>
      </c>
      <c r="F1365" s="68">
        <f>_xlfn.XLOOKUP(Tabela4[[#This Row],[Destino]],Tabela2[Estado],Tabela2[Id_Porto],-1)</f>
        <v>5</v>
      </c>
      <c r="G1365" s="68">
        <f>_xlfn.XLOOKUP(Tabela4[[#This Row],[Tipo]],Tabela5[Tipo],Tabela5[Id_Carga],-1)</f>
        <v>3</v>
      </c>
      <c r="H1365" s="59">
        <f>MONTH(DATE(2024, FIND(Tabela4[[#This Row],[Mês]], "janfevmarabrmaijunjulagosetoutnovdez")/3 + 1, 1))</f>
        <v>4</v>
      </c>
      <c r="I1365" s="51">
        <v>517</v>
      </c>
      <c r="J1365" s="47">
        <v>1034</v>
      </c>
    </row>
    <row r="1366" spans="1:10" x14ac:dyDescent="0.25">
      <c r="A1366" s="59" t="s">
        <v>197</v>
      </c>
      <c r="B1366" s="46" t="s">
        <v>191</v>
      </c>
      <c r="C1366" s="46" t="s">
        <v>177</v>
      </c>
      <c r="D1366" s="46" t="s">
        <v>86</v>
      </c>
      <c r="E1366" s="68">
        <f>_xlfn.XLOOKUP(Tabela4[[#This Row],[Origem]],Tabela2[Estado],Tabela2[Id_Porto],-1)</f>
        <v>1</v>
      </c>
      <c r="F1366" s="68">
        <f>_xlfn.XLOOKUP(Tabela4[[#This Row],[Destino]],Tabela2[Estado],Tabela2[Id_Porto],-1)</f>
        <v>4</v>
      </c>
      <c r="G1366" s="68">
        <f>_xlfn.XLOOKUP(Tabela4[[#This Row],[Tipo]],Tabela5[Tipo],Tabela5[Id_Carga],-1)</f>
        <v>3</v>
      </c>
      <c r="H1366" s="59">
        <f>MONTH(DATE(2024, FIND(Tabela4[[#This Row],[Mês]], "janfevmarabrmaijunjulagosetoutnovdez")/3 + 1, 1))</f>
        <v>4</v>
      </c>
      <c r="I1366" s="51">
        <v>489</v>
      </c>
      <c r="J1366" s="47">
        <v>978</v>
      </c>
    </row>
    <row r="1367" spans="1:10" x14ac:dyDescent="0.25">
      <c r="A1367" s="59" t="s">
        <v>197</v>
      </c>
      <c r="B1367" s="46" t="s">
        <v>192</v>
      </c>
      <c r="C1367" s="46" t="s">
        <v>187</v>
      </c>
      <c r="D1367" s="46" t="s">
        <v>86</v>
      </c>
      <c r="E1367" s="68">
        <f>_xlfn.XLOOKUP(Tabela4[[#This Row],[Origem]],Tabela2[Estado],Tabela2[Id_Porto],-1)</f>
        <v>12</v>
      </c>
      <c r="F1367" s="68">
        <f>_xlfn.XLOOKUP(Tabela4[[#This Row],[Destino]],Tabela2[Estado],Tabela2[Id_Porto],-1)</f>
        <v>4</v>
      </c>
      <c r="G1367" s="68">
        <f>_xlfn.XLOOKUP(Tabela4[[#This Row],[Tipo]],Tabela5[Tipo],Tabela5[Id_Carga],-1)</f>
        <v>1</v>
      </c>
      <c r="H1367" s="59">
        <f>MONTH(DATE(2024, FIND(Tabela4[[#This Row],[Mês]], "janfevmarabrmaijunjulagosetoutnovdez")/3 + 1, 1))</f>
        <v>4</v>
      </c>
      <c r="I1367" s="51">
        <v>950</v>
      </c>
      <c r="J1367" s="47">
        <v>950</v>
      </c>
    </row>
    <row r="1368" spans="1:10" x14ac:dyDescent="0.25">
      <c r="A1368" s="59" t="s">
        <v>197</v>
      </c>
      <c r="B1368" s="46" t="s">
        <v>192</v>
      </c>
      <c r="C1368" s="46" t="s">
        <v>186</v>
      </c>
      <c r="D1368" s="46" t="s">
        <v>86</v>
      </c>
      <c r="E1368" s="68">
        <f>_xlfn.XLOOKUP(Tabela4[[#This Row],[Origem]],Tabela2[Estado],Tabela2[Id_Porto],-1)</f>
        <v>11</v>
      </c>
      <c r="F1368" s="68">
        <f>_xlfn.XLOOKUP(Tabela4[[#This Row],[Destino]],Tabela2[Estado],Tabela2[Id_Porto],-1)</f>
        <v>4</v>
      </c>
      <c r="G1368" s="68">
        <f>_xlfn.XLOOKUP(Tabela4[[#This Row],[Tipo]],Tabela5[Tipo],Tabela5[Id_Carga],-1)</f>
        <v>1</v>
      </c>
      <c r="H1368" s="59">
        <f>MONTH(DATE(2024, FIND(Tabela4[[#This Row],[Mês]], "janfevmarabrmaijunjulagosetoutnovdez")/3 + 1, 1))</f>
        <v>4</v>
      </c>
      <c r="I1368" s="51">
        <v>936</v>
      </c>
      <c r="J1368" s="47">
        <v>936</v>
      </c>
    </row>
    <row r="1369" spans="1:10" x14ac:dyDescent="0.25">
      <c r="A1369" s="59" t="s">
        <v>197</v>
      </c>
      <c r="B1369" s="46" t="s">
        <v>191</v>
      </c>
      <c r="C1369" s="46" t="s">
        <v>184</v>
      </c>
      <c r="D1369" s="46" t="s">
        <v>186</v>
      </c>
      <c r="E1369" s="68">
        <f>_xlfn.XLOOKUP(Tabela4[[#This Row],[Origem]],Tabela2[Estado],Tabela2[Id_Porto],-1)</f>
        <v>9</v>
      </c>
      <c r="F1369" s="68">
        <f>_xlfn.XLOOKUP(Tabela4[[#This Row],[Destino]],Tabela2[Estado],Tabela2[Id_Porto],-1)</f>
        <v>11</v>
      </c>
      <c r="G1369" s="68">
        <f>_xlfn.XLOOKUP(Tabela4[[#This Row],[Tipo]],Tabela5[Tipo],Tabela5[Id_Carga],-1)</f>
        <v>3</v>
      </c>
      <c r="H1369" s="59">
        <f>MONTH(DATE(2024, FIND(Tabela4[[#This Row],[Mês]], "janfevmarabrmaijunjulagosetoutnovdez")/3 + 1, 1))</f>
        <v>4</v>
      </c>
      <c r="I1369" s="51">
        <v>459</v>
      </c>
      <c r="J1369" s="47">
        <v>918</v>
      </c>
    </row>
    <row r="1370" spans="1:10" x14ac:dyDescent="0.25">
      <c r="A1370" s="59" t="s">
        <v>197</v>
      </c>
      <c r="B1370" s="46" t="s">
        <v>192</v>
      </c>
      <c r="C1370" s="46" t="s">
        <v>183</v>
      </c>
      <c r="D1370" s="46" t="s">
        <v>182</v>
      </c>
      <c r="E1370" s="68">
        <f>_xlfn.XLOOKUP(Tabela4[[#This Row],[Origem]],Tabela2[Estado],Tabela2[Id_Porto],-1)</f>
        <v>8</v>
      </c>
      <c r="F1370" s="68">
        <f>_xlfn.XLOOKUP(Tabela4[[#This Row],[Destino]],Tabela2[Estado],Tabela2[Id_Porto],-1)</f>
        <v>7</v>
      </c>
      <c r="G1370" s="68">
        <f>_xlfn.XLOOKUP(Tabela4[[#This Row],[Tipo]],Tabela5[Tipo],Tabela5[Id_Carga],-1)</f>
        <v>1</v>
      </c>
      <c r="H1370" s="59">
        <f>MONTH(DATE(2024, FIND(Tabela4[[#This Row],[Mês]], "janfevmarabrmaijunjulagosetoutnovdez")/3 + 1, 1))</f>
        <v>4</v>
      </c>
      <c r="I1370" s="51">
        <v>888</v>
      </c>
      <c r="J1370" s="47">
        <v>888</v>
      </c>
    </row>
    <row r="1371" spans="1:10" x14ac:dyDescent="0.25">
      <c r="A1371" s="59" t="s">
        <v>197</v>
      </c>
      <c r="B1371" s="46" t="s">
        <v>191</v>
      </c>
      <c r="C1371" s="46" t="s">
        <v>177</v>
      </c>
      <c r="D1371" s="46" t="s">
        <v>186</v>
      </c>
      <c r="E1371" s="68">
        <f>_xlfn.XLOOKUP(Tabela4[[#This Row],[Origem]],Tabela2[Estado],Tabela2[Id_Porto],-1)</f>
        <v>1</v>
      </c>
      <c r="F1371" s="68">
        <f>_xlfn.XLOOKUP(Tabela4[[#This Row],[Destino]],Tabela2[Estado],Tabela2[Id_Porto],-1)</f>
        <v>11</v>
      </c>
      <c r="G1371" s="68">
        <f>_xlfn.XLOOKUP(Tabela4[[#This Row],[Tipo]],Tabela5[Tipo],Tabela5[Id_Carga],-1)</f>
        <v>3</v>
      </c>
      <c r="H1371" s="59">
        <f>MONTH(DATE(2024, FIND(Tabela4[[#This Row],[Mês]], "janfevmarabrmaijunjulagosetoutnovdez")/3 + 1, 1))</f>
        <v>4</v>
      </c>
      <c r="I1371" s="51">
        <v>441</v>
      </c>
      <c r="J1371" s="47">
        <v>882</v>
      </c>
    </row>
    <row r="1372" spans="1:10" x14ac:dyDescent="0.25">
      <c r="A1372" s="59" t="s">
        <v>197</v>
      </c>
      <c r="B1372" s="46" t="s">
        <v>192</v>
      </c>
      <c r="C1372" s="46" t="s">
        <v>180</v>
      </c>
      <c r="D1372" s="46" t="s">
        <v>184</v>
      </c>
      <c r="E1372" s="68">
        <f>_xlfn.XLOOKUP(Tabela4[[#This Row],[Origem]],Tabela2[Estado],Tabela2[Id_Porto],-1)</f>
        <v>5</v>
      </c>
      <c r="F1372" s="68">
        <f>_xlfn.XLOOKUP(Tabela4[[#This Row],[Destino]],Tabela2[Estado],Tabela2[Id_Porto],-1)</f>
        <v>9</v>
      </c>
      <c r="G1372" s="68">
        <f>_xlfn.XLOOKUP(Tabela4[[#This Row],[Tipo]],Tabela5[Tipo],Tabela5[Id_Carga],-1)</f>
        <v>1</v>
      </c>
      <c r="H1372" s="59">
        <f>MONTH(DATE(2024, FIND(Tabela4[[#This Row],[Mês]], "janfevmarabrmaijunjulagosetoutnovdez")/3 + 1, 1))</f>
        <v>4</v>
      </c>
      <c r="I1372" s="51">
        <v>877</v>
      </c>
      <c r="J1372" s="47">
        <v>877</v>
      </c>
    </row>
    <row r="1373" spans="1:10" x14ac:dyDescent="0.25">
      <c r="A1373" s="59" t="s">
        <v>197</v>
      </c>
      <c r="B1373" s="46" t="s">
        <v>191</v>
      </c>
      <c r="C1373" s="46" t="s">
        <v>181</v>
      </c>
      <c r="D1373" s="46" t="s">
        <v>183</v>
      </c>
      <c r="E1373" s="68">
        <f>_xlfn.XLOOKUP(Tabela4[[#This Row],[Origem]],Tabela2[Estado],Tabela2[Id_Porto],-1)</f>
        <v>6</v>
      </c>
      <c r="F1373" s="68">
        <f>_xlfn.XLOOKUP(Tabela4[[#This Row],[Destino]],Tabela2[Estado],Tabela2[Id_Porto],-1)</f>
        <v>8</v>
      </c>
      <c r="G1373" s="68">
        <f>_xlfn.XLOOKUP(Tabela4[[#This Row],[Tipo]],Tabela5[Tipo],Tabela5[Id_Carga],-1)</f>
        <v>3</v>
      </c>
      <c r="H1373" s="59">
        <f>MONTH(DATE(2024, FIND(Tabela4[[#This Row],[Mês]], "janfevmarabrmaijunjulagosetoutnovdez")/3 + 1, 1))</f>
        <v>4</v>
      </c>
      <c r="I1373" s="51">
        <v>417</v>
      </c>
      <c r="J1373" s="47">
        <v>834</v>
      </c>
    </row>
    <row r="1374" spans="1:10" x14ac:dyDescent="0.25">
      <c r="A1374" s="59" t="s">
        <v>197</v>
      </c>
      <c r="B1374" s="46" t="s">
        <v>191</v>
      </c>
      <c r="C1374" s="46" t="s">
        <v>184</v>
      </c>
      <c r="D1374" s="46" t="s">
        <v>183</v>
      </c>
      <c r="E1374" s="68">
        <f>_xlfn.XLOOKUP(Tabela4[[#This Row],[Origem]],Tabela2[Estado],Tabela2[Id_Porto],-1)</f>
        <v>9</v>
      </c>
      <c r="F1374" s="68">
        <f>_xlfn.XLOOKUP(Tabela4[[#This Row],[Destino]],Tabela2[Estado],Tabela2[Id_Porto],-1)</f>
        <v>8</v>
      </c>
      <c r="G1374" s="68">
        <f>_xlfn.XLOOKUP(Tabela4[[#This Row],[Tipo]],Tabela5[Tipo],Tabela5[Id_Carga],-1)</f>
        <v>3</v>
      </c>
      <c r="H1374" s="59">
        <f>MONTH(DATE(2024, FIND(Tabela4[[#This Row],[Mês]], "janfevmarabrmaijunjulagosetoutnovdez")/3 + 1, 1))</f>
        <v>4</v>
      </c>
      <c r="I1374" s="51">
        <v>413</v>
      </c>
      <c r="J1374" s="47">
        <v>826</v>
      </c>
    </row>
    <row r="1375" spans="1:10" x14ac:dyDescent="0.25">
      <c r="A1375" s="59" t="s">
        <v>197</v>
      </c>
      <c r="B1375" s="46" t="s">
        <v>193</v>
      </c>
      <c r="C1375" s="46" t="s">
        <v>186</v>
      </c>
      <c r="D1375" s="46" t="s">
        <v>177</v>
      </c>
      <c r="E1375" s="68">
        <f>_xlfn.XLOOKUP(Tabela4[[#This Row],[Origem]],Tabela2[Estado],Tabela2[Id_Porto],-1)</f>
        <v>11</v>
      </c>
      <c r="F1375" s="68">
        <f>_xlfn.XLOOKUP(Tabela4[[#This Row],[Destino]],Tabela2[Estado],Tabela2[Id_Porto],-1)</f>
        <v>1</v>
      </c>
      <c r="G1375" s="68">
        <f>_xlfn.XLOOKUP(Tabela4[[#This Row],[Tipo]],Tabela5[Tipo],Tabela5[Id_Carga],-1)</f>
        <v>4</v>
      </c>
      <c r="H1375" s="59">
        <f>MONTH(DATE(2024, FIND(Tabela4[[#This Row],[Mês]], "janfevmarabrmaijunjulagosetoutnovdez")/3 + 1, 1))</f>
        <v>4</v>
      </c>
      <c r="I1375" s="51">
        <v>405</v>
      </c>
      <c r="J1375" s="47">
        <v>810</v>
      </c>
    </row>
    <row r="1376" spans="1:10" x14ac:dyDescent="0.25">
      <c r="A1376" s="59" t="s">
        <v>197</v>
      </c>
      <c r="B1376" s="46" t="s">
        <v>191</v>
      </c>
      <c r="C1376" s="46" t="s">
        <v>180</v>
      </c>
      <c r="D1376" s="46" t="s">
        <v>186</v>
      </c>
      <c r="E1376" s="68">
        <f>_xlfn.XLOOKUP(Tabela4[[#This Row],[Origem]],Tabela2[Estado],Tabela2[Id_Porto],-1)</f>
        <v>5</v>
      </c>
      <c r="F1376" s="68">
        <f>_xlfn.XLOOKUP(Tabela4[[#This Row],[Destino]],Tabela2[Estado],Tabela2[Id_Porto],-1)</f>
        <v>11</v>
      </c>
      <c r="G1376" s="68">
        <f>_xlfn.XLOOKUP(Tabela4[[#This Row],[Tipo]],Tabela5[Tipo],Tabela5[Id_Carga],-1)</f>
        <v>3</v>
      </c>
      <c r="H1376" s="59">
        <f>MONTH(DATE(2024, FIND(Tabela4[[#This Row],[Mês]], "janfevmarabrmaijunjulagosetoutnovdez")/3 + 1, 1))</f>
        <v>4</v>
      </c>
      <c r="I1376" s="51">
        <v>388</v>
      </c>
      <c r="J1376" s="47">
        <v>776</v>
      </c>
    </row>
    <row r="1377" spans="1:10" x14ac:dyDescent="0.25">
      <c r="A1377" s="59" t="s">
        <v>197</v>
      </c>
      <c r="B1377" s="46" t="s">
        <v>191</v>
      </c>
      <c r="C1377" s="46" t="s">
        <v>181</v>
      </c>
      <c r="D1377" s="46" t="s">
        <v>184</v>
      </c>
      <c r="E1377" s="68">
        <f>_xlfn.XLOOKUP(Tabela4[[#This Row],[Origem]],Tabela2[Estado],Tabela2[Id_Porto],-1)</f>
        <v>6</v>
      </c>
      <c r="F1377" s="68">
        <f>_xlfn.XLOOKUP(Tabela4[[#This Row],[Destino]],Tabela2[Estado],Tabela2[Id_Porto],-1)</f>
        <v>9</v>
      </c>
      <c r="G1377" s="68">
        <f>_xlfn.XLOOKUP(Tabela4[[#This Row],[Tipo]],Tabela5[Tipo],Tabela5[Id_Carga],-1)</f>
        <v>3</v>
      </c>
      <c r="H1377" s="59">
        <f>MONTH(DATE(2024, FIND(Tabela4[[#This Row],[Mês]], "janfevmarabrmaijunjulagosetoutnovdez")/3 + 1, 1))</f>
        <v>4</v>
      </c>
      <c r="I1377" s="51">
        <v>368</v>
      </c>
      <c r="J1377" s="47">
        <v>736</v>
      </c>
    </row>
    <row r="1378" spans="1:10" x14ac:dyDescent="0.25">
      <c r="A1378" s="59" t="s">
        <v>197</v>
      </c>
      <c r="B1378" s="46" t="s">
        <v>192</v>
      </c>
      <c r="C1378" s="46" t="s">
        <v>186</v>
      </c>
      <c r="D1378" s="46" t="s">
        <v>180</v>
      </c>
      <c r="E1378" s="68">
        <f>_xlfn.XLOOKUP(Tabela4[[#This Row],[Origem]],Tabela2[Estado],Tabela2[Id_Porto],-1)</f>
        <v>11</v>
      </c>
      <c r="F1378" s="68">
        <f>_xlfn.XLOOKUP(Tabela4[[#This Row],[Destino]],Tabela2[Estado],Tabela2[Id_Porto],-1)</f>
        <v>5</v>
      </c>
      <c r="G1378" s="68">
        <f>_xlfn.XLOOKUP(Tabela4[[#This Row],[Tipo]],Tabela5[Tipo],Tabela5[Id_Carga],-1)</f>
        <v>1</v>
      </c>
      <c r="H1378" s="59">
        <f>MONTH(DATE(2024, FIND(Tabela4[[#This Row],[Mês]], "janfevmarabrmaijunjulagosetoutnovdez")/3 + 1, 1))</f>
        <v>4</v>
      </c>
      <c r="I1378" s="51">
        <v>722</v>
      </c>
      <c r="J1378" s="47">
        <v>722</v>
      </c>
    </row>
    <row r="1379" spans="1:10" x14ac:dyDescent="0.25">
      <c r="A1379" s="59" t="s">
        <v>197</v>
      </c>
      <c r="B1379" s="46" t="s">
        <v>191</v>
      </c>
      <c r="C1379" s="46" t="s">
        <v>182</v>
      </c>
      <c r="D1379" s="46" t="s">
        <v>183</v>
      </c>
      <c r="E1379" s="68">
        <f>_xlfn.XLOOKUP(Tabela4[[#This Row],[Origem]],Tabela2[Estado],Tabela2[Id_Porto],-1)</f>
        <v>7</v>
      </c>
      <c r="F1379" s="68">
        <f>_xlfn.XLOOKUP(Tabela4[[#This Row],[Destino]],Tabela2[Estado],Tabela2[Id_Porto],-1)</f>
        <v>8</v>
      </c>
      <c r="G1379" s="68">
        <f>_xlfn.XLOOKUP(Tabela4[[#This Row],[Tipo]],Tabela5[Tipo],Tabela5[Id_Carga],-1)</f>
        <v>3</v>
      </c>
      <c r="H1379" s="59">
        <f>MONTH(DATE(2024, FIND(Tabela4[[#This Row],[Mês]], "janfevmarabrmaijunjulagosetoutnovdez")/3 + 1, 1))</f>
        <v>4</v>
      </c>
      <c r="I1379" s="51">
        <v>358</v>
      </c>
      <c r="J1379" s="47">
        <v>716</v>
      </c>
    </row>
    <row r="1380" spans="1:10" x14ac:dyDescent="0.25">
      <c r="A1380" s="59" t="s">
        <v>197</v>
      </c>
      <c r="B1380" s="46" t="s">
        <v>191</v>
      </c>
      <c r="C1380" s="46" t="s">
        <v>183</v>
      </c>
      <c r="D1380" s="46" t="s">
        <v>181</v>
      </c>
      <c r="E1380" s="68">
        <f>_xlfn.XLOOKUP(Tabela4[[#This Row],[Origem]],Tabela2[Estado],Tabela2[Id_Porto],-1)</f>
        <v>8</v>
      </c>
      <c r="F1380" s="68">
        <f>_xlfn.XLOOKUP(Tabela4[[#This Row],[Destino]],Tabela2[Estado],Tabela2[Id_Porto],-1)</f>
        <v>6</v>
      </c>
      <c r="G1380" s="68">
        <f>_xlfn.XLOOKUP(Tabela4[[#This Row],[Tipo]],Tabela5[Tipo],Tabela5[Id_Carga],-1)</f>
        <v>3</v>
      </c>
      <c r="H1380" s="59">
        <f>MONTH(DATE(2024, FIND(Tabela4[[#This Row],[Mês]], "janfevmarabrmaijunjulagosetoutnovdez")/3 + 1, 1))</f>
        <v>4</v>
      </c>
      <c r="I1380" s="51">
        <v>345</v>
      </c>
      <c r="J1380" s="47">
        <v>690</v>
      </c>
    </row>
    <row r="1381" spans="1:10" x14ac:dyDescent="0.25">
      <c r="A1381" s="59" t="s">
        <v>197</v>
      </c>
      <c r="B1381" s="46" t="s">
        <v>191</v>
      </c>
      <c r="C1381" s="46" t="s">
        <v>187</v>
      </c>
      <c r="D1381" s="46" t="s">
        <v>181</v>
      </c>
      <c r="E1381" s="68">
        <f>_xlfn.XLOOKUP(Tabela4[[#This Row],[Origem]],Tabela2[Estado],Tabela2[Id_Porto],-1)</f>
        <v>12</v>
      </c>
      <c r="F1381" s="68">
        <f>_xlfn.XLOOKUP(Tabela4[[#This Row],[Destino]],Tabela2[Estado],Tabela2[Id_Porto],-1)</f>
        <v>6</v>
      </c>
      <c r="G1381" s="68">
        <f>_xlfn.XLOOKUP(Tabela4[[#This Row],[Tipo]],Tabela5[Tipo],Tabela5[Id_Carga],-1)</f>
        <v>3</v>
      </c>
      <c r="H1381" s="59">
        <f>MONTH(DATE(2024, FIND(Tabela4[[#This Row],[Mês]], "janfevmarabrmaijunjulagosetoutnovdez")/3 + 1, 1))</f>
        <v>4</v>
      </c>
      <c r="I1381" s="51">
        <v>343</v>
      </c>
      <c r="J1381" s="47">
        <v>686</v>
      </c>
    </row>
    <row r="1382" spans="1:10" x14ac:dyDescent="0.25">
      <c r="A1382" s="59" t="s">
        <v>197</v>
      </c>
      <c r="B1382" s="46" t="s">
        <v>191</v>
      </c>
      <c r="C1382" s="46" t="s">
        <v>184</v>
      </c>
      <c r="D1382" s="46" t="s">
        <v>181</v>
      </c>
      <c r="E1382" s="68">
        <f>_xlfn.XLOOKUP(Tabela4[[#This Row],[Origem]],Tabela2[Estado],Tabela2[Id_Porto],-1)</f>
        <v>9</v>
      </c>
      <c r="F1382" s="68">
        <f>_xlfn.XLOOKUP(Tabela4[[#This Row],[Destino]],Tabela2[Estado],Tabela2[Id_Porto],-1)</f>
        <v>6</v>
      </c>
      <c r="G1382" s="68">
        <f>_xlfn.XLOOKUP(Tabela4[[#This Row],[Tipo]],Tabela5[Tipo],Tabela5[Id_Carga],-1)</f>
        <v>3</v>
      </c>
      <c r="H1382" s="59">
        <f>MONTH(DATE(2024, FIND(Tabela4[[#This Row],[Mês]], "janfevmarabrmaijunjulagosetoutnovdez")/3 + 1, 1))</f>
        <v>4</v>
      </c>
      <c r="I1382" s="51">
        <v>333</v>
      </c>
      <c r="J1382" s="47">
        <v>666</v>
      </c>
    </row>
    <row r="1383" spans="1:10" x14ac:dyDescent="0.25">
      <c r="A1383" s="59" t="s">
        <v>197</v>
      </c>
      <c r="B1383" s="46" t="s">
        <v>193</v>
      </c>
      <c r="C1383" s="46" t="s">
        <v>184</v>
      </c>
      <c r="D1383" s="46" t="s">
        <v>185</v>
      </c>
      <c r="E1383" s="68">
        <f>_xlfn.XLOOKUP(Tabela4[[#This Row],[Origem]],Tabela2[Estado],Tabela2[Id_Porto],-1)</f>
        <v>9</v>
      </c>
      <c r="F1383" s="68">
        <f>_xlfn.XLOOKUP(Tabela4[[#This Row],[Destino]],Tabela2[Estado],Tabela2[Id_Porto],-1)</f>
        <v>10</v>
      </c>
      <c r="G1383" s="68">
        <f>_xlfn.XLOOKUP(Tabela4[[#This Row],[Tipo]],Tabela5[Tipo],Tabela5[Id_Carga],-1)</f>
        <v>4</v>
      </c>
      <c r="H1383" s="59">
        <f>MONTH(DATE(2024, FIND(Tabela4[[#This Row],[Mês]], "janfevmarabrmaijunjulagosetoutnovdez")/3 + 1, 1))</f>
        <v>4</v>
      </c>
      <c r="I1383" s="51">
        <v>313</v>
      </c>
      <c r="J1383" s="47">
        <v>626</v>
      </c>
    </row>
    <row r="1384" spans="1:10" x14ac:dyDescent="0.25">
      <c r="A1384" s="59" t="s">
        <v>197</v>
      </c>
      <c r="B1384" s="46" t="s">
        <v>191</v>
      </c>
      <c r="C1384" s="46" t="s">
        <v>186</v>
      </c>
      <c r="D1384" s="46" t="s">
        <v>185</v>
      </c>
      <c r="E1384" s="68">
        <f>_xlfn.XLOOKUP(Tabela4[[#This Row],[Origem]],Tabela2[Estado],Tabela2[Id_Porto],-1)</f>
        <v>11</v>
      </c>
      <c r="F1384" s="68">
        <f>_xlfn.XLOOKUP(Tabela4[[#This Row],[Destino]],Tabela2[Estado],Tabela2[Id_Porto],-1)</f>
        <v>10</v>
      </c>
      <c r="G1384" s="68">
        <f>_xlfn.XLOOKUP(Tabela4[[#This Row],[Tipo]],Tabela5[Tipo],Tabela5[Id_Carga],-1)</f>
        <v>3</v>
      </c>
      <c r="H1384" s="59">
        <f>MONTH(DATE(2024, FIND(Tabela4[[#This Row],[Mês]], "janfevmarabrmaijunjulagosetoutnovdez")/3 + 1, 1))</f>
        <v>4</v>
      </c>
      <c r="I1384" s="51">
        <v>311</v>
      </c>
      <c r="J1384" s="47">
        <v>622</v>
      </c>
    </row>
    <row r="1385" spans="1:10" x14ac:dyDescent="0.25">
      <c r="A1385" s="59" t="s">
        <v>197</v>
      </c>
      <c r="B1385" s="46" t="s">
        <v>193</v>
      </c>
      <c r="C1385" s="46" t="s">
        <v>186</v>
      </c>
      <c r="D1385" s="46" t="s">
        <v>180</v>
      </c>
      <c r="E1385" s="68">
        <f>_xlfn.XLOOKUP(Tabela4[[#This Row],[Origem]],Tabela2[Estado],Tabela2[Id_Porto],-1)</f>
        <v>11</v>
      </c>
      <c r="F1385" s="68">
        <f>_xlfn.XLOOKUP(Tabela4[[#This Row],[Destino]],Tabela2[Estado],Tabela2[Id_Porto],-1)</f>
        <v>5</v>
      </c>
      <c r="G1385" s="68">
        <f>_xlfn.XLOOKUP(Tabela4[[#This Row],[Tipo]],Tabela5[Tipo],Tabela5[Id_Carga],-1)</f>
        <v>4</v>
      </c>
      <c r="H1385" s="59">
        <f>MONTH(DATE(2024, FIND(Tabela4[[#This Row],[Mês]], "janfevmarabrmaijunjulagosetoutnovdez")/3 + 1, 1))</f>
        <v>4</v>
      </c>
      <c r="I1385" s="51">
        <v>308</v>
      </c>
      <c r="J1385" s="47">
        <v>616</v>
      </c>
    </row>
    <row r="1386" spans="1:10" x14ac:dyDescent="0.25">
      <c r="A1386" s="59" t="s">
        <v>197</v>
      </c>
      <c r="B1386" s="46" t="s">
        <v>191</v>
      </c>
      <c r="C1386" s="46" t="s">
        <v>184</v>
      </c>
      <c r="D1386" s="46" t="s">
        <v>86</v>
      </c>
      <c r="E1386" s="68">
        <f>_xlfn.XLOOKUP(Tabela4[[#This Row],[Origem]],Tabela2[Estado],Tabela2[Id_Porto],-1)</f>
        <v>9</v>
      </c>
      <c r="F1386" s="68">
        <f>_xlfn.XLOOKUP(Tabela4[[#This Row],[Destino]],Tabela2[Estado],Tabela2[Id_Porto],-1)</f>
        <v>4</v>
      </c>
      <c r="G1386" s="68">
        <f>_xlfn.XLOOKUP(Tabela4[[#This Row],[Tipo]],Tabela5[Tipo],Tabela5[Id_Carga],-1)</f>
        <v>3</v>
      </c>
      <c r="H1386" s="59">
        <f>MONTH(DATE(2024, FIND(Tabela4[[#This Row],[Mês]], "janfevmarabrmaijunjulagosetoutnovdez")/3 + 1, 1))</f>
        <v>4</v>
      </c>
      <c r="I1386" s="51">
        <v>307</v>
      </c>
      <c r="J1386" s="47">
        <v>614</v>
      </c>
    </row>
    <row r="1387" spans="1:10" x14ac:dyDescent="0.25">
      <c r="A1387" s="59" t="s">
        <v>197</v>
      </c>
      <c r="B1387" s="46" t="s">
        <v>192</v>
      </c>
      <c r="C1387" s="46" t="s">
        <v>187</v>
      </c>
      <c r="D1387" s="46" t="s">
        <v>180</v>
      </c>
      <c r="E1387" s="68">
        <f>_xlfn.XLOOKUP(Tabela4[[#This Row],[Origem]],Tabela2[Estado],Tabela2[Id_Porto],-1)</f>
        <v>12</v>
      </c>
      <c r="F1387" s="68">
        <f>_xlfn.XLOOKUP(Tabela4[[#This Row],[Destino]],Tabela2[Estado],Tabela2[Id_Porto],-1)</f>
        <v>5</v>
      </c>
      <c r="G1387" s="68">
        <f>_xlfn.XLOOKUP(Tabela4[[#This Row],[Tipo]],Tabela5[Tipo],Tabela5[Id_Carga],-1)</f>
        <v>1</v>
      </c>
      <c r="H1387" s="59">
        <f>MONTH(DATE(2024, FIND(Tabela4[[#This Row],[Mês]], "janfevmarabrmaijunjulagosetoutnovdez")/3 + 1, 1))</f>
        <v>4</v>
      </c>
      <c r="I1387" s="51">
        <v>586</v>
      </c>
      <c r="J1387" s="47">
        <v>586</v>
      </c>
    </row>
    <row r="1388" spans="1:10" x14ac:dyDescent="0.25">
      <c r="A1388" s="59" t="s">
        <v>197</v>
      </c>
      <c r="B1388" s="46" t="s">
        <v>191</v>
      </c>
      <c r="C1388" s="46" t="s">
        <v>183</v>
      </c>
      <c r="D1388" s="46" t="s">
        <v>180</v>
      </c>
      <c r="E1388" s="68">
        <f>_xlfn.XLOOKUP(Tabela4[[#This Row],[Origem]],Tabela2[Estado],Tabela2[Id_Porto],-1)</f>
        <v>8</v>
      </c>
      <c r="F1388" s="68">
        <f>_xlfn.XLOOKUP(Tabela4[[#This Row],[Destino]],Tabela2[Estado],Tabela2[Id_Porto],-1)</f>
        <v>5</v>
      </c>
      <c r="G1388" s="68">
        <f>_xlfn.XLOOKUP(Tabela4[[#This Row],[Tipo]],Tabela5[Tipo],Tabela5[Id_Carga],-1)</f>
        <v>3</v>
      </c>
      <c r="H1388" s="59">
        <f>MONTH(DATE(2024, FIND(Tabela4[[#This Row],[Mês]], "janfevmarabrmaijunjulagosetoutnovdez")/3 + 1, 1))</f>
        <v>4</v>
      </c>
      <c r="I1388" s="51">
        <v>275</v>
      </c>
      <c r="J1388" s="47">
        <v>550</v>
      </c>
    </row>
    <row r="1389" spans="1:10" x14ac:dyDescent="0.25">
      <c r="A1389" s="59" t="s">
        <v>197</v>
      </c>
      <c r="B1389" s="46" t="s">
        <v>191</v>
      </c>
      <c r="C1389" s="46" t="s">
        <v>180</v>
      </c>
      <c r="D1389" s="46" t="s">
        <v>184</v>
      </c>
      <c r="E1389" s="68">
        <f>_xlfn.XLOOKUP(Tabela4[[#This Row],[Origem]],Tabela2[Estado],Tabela2[Id_Porto],-1)</f>
        <v>5</v>
      </c>
      <c r="F1389" s="68">
        <f>_xlfn.XLOOKUP(Tabela4[[#This Row],[Destino]],Tabela2[Estado],Tabela2[Id_Porto],-1)</f>
        <v>9</v>
      </c>
      <c r="G1389" s="68">
        <f>_xlfn.XLOOKUP(Tabela4[[#This Row],[Tipo]],Tabela5[Tipo],Tabela5[Id_Carga],-1)</f>
        <v>3</v>
      </c>
      <c r="H1389" s="59">
        <f>MONTH(DATE(2024, FIND(Tabela4[[#This Row],[Mês]], "janfevmarabrmaijunjulagosetoutnovdez")/3 + 1, 1))</f>
        <v>4</v>
      </c>
      <c r="I1389" s="51">
        <v>267</v>
      </c>
      <c r="J1389" s="47">
        <v>534</v>
      </c>
    </row>
    <row r="1390" spans="1:10" x14ac:dyDescent="0.25">
      <c r="A1390" s="59" t="s">
        <v>197</v>
      </c>
      <c r="B1390" s="46" t="s">
        <v>191</v>
      </c>
      <c r="C1390" s="46" t="s">
        <v>184</v>
      </c>
      <c r="D1390" s="46" t="s">
        <v>186</v>
      </c>
      <c r="E1390" s="68">
        <f>_xlfn.XLOOKUP(Tabela4[[#This Row],[Origem]],Tabela2[Estado],Tabela2[Id_Porto],-1)</f>
        <v>9</v>
      </c>
      <c r="F1390" s="68">
        <f>_xlfn.XLOOKUP(Tabela4[[#This Row],[Destino]],Tabela2[Estado],Tabela2[Id_Porto],-1)</f>
        <v>11</v>
      </c>
      <c r="G1390" s="68">
        <f>_xlfn.XLOOKUP(Tabela4[[#This Row],[Tipo]],Tabela5[Tipo],Tabela5[Id_Carga],-1)</f>
        <v>3</v>
      </c>
      <c r="H1390" s="59">
        <f>MONTH(DATE(2024, FIND(Tabela4[[#This Row],[Mês]], "janfevmarabrmaijunjulagosetoutnovdez")/3 + 1, 1))</f>
        <v>4</v>
      </c>
      <c r="I1390" s="51">
        <v>265</v>
      </c>
      <c r="J1390" s="47">
        <v>530</v>
      </c>
    </row>
    <row r="1391" spans="1:10" x14ac:dyDescent="0.25">
      <c r="A1391" s="59" t="s">
        <v>197</v>
      </c>
      <c r="B1391" s="46" t="s">
        <v>191</v>
      </c>
      <c r="C1391" s="46" t="s">
        <v>186</v>
      </c>
      <c r="D1391" s="46" t="s">
        <v>86</v>
      </c>
      <c r="E1391" s="68">
        <f>_xlfn.XLOOKUP(Tabela4[[#This Row],[Origem]],Tabela2[Estado],Tabela2[Id_Porto],-1)</f>
        <v>11</v>
      </c>
      <c r="F1391" s="68">
        <f>_xlfn.XLOOKUP(Tabela4[[#This Row],[Destino]],Tabela2[Estado],Tabela2[Id_Porto],-1)</f>
        <v>4</v>
      </c>
      <c r="G1391" s="68">
        <f>_xlfn.XLOOKUP(Tabela4[[#This Row],[Tipo]],Tabela5[Tipo],Tabela5[Id_Carga],-1)</f>
        <v>3</v>
      </c>
      <c r="H1391" s="59">
        <f>MONTH(DATE(2024, FIND(Tabela4[[#This Row],[Mês]], "janfevmarabrmaijunjulagosetoutnovdez")/3 + 1, 1))</f>
        <v>4</v>
      </c>
      <c r="I1391" s="51">
        <v>262</v>
      </c>
      <c r="J1391" s="47">
        <v>524</v>
      </c>
    </row>
    <row r="1392" spans="1:10" x14ac:dyDescent="0.25">
      <c r="A1392" s="59" t="s">
        <v>197</v>
      </c>
      <c r="B1392" s="46" t="s">
        <v>191</v>
      </c>
      <c r="C1392" s="46" t="s">
        <v>86</v>
      </c>
      <c r="D1392" s="46" t="s">
        <v>180</v>
      </c>
      <c r="E1392" s="68">
        <f>_xlfn.XLOOKUP(Tabela4[[#This Row],[Origem]],Tabela2[Estado],Tabela2[Id_Porto],-1)</f>
        <v>4</v>
      </c>
      <c r="F1392" s="68">
        <f>_xlfn.XLOOKUP(Tabela4[[#This Row],[Destino]],Tabela2[Estado],Tabela2[Id_Porto],-1)</f>
        <v>5</v>
      </c>
      <c r="G1392" s="68">
        <f>_xlfn.XLOOKUP(Tabela4[[#This Row],[Tipo]],Tabela5[Tipo],Tabela5[Id_Carga],-1)</f>
        <v>3</v>
      </c>
      <c r="H1392" s="59">
        <f>MONTH(DATE(2024, FIND(Tabela4[[#This Row],[Mês]], "janfevmarabrmaijunjulagosetoutnovdez")/3 + 1, 1))</f>
        <v>4</v>
      </c>
      <c r="I1392" s="51">
        <v>243</v>
      </c>
      <c r="J1392" s="47">
        <v>486</v>
      </c>
    </row>
    <row r="1393" spans="1:10" x14ac:dyDescent="0.25">
      <c r="A1393" s="59" t="s">
        <v>197</v>
      </c>
      <c r="B1393" s="46" t="s">
        <v>191</v>
      </c>
      <c r="C1393" s="46" t="s">
        <v>180</v>
      </c>
      <c r="D1393" s="46" t="s">
        <v>86</v>
      </c>
      <c r="E1393" s="68">
        <f>_xlfn.XLOOKUP(Tabela4[[#This Row],[Origem]],Tabela2[Estado],Tabela2[Id_Porto],-1)</f>
        <v>5</v>
      </c>
      <c r="F1393" s="68">
        <f>_xlfn.XLOOKUP(Tabela4[[#This Row],[Destino]],Tabela2[Estado],Tabela2[Id_Porto],-1)</f>
        <v>4</v>
      </c>
      <c r="G1393" s="68">
        <f>_xlfn.XLOOKUP(Tabela4[[#This Row],[Tipo]],Tabela5[Tipo],Tabela5[Id_Carga],-1)</f>
        <v>3</v>
      </c>
      <c r="H1393" s="59">
        <f>MONTH(DATE(2024, FIND(Tabela4[[#This Row],[Mês]], "janfevmarabrmaijunjulagosetoutnovdez")/3 + 1, 1))</f>
        <v>4</v>
      </c>
      <c r="I1393" s="51">
        <v>234</v>
      </c>
      <c r="J1393" s="47">
        <v>468</v>
      </c>
    </row>
    <row r="1394" spans="1:10" x14ac:dyDescent="0.25">
      <c r="A1394" s="59" t="s">
        <v>197</v>
      </c>
      <c r="B1394" s="46" t="s">
        <v>191</v>
      </c>
      <c r="C1394" s="46" t="s">
        <v>184</v>
      </c>
      <c r="D1394" s="46" t="s">
        <v>180</v>
      </c>
      <c r="E1394" s="68">
        <f>_xlfn.XLOOKUP(Tabela4[[#This Row],[Origem]],Tabela2[Estado],Tabela2[Id_Porto],-1)</f>
        <v>9</v>
      </c>
      <c r="F1394" s="68">
        <f>_xlfn.XLOOKUP(Tabela4[[#This Row],[Destino]],Tabela2[Estado],Tabela2[Id_Porto],-1)</f>
        <v>5</v>
      </c>
      <c r="G1394" s="68">
        <f>_xlfn.XLOOKUP(Tabela4[[#This Row],[Tipo]],Tabela5[Tipo],Tabela5[Id_Carga],-1)</f>
        <v>3</v>
      </c>
      <c r="H1394" s="59">
        <f>MONTH(DATE(2024, FIND(Tabela4[[#This Row],[Mês]], "janfevmarabrmaijunjulagosetoutnovdez")/3 + 1, 1))</f>
        <v>4</v>
      </c>
      <c r="I1394" s="51">
        <v>232</v>
      </c>
      <c r="J1394" s="47">
        <v>464</v>
      </c>
    </row>
    <row r="1395" spans="1:10" x14ac:dyDescent="0.25">
      <c r="A1395" s="59" t="s">
        <v>197</v>
      </c>
      <c r="B1395" s="46" t="s">
        <v>192</v>
      </c>
      <c r="C1395" s="46" t="s">
        <v>184</v>
      </c>
      <c r="D1395" s="46" t="s">
        <v>86</v>
      </c>
      <c r="E1395" s="68">
        <f>_xlfn.XLOOKUP(Tabela4[[#This Row],[Origem]],Tabela2[Estado],Tabela2[Id_Porto],-1)</f>
        <v>9</v>
      </c>
      <c r="F1395" s="68">
        <f>_xlfn.XLOOKUP(Tabela4[[#This Row],[Destino]],Tabela2[Estado],Tabela2[Id_Porto],-1)</f>
        <v>4</v>
      </c>
      <c r="G1395" s="68">
        <f>_xlfn.XLOOKUP(Tabela4[[#This Row],[Tipo]],Tabela5[Tipo],Tabela5[Id_Carga],-1)</f>
        <v>1</v>
      </c>
      <c r="H1395" s="59">
        <f>MONTH(DATE(2024, FIND(Tabela4[[#This Row],[Mês]], "janfevmarabrmaijunjulagosetoutnovdez")/3 + 1, 1))</f>
        <v>4</v>
      </c>
      <c r="I1395" s="51">
        <v>458</v>
      </c>
      <c r="J1395" s="47">
        <v>458</v>
      </c>
    </row>
    <row r="1396" spans="1:10" x14ac:dyDescent="0.25">
      <c r="A1396" s="59" t="s">
        <v>197</v>
      </c>
      <c r="B1396" s="46" t="s">
        <v>191</v>
      </c>
      <c r="C1396" s="46" t="s">
        <v>187</v>
      </c>
      <c r="D1396" s="46" t="s">
        <v>180</v>
      </c>
      <c r="E1396" s="68">
        <f>_xlfn.XLOOKUP(Tabela4[[#This Row],[Origem]],Tabela2[Estado],Tabela2[Id_Porto],-1)</f>
        <v>12</v>
      </c>
      <c r="F1396" s="68">
        <f>_xlfn.XLOOKUP(Tabela4[[#This Row],[Destino]],Tabela2[Estado],Tabela2[Id_Porto],-1)</f>
        <v>5</v>
      </c>
      <c r="G1396" s="68">
        <f>_xlfn.XLOOKUP(Tabela4[[#This Row],[Tipo]],Tabela5[Tipo],Tabela5[Id_Carga],-1)</f>
        <v>3</v>
      </c>
      <c r="H1396" s="59">
        <f>MONTH(DATE(2024, FIND(Tabela4[[#This Row],[Mês]], "janfevmarabrmaijunjulagosetoutnovdez")/3 + 1, 1))</f>
        <v>4</v>
      </c>
      <c r="I1396" s="51">
        <v>228</v>
      </c>
      <c r="J1396" s="47">
        <v>456</v>
      </c>
    </row>
    <row r="1397" spans="1:10" x14ac:dyDescent="0.25">
      <c r="A1397" s="59" t="s">
        <v>197</v>
      </c>
      <c r="B1397" s="46" t="s">
        <v>192</v>
      </c>
      <c r="C1397" s="46" t="s">
        <v>184</v>
      </c>
      <c r="D1397" s="46" t="s">
        <v>180</v>
      </c>
      <c r="E1397" s="68">
        <f>_xlfn.XLOOKUP(Tabela4[[#This Row],[Origem]],Tabela2[Estado],Tabela2[Id_Porto],-1)</f>
        <v>9</v>
      </c>
      <c r="F1397" s="68">
        <f>_xlfn.XLOOKUP(Tabela4[[#This Row],[Destino]],Tabela2[Estado],Tabela2[Id_Porto],-1)</f>
        <v>5</v>
      </c>
      <c r="G1397" s="68">
        <f>_xlfn.XLOOKUP(Tabela4[[#This Row],[Tipo]],Tabela5[Tipo],Tabela5[Id_Carga],-1)</f>
        <v>1</v>
      </c>
      <c r="H1397" s="59">
        <f>MONTH(DATE(2024, FIND(Tabela4[[#This Row],[Mês]], "janfevmarabrmaijunjulagosetoutnovdez")/3 + 1, 1))</f>
        <v>4</v>
      </c>
      <c r="I1397" s="51">
        <v>436</v>
      </c>
      <c r="J1397" s="47">
        <v>436</v>
      </c>
    </row>
    <row r="1398" spans="1:10" x14ac:dyDescent="0.25">
      <c r="A1398" s="59" t="s">
        <v>197</v>
      </c>
      <c r="B1398" s="46" t="s">
        <v>192</v>
      </c>
      <c r="C1398" s="46" t="s">
        <v>187</v>
      </c>
      <c r="D1398" s="46" t="s">
        <v>181</v>
      </c>
      <c r="E1398" s="68">
        <f>_xlfn.XLOOKUP(Tabela4[[#This Row],[Origem]],Tabela2[Estado],Tabela2[Id_Porto],-1)</f>
        <v>12</v>
      </c>
      <c r="F1398" s="68">
        <f>_xlfn.XLOOKUP(Tabela4[[#This Row],[Destino]],Tabela2[Estado],Tabela2[Id_Porto],-1)</f>
        <v>6</v>
      </c>
      <c r="G1398" s="68">
        <f>_xlfn.XLOOKUP(Tabela4[[#This Row],[Tipo]],Tabela5[Tipo],Tabela5[Id_Carga],-1)</f>
        <v>1</v>
      </c>
      <c r="H1398" s="59">
        <f>MONTH(DATE(2024, FIND(Tabela4[[#This Row],[Mês]], "janfevmarabrmaijunjulagosetoutnovdez")/3 + 1, 1))</f>
        <v>4</v>
      </c>
      <c r="I1398" s="51">
        <v>428</v>
      </c>
      <c r="J1398" s="47">
        <v>428</v>
      </c>
    </row>
    <row r="1399" spans="1:10" x14ac:dyDescent="0.25">
      <c r="A1399" s="59" t="s">
        <v>197</v>
      </c>
      <c r="B1399" s="46" t="s">
        <v>191</v>
      </c>
      <c r="C1399" s="46" t="s">
        <v>181</v>
      </c>
      <c r="D1399" s="46" t="s">
        <v>184</v>
      </c>
      <c r="E1399" s="68">
        <f>_xlfn.XLOOKUP(Tabela4[[#This Row],[Origem]],Tabela2[Estado],Tabela2[Id_Porto],-1)</f>
        <v>6</v>
      </c>
      <c r="F1399" s="68">
        <f>_xlfn.XLOOKUP(Tabela4[[#This Row],[Destino]],Tabela2[Estado],Tabela2[Id_Porto],-1)</f>
        <v>9</v>
      </c>
      <c r="G1399" s="68">
        <f>_xlfn.XLOOKUP(Tabela4[[#This Row],[Tipo]],Tabela5[Tipo],Tabela5[Id_Carga],-1)</f>
        <v>3</v>
      </c>
      <c r="H1399" s="59">
        <f>MONTH(DATE(2024, FIND(Tabela4[[#This Row],[Mês]], "janfevmarabrmaijunjulagosetoutnovdez")/3 + 1, 1))</f>
        <v>4</v>
      </c>
      <c r="I1399" s="51">
        <v>211</v>
      </c>
      <c r="J1399" s="47">
        <v>422</v>
      </c>
    </row>
    <row r="1400" spans="1:10" x14ac:dyDescent="0.25">
      <c r="A1400" s="59" t="s">
        <v>197</v>
      </c>
      <c r="B1400" s="46" t="s">
        <v>191</v>
      </c>
      <c r="C1400" s="46" t="s">
        <v>180</v>
      </c>
      <c r="D1400" s="46" t="s">
        <v>183</v>
      </c>
      <c r="E1400" s="68">
        <f>_xlfn.XLOOKUP(Tabela4[[#This Row],[Origem]],Tabela2[Estado],Tabela2[Id_Porto],-1)</f>
        <v>5</v>
      </c>
      <c r="F1400" s="68">
        <f>_xlfn.XLOOKUP(Tabela4[[#This Row],[Destino]],Tabela2[Estado],Tabela2[Id_Porto],-1)</f>
        <v>8</v>
      </c>
      <c r="G1400" s="68">
        <f>_xlfn.XLOOKUP(Tabela4[[#This Row],[Tipo]],Tabela5[Tipo],Tabela5[Id_Carga],-1)</f>
        <v>3</v>
      </c>
      <c r="H1400" s="59">
        <f>MONTH(DATE(2024, FIND(Tabela4[[#This Row],[Mês]], "janfevmarabrmaijunjulagosetoutnovdez")/3 + 1, 1))</f>
        <v>4</v>
      </c>
      <c r="I1400" s="51">
        <v>210</v>
      </c>
      <c r="J1400" s="47">
        <v>420</v>
      </c>
    </row>
    <row r="1401" spans="1:10" x14ac:dyDescent="0.25">
      <c r="A1401" s="59" t="s">
        <v>197</v>
      </c>
      <c r="B1401" s="46" t="s">
        <v>191</v>
      </c>
      <c r="C1401" s="46" t="s">
        <v>181</v>
      </c>
      <c r="D1401" s="46" t="s">
        <v>186</v>
      </c>
      <c r="E1401" s="68">
        <f>_xlfn.XLOOKUP(Tabela4[[#This Row],[Origem]],Tabela2[Estado],Tabela2[Id_Porto],-1)</f>
        <v>6</v>
      </c>
      <c r="F1401" s="68">
        <f>_xlfn.XLOOKUP(Tabela4[[#This Row],[Destino]],Tabela2[Estado],Tabela2[Id_Porto],-1)</f>
        <v>11</v>
      </c>
      <c r="G1401" s="68">
        <f>_xlfn.XLOOKUP(Tabela4[[#This Row],[Tipo]],Tabela5[Tipo],Tabela5[Id_Carga],-1)</f>
        <v>3</v>
      </c>
      <c r="H1401" s="59">
        <f>MONTH(DATE(2024, FIND(Tabela4[[#This Row],[Mês]], "janfevmarabrmaijunjulagosetoutnovdez")/3 + 1, 1))</f>
        <v>4</v>
      </c>
      <c r="I1401" s="51">
        <v>209</v>
      </c>
      <c r="J1401" s="47">
        <v>418</v>
      </c>
    </row>
    <row r="1402" spans="1:10" x14ac:dyDescent="0.25">
      <c r="A1402" s="59" t="s">
        <v>197</v>
      </c>
      <c r="B1402" s="46" t="s">
        <v>191</v>
      </c>
      <c r="C1402" s="46" t="s">
        <v>181</v>
      </c>
      <c r="D1402" s="46" t="s">
        <v>177</v>
      </c>
      <c r="E1402" s="68">
        <f>_xlfn.XLOOKUP(Tabela4[[#This Row],[Origem]],Tabela2[Estado],Tabela2[Id_Porto],-1)</f>
        <v>6</v>
      </c>
      <c r="F1402" s="68">
        <f>_xlfn.XLOOKUP(Tabela4[[#This Row],[Destino]],Tabela2[Estado],Tabela2[Id_Porto],-1)</f>
        <v>1</v>
      </c>
      <c r="G1402" s="68">
        <f>_xlfn.XLOOKUP(Tabela4[[#This Row],[Tipo]],Tabela5[Tipo],Tabela5[Id_Carga],-1)</f>
        <v>3</v>
      </c>
      <c r="H1402" s="59">
        <f>MONTH(DATE(2024, FIND(Tabela4[[#This Row],[Mês]], "janfevmarabrmaijunjulagosetoutnovdez")/3 + 1, 1))</f>
        <v>4</v>
      </c>
      <c r="I1402" s="51">
        <v>208</v>
      </c>
      <c r="J1402" s="47">
        <v>416</v>
      </c>
    </row>
    <row r="1403" spans="1:10" x14ac:dyDescent="0.25">
      <c r="A1403" s="59" t="s">
        <v>197</v>
      </c>
      <c r="B1403" s="46" t="s">
        <v>191</v>
      </c>
      <c r="C1403" s="46" t="s">
        <v>183</v>
      </c>
      <c r="D1403" s="46" t="s">
        <v>177</v>
      </c>
      <c r="E1403" s="68">
        <f>_xlfn.XLOOKUP(Tabela4[[#This Row],[Origem]],Tabela2[Estado],Tabela2[Id_Porto],-1)</f>
        <v>8</v>
      </c>
      <c r="F1403" s="68">
        <f>_xlfn.XLOOKUP(Tabela4[[#This Row],[Destino]],Tabela2[Estado],Tabela2[Id_Porto],-1)</f>
        <v>1</v>
      </c>
      <c r="G1403" s="68">
        <f>_xlfn.XLOOKUP(Tabela4[[#This Row],[Tipo]],Tabela5[Tipo],Tabela5[Id_Carga],-1)</f>
        <v>3</v>
      </c>
      <c r="H1403" s="59">
        <f>MONTH(DATE(2024, FIND(Tabela4[[#This Row],[Mês]], "janfevmarabrmaijunjulagosetoutnovdez")/3 + 1, 1))</f>
        <v>4</v>
      </c>
      <c r="I1403" s="51">
        <v>208</v>
      </c>
      <c r="J1403" s="47">
        <v>416</v>
      </c>
    </row>
    <row r="1404" spans="1:10" x14ac:dyDescent="0.25">
      <c r="A1404" s="59" t="s">
        <v>197</v>
      </c>
      <c r="B1404" s="46" t="s">
        <v>191</v>
      </c>
      <c r="C1404" s="46" t="s">
        <v>86</v>
      </c>
      <c r="D1404" s="46" t="s">
        <v>184</v>
      </c>
      <c r="E1404" s="68">
        <f>_xlfn.XLOOKUP(Tabela4[[#This Row],[Origem]],Tabela2[Estado],Tabela2[Id_Porto],-1)</f>
        <v>4</v>
      </c>
      <c r="F1404" s="68">
        <f>_xlfn.XLOOKUP(Tabela4[[#This Row],[Destino]],Tabela2[Estado],Tabela2[Id_Porto],-1)</f>
        <v>9</v>
      </c>
      <c r="G1404" s="68">
        <f>_xlfn.XLOOKUP(Tabela4[[#This Row],[Tipo]],Tabela5[Tipo],Tabela5[Id_Carga],-1)</f>
        <v>3</v>
      </c>
      <c r="H1404" s="59">
        <f>MONTH(DATE(2024, FIND(Tabela4[[#This Row],[Mês]], "janfevmarabrmaijunjulagosetoutnovdez")/3 + 1, 1))</f>
        <v>4</v>
      </c>
      <c r="I1404" s="51">
        <v>206</v>
      </c>
      <c r="J1404" s="47">
        <v>412</v>
      </c>
    </row>
    <row r="1405" spans="1:10" x14ac:dyDescent="0.25">
      <c r="A1405" s="59" t="s">
        <v>197</v>
      </c>
      <c r="B1405" s="46" t="s">
        <v>192</v>
      </c>
      <c r="C1405" s="46" t="s">
        <v>184</v>
      </c>
      <c r="D1405" s="46" t="s">
        <v>182</v>
      </c>
      <c r="E1405" s="68">
        <f>_xlfn.XLOOKUP(Tabela4[[#This Row],[Origem]],Tabela2[Estado],Tabela2[Id_Porto],-1)</f>
        <v>9</v>
      </c>
      <c r="F1405" s="68">
        <f>_xlfn.XLOOKUP(Tabela4[[#This Row],[Destino]],Tabela2[Estado],Tabela2[Id_Porto],-1)</f>
        <v>7</v>
      </c>
      <c r="G1405" s="68">
        <f>_xlfn.XLOOKUP(Tabela4[[#This Row],[Tipo]],Tabela5[Tipo],Tabela5[Id_Carga],-1)</f>
        <v>1</v>
      </c>
      <c r="H1405" s="59">
        <f>MONTH(DATE(2024, FIND(Tabela4[[#This Row],[Mês]], "janfevmarabrmaijunjulagosetoutnovdez")/3 + 1, 1))</f>
        <v>4</v>
      </c>
      <c r="I1405" s="51">
        <v>403</v>
      </c>
      <c r="J1405" s="47">
        <v>403</v>
      </c>
    </row>
    <row r="1406" spans="1:10" x14ac:dyDescent="0.25">
      <c r="A1406" s="59" t="s">
        <v>197</v>
      </c>
      <c r="B1406" s="46" t="s">
        <v>191</v>
      </c>
      <c r="C1406" s="46" t="s">
        <v>177</v>
      </c>
      <c r="D1406" s="46" t="s">
        <v>181</v>
      </c>
      <c r="E1406" s="68">
        <f>_xlfn.XLOOKUP(Tabela4[[#This Row],[Origem]],Tabela2[Estado],Tabela2[Id_Porto],-1)</f>
        <v>1</v>
      </c>
      <c r="F1406" s="68">
        <f>_xlfn.XLOOKUP(Tabela4[[#This Row],[Destino]],Tabela2[Estado],Tabela2[Id_Porto],-1)</f>
        <v>6</v>
      </c>
      <c r="G1406" s="68">
        <f>_xlfn.XLOOKUP(Tabela4[[#This Row],[Tipo]],Tabela5[Tipo],Tabela5[Id_Carga],-1)</f>
        <v>3</v>
      </c>
      <c r="H1406" s="59">
        <f>MONTH(DATE(2024, FIND(Tabela4[[#This Row],[Mês]], "janfevmarabrmaijunjulagosetoutnovdez")/3 + 1, 1))</f>
        <v>4</v>
      </c>
      <c r="I1406" s="51">
        <v>192</v>
      </c>
      <c r="J1406" s="47">
        <v>384</v>
      </c>
    </row>
    <row r="1407" spans="1:10" x14ac:dyDescent="0.25">
      <c r="A1407" s="59" t="s">
        <v>197</v>
      </c>
      <c r="B1407" s="46" t="s">
        <v>192</v>
      </c>
      <c r="C1407" s="46" t="s">
        <v>86</v>
      </c>
      <c r="D1407" s="46" t="s">
        <v>184</v>
      </c>
      <c r="E1407" s="68">
        <f>_xlfn.XLOOKUP(Tabela4[[#This Row],[Origem]],Tabela2[Estado],Tabela2[Id_Porto],-1)</f>
        <v>4</v>
      </c>
      <c r="F1407" s="68">
        <f>_xlfn.XLOOKUP(Tabela4[[#This Row],[Destino]],Tabela2[Estado],Tabela2[Id_Porto],-1)</f>
        <v>9</v>
      </c>
      <c r="G1407" s="68">
        <f>_xlfn.XLOOKUP(Tabela4[[#This Row],[Tipo]],Tabela5[Tipo],Tabela5[Id_Carga],-1)</f>
        <v>1</v>
      </c>
      <c r="H1407" s="59">
        <f>MONTH(DATE(2024, FIND(Tabela4[[#This Row],[Mês]], "janfevmarabrmaijunjulagosetoutnovdez")/3 + 1, 1))</f>
        <v>4</v>
      </c>
      <c r="I1407" s="51">
        <v>380</v>
      </c>
      <c r="J1407" s="47">
        <v>380</v>
      </c>
    </row>
    <row r="1408" spans="1:10" x14ac:dyDescent="0.25">
      <c r="A1408" s="59" t="s">
        <v>197</v>
      </c>
      <c r="B1408" s="46" t="s">
        <v>192</v>
      </c>
      <c r="C1408" s="46" t="s">
        <v>178</v>
      </c>
      <c r="D1408" s="46" t="s">
        <v>184</v>
      </c>
      <c r="E1408" s="68">
        <f>_xlfn.XLOOKUP(Tabela4[[#This Row],[Origem]],Tabela2[Estado],Tabela2[Id_Porto],-1)</f>
        <v>2</v>
      </c>
      <c r="F1408" s="68">
        <f>_xlfn.XLOOKUP(Tabela4[[#This Row],[Destino]],Tabela2[Estado],Tabela2[Id_Porto],-1)</f>
        <v>9</v>
      </c>
      <c r="G1408" s="68">
        <f>_xlfn.XLOOKUP(Tabela4[[#This Row],[Tipo]],Tabela5[Tipo],Tabela5[Id_Carga],-1)</f>
        <v>1</v>
      </c>
      <c r="H1408" s="59">
        <f>MONTH(DATE(2024, FIND(Tabela4[[#This Row],[Mês]], "janfevmarabrmaijunjulagosetoutnovdez")/3 + 1, 1))</f>
        <v>4</v>
      </c>
      <c r="I1408" s="51">
        <v>358</v>
      </c>
      <c r="J1408" s="47">
        <v>358</v>
      </c>
    </row>
    <row r="1409" spans="1:10" x14ac:dyDescent="0.25">
      <c r="A1409" s="59" t="s">
        <v>197</v>
      </c>
      <c r="B1409" s="46" t="s">
        <v>191</v>
      </c>
      <c r="C1409" s="46" t="s">
        <v>186</v>
      </c>
      <c r="D1409" s="46" t="s">
        <v>181</v>
      </c>
      <c r="E1409" s="68">
        <f>_xlfn.XLOOKUP(Tabela4[[#This Row],[Origem]],Tabela2[Estado],Tabela2[Id_Porto],-1)</f>
        <v>11</v>
      </c>
      <c r="F1409" s="68">
        <f>_xlfn.XLOOKUP(Tabela4[[#This Row],[Destino]],Tabela2[Estado],Tabela2[Id_Porto],-1)</f>
        <v>6</v>
      </c>
      <c r="G1409" s="68">
        <f>_xlfn.XLOOKUP(Tabela4[[#This Row],[Tipo]],Tabela5[Tipo],Tabela5[Id_Carga],-1)</f>
        <v>3</v>
      </c>
      <c r="H1409" s="59">
        <f>MONTH(DATE(2024, FIND(Tabela4[[#This Row],[Mês]], "janfevmarabrmaijunjulagosetoutnovdez")/3 + 1, 1))</f>
        <v>4</v>
      </c>
      <c r="I1409" s="51">
        <v>179</v>
      </c>
      <c r="J1409" s="47">
        <v>358</v>
      </c>
    </row>
    <row r="1410" spans="1:10" x14ac:dyDescent="0.25">
      <c r="A1410" s="59" t="s">
        <v>197</v>
      </c>
      <c r="B1410" s="46" t="s">
        <v>193</v>
      </c>
      <c r="C1410" s="46" t="s">
        <v>186</v>
      </c>
      <c r="D1410" s="46" t="s">
        <v>86</v>
      </c>
      <c r="E1410" s="68">
        <f>_xlfn.XLOOKUP(Tabela4[[#This Row],[Origem]],Tabela2[Estado],Tabela2[Id_Porto],-1)</f>
        <v>11</v>
      </c>
      <c r="F1410" s="68">
        <f>_xlfn.XLOOKUP(Tabela4[[#This Row],[Destino]],Tabela2[Estado],Tabela2[Id_Porto],-1)</f>
        <v>4</v>
      </c>
      <c r="G1410" s="68">
        <f>_xlfn.XLOOKUP(Tabela4[[#This Row],[Tipo]],Tabela5[Tipo],Tabela5[Id_Carga],-1)</f>
        <v>4</v>
      </c>
      <c r="H1410" s="59">
        <f>MONTH(DATE(2024, FIND(Tabela4[[#This Row],[Mês]], "janfevmarabrmaijunjulagosetoutnovdez")/3 + 1, 1))</f>
        <v>4</v>
      </c>
      <c r="I1410" s="51">
        <v>170</v>
      </c>
      <c r="J1410" s="47">
        <v>340</v>
      </c>
    </row>
    <row r="1411" spans="1:10" x14ac:dyDescent="0.25">
      <c r="A1411" s="59" t="s">
        <v>197</v>
      </c>
      <c r="B1411" s="46" t="s">
        <v>192</v>
      </c>
      <c r="C1411" s="46" t="s">
        <v>178</v>
      </c>
      <c r="D1411" s="46" t="s">
        <v>86</v>
      </c>
      <c r="E1411" s="68">
        <f>_xlfn.XLOOKUP(Tabela4[[#This Row],[Origem]],Tabela2[Estado],Tabela2[Id_Porto],-1)</f>
        <v>2</v>
      </c>
      <c r="F1411" s="68">
        <f>_xlfn.XLOOKUP(Tabela4[[#This Row],[Destino]],Tabela2[Estado],Tabela2[Id_Porto],-1)</f>
        <v>4</v>
      </c>
      <c r="G1411" s="68">
        <f>_xlfn.XLOOKUP(Tabela4[[#This Row],[Tipo]],Tabela5[Tipo],Tabela5[Id_Carga],-1)</f>
        <v>1</v>
      </c>
      <c r="H1411" s="59">
        <f>MONTH(DATE(2024, FIND(Tabela4[[#This Row],[Mês]], "janfevmarabrmaijunjulagosetoutnovdez")/3 + 1, 1))</f>
        <v>4</v>
      </c>
      <c r="I1411" s="51">
        <v>338</v>
      </c>
      <c r="J1411" s="47">
        <v>338</v>
      </c>
    </row>
    <row r="1412" spans="1:10" x14ac:dyDescent="0.25">
      <c r="A1412" s="59" t="s">
        <v>197</v>
      </c>
      <c r="B1412" s="46" t="s">
        <v>191</v>
      </c>
      <c r="C1412" s="46" t="s">
        <v>187</v>
      </c>
      <c r="D1412" s="46" t="s">
        <v>177</v>
      </c>
      <c r="E1412" s="68">
        <f>_xlfn.XLOOKUP(Tabela4[[#This Row],[Origem]],Tabela2[Estado],Tabela2[Id_Porto],-1)</f>
        <v>12</v>
      </c>
      <c r="F1412" s="68">
        <f>_xlfn.XLOOKUP(Tabela4[[#This Row],[Destino]],Tabela2[Estado],Tabela2[Id_Porto],-1)</f>
        <v>1</v>
      </c>
      <c r="G1412" s="68">
        <f>_xlfn.XLOOKUP(Tabela4[[#This Row],[Tipo]],Tabela5[Tipo],Tabela5[Id_Carga],-1)</f>
        <v>3</v>
      </c>
      <c r="H1412" s="59">
        <f>MONTH(DATE(2024, FIND(Tabela4[[#This Row],[Mês]], "janfevmarabrmaijunjulagosetoutnovdez")/3 + 1, 1))</f>
        <v>4</v>
      </c>
      <c r="I1412" s="51">
        <v>163</v>
      </c>
      <c r="J1412" s="47">
        <v>326</v>
      </c>
    </row>
    <row r="1413" spans="1:10" x14ac:dyDescent="0.25">
      <c r="A1413" s="59" t="s">
        <v>197</v>
      </c>
      <c r="B1413" s="46" t="s">
        <v>193</v>
      </c>
      <c r="C1413" s="46" t="s">
        <v>184</v>
      </c>
      <c r="D1413" s="46" t="s">
        <v>86</v>
      </c>
      <c r="E1413" s="68">
        <f>_xlfn.XLOOKUP(Tabela4[[#This Row],[Origem]],Tabela2[Estado],Tabela2[Id_Porto],-1)</f>
        <v>9</v>
      </c>
      <c r="F1413" s="68">
        <f>_xlfn.XLOOKUP(Tabela4[[#This Row],[Destino]],Tabela2[Estado],Tabela2[Id_Porto],-1)</f>
        <v>4</v>
      </c>
      <c r="G1413" s="68">
        <f>_xlfn.XLOOKUP(Tabela4[[#This Row],[Tipo]],Tabela5[Tipo],Tabela5[Id_Carga],-1)</f>
        <v>4</v>
      </c>
      <c r="H1413" s="59">
        <f>MONTH(DATE(2024, FIND(Tabela4[[#This Row],[Mês]], "janfevmarabrmaijunjulagosetoutnovdez")/3 + 1, 1))</f>
        <v>4</v>
      </c>
      <c r="I1413" s="51">
        <v>162</v>
      </c>
      <c r="J1413" s="47">
        <v>324</v>
      </c>
    </row>
    <row r="1414" spans="1:10" x14ac:dyDescent="0.25">
      <c r="A1414" s="59" t="s">
        <v>197</v>
      </c>
      <c r="B1414" s="46" t="s">
        <v>192</v>
      </c>
      <c r="C1414" s="46" t="s">
        <v>181</v>
      </c>
      <c r="D1414" s="46" t="s">
        <v>184</v>
      </c>
      <c r="E1414" s="68">
        <f>_xlfn.XLOOKUP(Tabela4[[#This Row],[Origem]],Tabela2[Estado],Tabela2[Id_Porto],-1)</f>
        <v>6</v>
      </c>
      <c r="F1414" s="68">
        <f>_xlfn.XLOOKUP(Tabela4[[#This Row],[Destino]],Tabela2[Estado],Tabela2[Id_Porto],-1)</f>
        <v>9</v>
      </c>
      <c r="G1414" s="68">
        <f>_xlfn.XLOOKUP(Tabela4[[#This Row],[Tipo]],Tabela5[Tipo],Tabela5[Id_Carga],-1)</f>
        <v>1</v>
      </c>
      <c r="H1414" s="59">
        <f>MONTH(DATE(2024, FIND(Tabela4[[#This Row],[Mês]], "janfevmarabrmaijunjulagosetoutnovdez")/3 + 1, 1))</f>
        <v>4</v>
      </c>
      <c r="I1414" s="51">
        <v>321</v>
      </c>
      <c r="J1414" s="47">
        <v>321</v>
      </c>
    </row>
    <row r="1415" spans="1:10" x14ac:dyDescent="0.25">
      <c r="A1415" s="59" t="s">
        <v>197</v>
      </c>
      <c r="B1415" s="46" t="s">
        <v>191</v>
      </c>
      <c r="C1415" s="46" t="s">
        <v>184</v>
      </c>
      <c r="D1415" s="46" t="s">
        <v>183</v>
      </c>
      <c r="E1415" s="68">
        <f>_xlfn.XLOOKUP(Tabela4[[#This Row],[Origem]],Tabela2[Estado],Tabela2[Id_Porto],-1)</f>
        <v>9</v>
      </c>
      <c r="F1415" s="68">
        <f>_xlfn.XLOOKUP(Tabela4[[#This Row],[Destino]],Tabela2[Estado],Tabela2[Id_Porto],-1)</f>
        <v>8</v>
      </c>
      <c r="G1415" s="68">
        <f>_xlfn.XLOOKUP(Tabela4[[#This Row],[Tipo]],Tabela5[Tipo],Tabela5[Id_Carga],-1)</f>
        <v>3</v>
      </c>
      <c r="H1415" s="59">
        <f>MONTH(DATE(2024, FIND(Tabela4[[#This Row],[Mês]], "janfevmarabrmaijunjulagosetoutnovdez")/3 + 1, 1))</f>
        <v>4</v>
      </c>
      <c r="I1415" s="51">
        <v>160</v>
      </c>
      <c r="J1415" s="47">
        <v>320</v>
      </c>
    </row>
    <row r="1416" spans="1:10" x14ac:dyDescent="0.25">
      <c r="A1416" s="59" t="s">
        <v>197</v>
      </c>
      <c r="B1416" s="46" t="s">
        <v>191</v>
      </c>
      <c r="C1416" s="46" t="s">
        <v>86</v>
      </c>
      <c r="D1416" s="46" t="s">
        <v>184</v>
      </c>
      <c r="E1416" s="68">
        <f>_xlfn.XLOOKUP(Tabela4[[#This Row],[Origem]],Tabela2[Estado],Tabela2[Id_Porto],-1)</f>
        <v>4</v>
      </c>
      <c r="F1416" s="68">
        <f>_xlfn.XLOOKUP(Tabela4[[#This Row],[Destino]],Tabela2[Estado],Tabela2[Id_Porto],-1)</f>
        <v>9</v>
      </c>
      <c r="G1416" s="68">
        <f>_xlfn.XLOOKUP(Tabela4[[#This Row],[Tipo]],Tabela5[Tipo],Tabela5[Id_Carga],-1)</f>
        <v>3</v>
      </c>
      <c r="H1416" s="59">
        <f>MONTH(DATE(2024, FIND(Tabela4[[#This Row],[Mês]], "janfevmarabrmaijunjulagosetoutnovdez")/3 + 1, 1))</f>
        <v>4</v>
      </c>
      <c r="I1416" s="51">
        <v>157</v>
      </c>
      <c r="J1416" s="47">
        <v>314</v>
      </c>
    </row>
    <row r="1417" spans="1:10" x14ac:dyDescent="0.25">
      <c r="A1417" s="59" t="s">
        <v>197</v>
      </c>
      <c r="B1417" s="46" t="s">
        <v>192</v>
      </c>
      <c r="C1417" s="46" t="s">
        <v>184</v>
      </c>
      <c r="D1417" s="46" t="s">
        <v>186</v>
      </c>
      <c r="E1417" s="68">
        <f>_xlfn.XLOOKUP(Tabela4[[#This Row],[Origem]],Tabela2[Estado],Tabela2[Id_Porto],-1)</f>
        <v>9</v>
      </c>
      <c r="F1417" s="68">
        <f>_xlfn.XLOOKUP(Tabela4[[#This Row],[Destino]],Tabela2[Estado],Tabela2[Id_Porto],-1)</f>
        <v>11</v>
      </c>
      <c r="G1417" s="68">
        <f>_xlfn.XLOOKUP(Tabela4[[#This Row],[Tipo]],Tabela5[Tipo],Tabela5[Id_Carga],-1)</f>
        <v>1</v>
      </c>
      <c r="H1417" s="59">
        <f>MONTH(DATE(2024, FIND(Tabela4[[#This Row],[Mês]], "janfevmarabrmaijunjulagosetoutnovdez")/3 + 1, 1))</f>
        <v>4</v>
      </c>
      <c r="I1417" s="51">
        <v>309</v>
      </c>
      <c r="J1417" s="47">
        <v>309</v>
      </c>
    </row>
    <row r="1418" spans="1:10" x14ac:dyDescent="0.25">
      <c r="A1418" s="59" t="s">
        <v>197</v>
      </c>
      <c r="B1418" s="46" t="s">
        <v>192</v>
      </c>
      <c r="C1418" s="46" t="s">
        <v>180</v>
      </c>
      <c r="D1418" s="46" t="s">
        <v>183</v>
      </c>
      <c r="E1418" s="68">
        <f>_xlfn.XLOOKUP(Tabela4[[#This Row],[Origem]],Tabela2[Estado],Tabela2[Id_Porto],-1)</f>
        <v>5</v>
      </c>
      <c r="F1418" s="68">
        <f>_xlfn.XLOOKUP(Tabela4[[#This Row],[Destino]],Tabela2[Estado],Tabela2[Id_Porto],-1)</f>
        <v>8</v>
      </c>
      <c r="G1418" s="68">
        <f>_xlfn.XLOOKUP(Tabela4[[#This Row],[Tipo]],Tabela5[Tipo],Tabela5[Id_Carga],-1)</f>
        <v>1</v>
      </c>
      <c r="H1418" s="59">
        <f>MONTH(DATE(2024, FIND(Tabela4[[#This Row],[Mês]], "janfevmarabrmaijunjulagosetoutnovdez")/3 + 1, 1))</f>
        <v>4</v>
      </c>
      <c r="I1418" s="51">
        <v>296</v>
      </c>
      <c r="J1418" s="47">
        <v>296</v>
      </c>
    </row>
    <row r="1419" spans="1:10" x14ac:dyDescent="0.25">
      <c r="A1419" s="59" t="s">
        <v>197</v>
      </c>
      <c r="B1419" s="46" t="s">
        <v>192</v>
      </c>
      <c r="C1419" s="46" t="s">
        <v>86</v>
      </c>
      <c r="D1419" s="46" t="s">
        <v>186</v>
      </c>
      <c r="E1419" s="68">
        <f>_xlfn.XLOOKUP(Tabela4[[#This Row],[Origem]],Tabela2[Estado],Tabela2[Id_Porto],-1)</f>
        <v>4</v>
      </c>
      <c r="F1419" s="68">
        <f>_xlfn.XLOOKUP(Tabela4[[#This Row],[Destino]],Tabela2[Estado],Tabela2[Id_Porto],-1)</f>
        <v>11</v>
      </c>
      <c r="G1419" s="68">
        <f>_xlfn.XLOOKUP(Tabela4[[#This Row],[Tipo]],Tabela5[Tipo],Tabela5[Id_Carga],-1)</f>
        <v>1</v>
      </c>
      <c r="H1419" s="59">
        <f>MONTH(DATE(2024, FIND(Tabela4[[#This Row],[Mês]], "janfevmarabrmaijunjulagosetoutnovdez")/3 + 1, 1))</f>
        <v>4</v>
      </c>
      <c r="I1419" s="51">
        <v>281</v>
      </c>
      <c r="J1419" s="47">
        <v>281</v>
      </c>
    </row>
    <row r="1420" spans="1:10" x14ac:dyDescent="0.25">
      <c r="A1420" s="59" t="s">
        <v>197</v>
      </c>
      <c r="B1420" s="46" t="s">
        <v>191</v>
      </c>
      <c r="C1420" s="46" t="s">
        <v>187</v>
      </c>
      <c r="D1420" s="46" t="s">
        <v>86</v>
      </c>
      <c r="E1420" s="68">
        <f>_xlfn.XLOOKUP(Tabela4[[#This Row],[Origem]],Tabela2[Estado],Tabela2[Id_Porto],-1)</f>
        <v>12</v>
      </c>
      <c r="F1420" s="68">
        <f>_xlfn.XLOOKUP(Tabela4[[#This Row],[Destino]],Tabela2[Estado],Tabela2[Id_Porto],-1)</f>
        <v>4</v>
      </c>
      <c r="G1420" s="68">
        <f>_xlfn.XLOOKUP(Tabela4[[#This Row],[Tipo]],Tabela5[Tipo],Tabela5[Id_Carga],-1)</f>
        <v>3</v>
      </c>
      <c r="H1420" s="59">
        <f>MONTH(DATE(2024, FIND(Tabela4[[#This Row],[Mês]], "janfevmarabrmaijunjulagosetoutnovdez")/3 + 1, 1))</f>
        <v>4</v>
      </c>
      <c r="I1420" s="51">
        <v>136</v>
      </c>
      <c r="J1420" s="47">
        <v>272</v>
      </c>
    </row>
    <row r="1421" spans="1:10" x14ac:dyDescent="0.25">
      <c r="A1421" s="59" t="s">
        <v>197</v>
      </c>
      <c r="B1421" s="46" t="s">
        <v>193</v>
      </c>
      <c r="C1421" s="46" t="s">
        <v>184</v>
      </c>
      <c r="D1421" s="46" t="s">
        <v>186</v>
      </c>
      <c r="E1421" s="68">
        <f>_xlfn.XLOOKUP(Tabela4[[#This Row],[Origem]],Tabela2[Estado],Tabela2[Id_Porto],-1)</f>
        <v>9</v>
      </c>
      <c r="F1421" s="68">
        <f>_xlfn.XLOOKUP(Tabela4[[#This Row],[Destino]],Tabela2[Estado],Tabela2[Id_Porto],-1)</f>
        <v>11</v>
      </c>
      <c r="G1421" s="68">
        <f>_xlfn.XLOOKUP(Tabela4[[#This Row],[Tipo]],Tabela5[Tipo],Tabela5[Id_Carga],-1)</f>
        <v>4</v>
      </c>
      <c r="H1421" s="59">
        <f>MONTH(DATE(2024, FIND(Tabela4[[#This Row],[Mês]], "janfevmarabrmaijunjulagosetoutnovdez")/3 + 1, 1))</f>
        <v>4</v>
      </c>
      <c r="I1421" s="51">
        <v>132</v>
      </c>
      <c r="J1421" s="47">
        <v>264</v>
      </c>
    </row>
    <row r="1422" spans="1:10" x14ac:dyDescent="0.25">
      <c r="A1422" s="59" t="s">
        <v>197</v>
      </c>
      <c r="B1422" s="46" t="s">
        <v>193</v>
      </c>
      <c r="C1422" s="46" t="s">
        <v>184</v>
      </c>
      <c r="D1422" s="46" t="s">
        <v>177</v>
      </c>
      <c r="E1422" s="68">
        <f>_xlfn.XLOOKUP(Tabela4[[#This Row],[Origem]],Tabela2[Estado],Tabela2[Id_Porto],-1)</f>
        <v>9</v>
      </c>
      <c r="F1422" s="68">
        <f>_xlfn.XLOOKUP(Tabela4[[#This Row],[Destino]],Tabela2[Estado],Tabela2[Id_Porto],-1)</f>
        <v>1</v>
      </c>
      <c r="G1422" s="68">
        <f>_xlfn.XLOOKUP(Tabela4[[#This Row],[Tipo]],Tabela5[Tipo],Tabela5[Id_Carga],-1)</f>
        <v>4</v>
      </c>
      <c r="H1422" s="59">
        <f>MONTH(DATE(2024, FIND(Tabela4[[#This Row],[Mês]], "janfevmarabrmaijunjulagosetoutnovdez")/3 + 1, 1))</f>
        <v>4</v>
      </c>
      <c r="I1422" s="51">
        <v>131</v>
      </c>
      <c r="J1422" s="47">
        <v>262</v>
      </c>
    </row>
    <row r="1423" spans="1:10" x14ac:dyDescent="0.25">
      <c r="A1423" s="59" t="s">
        <v>197</v>
      </c>
      <c r="B1423" s="46" t="s">
        <v>193</v>
      </c>
      <c r="C1423" s="46" t="s">
        <v>187</v>
      </c>
      <c r="D1423" s="46" t="s">
        <v>186</v>
      </c>
      <c r="E1423" s="68">
        <f>_xlfn.XLOOKUP(Tabela4[[#This Row],[Origem]],Tabela2[Estado],Tabela2[Id_Porto],-1)</f>
        <v>12</v>
      </c>
      <c r="F1423" s="68">
        <f>_xlfn.XLOOKUP(Tabela4[[#This Row],[Destino]],Tabela2[Estado],Tabela2[Id_Porto],-1)</f>
        <v>11</v>
      </c>
      <c r="G1423" s="68">
        <f>_xlfn.XLOOKUP(Tabela4[[#This Row],[Tipo]],Tabela5[Tipo],Tabela5[Id_Carga],-1)</f>
        <v>4</v>
      </c>
      <c r="H1423" s="59">
        <f>MONTH(DATE(2024, FIND(Tabela4[[#This Row],[Mês]], "janfevmarabrmaijunjulagosetoutnovdez")/3 + 1, 1))</f>
        <v>4</v>
      </c>
      <c r="I1423" s="51">
        <v>130</v>
      </c>
      <c r="J1423" s="47">
        <v>260</v>
      </c>
    </row>
    <row r="1424" spans="1:10" x14ac:dyDescent="0.25">
      <c r="A1424" s="59" t="s">
        <v>197</v>
      </c>
      <c r="B1424" s="46" t="s">
        <v>193</v>
      </c>
      <c r="C1424" s="46" t="s">
        <v>184</v>
      </c>
      <c r="D1424" s="46" t="s">
        <v>180</v>
      </c>
      <c r="E1424" s="68">
        <f>_xlfn.XLOOKUP(Tabela4[[#This Row],[Origem]],Tabela2[Estado],Tabela2[Id_Porto],-1)</f>
        <v>9</v>
      </c>
      <c r="F1424" s="68">
        <f>_xlfn.XLOOKUP(Tabela4[[#This Row],[Destino]],Tabela2[Estado],Tabela2[Id_Porto],-1)</f>
        <v>5</v>
      </c>
      <c r="G1424" s="68">
        <f>_xlfn.XLOOKUP(Tabela4[[#This Row],[Tipo]],Tabela5[Tipo],Tabela5[Id_Carga],-1)</f>
        <v>4</v>
      </c>
      <c r="H1424" s="59">
        <f>MONTH(DATE(2024, FIND(Tabela4[[#This Row],[Mês]], "janfevmarabrmaijunjulagosetoutnovdez")/3 + 1, 1))</f>
        <v>4</v>
      </c>
      <c r="I1424" s="51">
        <v>121</v>
      </c>
      <c r="J1424" s="47">
        <v>242</v>
      </c>
    </row>
    <row r="1425" spans="1:10" x14ac:dyDescent="0.25">
      <c r="A1425" s="59" t="s">
        <v>197</v>
      </c>
      <c r="B1425" s="46" t="s">
        <v>192</v>
      </c>
      <c r="C1425" s="46" t="s">
        <v>186</v>
      </c>
      <c r="D1425" s="46" t="s">
        <v>181</v>
      </c>
      <c r="E1425" s="68">
        <f>_xlfn.XLOOKUP(Tabela4[[#This Row],[Origem]],Tabela2[Estado],Tabela2[Id_Porto],-1)</f>
        <v>11</v>
      </c>
      <c r="F1425" s="68">
        <f>_xlfn.XLOOKUP(Tabela4[[#This Row],[Destino]],Tabela2[Estado],Tabela2[Id_Porto],-1)</f>
        <v>6</v>
      </c>
      <c r="G1425" s="68">
        <f>_xlfn.XLOOKUP(Tabela4[[#This Row],[Tipo]],Tabela5[Tipo],Tabela5[Id_Carga],-1)</f>
        <v>1</v>
      </c>
      <c r="H1425" s="59">
        <f>MONTH(DATE(2024, FIND(Tabela4[[#This Row],[Mês]], "janfevmarabrmaijunjulagosetoutnovdez")/3 + 1, 1))</f>
        <v>4</v>
      </c>
      <c r="I1425" s="51">
        <v>236</v>
      </c>
      <c r="J1425" s="47">
        <v>236</v>
      </c>
    </row>
    <row r="1426" spans="1:10" x14ac:dyDescent="0.25">
      <c r="A1426" s="59" t="s">
        <v>197</v>
      </c>
      <c r="B1426" s="46" t="s">
        <v>191</v>
      </c>
      <c r="C1426" s="46" t="s">
        <v>180</v>
      </c>
      <c r="D1426" s="46" t="s">
        <v>177</v>
      </c>
      <c r="E1426" s="68">
        <f>_xlfn.XLOOKUP(Tabela4[[#This Row],[Origem]],Tabela2[Estado],Tabela2[Id_Porto],-1)</f>
        <v>5</v>
      </c>
      <c r="F1426" s="68">
        <f>_xlfn.XLOOKUP(Tabela4[[#This Row],[Destino]],Tabela2[Estado],Tabela2[Id_Porto],-1)</f>
        <v>1</v>
      </c>
      <c r="G1426" s="68">
        <f>_xlfn.XLOOKUP(Tabela4[[#This Row],[Tipo]],Tabela5[Tipo],Tabela5[Id_Carga],-1)</f>
        <v>3</v>
      </c>
      <c r="H1426" s="59">
        <f>MONTH(DATE(2024, FIND(Tabela4[[#This Row],[Mês]], "janfevmarabrmaijunjulagosetoutnovdez")/3 + 1, 1))</f>
        <v>4</v>
      </c>
      <c r="I1426" s="51">
        <v>115</v>
      </c>
      <c r="J1426" s="47">
        <v>230</v>
      </c>
    </row>
    <row r="1427" spans="1:10" x14ac:dyDescent="0.25">
      <c r="A1427" s="59" t="s">
        <v>197</v>
      </c>
      <c r="B1427" s="46" t="s">
        <v>191</v>
      </c>
      <c r="C1427" s="46" t="s">
        <v>183</v>
      </c>
      <c r="D1427" s="46" t="s">
        <v>184</v>
      </c>
      <c r="E1427" s="68">
        <f>_xlfn.XLOOKUP(Tabela4[[#This Row],[Origem]],Tabela2[Estado],Tabela2[Id_Porto],-1)</f>
        <v>8</v>
      </c>
      <c r="F1427" s="68">
        <f>_xlfn.XLOOKUP(Tabela4[[#This Row],[Destino]],Tabela2[Estado],Tabela2[Id_Porto],-1)</f>
        <v>9</v>
      </c>
      <c r="G1427" s="68">
        <f>_xlfn.XLOOKUP(Tabela4[[#This Row],[Tipo]],Tabela5[Tipo],Tabela5[Id_Carga],-1)</f>
        <v>3</v>
      </c>
      <c r="H1427" s="59">
        <f>MONTH(DATE(2024, FIND(Tabela4[[#This Row],[Mês]], "janfevmarabrmaijunjulagosetoutnovdez")/3 + 1, 1))</f>
        <v>4</v>
      </c>
      <c r="I1427" s="51">
        <v>113</v>
      </c>
      <c r="J1427" s="47">
        <v>226</v>
      </c>
    </row>
    <row r="1428" spans="1:10" x14ac:dyDescent="0.25">
      <c r="A1428" s="59" t="s">
        <v>197</v>
      </c>
      <c r="B1428" s="46" t="s">
        <v>192</v>
      </c>
      <c r="C1428" s="46" t="s">
        <v>184</v>
      </c>
      <c r="D1428" s="46" t="s">
        <v>183</v>
      </c>
      <c r="E1428" s="68">
        <f>_xlfn.XLOOKUP(Tabela4[[#This Row],[Origem]],Tabela2[Estado],Tabela2[Id_Porto],-1)</f>
        <v>9</v>
      </c>
      <c r="F1428" s="68">
        <f>_xlfn.XLOOKUP(Tabela4[[#This Row],[Destino]],Tabela2[Estado],Tabela2[Id_Porto],-1)</f>
        <v>8</v>
      </c>
      <c r="G1428" s="68">
        <f>_xlfn.XLOOKUP(Tabela4[[#This Row],[Tipo]],Tabela5[Tipo],Tabela5[Id_Carga],-1)</f>
        <v>1</v>
      </c>
      <c r="H1428" s="59">
        <f>MONTH(DATE(2024, FIND(Tabela4[[#This Row],[Mês]], "janfevmarabrmaijunjulagosetoutnovdez")/3 + 1, 1))</f>
        <v>4</v>
      </c>
      <c r="I1428" s="51">
        <v>225</v>
      </c>
      <c r="J1428" s="47">
        <v>225</v>
      </c>
    </row>
    <row r="1429" spans="1:10" x14ac:dyDescent="0.25">
      <c r="A1429" s="59" t="s">
        <v>197</v>
      </c>
      <c r="B1429" s="46" t="s">
        <v>192</v>
      </c>
      <c r="C1429" s="46" t="s">
        <v>181</v>
      </c>
      <c r="D1429" s="46" t="s">
        <v>184</v>
      </c>
      <c r="E1429" s="68">
        <f>_xlfn.XLOOKUP(Tabela4[[#This Row],[Origem]],Tabela2[Estado],Tabela2[Id_Porto],-1)</f>
        <v>6</v>
      </c>
      <c r="F1429" s="68">
        <f>_xlfn.XLOOKUP(Tabela4[[#This Row],[Destino]],Tabela2[Estado],Tabela2[Id_Porto],-1)</f>
        <v>9</v>
      </c>
      <c r="G1429" s="68">
        <f>_xlfn.XLOOKUP(Tabela4[[#This Row],[Tipo]],Tabela5[Tipo],Tabela5[Id_Carga],-1)</f>
        <v>1</v>
      </c>
      <c r="H1429" s="59">
        <f>MONTH(DATE(2024, FIND(Tabela4[[#This Row],[Mês]], "janfevmarabrmaijunjulagosetoutnovdez")/3 + 1, 1))</f>
        <v>4</v>
      </c>
      <c r="I1429" s="51">
        <v>222</v>
      </c>
      <c r="J1429" s="47">
        <v>222</v>
      </c>
    </row>
    <row r="1430" spans="1:10" x14ac:dyDescent="0.25">
      <c r="A1430" s="59" t="s">
        <v>197</v>
      </c>
      <c r="B1430" s="46" t="s">
        <v>192</v>
      </c>
      <c r="C1430" s="46" t="s">
        <v>186</v>
      </c>
      <c r="D1430" s="46" t="s">
        <v>185</v>
      </c>
      <c r="E1430" s="68">
        <f>_xlfn.XLOOKUP(Tabela4[[#This Row],[Origem]],Tabela2[Estado],Tabela2[Id_Porto],-1)</f>
        <v>11</v>
      </c>
      <c r="F1430" s="68">
        <f>_xlfn.XLOOKUP(Tabela4[[#This Row],[Destino]],Tabela2[Estado],Tabela2[Id_Porto],-1)</f>
        <v>10</v>
      </c>
      <c r="G1430" s="68">
        <f>_xlfn.XLOOKUP(Tabela4[[#This Row],[Tipo]],Tabela5[Tipo],Tabela5[Id_Carga],-1)</f>
        <v>1</v>
      </c>
      <c r="H1430" s="59">
        <f>MONTH(DATE(2024, FIND(Tabela4[[#This Row],[Mês]], "janfevmarabrmaijunjulagosetoutnovdez")/3 + 1, 1))</f>
        <v>4</v>
      </c>
      <c r="I1430" s="51">
        <v>219</v>
      </c>
      <c r="J1430" s="47">
        <v>219</v>
      </c>
    </row>
    <row r="1431" spans="1:10" x14ac:dyDescent="0.25">
      <c r="A1431" s="59" t="s">
        <v>197</v>
      </c>
      <c r="B1431" s="46" t="s">
        <v>191</v>
      </c>
      <c r="C1431" s="46" t="s">
        <v>177</v>
      </c>
      <c r="D1431" s="46" t="s">
        <v>187</v>
      </c>
      <c r="E1431" s="68">
        <f>_xlfn.XLOOKUP(Tabela4[[#This Row],[Origem]],Tabela2[Estado],Tabela2[Id_Porto],-1)</f>
        <v>1</v>
      </c>
      <c r="F1431" s="68">
        <f>_xlfn.XLOOKUP(Tabela4[[#This Row],[Destino]],Tabela2[Estado],Tabela2[Id_Porto],-1)</f>
        <v>12</v>
      </c>
      <c r="G1431" s="68">
        <f>_xlfn.XLOOKUP(Tabela4[[#This Row],[Tipo]],Tabela5[Tipo],Tabela5[Id_Carga],-1)</f>
        <v>3</v>
      </c>
      <c r="H1431" s="59">
        <f>MONTH(DATE(2024, FIND(Tabela4[[#This Row],[Mês]], "janfevmarabrmaijunjulagosetoutnovdez")/3 + 1, 1))</f>
        <v>4</v>
      </c>
      <c r="I1431" s="51">
        <v>103</v>
      </c>
      <c r="J1431" s="47">
        <v>206</v>
      </c>
    </row>
    <row r="1432" spans="1:10" x14ac:dyDescent="0.25">
      <c r="A1432" s="59" t="s">
        <v>197</v>
      </c>
      <c r="B1432" s="46" t="s">
        <v>193</v>
      </c>
      <c r="C1432" s="46" t="s">
        <v>186</v>
      </c>
      <c r="D1432" s="46" t="s">
        <v>181</v>
      </c>
      <c r="E1432" s="68">
        <f>_xlfn.XLOOKUP(Tabela4[[#This Row],[Origem]],Tabela2[Estado],Tabela2[Id_Porto],-1)</f>
        <v>11</v>
      </c>
      <c r="F1432" s="68">
        <f>_xlfn.XLOOKUP(Tabela4[[#This Row],[Destino]],Tabela2[Estado],Tabela2[Id_Porto],-1)</f>
        <v>6</v>
      </c>
      <c r="G1432" s="68">
        <f>_xlfn.XLOOKUP(Tabela4[[#This Row],[Tipo]],Tabela5[Tipo],Tabela5[Id_Carga],-1)</f>
        <v>4</v>
      </c>
      <c r="H1432" s="59">
        <f>MONTH(DATE(2024, FIND(Tabela4[[#This Row],[Mês]], "janfevmarabrmaijunjulagosetoutnovdez")/3 + 1, 1))</f>
        <v>4</v>
      </c>
      <c r="I1432" s="51">
        <v>101</v>
      </c>
      <c r="J1432" s="47">
        <v>202</v>
      </c>
    </row>
    <row r="1433" spans="1:10" x14ac:dyDescent="0.25">
      <c r="A1433" s="59" t="s">
        <v>197</v>
      </c>
      <c r="B1433" s="46" t="s">
        <v>191</v>
      </c>
      <c r="C1433" s="46" t="s">
        <v>86</v>
      </c>
      <c r="D1433" s="46" t="s">
        <v>177</v>
      </c>
      <c r="E1433" s="68">
        <f>_xlfn.XLOOKUP(Tabela4[[#This Row],[Origem]],Tabela2[Estado],Tabela2[Id_Porto],-1)</f>
        <v>4</v>
      </c>
      <c r="F1433" s="68">
        <f>_xlfn.XLOOKUP(Tabela4[[#This Row],[Destino]],Tabela2[Estado],Tabela2[Id_Porto],-1)</f>
        <v>1</v>
      </c>
      <c r="G1433" s="68">
        <f>_xlfn.XLOOKUP(Tabela4[[#This Row],[Tipo]],Tabela5[Tipo],Tabela5[Id_Carga],-1)</f>
        <v>3</v>
      </c>
      <c r="H1433" s="59">
        <f>MONTH(DATE(2024, FIND(Tabela4[[#This Row],[Mês]], "janfevmarabrmaijunjulagosetoutnovdez")/3 + 1, 1))</f>
        <v>4</v>
      </c>
      <c r="I1433" s="51">
        <v>99</v>
      </c>
      <c r="J1433" s="47">
        <v>198</v>
      </c>
    </row>
    <row r="1434" spans="1:10" x14ac:dyDescent="0.25">
      <c r="A1434" s="59" t="s">
        <v>197</v>
      </c>
      <c r="B1434" s="46" t="s">
        <v>191</v>
      </c>
      <c r="C1434" s="46" t="s">
        <v>182</v>
      </c>
      <c r="D1434" s="46" t="s">
        <v>184</v>
      </c>
      <c r="E1434" s="68">
        <f>_xlfn.XLOOKUP(Tabela4[[#This Row],[Origem]],Tabela2[Estado],Tabela2[Id_Porto],-1)</f>
        <v>7</v>
      </c>
      <c r="F1434" s="68">
        <f>_xlfn.XLOOKUP(Tabela4[[#This Row],[Destino]],Tabela2[Estado],Tabela2[Id_Porto],-1)</f>
        <v>9</v>
      </c>
      <c r="G1434" s="68">
        <f>_xlfn.XLOOKUP(Tabela4[[#This Row],[Tipo]],Tabela5[Tipo],Tabela5[Id_Carga],-1)</f>
        <v>3</v>
      </c>
      <c r="H1434" s="59">
        <f>MONTH(DATE(2024, FIND(Tabela4[[#This Row],[Mês]], "janfevmarabrmaijunjulagosetoutnovdez")/3 + 1, 1))</f>
        <v>4</v>
      </c>
      <c r="I1434" s="51">
        <v>96</v>
      </c>
      <c r="J1434" s="47">
        <v>192</v>
      </c>
    </row>
    <row r="1435" spans="1:10" x14ac:dyDescent="0.25">
      <c r="A1435" s="59" t="s">
        <v>197</v>
      </c>
      <c r="B1435" s="46" t="s">
        <v>192</v>
      </c>
      <c r="C1435" s="46" t="s">
        <v>86</v>
      </c>
      <c r="D1435" s="46" t="s">
        <v>177</v>
      </c>
      <c r="E1435" s="68">
        <f>_xlfn.XLOOKUP(Tabela4[[#This Row],[Origem]],Tabela2[Estado],Tabela2[Id_Porto],-1)</f>
        <v>4</v>
      </c>
      <c r="F1435" s="68">
        <f>_xlfn.XLOOKUP(Tabela4[[#This Row],[Destino]],Tabela2[Estado],Tabela2[Id_Porto],-1)</f>
        <v>1</v>
      </c>
      <c r="G1435" s="68">
        <f>_xlfn.XLOOKUP(Tabela4[[#This Row],[Tipo]],Tabela5[Tipo],Tabela5[Id_Carga],-1)</f>
        <v>1</v>
      </c>
      <c r="H1435" s="59">
        <f>MONTH(DATE(2024, FIND(Tabela4[[#This Row],[Mês]], "janfevmarabrmaijunjulagosetoutnovdez")/3 + 1, 1))</f>
        <v>4</v>
      </c>
      <c r="I1435" s="51">
        <v>190</v>
      </c>
      <c r="J1435" s="47">
        <v>190</v>
      </c>
    </row>
    <row r="1436" spans="1:10" x14ac:dyDescent="0.25">
      <c r="A1436" s="59" t="s">
        <v>197</v>
      </c>
      <c r="B1436" s="46" t="s">
        <v>193</v>
      </c>
      <c r="C1436" s="46" t="s">
        <v>180</v>
      </c>
      <c r="D1436" s="46" t="s">
        <v>177</v>
      </c>
      <c r="E1436" s="68">
        <f>_xlfn.XLOOKUP(Tabela4[[#This Row],[Origem]],Tabela2[Estado],Tabela2[Id_Porto],-1)</f>
        <v>5</v>
      </c>
      <c r="F1436" s="68">
        <f>_xlfn.XLOOKUP(Tabela4[[#This Row],[Destino]],Tabela2[Estado],Tabela2[Id_Porto],-1)</f>
        <v>1</v>
      </c>
      <c r="G1436" s="68">
        <f>_xlfn.XLOOKUP(Tabela4[[#This Row],[Tipo]],Tabela5[Tipo],Tabela5[Id_Carga],-1)</f>
        <v>4</v>
      </c>
      <c r="H1436" s="59">
        <f>MONTH(DATE(2024, FIND(Tabela4[[#This Row],[Mês]], "janfevmarabrmaijunjulagosetoutnovdez")/3 + 1, 1))</f>
        <v>4</v>
      </c>
      <c r="I1436" s="51">
        <v>95</v>
      </c>
      <c r="J1436" s="47">
        <v>190</v>
      </c>
    </row>
    <row r="1437" spans="1:10" x14ac:dyDescent="0.25">
      <c r="A1437" s="59" t="s">
        <v>197</v>
      </c>
      <c r="B1437" s="46" t="s">
        <v>192</v>
      </c>
      <c r="C1437" s="46" t="s">
        <v>182</v>
      </c>
      <c r="D1437" s="46" t="s">
        <v>184</v>
      </c>
      <c r="E1437" s="68">
        <f>_xlfn.XLOOKUP(Tabela4[[#This Row],[Origem]],Tabela2[Estado],Tabela2[Id_Porto],-1)</f>
        <v>7</v>
      </c>
      <c r="F1437" s="68">
        <f>_xlfn.XLOOKUP(Tabela4[[#This Row],[Destino]],Tabela2[Estado],Tabela2[Id_Porto],-1)</f>
        <v>9</v>
      </c>
      <c r="G1437" s="68">
        <f>_xlfn.XLOOKUP(Tabela4[[#This Row],[Tipo]],Tabela5[Tipo],Tabela5[Id_Carga],-1)</f>
        <v>1</v>
      </c>
      <c r="H1437" s="59">
        <f>MONTH(DATE(2024, FIND(Tabela4[[#This Row],[Mês]], "janfevmarabrmaijunjulagosetoutnovdez")/3 + 1, 1))</f>
        <v>4</v>
      </c>
      <c r="I1437" s="51">
        <v>187</v>
      </c>
      <c r="J1437" s="47">
        <v>187</v>
      </c>
    </row>
    <row r="1438" spans="1:10" x14ac:dyDescent="0.25">
      <c r="A1438" s="59" t="s">
        <v>197</v>
      </c>
      <c r="B1438" s="46" t="s">
        <v>192</v>
      </c>
      <c r="C1438" s="46" t="s">
        <v>181</v>
      </c>
      <c r="D1438" s="46" t="s">
        <v>184</v>
      </c>
      <c r="E1438" s="68">
        <f>_xlfn.XLOOKUP(Tabela4[[#This Row],[Origem]],Tabela2[Estado],Tabela2[Id_Porto],-1)</f>
        <v>6</v>
      </c>
      <c r="F1438" s="68">
        <f>_xlfn.XLOOKUP(Tabela4[[#This Row],[Destino]],Tabela2[Estado],Tabela2[Id_Porto],-1)</f>
        <v>9</v>
      </c>
      <c r="G1438" s="68">
        <f>_xlfn.XLOOKUP(Tabela4[[#This Row],[Tipo]],Tabela5[Tipo],Tabela5[Id_Carga],-1)</f>
        <v>1</v>
      </c>
      <c r="H1438" s="59">
        <f>MONTH(DATE(2024, FIND(Tabela4[[#This Row],[Mês]], "janfevmarabrmaijunjulagosetoutnovdez")/3 + 1, 1))</f>
        <v>4</v>
      </c>
      <c r="I1438" s="51">
        <v>186</v>
      </c>
      <c r="J1438" s="47">
        <v>186</v>
      </c>
    </row>
    <row r="1439" spans="1:10" x14ac:dyDescent="0.25">
      <c r="A1439" s="59" t="s">
        <v>197</v>
      </c>
      <c r="B1439" s="46" t="s">
        <v>192</v>
      </c>
      <c r="C1439" s="46" t="s">
        <v>180</v>
      </c>
      <c r="D1439" s="46" t="s">
        <v>181</v>
      </c>
      <c r="E1439" s="68">
        <f>_xlfn.XLOOKUP(Tabela4[[#This Row],[Origem]],Tabela2[Estado],Tabela2[Id_Porto],-1)</f>
        <v>5</v>
      </c>
      <c r="F1439" s="68">
        <f>_xlfn.XLOOKUP(Tabela4[[#This Row],[Destino]],Tabela2[Estado],Tabela2[Id_Porto],-1)</f>
        <v>6</v>
      </c>
      <c r="G1439" s="68">
        <f>_xlfn.XLOOKUP(Tabela4[[#This Row],[Tipo]],Tabela5[Tipo],Tabela5[Id_Carga],-1)</f>
        <v>1</v>
      </c>
      <c r="H1439" s="59">
        <f>MONTH(DATE(2024, FIND(Tabela4[[#This Row],[Mês]], "janfevmarabrmaijunjulagosetoutnovdez")/3 + 1, 1))</f>
        <v>4</v>
      </c>
      <c r="I1439" s="51">
        <v>185</v>
      </c>
      <c r="J1439" s="47">
        <v>185</v>
      </c>
    </row>
    <row r="1440" spans="1:10" x14ac:dyDescent="0.25">
      <c r="A1440" s="59" t="s">
        <v>197</v>
      </c>
      <c r="B1440" s="46" t="s">
        <v>192</v>
      </c>
      <c r="C1440" s="46" t="s">
        <v>184</v>
      </c>
      <c r="D1440" s="46" t="s">
        <v>177</v>
      </c>
      <c r="E1440" s="68">
        <f>_xlfn.XLOOKUP(Tabela4[[#This Row],[Origem]],Tabela2[Estado],Tabela2[Id_Porto],-1)</f>
        <v>9</v>
      </c>
      <c r="F1440" s="68">
        <f>_xlfn.XLOOKUP(Tabela4[[#This Row],[Destino]],Tabela2[Estado],Tabela2[Id_Porto],-1)</f>
        <v>1</v>
      </c>
      <c r="G1440" s="68">
        <f>_xlfn.XLOOKUP(Tabela4[[#This Row],[Tipo]],Tabela5[Tipo],Tabela5[Id_Carga],-1)</f>
        <v>1</v>
      </c>
      <c r="H1440" s="59">
        <f>MONTH(DATE(2024, FIND(Tabela4[[#This Row],[Mês]], "janfevmarabrmaijunjulagosetoutnovdez")/3 + 1, 1))</f>
        <v>4</v>
      </c>
      <c r="I1440" s="51">
        <v>183</v>
      </c>
      <c r="J1440" s="47">
        <v>183</v>
      </c>
    </row>
    <row r="1441" spans="1:10" x14ac:dyDescent="0.25">
      <c r="A1441" s="59" t="s">
        <v>197</v>
      </c>
      <c r="B1441" s="46" t="s">
        <v>191</v>
      </c>
      <c r="C1441" s="46" t="s">
        <v>184</v>
      </c>
      <c r="D1441" s="46" t="s">
        <v>179</v>
      </c>
      <c r="E1441" s="68">
        <f>_xlfn.XLOOKUP(Tabela4[[#This Row],[Origem]],Tabela2[Estado],Tabela2[Id_Porto],-1)</f>
        <v>9</v>
      </c>
      <c r="F1441" s="68">
        <f>_xlfn.XLOOKUP(Tabela4[[#This Row],[Destino]],Tabela2[Estado],Tabela2[Id_Porto],-1)</f>
        <v>3</v>
      </c>
      <c r="G1441" s="68">
        <f>_xlfn.XLOOKUP(Tabela4[[#This Row],[Tipo]],Tabela5[Tipo],Tabela5[Id_Carga],-1)</f>
        <v>3</v>
      </c>
      <c r="H1441" s="59">
        <f>MONTH(DATE(2024, FIND(Tabela4[[#This Row],[Mês]], "janfevmarabrmaijunjulagosetoutnovdez")/3 + 1, 1))</f>
        <v>4</v>
      </c>
      <c r="I1441" s="51">
        <v>91</v>
      </c>
      <c r="J1441" s="47">
        <v>182</v>
      </c>
    </row>
    <row r="1442" spans="1:10" x14ac:dyDescent="0.25">
      <c r="A1442" s="59" t="s">
        <v>197</v>
      </c>
      <c r="B1442" s="46" t="s">
        <v>191</v>
      </c>
      <c r="C1442" s="46" t="s">
        <v>186</v>
      </c>
      <c r="D1442" s="46" t="s">
        <v>177</v>
      </c>
      <c r="E1442" s="68">
        <f>_xlfn.XLOOKUP(Tabela4[[#This Row],[Origem]],Tabela2[Estado],Tabela2[Id_Porto],-1)</f>
        <v>11</v>
      </c>
      <c r="F1442" s="68">
        <f>_xlfn.XLOOKUP(Tabela4[[#This Row],[Destino]],Tabela2[Estado],Tabela2[Id_Porto],-1)</f>
        <v>1</v>
      </c>
      <c r="G1442" s="68">
        <f>_xlfn.XLOOKUP(Tabela4[[#This Row],[Tipo]],Tabela5[Tipo],Tabela5[Id_Carga],-1)</f>
        <v>3</v>
      </c>
      <c r="H1442" s="59">
        <f>MONTH(DATE(2024, FIND(Tabela4[[#This Row],[Mês]], "janfevmarabrmaijunjulagosetoutnovdez")/3 + 1, 1))</f>
        <v>4</v>
      </c>
      <c r="I1442" s="51">
        <v>89</v>
      </c>
      <c r="J1442" s="47">
        <v>178</v>
      </c>
    </row>
    <row r="1443" spans="1:10" x14ac:dyDescent="0.25">
      <c r="A1443" s="59" t="s">
        <v>197</v>
      </c>
      <c r="B1443" s="46" t="s">
        <v>193</v>
      </c>
      <c r="C1443" s="46" t="s">
        <v>184</v>
      </c>
      <c r="D1443" s="46" t="s">
        <v>186</v>
      </c>
      <c r="E1443" s="68">
        <f>_xlfn.XLOOKUP(Tabela4[[#This Row],[Origem]],Tabela2[Estado],Tabela2[Id_Porto],-1)</f>
        <v>9</v>
      </c>
      <c r="F1443" s="68">
        <f>_xlfn.XLOOKUP(Tabela4[[#This Row],[Destino]],Tabela2[Estado],Tabela2[Id_Porto],-1)</f>
        <v>11</v>
      </c>
      <c r="G1443" s="68">
        <f>_xlfn.XLOOKUP(Tabela4[[#This Row],[Tipo]],Tabela5[Tipo],Tabela5[Id_Carga],-1)</f>
        <v>4</v>
      </c>
      <c r="H1443" s="59">
        <f>MONTH(DATE(2024, FIND(Tabela4[[#This Row],[Mês]], "janfevmarabrmaijunjulagosetoutnovdez")/3 + 1, 1))</f>
        <v>4</v>
      </c>
      <c r="I1443" s="51">
        <v>88</v>
      </c>
      <c r="J1443" s="47">
        <v>176</v>
      </c>
    </row>
    <row r="1444" spans="1:10" x14ac:dyDescent="0.25">
      <c r="A1444" s="59" t="s">
        <v>197</v>
      </c>
      <c r="B1444" s="46" t="s">
        <v>191</v>
      </c>
      <c r="C1444" s="46" t="s">
        <v>178</v>
      </c>
      <c r="D1444" s="46" t="s">
        <v>86</v>
      </c>
      <c r="E1444" s="68">
        <f>_xlfn.XLOOKUP(Tabela4[[#This Row],[Origem]],Tabela2[Estado],Tabela2[Id_Porto],-1)</f>
        <v>2</v>
      </c>
      <c r="F1444" s="68">
        <f>_xlfn.XLOOKUP(Tabela4[[#This Row],[Destino]],Tabela2[Estado],Tabela2[Id_Porto],-1)</f>
        <v>4</v>
      </c>
      <c r="G1444" s="68">
        <f>_xlfn.XLOOKUP(Tabela4[[#This Row],[Tipo]],Tabela5[Tipo],Tabela5[Id_Carga],-1)</f>
        <v>3</v>
      </c>
      <c r="H1444" s="59">
        <f>MONTH(DATE(2024, FIND(Tabela4[[#This Row],[Mês]], "janfevmarabrmaijunjulagosetoutnovdez")/3 + 1, 1))</f>
        <v>4</v>
      </c>
      <c r="I1444" s="51">
        <v>87</v>
      </c>
      <c r="J1444" s="47">
        <v>174</v>
      </c>
    </row>
    <row r="1445" spans="1:10" x14ac:dyDescent="0.25">
      <c r="A1445" s="59" t="s">
        <v>197</v>
      </c>
      <c r="B1445" s="46" t="s">
        <v>191</v>
      </c>
      <c r="C1445" s="46" t="s">
        <v>180</v>
      </c>
      <c r="D1445" s="46" t="s">
        <v>187</v>
      </c>
      <c r="E1445" s="68">
        <f>_xlfn.XLOOKUP(Tabela4[[#This Row],[Origem]],Tabela2[Estado],Tabela2[Id_Porto],-1)</f>
        <v>5</v>
      </c>
      <c r="F1445" s="68">
        <f>_xlfn.XLOOKUP(Tabela4[[#This Row],[Destino]],Tabela2[Estado],Tabela2[Id_Porto],-1)</f>
        <v>12</v>
      </c>
      <c r="G1445" s="68">
        <f>_xlfn.XLOOKUP(Tabela4[[#This Row],[Tipo]],Tabela5[Tipo],Tabela5[Id_Carga],-1)</f>
        <v>3</v>
      </c>
      <c r="H1445" s="59">
        <f>MONTH(DATE(2024, FIND(Tabela4[[#This Row],[Mês]], "janfevmarabrmaijunjulagosetoutnovdez")/3 + 1, 1))</f>
        <v>4</v>
      </c>
      <c r="I1445" s="51">
        <v>85</v>
      </c>
      <c r="J1445" s="47">
        <v>170</v>
      </c>
    </row>
    <row r="1446" spans="1:10" x14ac:dyDescent="0.25">
      <c r="A1446" s="59" t="s">
        <v>197</v>
      </c>
      <c r="B1446" s="46" t="s">
        <v>191</v>
      </c>
      <c r="C1446" s="46" t="s">
        <v>86</v>
      </c>
      <c r="D1446" s="46" t="s">
        <v>184</v>
      </c>
      <c r="E1446" s="68">
        <f>_xlfn.XLOOKUP(Tabela4[[#This Row],[Origem]],Tabela2[Estado],Tabela2[Id_Porto],-1)</f>
        <v>4</v>
      </c>
      <c r="F1446" s="68">
        <f>_xlfn.XLOOKUP(Tabela4[[#This Row],[Destino]],Tabela2[Estado],Tabela2[Id_Porto],-1)</f>
        <v>9</v>
      </c>
      <c r="G1446" s="68">
        <f>_xlfn.XLOOKUP(Tabela4[[#This Row],[Tipo]],Tabela5[Tipo],Tabela5[Id_Carga],-1)</f>
        <v>3</v>
      </c>
      <c r="H1446" s="59">
        <f>MONTH(DATE(2024, FIND(Tabela4[[#This Row],[Mês]], "janfevmarabrmaijunjulagosetoutnovdez")/3 + 1, 1))</f>
        <v>4</v>
      </c>
      <c r="I1446" s="51">
        <v>80</v>
      </c>
      <c r="J1446" s="47">
        <v>160</v>
      </c>
    </row>
    <row r="1447" spans="1:10" x14ac:dyDescent="0.25">
      <c r="A1447" s="59" t="s">
        <v>197</v>
      </c>
      <c r="B1447" s="46" t="s">
        <v>191</v>
      </c>
      <c r="C1447" s="46" t="s">
        <v>183</v>
      </c>
      <c r="D1447" s="46" t="s">
        <v>186</v>
      </c>
      <c r="E1447" s="68">
        <f>_xlfn.XLOOKUP(Tabela4[[#This Row],[Origem]],Tabela2[Estado],Tabela2[Id_Porto],-1)</f>
        <v>8</v>
      </c>
      <c r="F1447" s="68">
        <f>_xlfn.XLOOKUP(Tabela4[[#This Row],[Destino]],Tabela2[Estado],Tabela2[Id_Porto],-1)</f>
        <v>11</v>
      </c>
      <c r="G1447" s="68">
        <f>_xlfn.XLOOKUP(Tabela4[[#This Row],[Tipo]],Tabela5[Tipo],Tabela5[Id_Carga],-1)</f>
        <v>3</v>
      </c>
      <c r="H1447" s="59">
        <f>MONTH(DATE(2024, FIND(Tabela4[[#This Row],[Mês]], "janfevmarabrmaijunjulagosetoutnovdez")/3 + 1, 1))</f>
        <v>4</v>
      </c>
      <c r="I1447" s="51">
        <v>80</v>
      </c>
      <c r="J1447" s="47">
        <v>160</v>
      </c>
    </row>
    <row r="1448" spans="1:10" x14ac:dyDescent="0.25">
      <c r="A1448" s="59" t="s">
        <v>197</v>
      </c>
      <c r="B1448" s="46" t="s">
        <v>191</v>
      </c>
      <c r="C1448" s="46" t="s">
        <v>181</v>
      </c>
      <c r="D1448" s="46" t="s">
        <v>180</v>
      </c>
      <c r="E1448" s="68">
        <f>_xlfn.XLOOKUP(Tabela4[[#This Row],[Origem]],Tabela2[Estado],Tabela2[Id_Porto],-1)</f>
        <v>6</v>
      </c>
      <c r="F1448" s="68">
        <f>_xlfn.XLOOKUP(Tabela4[[#This Row],[Destino]],Tabela2[Estado],Tabela2[Id_Porto],-1)</f>
        <v>5</v>
      </c>
      <c r="G1448" s="68">
        <f>_xlfn.XLOOKUP(Tabela4[[#This Row],[Tipo]],Tabela5[Tipo],Tabela5[Id_Carga],-1)</f>
        <v>3</v>
      </c>
      <c r="H1448" s="59">
        <f>MONTH(DATE(2024, FIND(Tabela4[[#This Row],[Mês]], "janfevmarabrmaijunjulagosetoutnovdez")/3 + 1, 1))</f>
        <v>4</v>
      </c>
      <c r="I1448" s="51">
        <v>79</v>
      </c>
      <c r="J1448" s="47">
        <v>158</v>
      </c>
    </row>
    <row r="1449" spans="1:10" x14ac:dyDescent="0.25">
      <c r="A1449" s="59" t="s">
        <v>197</v>
      </c>
      <c r="B1449" s="46" t="s">
        <v>193</v>
      </c>
      <c r="C1449" s="46" t="s">
        <v>186</v>
      </c>
      <c r="D1449" s="46" t="s">
        <v>183</v>
      </c>
      <c r="E1449" s="68">
        <f>_xlfn.XLOOKUP(Tabela4[[#This Row],[Origem]],Tabela2[Estado],Tabela2[Id_Porto],-1)</f>
        <v>11</v>
      </c>
      <c r="F1449" s="68">
        <f>_xlfn.XLOOKUP(Tabela4[[#This Row],[Destino]],Tabela2[Estado],Tabela2[Id_Porto],-1)</f>
        <v>8</v>
      </c>
      <c r="G1449" s="68">
        <f>_xlfn.XLOOKUP(Tabela4[[#This Row],[Tipo]],Tabela5[Tipo],Tabela5[Id_Carga],-1)</f>
        <v>4</v>
      </c>
      <c r="H1449" s="59">
        <f>MONTH(DATE(2024, FIND(Tabela4[[#This Row],[Mês]], "janfevmarabrmaijunjulagosetoutnovdez")/3 + 1, 1))</f>
        <v>4</v>
      </c>
      <c r="I1449" s="51">
        <v>79</v>
      </c>
      <c r="J1449" s="47">
        <v>158</v>
      </c>
    </row>
    <row r="1450" spans="1:10" x14ac:dyDescent="0.25">
      <c r="A1450" s="59" t="s">
        <v>197</v>
      </c>
      <c r="B1450" s="46" t="s">
        <v>192</v>
      </c>
      <c r="C1450" s="46" t="s">
        <v>86</v>
      </c>
      <c r="D1450" s="46" t="s">
        <v>184</v>
      </c>
      <c r="E1450" s="68">
        <f>_xlfn.XLOOKUP(Tabela4[[#This Row],[Origem]],Tabela2[Estado],Tabela2[Id_Porto],-1)</f>
        <v>4</v>
      </c>
      <c r="F1450" s="68">
        <f>_xlfn.XLOOKUP(Tabela4[[#This Row],[Destino]],Tabela2[Estado],Tabela2[Id_Porto],-1)</f>
        <v>9</v>
      </c>
      <c r="G1450" s="68">
        <f>_xlfn.XLOOKUP(Tabela4[[#This Row],[Tipo]],Tabela5[Tipo],Tabela5[Id_Carga],-1)</f>
        <v>1</v>
      </c>
      <c r="H1450" s="59">
        <f>MONTH(DATE(2024, FIND(Tabela4[[#This Row],[Mês]], "janfevmarabrmaijunjulagosetoutnovdez")/3 + 1, 1))</f>
        <v>4</v>
      </c>
      <c r="I1450" s="51">
        <v>152</v>
      </c>
      <c r="J1450" s="47">
        <v>152</v>
      </c>
    </row>
    <row r="1451" spans="1:10" x14ac:dyDescent="0.25">
      <c r="A1451" s="59" t="s">
        <v>197</v>
      </c>
      <c r="B1451" s="46" t="s">
        <v>191</v>
      </c>
      <c r="C1451" s="46" t="s">
        <v>184</v>
      </c>
      <c r="D1451" s="46" t="s">
        <v>177</v>
      </c>
      <c r="E1451" s="68">
        <f>_xlfn.XLOOKUP(Tabela4[[#This Row],[Origem]],Tabela2[Estado],Tabela2[Id_Porto],-1)</f>
        <v>9</v>
      </c>
      <c r="F1451" s="68">
        <f>_xlfn.XLOOKUP(Tabela4[[#This Row],[Destino]],Tabela2[Estado],Tabela2[Id_Porto],-1)</f>
        <v>1</v>
      </c>
      <c r="G1451" s="68">
        <f>_xlfn.XLOOKUP(Tabela4[[#This Row],[Tipo]],Tabela5[Tipo],Tabela5[Id_Carga],-1)</f>
        <v>3</v>
      </c>
      <c r="H1451" s="59">
        <f>MONTH(DATE(2024, FIND(Tabela4[[#This Row],[Mês]], "janfevmarabrmaijunjulagosetoutnovdez")/3 + 1, 1))</f>
        <v>4</v>
      </c>
      <c r="I1451" s="51">
        <v>76</v>
      </c>
      <c r="J1451" s="47">
        <v>152</v>
      </c>
    </row>
    <row r="1452" spans="1:10" x14ac:dyDescent="0.25">
      <c r="A1452" s="59" t="s">
        <v>197</v>
      </c>
      <c r="B1452" s="46" t="s">
        <v>192</v>
      </c>
      <c r="C1452" s="46" t="s">
        <v>177</v>
      </c>
      <c r="D1452" s="46" t="s">
        <v>86</v>
      </c>
      <c r="E1452" s="68">
        <f>_xlfn.XLOOKUP(Tabela4[[#This Row],[Origem]],Tabela2[Estado],Tabela2[Id_Porto],-1)</f>
        <v>1</v>
      </c>
      <c r="F1452" s="68">
        <f>_xlfn.XLOOKUP(Tabela4[[#This Row],[Destino]],Tabela2[Estado],Tabela2[Id_Porto],-1)</f>
        <v>4</v>
      </c>
      <c r="G1452" s="68">
        <f>_xlfn.XLOOKUP(Tabela4[[#This Row],[Tipo]],Tabela5[Tipo],Tabela5[Id_Carga],-1)</f>
        <v>1</v>
      </c>
      <c r="H1452" s="59">
        <f>MONTH(DATE(2024, FIND(Tabela4[[#This Row],[Mês]], "janfevmarabrmaijunjulagosetoutnovdez")/3 + 1, 1))</f>
        <v>4</v>
      </c>
      <c r="I1452" s="51">
        <v>151</v>
      </c>
      <c r="J1452" s="47">
        <v>151</v>
      </c>
    </row>
    <row r="1453" spans="1:10" x14ac:dyDescent="0.25">
      <c r="A1453" s="59" t="s">
        <v>197</v>
      </c>
      <c r="B1453" s="46" t="s">
        <v>191</v>
      </c>
      <c r="C1453" s="46" t="s">
        <v>181</v>
      </c>
      <c r="D1453" s="46" t="s">
        <v>86</v>
      </c>
      <c r="E1453" s="68">
        <f>_xlfn.XLOOKUP(Tabela4[[#This Row],[Origem]],Tabela2[Estado],Tabela2[Id_Porto],-1)</f>
        <v>6</v>
      </c>
      <c r="F1453" s="68">
        <f>_xlfn.XLOOKUP(Tabela4[[#This Row],[Destino]],Tabela2[Estado],Tabela2[Id_Porto],-1)</f>
        <v>4</v>
      </c>
      <c r="G1453" s="68">
        <f>_xlfn.XLOOKUP(Tabela4[[#This Row],[Tipo]],Tabela5[Tipo],Tabela5[Id_Carga],-1)</f>
        <v>3</v>
      </c>
      <c r="H1453" s="59">
        <f>MONTH(DATE(2024, FIND(Tabela4[[#This Row],[Mês]], "janfevmarabrmaijunjulagosetoutnovdez")/3 + 1, 1))</f>
        <v>4</v>
      </c>
      <c r="I1453" s="51">
        <v>75</v>
      </c>
      <c r="J1453" s="47">
        <v>150</v>
      </c>
    </row>
    <row r="1454" spans="1:10" x14ac:dyDescent="0.25">
      <c r="A1454" s="59" t="s">
        <v>197</v>
      </c>
      <c r="B1454" s="46" t="s">
        <v>192</v>
      </c>
      <c r="C1454" s="46" t="s">
        <v>182</v>
      </c>
      <c r="D1454" s="46" t="s">
        <v>184</v>
      </c>
      <c r="E1454" s="68">
        <f>_xlfn.XLOOKUP(Tabela4[[#This Row],[Origem]],Tabela2[Estado],Tabela2[Id_Porto],-1)</f>
        <v>7</v>
      </c>
      <c r="F1454" s="68">
        <f>_xlfn.XLOOKUP(Tabela4[[#This Row],[Destino]],Tabela2[Estado],Tabela2[Id_Porto],-1)</f>
        <v>9</v>
      </c>
      <c r="G1454" s="68">
        <f>_xlfn.XLOOKUP(Tabela4[[#This Row],[Tipo]],Tabela5[Tipo],Tabela5[Id_Carga],-1)</f>
        <v>1</v>
      </c>
      <c r="H1454" s="59">
        <f>MONTH(DATE(2024, FIND(Tabela4[[#This Row],[Mês]], "janfevmarabrmaijunjulagosetoutnovdez")/3 + 1, 1))</f>
        <v>4</v>
      </c>
      <c r="I1454" s="51">
        <v>146</v>
      </c>
      <c r="J1454" s="47">
        <v>146</v>
      </c>
    </row>
    <row r="1455" spans="1:10" x14ac:dyDescent="0.25">
      <c r="A1455" s="59" t="s">
        <v>197</v>
      </c>
      <c r="B1455" s="46" t="s">
        <v>191</v>
      </c>
      <c r="C1455" s="46" t="s">
        <v>185</v>
      </c>
      <c r="D1455" s="46" t="s">
        <v>186</v>
      </c>
      <c r="E1455" s="68">
        <f>_xlfn.XLOOKUP(Tabela4[[#This Row],[Origem]],Tabela2[Estado],Tabela2[Id_Porto],-1)</f>
        <v>10</v>
      </c>
      <c r="F1455" s="68">
        <f>_xlfn.XLOOKUP(Tabela4[[#This Row],[Destino]],Tabela2[Estado],Tabela2[Id_Porto],-1)</f>
        <v>11</v>
      </c>
      <c r="G1455" s="68">
        <f>_xlfn.XLOOKUP(Tabela4[[#This Row],[Tipo]],Tabela5[Tipo],Tabela5[Id_Carga],-1)</f>
        <v>3</v>
      </c>
      <c r="H1455" s="59">
        <f>MONTH(DATE(2024, FIND(Tabela4[[#This Row],[Mês]], "janfevmarabrmaijunjulagosetoutnovdez")/3 + 1, 1))</f>
        <v>4</v>
      </c>
      <c r="I1455" s="51">
        <v>73</v>
      </c>
      <c r="J1455" s="47">
        <v>146</v>
      </c>
    </row>
    <row r="1456" spans="1:10" x14ac:dyDescent="0.25">
      <c r="A1456" s="59" t="s">
        <v>197</v>
      </c>
      <c r="B1456" s="46" t="s">
        <v>191</v>
      </c>
      <c r="C1456" s="46" t="s">
        <v>86</v>
      </c>
      <c r="D1456" s="46" t="s">
        <v>186</v>
      </c>
      <c r="E1456" s="68">
        <f>_xlfn.XLOOKUP(Tabela4[[#This Row],[Origem]],Tabela2[Estado],Tabela2[Id_Porto],-1)</f>
        <v>4</v>
      </c>
      <c r="F1456" s="68">
        <f>_xlfn.XLOOKUP(Tabela4[[#This Row],[Destino]],Tabela2[Estado],Tabela2[Id_Porto],-1)</f>
        <v>11</v>
      </c>
      <c r="G1456" s="68">
        <f>_xlfn.XLOOKUP(Tabela4[[#This Row],[Tipo]],Tabela5[Tipo],Tabela5[Id_Carga],-1)</f>
        <v>3</v>
      </c>
      <c r="H1456" s="59">
        <f>MONTH(DATE(2024, FIND(Tabela4[[#This Row],[Mês]], "janfevmarabrmaijunjulagosetoutnovdez")/3 + 1, 1))</f>
        <v>4</v>
      </c>
      <c r="I1456" s="51">
        <v>72</v>
      </c>
      <c r="J1456" s="47">
        <v>144</v>
      </c>
    </row>
    <row r="1457" spans="1:10" x14ac:dyDescent="0.25">
      <c r="A1457" s="59" t="s">
        <v>197</v>
      </c>
      <c r="B1457" s="46" t="s">
        <v>191</v>
      </c>
      <c r="C1457" s="46" t="s">
        <v>86</v>
      </c>
      <c r="D1457" s="46" t="s">
        <v>186</v>
      </c>
      <c r="E1457" s="68">
        <f>_xlfn.XLOOKUP(Tabela4[[#This Row],[Origem]],Tabela2[Estado],Tabela2[Id_Porto],-1)</f>
        <v>4</v>
      </c>
      <c r="F1457" s="68">
        <f>_xlfn.XLOOKUP(Tabela4[[#This Row],[Destino]],Tabela2[Estado],Tabela2[Id_Porto],-1)</f>
        <v>11</v>
      </c>
      <c r="G1457" s="68">
        <f>_xlfn.XLOOKUP(Tabela4[[#This Row],[Tipo]],Tabela5[Tipo],Tabela5[Id_Carga],-1)</f>
        <v>3</v>
      </c>
      <c r="H1457" s="59">
        <f>MONTH(DATE(2024, FIND(Tabela4[[#This Row],[Mês]], "janfevmarabrmaijunjulagosetoutnovdez")/3 + 1, 1))</f>
        <v>4</v>
      </c>
      <c r="I1457" s="51">
        <v>71</v>
      </c>
      <c r="J1457" s="47">
        <v>142</v>
      </c>
    </row>
    <row r="1458" spans="1:10" x14ac:dyDescent="0.25">
      <c r="A1458" s="59" t="s">
        <v>197</v>
      </c>
      <c r="B1458" s="46" t="s">
        <v>193</v>
      </c>
      <c r="C1458" s="46" t="s">
        <v>184</v>
      </c>
      <c r="D1458" s="46" t="s">
        <v>183</v>
      </c>
      <c r="E1458" s="68">
        <f>_xlfn.XLOOKUP(Tabela4[[#This Row],[Origem]],Tabela2[Estado],Tabela2[Id_Porto],-1)</f>
        <v>9</v>
      </c>
      <c r="F1458" s="68">
        <f>_xlfn.XLOOKUP(Tabela4[[#This Row],[Destino]],Tabela2[Estado],Tabela2[Id_Porto],-1)</f>
        <v>8</v>
      </c>
      <c r="G1458" s="68">
        <f>_xlfn.XLOOKUP(Tabela4[[#This Row],[Tipo]],Tabela5[Tipo],Tabela5[Id_Carga],-1)</f>
        <v>4</v>
      </c>
      <c r="H1458" s="59">
        <f>MONTH(DATE(2024, FIND(Tabela4[[#This Row],[Mês]], "janfevmarabrmaijunjulagosetoutnovdez")/3 + 1, 1))</f>
        <v>4</v>
      </c>
      <c r="I1458" s="51">
        <v>71</v>
      </c>
      <c r="J1458" s="47">
        <v>142</v>
      </c>
    </row>
    <row r="1459" spans="1:10" x14ac:dyDescent="0.25">
      <c r="A1459" s="59" t="s">
        <v>197</v>
      </c>
      <c r="B1459" s="46" t="s">
        <v>191</v>
      </c>
      <c r="C1459" s="46" t="s">
        <v>182</v>
      </c>
      <c r="D1459" s="46" t="s">
        <v>177</v>
      </c>
      <c r="E1459" s="68">
        <f>_xlfn.XLOOKUP(Tabela4[[#This Row],[Origem]],Tabela2[Estado],Tabela2[Id_Porto],-1)</f>
        <v>7</v>
      </c>
      <c r="F1459" s="68">
        <f>_xlfn.XLOOKUP(Tabela4[[#This Row],[Destino]],Tabela2[Estado],Tabela2[Id_Porto],-1)</f>
        <v>1</v>
      </c>
      <c r="G1459" s="68">
        <f>_xlfn.XLOOKUP(Tabela4[[#This Row],[Tipo]],Tabela5[Tipo],Tabela5[Id_Carga],-1)</f>
        <v>3</v>
      </c>
      <c r="H1459" s="59">
        <f>MONTH(DATE(2024, FIND(Tabela4[[#This Row],[Mês]], "janfevmarabrmaijunjulagosetoutnovdez")/3 + 1, 1))</f>
        <v>4</v>
      </c>
      <c r="I1459" s="51">
        <v>70</v>
      </c>
      <c r="J1459" s="47">
        <v>140</v>
      </c>
    </row>
    <row r="1460" spans="1:10" x14ac:dyDescent="0.25">
      <c r="A1460" s="59" t="s">
        <v>197</v>
      </c>
      <c r="B1460" s="46" t="s">
        <v>192</v>
      </c>
      <c r="C1460" s="46" t="s">
        <v>186</v>
      </c>
      <c r="D1460" s="46" t="s">
        <v>180</v>
      </c>
      <c r="E1460" s="68">
        <f>_xlfn.XLOOKUP(Tabela4[[#This Row],[Origem]],Tabela2[Estado],Tabela2[Id_Porto],-1)</f>
        <v>11</v>
      </c>
      <c r="F1460" s="68">
        <f>_xlfn.XLOOKUP(Tabela4[[#This Row],[Destino]],Tabela2[Estado],Tabela2[Id_Porto],-1)</f>
        <v>5</v>
      </c>
      <c r="G1460" s="68">
        <f>_xlfn.XLOOKUP(Tabela4[[#This Row],[Tipo]],Tabela5[Tipo],Tabela5[Id_Carga],-1)</f>
        <v>1</v>
      </c>
      <c r="H1460" s="59">
        <f>MONTH(DATE(2024, FIND(Tabela4[[#This Row],[Mês]], "janfevmarabrmaijunjulagosetoutnovdez")/3 + 1, 1))</f>
        <v>4</v>
      </c>
      <c r="I1460" s="51">
        <v>137</v>
      </c>
      <c r="J1460" s="47">
        <v>137</v>
      </c>
    </row>
    <row r="1461" spans="1:10" x14ac:dyDescent="0.25">
      <c r="A1461" s="59" t="s">
        <v>197</v>
      </c>
      <c r="B1461" s="46" t="s">
        <v>191</v>
      </c>
      <c r="C1461" s="46" t="s">
        <v>183</v>
      </c>
      <c r="D1461" s="46" t="s">
        <v>180</v>
      </c>
      <c r="E1461" s="68">
        <f>_xlfn.XLOOKUP(Tabela4[[#This Row],[Origem]],Tabela2[Estado],Tabela2[Id_Porto],-1)</f>
        <v>8</v>
      </c>
      <c r="F1461" s="68">
        <f>_xlfn.XLOOKUP(Tabela4[[#This Row],[Destino]],Tabela2[Estado],Tabela2[Id_Porto],-1)</f>
        <v>5</v>
      </c>
      <c r="G1461" s="68">
        <f>_xlfn.XLOOKUP(Tabela4[[#This Row],[Tipo]],Tabela5[Tipo],Tabela5[Id_Carga],-1)</f>
        <v>3</v>
      </c>
      <c r="H1461" s="59">
        <f>MONTH(DATE(2024, FIND(Tabela4[[#This Row],[Mês]], "janfevmarabrmaijunjulagosetoutnovdez")/3 + 1, 1))</f>
        <v>4</v>
      </c>
      <c r="I1461" s="51">
        <v>68</v>
      </c>
      <c r="J1461" s="47">
        <v>136</v>
      </c>
    </row>
    <row r="1462" spans="1:10" x14ac:dyDescent="0.25">
      <c r="A1462" s="59" t="s">
        <v>197</v>
      </c>
      <c r="B1462" s="46" t="s">
        <v>191</v>
      </c>
      <c r="C1462" s="46" t="s">
        <v>181</v>
      </c>
      <c r="D1462" s="46" t="s">
        <v>86</v>
      </c>
      <c r="E1462" s="68">
        <f>_xlfn.XLOOKUP(Tabela4[[#This Row],[Origem]],Tabela2[Estado],Tabela2[Id_Porto],-1)</f>
        <v>6</v>
      </c>
      <c r="F1462" s="68">
        <f>_xlfn.XLOOKUP(Tabela4[[#This Row],[Destino]],Tabela2[Estado],Tabela2[Id_Porto],-1)</f>
        <v>4</v>
      </c>
      <c r="G1462" s="68">
        <f>_xlfn.XLOOKUP(Tabela4[[#This Row],[Tipo]],Tabela5[Tipo],Tabela5[Id_Carga],-1)</f>
        <v>3</v>
      </c>
      <c r="H1462" s="59">
        <f>MONTH(DATE(2024, FIND(Tabela4[[#This Row],[Mês]], "janfevmarabrmaijunjulagosetoutnovdez")/3 + 1, 1))</f>
        <v>4</v>
      </c>
      <c r="I1462" s="51">
        <v>67</v>
      </c>
      <c r="J1462" s="47">
        <v>134</v>
      </c>
    </row>
    <row r="1463" spans="1:10" x14ac:dyDescent="0.25">
      <c r="A1463" s="59" t="s">
        <v>197</v>
      </c>
      <c r="B1463" s="46" t="s">
        <v>192</v>
      </c>
      <c r="C1463" s="46" t="s">
        <v>180</v>
      </c>
      <c r="D1463" s="46" t="s">
        <v>86</v>
      </c>
      <c r="E1463" s="68">
        <f>_xlfn.XLOOKUP(Tabela4[[#This Row],[Origem]],Tabela2[Estado],Tabela2[Id_Porto],-1)</f>
        <v>5</v>
      </c>
      <c r="F1463" s="68">
        <f>_xlfn.XLOOKUP(Tabela4[[#This Row],[Destino]],Tabela2[Estado],Tabela2[Id_Porto],-1)</f>
        <v>4</v>
      </c>
      <c r="G1463" s="68">
        <f>_xlfn.XLOOKUP(Tabela4[[#This Row],[Tipo]],Tabela5[Tipo],Tabela5[Id_Carga],-1)</f>
        <v>1</v>
      </c>
      <c r="H1463" s="59">
        <f>MONTH(DATE(2024, FIND(Tabela4[[#This Row],[Mês]], "janfevmarabrmaijunjulagosetoutnovdez")/3 + 1, 1))</f>
        <v>4</v>
      </c>
      <c r="I1463" s="51">
        <v>128</v>
      </c>
      <c r="J1463" s="47">
        <v>128</v>
      </c>
    </row>
    <row r="1464" spans="1:10" x14ac:dyDescent="0.25">
      <c r="A1464" s="59" t="s">
        <v>197</v>
      </c>
      <c r="B1464" s="46" t="s">
        <v>192</v>
      </c>
      <c r="C1464" s="46" t="s">
        <v>184</v>
      </c>
      <c r="D1464" s="46" t="s">
        <v>86</v>
      </c>
      <c r="E1464" s="68">
        <f>_xlfn.XLOOKUP(Tabela4[[#This Row],[Origem]],Tabela2[Estado],Tabela2[Id_Porto],-1)</f>
        <v>9</v>
      </c>
      <c r="F1464" s="68">
        <f>_xlfn.XLOOKUP(Tabela4[[#This Row],[Destino]],Tabela2[Estado],Tabela2[Id_Porto],-1)</f>
        <v>4</v>
      </c>
      <c r="G1464" s="68">
        <f>_xlfn.XLOOKUP(Tabela4[[#This Row],[Tipo]],Tabela5[Tipo],Tabela5[Id_Carga],-1)</f>
        <v>1</v>
      </c>
      <c r="H1464" s="59">
        <f>MONTH(DATE(2024, FIND(Tabela4[[#This Row],[Mês]], "janfevmarabrmaijunjulagosetoutnovdez")/3 + 1, 1))</f>
        <v>4</v>
      </c>
      <c r="I1464" s="51">
        <v>128</v>
      </c>
      <c r="J1464" s="47">
        <v>128</v>
      </c>
    </row>
    <row r="1465" spans="1:10" x14ac:dyDescent="0.25">
      <c r="A1465" s="59" t="s">
        <v>197</v>
      </c>
      <c r="B1465" s="46" t="s">
        <v>192</v>
      </c>
      <c r="C1465" s="46" t="s">
        <v>181</v>
      </c>
      <c r="D1465" s="46" t="s">
        <v>183</v>
      </c>
      <c r="E1465" s="68">
        <f>_xlfn.XLOOKUP(Tabela4[[#This Row],[Origem]],Tabela2[Estado],Tabela2[Id_Porto],-1)</f>
        <v>6</v>
      </c>
      <c r="F1465" s="68">
        <f>_xlfn.XLOOKUP(Tabela4[[#This Row],[Destino]],Tabela2[Estado],Tabela2[Id_Porto],-1)</f>
        <v>8</v>
      </c>
      <c r="G1465" s="68">
        <f>_xlfn.XLOOKUP(Tabela4[[#This Row],[Tipo]],Tabela5[Tipo],Tabela5[Id_Carga],-1)</f>
        <v>1</v>
      </c>
      <c r="H1465" s="59">
        <f>MONTH(DATE(2024, FIND(Tabela4[[#This Row],[Mês]], "janfevmarabrmaijunjulagosetoutnovdez")/3 + 1, 1))</f>
        <v>4</v>
      </c>
      <c r="I1465" s="51">
        <v>127</v>
      </c>
      <c r="J1465" s="47">
        <v>127</v>
      </c>
    </row>
    <row r="1466" spans="1:10" x14ac:dyDescent="0.25">
      <c r="A1466" s="59" t="s">
        <v>197</v>
      </c>
      <c r="B1466" s="46" t="s">
        <v>192</v>
      </c>
      <c r="C1466" s="46" t="s">
        <v>183</v>
      </c>
      <c r="D1466" s="46" t="s">
        <v>177</v>
      </c>
      <c r="E1466" s="68">
        <f>_xlfn.XLOOKUP(Tabela4[[#This Row],[Origem]],Tabela2[Estado],Tabela2[Id_Porto],-1)</f>
        <v>8</v>
      </c>
      <c r="F1466" s="68">
        <f>_xlfn.XLOOKUP(Tabela4[[#This Row],[Destino]],Tabela2[Estado],Tabela2[Id_Porto],-1)</f>
        <v>1</v>
      </c>
      <c r="G1466" s="68">
        <f>_xlfn.XLOOKUP(Tabela4[[#This Row],[Tipo]],Tabela5[Tipo],Tabela5[Id_Carga],-1)</f>
        <v>1</v>
      </c>
      <c r="H1466" s="59">
        <f>MONTH(DATE(2024, FIND(Tabela4[[#This Row],[Mês]], "janfevmarabrmaijunjulagosetoutnovdez")/3 + 1, 1))</f>
        <v>4</v>
      </c>
      <c r="I1466" s="51">
        <v>122</v>
      </c>
      <c r="J1466" s="47">
        <v>122</v>
      </c>
    </row>
    <row r="1467" spans="1:10" x14ac:dyDescent="0.25">
      <c r="A1467" s="59" t="s">
        <v>197</v>
      </c>
      <c r="B1467" s="46" t="s">
        <v>191</v>
      </c>
      <c r="C1467" s="46" t="s">
        <v>187</v>
      </c>
      <c r="D1467" s="46" t="s">
        <v>184</v>
      </c>
      <c r="E1467" s="68">
        <f>_xlfn.XLOOKUP(Tabela4[[#This Row],[Origem]],Tabela2[Estado],Tabela2[Id_Porto],-1)</f>
        <v>12</v>
      </c>
      <c r="F1467" s="68">
        <f>_xlfn.XLOOKUP(Tabela4[[#This Row],[Destino]],Tabela2[Estado],Tabela2[Id_Porto],-1)</f>
        <v>9</v>
      </c>
      <c r="G1467" s="68">
        <f>_xlfn.XLOOKUP(Tabela4[[#This Row],[Tipo]],Tabela5[Tipo],Tabela5[Id_Carga],-1)</f>
        <v>3</v>
      </c>
      <c r="H1467" s="59">
        <f>MONTH(DATE(2024, FIND(Tabela4[[#This Row],[Mês]], "janfevmarabrmaijunjulagosetoutnovdez")/3 + 1, 1))</f>
        <v>4</v>
      </c>
      <c r="I1467" s="51">
        <v>60</v>
      </c>
      <c r="J1467" s="47">
        <v>120</v>
      </c>
    </row>
    <row r="1468" spans="1:10" x14ac:dyDescent="0.25">
      <c r="A1468" s="59" t="s">
        <v>197</v>
      </c>
      <c r="B1468" s="46" t="s">
        <v>192</v>
      </c>
      <c r="C1468" s="46" t="s">
        <v>184</v>
      </c>
      <c r="D1468" s="46" t="s">
        <v>86</v>
      </c>
      <c r="E1468" s="68">
        <f>_xlfn.XLOOKUP(Tabela4[[#This Row],[Origem]],Tabela2[Estado],Tabela2[Id_Porto],-1)</f>
        <v>9</v>
      </c>
      <c r="F1468" s="68">
        <f>_xlfn.XLOOKUP(Tabela4[[#This Row],[Destino]],Tabela2[Estado],Tabela2[Id_Porto],-1)</f>
        <v>4</v>
      </c>
      <c r="G1468" s="68">
        <f>_xlfn.XLOOKUP(Tabela4[[#This Row],[Tipo]],Tabela5[Tipo],Tabela5[Id_Carga],-1)</f>
        <v>1</v>
      </c>
      <c r="H1468" s="59">
        <f>MONTH(DATE(2024, FIND(Tabela4[[#This Row],[Mês]], "janfevmarabrmaijunjulagosetoutnovdez")/3 + 1, 1))</f>
        <v>4</v>
      </c>
      <c r="I1468" s="51">
        <v>119</v>
      </c>
      <c r="J1468" s="47">
        <v>119</v>
      </c>
    </row>
    <row r="1469" spans="1:10" x14ac:dyDescent="0.25">
      <c r="A1469" s="59" t="s">
        <v>197</v>
      </c>
      <c r="B1469" s="46" t="s">
        <v>191</v>
      </c>
      <c r="C1469" s="46" t="s">
        <v>181</v>
      </c>
      <c r="D1469" s="46" t="s">
        <v>187</v>
      </c>
      <c r="E1469" s="68">
        <f>_xlfn.XLOOKUP(Tabela4[[#This Row],[Origem]],Tabela2[Estado],Tabela2[Id_Porto],-1)</f>
        <v>6</v>
      </c>
      <c r="F1469" s="68">
        <f>_xlfn.XLOOKUP(Tabela4[[#This Row],[Destino]],Tabela2[Estado],Tabela2[Id_Porto],-1)</f>
        <v>12</v>
      </c>
      <c r="G1469" s="68">
        <f>_xlfn.XLOOKUP(Tabela4[[#This Row],[Tipo]],Tabela5[Tipo],Tabela5[Id_Carga],-1)</f>
        <v>3</v>
      </c>
      <c r="H1469" s="59">
        <f>MONTH(DATE(2024, FIND(Tabela4[[#This Row],[Mês]], "janfevmarabrmaijunjulagosetoutnovdez")/3 + 1, 1))</f>
        <v>4</v>
      </c>
      <c r="I1469" s="51">
        <v>57</v>
      </c>
      <c r="J1469" s="47">
        <v>114</v>
      </c>
    </row>
    <row r="1470" spans="1:10" x14ac:dyDescent="0.25">
      <c r="A1470" s="59" t="s">
        <v>197</v>
      </c>
      <c r="B1470" s="46" t="s">
        <v>191</v>
      </c>
      <c r="C1470" s="46" t="s">
        <v>183</v>
      </c>
      <c r="D1470" s="46" t="s">
        <v>86</v>
      </c>
      <c r="E1470" s="68">
        <f>_xlfn.XLOOKUP(Tabela4[[#This Row],[Origem]],Tabela2[Estado],Tabela2[Id_Porto],-1)</f>
        <v>8</v>
      </c>
      <c r="F1470" s="68">
        <f>_xlfn.XLOOKUP(Tabela4[[#This Row],[Destino]],Tabela2[Estado],Tabela2[Id_Porto],-1)</f>
        <v>4</v>
      </c>
      <c r="G1470" s="68">
        <f>_xlfn.XLOOKUP(Tabela4[[#This Row],[Tipo]],Tabela5[Tipo],Tabela5[Id_Carga],-1)</f>
        <v>3</v>
      </c>
      <c r="H1470" s="59">
        <f>MONTH(DATE(2024, FIND(Tabela4[[#This Row],[Mês]], "janfevmarabrmaijunjulagosetoutnovdez")/3 + 1, 1))</f>
        <v>4</v>
      </c>
      <c r="I1470" s="51">
        <v>57</v>
      </c>
      <c r="J1470" s="47">
        <v>114</v>
      </c>
    </row>
    <row r="1471" spans="1:10" x14ac:dyDescent="0.25">
      <c r="A1471" s="59" t="s">
        <v>197</v>
      </c>
      <c r="B1471" s="46" t="s">
        <v>191</v>
      </c>
      <c r="C1471" s="46" t="s">
        <v>184</v>
      </c>
      <c r="D1471" s="46" t="s">
        <v>86</v>
      </c>
      <c r="E1471" s="68">
        <f>_xlfn.XLOOKUP(Tabela4[[#This Row],[Origem]],Tabela2[Estado],Tabela2[Id_Porto],-1)</f>
        <v>9</v>
      </c>
      <c r="F1471" s="68">
        <f>_xlfn.XLOOKUP(Tabela4[[#This Row],[Destino]],Tabela2[Estado],Tabela2[Id_Porto],-1)</f>
        <v>4</v>
      </c>
      <c r="G1471" s="68">
        <f>_xlfn.XLOOKUP(Tabela4[[#This Row],[Tipo]],Tabela5[Tipo],Tabela5[Id_Carga],-1)</f>
        <v>3</v>
      </c>
      <c r="H1471" s="59">
        <f>MONTH(DATE(2024, FIND(Tabela4[[#This Row],[Mês]], "janfevmarabrmaijunjulagosetoutnovdez")/3 + 1, 1))</f>
        <v>4</v>
      </c>
      <c r="I1471" s="51">
        <v>56</v>
      </c>
      <c r="J1471" s="47">
        <v>112</v>
      </c>
    </row>
    <row r="1472" spans="1:10" x14ac:dyDescent="0.25">
      <c r="A1472" s="59" t="s">
        <v>197</v>
      </c>
      <c r="B1472" s="46" t="s">
        <v>192</v>
      </c>
      <c r="C1472" s="46" t="s">
        <v>184</v>
      </c>
      <c r="D1472" s="46" t="s">
        <v>186</v>
      </c>
      <c r="E1472" s="68">
        <f>_xlfn.XLOOKUP(Tabela4[[#This Row],[Origem]],Tabela2[Estado],Tabela2[Id_Porto],-1)</f>
        <v>9</v>
      </c>
      <c r="F1472" s="68">
        <f>_xlfn.XLOOKUP(Tabela4[[#This Row],[Destino]],Tabela2[Estado],Tabela2[Id_Porto],-1)</f>
        <v>11</v>
      </c>
      <c r="G1472" s="68">
        <f>_xlfn.XLOOKUP(Tabela4[[#This Row],[Tipo]],Tabela5[Tipo],Tabela5[Id_Carga],-1)</f>
        <v>1</v>
      </c>
      <c r="H1472" s="59">
        <f>MONTH(DATE(2024, FIND(Tabela4[[#This Row],[Mês]], "janfevmarabrmaijunjulagosetoutnovdez")/3 + 1, 1))</f>
        <v>4</v>
      </c>
      <c r="I1472" s="51">
        <v>109</v>
      </c>
      <c r="J1472" s="47">
        <v>109</v>
      </c>
    </row>
    <row r="1473" spans="1:10" x14ac:dyDescent="0.25">
      <c r="A1473" s="59" t="s">
        <v>197</v>
      </c>
      <c r="B1473" s="46" t="s">
        <v>191</v>
      </c>
      <c r="C1473" s="46" t="s">
        <v>182</v>
      </c>
      <c r="D1473" s="46" t="s">
        <v>184</v>
      </c>
      <c r="E1473" s="68">
        <f>_xlfn.XLOOKUP(Tabela4[[#This Row],[Origem]],Tabela2[Estado],Tabela2[Id_Porto],-1)</f>
        <v>7</v>
      </c>
      <c r="F1473" s="68">
        <f>_xlfn.XLOOKUP(Tabela4[[#This Row],[Destino]],Tabela2[Estado],Tabela2[Id_Porto],-1)</f>
        <v>9</v>
      </c>
      <c r="G1473" s="68">
        <f>_xlfn.XLOOKUP(Tabela4[[#This Row],[Tipo]],Tabela5[Tipo],Tabela5[Id_Carga],-1)</f>
        <v>3</v>
      </c>
      <c r="H1473" s="59">
        <f>MONTH(DATE(2024, FIND(Tabela4[[#This Row],[Mês]], "janfevmarabrmaijunjulagosetoutnovdez")/3 + 1, 1))</f>
        <v>4</v>
      </c>
      <c r="I1473" s="51">
        <v>54</v>
      </c>
      <c r="J1473" s="47">
        <v>108</v>
      </c>
    </row>
    <row r="1474" spans="1:10" x14ac:dyDescent="0.25">
      <c r="A1474" s="59" t="s">
        <v>197</v>
      </c>
      <c r="B1474" s="46" t="s">
        <v>192</v>
      </c>
      <c r="C1474" s="46" t="s">
        <v>177</v>
      </c>
      <c r="D1474" s="46" t="s">
        <v>183</v>
      </c>
      <c r="E1474" s="68">
        <f>_xlfn.XLOOKUP(Tabela4[[#This Row],[Origem]],Tabela2[Estado],Tabela2[Id_Porto],-1)</f>
        <v>1</v>
      </c>
      <c r="F1474" s="68">
        <f>_xlfn.XLOOKUP(Tabela4[[#This Row],[Destino]],Tabela2[Estado],Tabela2[Id_Porto],-1)</f>
        <v>8</v>
      </c>
      <c r="G1474" s="68">
        <f>_xlfn.XLOOKUP(Tabela4[[#This Row],[Tipo]],Tabela5[Tipo],Tabela5[Id_Carga],-1)</f>
        <v>1</v>
      </c>
      <c r="H1474" s="59">
        <f>MONTH(DATE(2024, FIND(Tabela4[[#This Row],[Mês]], "janfevmarabrmaijunjulagosetoutnovdez")/3 + 1, 1))</f>
        <v>4</v>
      </c>
      <c r="I1474" s="51">
        <v>106</v>
      </c>
      <c r="J1474" s="47">
        <v>106</v>
      </c>
    </row>
    <row r="1475" spans="1:10" x14ac:dyDescent="0.25">
      <c r="A1475" s="59" t="s">
        <v>197</v>
      </c>
      <c r="B1475" s="46" t="s">
        <v>192</v>
      </c>
      <c r="C1475" s="46" t="s">
        <v>177</v>
      </c>
      <c r="D1475" s="46" t="s">
        <v>184</v>
      </c>
      <c r="E1475" s="68">
        <f>_xlfn.XLOOKUP(Tabela4[[#This Row],[Origem]],Tabela2[Estado],Tabela2[Id_Porto],-1)</f>
        <v>1</v>
      </c>
      <c r="F1475" s="68">
        <f>_xlfn.XLOOKUP(Tabela4[[#This Row],[Destino]],Tabela2[Estado],Tabela2[Id_Porto],-1)</f>
        <v>9</v>
      </c>
      <c r="G1475" s="68">
        <f>_xlfn.XLOOKUP(Tabela4[[#This Row],[Tipo]],Tabela5[Tipo],Tabela5[Id_Carga],-1)</f>
        <v>1</v>
      </c>
      <c r="H1475" s="59">
        <f>MONTH(DATE(2024, FIND(Tabela4[[#This Row],[Mês]], "janfevmarabrmaijunjulagosetoutnovdez")/3 + 1, 1))</f>
        <v>4</v>
      </c>
      <c r="I1475" s="51">
        <v>97</v>
      </c>
      <c r="J1475" s="47">
        <v>97</v>
      </c>
    </row>
    <row r="1476" spans="1:10" x14ac:dyDescent="0.25">
      <c r="A1476" s="59" t="s">
        <v>197</v>
      </c>
      <c r="B1476" s="46" t="s">
        <v>192</v>
      </c>
      <c r="C1476" s="46" t="s">
        <v>186</v>
      </c>
      <c r="D1476" s="46" t="s">
        <v>177</v>
      </c>
      <c r="E1476" s="68">
        <f>_xlfn.XLOOKUP(Tabela4[[#This Row],[Origem]],Tabela2[Estado],Tabela2[Id_Porto],-1)</f>
        <v>11</v>
      </c>
      <c r="F1476" s="68">
        <f>_xlfn.XLOOKUP(Tabela4[[#This Row],[Destino]],Tabela2[Estado],Tabela2[Id_Porto],-1)</f>
        <v>1</v>
      </c>
      <c r="G1476" s="68">
        <f>_xlfn.XLOOKUP(Tabela4[[#This Row],[Tipo]],Tabela5[Tipo],Tabela5[Id_Carga],-1)</f>
        <v>1</v>
      </c>
      <c r="H1476" s="59">
        <f>MONTH(DATE(2024, FIND(Tabela4[[#This Row],[Mês]], "janfevmarabrmaijunjulagosetoutnovdez")/3 + 1, 1))</f>
        <v>4</v>
      </c>
      <c r="I1476" s="51">
        <v>94</v>
      </c>
      <c r="J1476" s="47">
        <v>94</v>
      </c>
    </row>
    <row r="1477" spans="1:10" x14ac:dyDescent="0.25">
      <c r="A1477" s="59" t="s">
        <v>197</v>
      </c>
      <c r="B1477" s="46" t="s">
        <v>191</v>
      </c>
      <c r="C1477" s="46" t="s">
        <v>187</v>
      </c>
      <c r="D1477" s="46" t="s">
        <v>180</v>
      </c>
      <c r="E1477" s="68">
        <f>_xlfn.XLOOKUP(Tabela4[[#This Row],[Origem]],Tabela2[Estado],Tabela2[Id_Porto],-1)</f>
        <v>12</v>
      </c>
      <c r="F1477" s="68">
        <f>_xlfn.XLOOKUP(Tabela4[[#This Row],[Destino]],Tabela2[Estado],Tabela2[Id_Porto],-1)</f>
        <v>5</v>
      </c>
      <c r="G1477" s="68">
        <f>_xlfn.XLOOKUP(Tabela4[[#This Row],[Tipo]],Tabela5[Tipo],Tabela5[Id_Carga],-1)</f>
        <v>3</v>
      </c>
      <c r="H1477" s="59">
        <f>MONTH(DATE(2024, FIND(Tabela4[[#This Row],[Mês]], "janfevmarabrmaijunjulagosetoutnovdez")/3 + 1, 1))</f>
        <v>4</v>
      </c>
      <c r="I1477" s="51">
        <v>45</v>
      </c>
      <c r="J1477" s="47">
        <v>90</v>
      </c>
    </row>
    <row r="1478" spans="1:10" x14ac:dyDescent="0.25">
      <c r="A1478" s="59" t="s">
        <v>197</v>
      </c>
      <c r="B1478" s="46" t="s">
        <v>191</v>
      </c>
      <c r="C1478" s="46" t="s">
        <v>183</v>
      </c>
      <c r="D1478" s="46" t="s">
        <v>184</v>
      </c>
      <c r="E1478" s="68">
        <f>_xlfn.XLOOKUP(Tabela4[[#This Row],[Origem]],Tabela2[Estado],Tabela2[Id_Porto],-1)</f>
        <v>8</v>
      </c>
      <c r="F1478" s="68">
        <f>_xlfn.XLOOKUP(Tabela4[[#This Row],[Destino]],Tabela2[Estado],Tabela2[Id_Porto],-1)</f>
        <v>9</v>
      </c>
      <c r="G1478" s="68">
        <f>_xlfn.XLOOKUP(Tabela4[[#This Row],[Tipo]],Tabela5[Tipo],Tabela5[Id_Carga],-1)</f>
        <v>3</v>
      </c>
      <c r="H1478" s="59">
        <f>MONTH(DATE(2024, FIND(Tabela4[[#This Row],[Mês]], "janfevmarabrmaijunjulagosetoutnovdez")/3 + 1, 1))</f>
        <v>4</v>
      </c>
      <c r="I1478" s="51">
        <v>44</v>
      </c>
      <c r="J1478" s="47">
        <v>88</v>
      </c>
    </row>
    <row r="1479" spans="1:10" x14ac:dyDescent="0.25">
      <c r="A1479" s="59" t="s">
        <v>197</v>
      </c>
      <c r="B1479" s="46" t="s">
        <v>191</v>
      </c>
      <c r="C1479" s="46" t="s">
        <v>180</v>
      </c>
      <c r="D1479" s="46" t="s">
        <v>181</v>
      </c>
      <c r="E1479" s="68">
        <f>_xlfn.XLOOKUP(Tabela4[[#This Row],[Origem]],Tabela2[Estado],Tabela2[Id_Porto],-1)</f>
        <v>5</v>
      </c>
      <c r="F1479" s="68">
        <f>_xlfn.XLOOKUP(Tabela4[[#This Row],[Destino]],Tabela2[Estado],Tabela2[Id_Porto],-1)</f>
        <v>6</v>
      </c>
      <c r="G1479" s="68">
        <f>_xlfn.XLOOKUP(Tabela4[[#This Row],[Tipo]],Tabela5[Tipo],Tabela5[Id_Carga],-1)</f>
        <v>3</v>
      </c>
      <c r="H1479" s="59">
        <f>MONTH(DATE(2024, FIND(Tabela4[[#This Row],[Mês]], "janfevmarabrmaijunjulagosetoutnovdez")/3 + 1, 1))</f>
        <v>4</v>
      </c>
      <c r="I1479" s="51">
        <v>43</v>
      </c>
      <c r="J1479" s="47">
        <v>86</v>
      </c>
    </row>
    <row r="1480" spans="1:10" x14ac:dyDescent="0.25">
      <c r="A1480" s="59" t="s">
        <v>197</v>
      </c>
      <c r="B1480" s="46" t="s">
        <v>193</v>
      </c>
      <c r="C1480" s="46" t="s">
        <v>181</v>
      </c>
      <c r="D1480" s="46" t="s">
        <v>184</v>
      </c>
      <c r="E1480" s="68">
        <f>_xlfn.XLOOKUP(Tabela4[[#This Row],[Origem]],Tabela2[Estado],Tabela2[Id_Porto],-1)</f>
        <v>6</v>
      </c>
      <c r="F1480" s="68">
        <f>_xlfn.XLOOKUP(Tabela4[[#This Row],[Destino]],Tabela2[Estado],Tabela2[Id_Porto],-1)</f>
        <v>9</v>
      </c>
      <c r="G1480" s="68">
        <f>_xlfn.XLOOKUP(Tabela4[[#This Row],[Tipo]],Tabela5[Tipo],Tabela5[Id_Carga],-1)</f>
        <v>4</v>
      </c>
      <c r="H1480" s="59">
        <f>MONTH(DATE(2024, FIND(Tabela4[[#This Row],[Mês]], "janfevmarabrmaijunjulagosetoutnovdez")/3 + 1, 1))</f>
        <v>4</v>
      </c>
      <c r="I1480" s="51">
        <v>42</v>
      </c>
      <c r="J1480" s="47">
        <v>84</v>
      </c>
    </row>
    <row r="1481" spans="1:10" x14ac:dyDescent="0.25">
      <c r="A1481" s="59" t="s">
        <v>197</v>
      </c>
      <c r="B1481" s="46" t="s">
        <v>192</v>
      </c>
      <c r="C1481" s="46" t="s">
        <v>186</v>
      </c>
      <c r="D1481" s="46" t="s">
        <v>183</v>
      </c>
      <c r="E1481" s="68">
        <f>_xlfn.XLOOKUP(Tabela4[[#This Row],[Origem]],Tabela2[Estado],Tabela2[Id_Porto],-1)</f>
        <v>11</v>
      </c>
      <c r="F1481" s="68">
        <f>_xlfn.XLOOKUP(Tabela4[[#This Row],[Destino]],Tabela2[Estado],Tabela2[Id_Porto],-1)</f>
        <v>8</v>
      </c>
      <c r="G1481" s="68">
        <f>_xlfn.XLOOKUP(Tabela4[[#This Row],[Tipo]],Tabela5[Tipo],Tabela5[Id_Carga],-1)</f>
        <v>1</v>
      </c>
      <c r="H1481" s="59">
        <f>MONTH(DATE(2024, FIND(Tabela4[[#This Row],[Mês]], "janfevmarabrmaijunjulagosetoutnovdez")/3 + 1, 1))</f>
        <v>4</v>
      </c>
      <c r="I1481" s="51">
        <v>82</v>
      </c>
      <c r="J1481" s="47">
        <v>82</v>
      </c>
    </row>
    <row r="1482" spans="1:10" x14ac:dyDescent="0.25">
      <c r="A1482" s="59" t="s">
        <v>197</v>
      </c>
      <c r="B1482" s="46" t="s">
        <v>191</v>
      </c>
      <c r="C1482" s="46" t="s">
        <v>181</v>
      </c>
      <c r="D1482" s="46" t="s">
        <v>177</v>
      </c>
      <c r="E1482" s="68">
        <f>_xlfn.XLOOKUP(Tabela4[[#This Row],[Origem]],Tabela2[Estado],Tabela2[Id_Porto],-1)</f>
        <v>6</v>
      </c>
      <c r="F1482" s="68">
        <f>_xlfn.XLOOKUP(Tabela4[[#This Row],[Destino]],Tabela2[Estado],Tabela2[Id_Porto],-1)</f>
        <v>1</v>
      </c>
      <c r="G1482" s="68">
        <f>_xlfn.XLOOKUP(Tabela4[[#This Row],[Tipo]],Tabela5[Tipo],Tabela5[Id_Carga],-1)</f>
        <v>3</v>
      </c>
      <c r="H1482" s="59">
        <f>MONTH(DATE(2024, FIND(Tabela4[[#This Row],[Mês]], "janfevmarabrmaijunjulagosetoutnovdez")/3 + 1, 1))</f>
        <v>4</v>
      </c>
      <c r="I1482" s="51">
        <v>40</v>
      </c>
      <c r="J1482" s="47">
        <v>80</v>
      </c>
    </row>
    <row r="1483" spans="1:10" x14ac:dyDescent="0.25">
      <c r="A1483" s="59" t="s">
        <v>197</v>
      </c>
      <c r="B1483" s="46" t="s">
        <v>191</v>
      </c>
      <c r="C1483" s="46" t="s">
        <v>178</v>
      </c>
      <c r="D1483" s="46" t="s">
        <v>184</v>
      </c>
      <c r="E1483" s="68">
        <f>_xlfn.XLOOKUP(Tabela4[[#This Row],[Origem]],Tabela2[Estado],Tabela2[Id_Porto],-1)</f>
        <v>2</v>
      </c>
      <c r="F1483" s="68">
        <f>_xlfn.XLOOKUP(Tabela4[[#This Row],[Destino]],Tabela2[Estado],Tabela2[Id_Porto],-1)</f>
        <v>9</v>
      </c>
      <c r="G1483" s="68">
        <f>_xlfn.XLOOKUP(Tabela4[[#This Row],[Tipo]],Tabela5[Tipo],Tabela5[Id_Carga],-1)</f>
        <v>3</v>
      </c>
      <c r="H1483" s="59">
        <f>MONTH(DATE(2024, FIND(Tabela4[[#This Row],[Mês]], "janfevmarabrmaijunjulagosetoutnovdez")/3 + 1, 1))</f>
        <v>4</v>
      </c>
      <c r="I1483" s="51">
        <v>40</v>
      </c>
      <c r="J1483" s="47">
        <v>80</v>
      </c>
    </row>
    <row r="1484" spans="1:10" x14ac:dyDescent="0.25">
      <c r="A1484" s="59" t="s">
        <v>197</v>
      </c>
      <c r="B1484" s="46" t="s">
        <v>191</v>
      </c>
      <c r="C1484" s="46" t="s">
        <v>177</v>
      </c>
      <c r="D1484" s="46" t="s">
        <v>186</v>
      </c>
      <c r="E1484" s="68">
        <f>_xlfn.XLOOKUP(Tabela4[[#This Row],[Origem]],Tabela2[Estado],Tabela2[Id_Porto],-1)</f>
        <v>1</v>
      </c>
      <c r="F1484" s="68">
        <f>_xlfn.XLOOKUP(Tabela4[[#This Row],[Destino]],Tabela2[Estado],Tabela2[Id_Porto],-1)</f>
        <v>11</v>
      </c>
      <c r="G1484" s="68">
        <f>_xlfn.XLOOKUP(Tabela4[[#This Row],[Tipo]],Tabela5[Tipo],Tabela5[Id_Carga],-1)</f>
        <v>3</v>
      </c>
      <c r="H1484" s="59">
        <f>MONTH(DATE(2024, FIND(Tabela4[[#This Row],[Mês]], "janfevmarabrmaijunjulagosetoutnovdez")/3 + 1, 1))</f>
        <v>4</v>
      </c>
      <c r="I1484" s="51">
        <v>37</v>
      </c>
      <c r="J1484" s="47">
        <v>74</v>
      </c>
    </row>
    <row r="1485" spans="1:10" x14ac:dyDescent="0.25">
      <c r="A1485" s="59" t="s">
        <v>197</v>
      </c>
      <c r="B1485" s="46" t="s">
        <v>192</v>
      </c>
      <c r="C1485" s="46" t="s">
        <v>180</v>
      </c>
      <c r="D1485" s="46" t="s">
        <v>184</v>
      </c>
      <c r="E1485" s="68">
        <f>_xlfn.XLOOKUP(Tabela4[[#This Row],[Origem]],Tabela2[Estado],Tabela2[Id_Porto],-1)</f>
        <v>5</v>
      </c>
      <c r="F1485" s="68">
        <f>_xlfn.XLOOKUP(Tabela4[[#This Row],[Destino]],Tabela2[Estado],Tabela2[Id_Porto],-1)</f>
        <v>9</v>
      </c>
      <c r="G1485" s="68">
        <f>_xlfn.XLOOKUP(Tabela4[[#This Row],[Tipo]],Tabela5[Tipo],Tabela5[Id_Carga],-1)</f>
        <v>1</v>
      </c>
      <c r="H1485" s="59">
        <f>MONTH(DATE(2024, FIND(Tabela4[[#This Row],[Mês]], "janfevmarabrmaijunjulagosetoutnovdez")/3 + 1, 1))</f>
        <v>4</v>
      </c>
      <c r="I1485" s="51">
        <v>74</v>
      </c>
      <c r="J1485" s="47">
        <v>74</v>
      </c>
    </row>
    <row r="1486" spans="1:10" x14ac:dyDescent="0.25">
      <c r="A1486" s="59" t="s">
        <v>197</v>
      </c>
      <c r="B1486" s="46" t="s">
        <v>192</v>
      </c>
      <c r="C1486" s="46" t="s">
        <v>183</v>
      </c>
      <c r="D1486" s="46" t="s">
        <v>177</v>
      </c>
      <c r="E1486" s="68">
        <f>_xlfn.XLOOKUP(Tabela4[[#This Row],[Origem]],Tabela2[Estado],Tabela2[Id_Porto],-1)</f>
        <v>8</v>
      </c>
      <c r="F1486" s="68">
        <f>_xlfn.XLOOKUP(Tabela4[[#This Row],[Destino]],Tabela2[Estado],Tabela2[Id_Porto],-1)</f>
        <v>1</v>
      </c>
      <c r="G1486" s="68">
        <f>_xlfn.XLOOKUP(Tabela4[[#This Row],[Tipo]],Tabela5[Tipo],Tabela5[Id_Carga],-1)</f>
        <v>1</v>
      </c>
      <c r="H1486" s="59">
        <f>MONTH(DATE(2024, FIND(Tabela4[[#This Row],[Mês]], "janfevmarabrmaijunjulagosetoutnovdez")/3 + 1, 1))</f>
        <v>4</v>
      </c>
      <c r="I1486" s="51">
        <v>74</v>
      </c>
      <c r="J1486" s="47">
        <v>74</v>
      </c>
    </row>
    <row r="1487" spans="1:10" x14ac:dyDescent="0.25">
      <c r="A1487" s="59" t="s">
        <v>197</v>
      </c>
      <c r="B1487" s="46" t="s">
        <v>192</v>
      </c>
      <c r="C1487" s="46" t="s">
        <v>180</v>
      </c>
      <c r="D1487" s="46" t="s">
        <v>177</v>
      </c>
      <c r="E1487" s="68">
        <f>_xlfn.XLOOKUP(Tabela4[[#This Row],[Origem]],Tabela2[Estado],Tabela2[Id_Porto],-1)</f>
        <v>5</v>
      </c>
      <c r="F1487" s="68">
        <f>_xlfn.XLOOKUP(Tabela4[[#This Row],[Destino]],Tabela2[Estado],Tabela2[Id_Porto],-1)</f>
        <v>1</v>
      </c>
      <c r="G1487" s="68">
        <f>_xlfn.XLOOKUP(Tabela4[[#This Row],[Tipo]],Tabela5[Tipo],Tabela5[Id_Carga],-1)</f>
        <v>1</v>
      </c>
      <c r="H1487" s="59">
        <f>MONTH(DATE(2024, FIND(Tabela4[[#This Row],[Mês]], "janfevmarabrmaijunjulagosetoutnovdez")/3 + 1, 1))</f>
        <v>4</v>
      </c>
      <c r="I1487" s="51">
        <v>72</v>
      </c>
      <c r="J1487" s="47">
        <v>72</v>
      </c>
    </row>
    <row r="1488" spans="1:10" x14ac:dyDescent="0.25">
      <c r="A1488" s="59" t="s">
        <v>197</v>
      </c>
      <c r="B1488" s="46" t="s">
        <v>192</v>
      </c>
      <c r="C1488" s="46" t="s">
        <v>183</v>
      </c>
      <c r="D1488" s="46" t="s">
        <v>181</v>
      </c>
      <c r="E1488" s="68">
        <f>_xlfn.XLOOKUP(Tabela4[[#This Row],[Origem]],Tabela2[Estado],Tabela2[Id_Porto],-1)</f>
        <v>8</v>
      </c>
      <c r="F1488" s="68">
        <f>_xlfn.XLOOKUP(Tabela4[[#This Row],[Destino]],Tabela2[Estado],Tabela2[Id_Porto],-1)</f>
        <v>6</v>
      </c>
      <c r="G1488" s="68">
        <f>_xlfn.XLOOKUP(Tabela4[[#This Row],[Tipo]],Tabela5[Tipo],Tabela5[Id_Carga],-1)</f>
        <v>1</v>
      </c>
      <c r="H1488" s="59">
        <f>MONTH(DATE(2024, FIND(Tabela4[[#This Row],[Mês]], "janfevmarabrmaijunjulagosetoutnovdez")/3 + 1, 1))</f>
        <v>4</v>
      </c>
      <c r="I1488" s="51">
        <v>71</v>
      </c>
      <c r="J1488" s="47">
        <v>71</v>
      </c>
    </row>
    <row r="1489" spans="1:10" x14ac:dyDescent="0.25">
      <c r="A1489" s="59" t="s">
        <v>197</v>
      </c>
      <c r="B1489" s="46" t="s">
        <v>192</v>
      </c>
      <c r="C1489" s="46" t="s">
        <v>184</v>
      </c>
      <c r="D1489" s="46" t="s">
        <v>181</v>
      </c>
      <c r="E1489" s="68">
        <f>_xlfn.XLOOKUP(Tabela4[[#This Row],[Origem]],Tabela2[Estado],Tabela2[Id_Porto],-1)</f>
        <v>9</v>
      </c>
      <c r="F1489" s="68">
        <f>_xlfn.XLOOKUP(Tabela4[[#This Row],[Destino]],Tabela2[Estado],Tabela2[Id_Porto],-1)</f>
        <v>6</v>
      </c>
      <c r="G1489" s="68">
        <f>_xlfn.XLOOKUP(Tabela4[[#This Row],[Tipo]],Tabela5[Tipo],Tabela5[Id_Carga],-1)</f>
        <v>1</v>
      </c>
      <c r="H1489" s="59">
        <f>MONTH(DATE(2024, FIND(Tabela4[[#This Row],[Mês]], "janfevmarabrmaijunjulagosetoutnovdez")/3 + 1, 1))</f>
        <v>4</v>
      </c>
      <c r="I1489" s="51">
        <v>71</v>
      </c>
      <c r="J1489" s="47">
        <v>71</v>
      </c>
    </row>
    <row r="1490" spans="1:10" x14ac:dyDescent="0.25">
      <c r="A1490" s="59" t="s">
        <v>197</v>
      </c>
      <c r="B1490" s="46" t="s">
        <v>191</v>
      </c>
      <c r="C1490" s="46" t="s">
        <v>180</v>
      </c>
      <c r="D1490" s="46" t="s">
        <v>86</v>
      </c>
      <c r="E1490" s="68">
        <f>_xlfn.XLOOKUP(Tabela4[[#This Row],[Origem]],Tabela2[Estado],Tabela2[Id_Porto],-1)</f>
        <v>5</v>
      </c>
      <c r="F1490" s="68">
        <f>_xlfn.XLOOKUP(Tabela4[[#This Row],[Destino]],Tabela2[Estado],Tabela2[Id_Porto],-1)</f>
        <v>4</v>
      </c>
      <c r="G1490" s="68">
        <f>_xlfn.XLOOKUP(Tabela4[[#This Row],[Tipo]],Tabela5[Tipo],Tabela5[Id_Carga],-1)</f>
        <v>3</v>
      </c>
      <c r="H1490" s="59">
        <f>MONTH(DATE(2024, FIND(Tabela4[[#This Row],[Mês]], "janfevmarabrmaijunjulagosetoutnovdez")/3 + 1, 1))</f>
        <v>4</v>
      </c>
      <c r="I1490" s="51">
        <v>33</v>
      </c>
      <c r="J1490" s="47">
        <v>66</v>
      </c>
    </row>
    <row r="1491" spans="1:10" x14ac:dyDescent="0.25">
      <c r="A1491" s="59" t="s">
        <v>197</v>
      </c>
      <c r="B1491" s="46" t="s">
        <v>191</v>
      </c>
      <c r="C1491" s="46" t="s">
        <v>186</v>
      </c>
      <c r="D1491" s="46" t="s">
        <v>183</v>
      </c>
      <c r="E1491" s="68">
        <f>_xlfn.XLOOKUP(Tabela4[[#This Row],[Origem]],Tabela2[Estado],Tabela2[Id_Porto],-1)</f>
        <v>11</v>
      </c>
      <c r="F1491" s="68">
        <f>_xlfn.XLOOKUP(Tabela4[[#This Row],[Destino]],Tabela2[Estado],Tabela2[Id_Porto],-1)</f>
        <v>8</v>
      </c>
      <c r="G1491" s="68">
        <f>_xlfn.XLOOKUP(Tabela4[[#This Row],[Tipo]],Tabela5[Tipo],Tabela5[Id_Carga],-1)</f>
        <v>3</v>
      </c>
      <c r="H1491" s="59">
        <f>MONTH(DATE(2024, FIND(Tabela4[[#This Row],[Mês]], "janfevmarabrmaijunjulagosetoutnovdez")/3 + 1, 1))</f>
        <v>4</v>
      </c>
      <c r="I1491" s="51">
        <v>33</v>
      </c>
      <c r="J1491" s="47">
        <v>66</v>
      </c>
    </row>
    <row r="1492" spans="1:10" x14ac:dyDescent="0.25">
      <c r="A1492" s="59" t="s">
        <v>197</v>
      </c>
      <c r="B1492" s="46" t="s">
        <v>192</v>
      </c>
      <c r="C1492" s="46" t="s">
        <v>86</v>
      </c>
      <c r="D1492" s="46" t="s">
        <v>183</v>
      </c>
      <c r="E1492" s="68">
        <f>_xlfn.XLOOKUP(Tabela4[[#This Row],[Origem]],Tabela2[Estado],Tabela2[Id_Porto],-1)</f>
        <v>4</v>
      </c>
      <c r="F1492" s="68">
        <f>_xlfn.XLOOKUP(Tabela4[[#This Row],[Destino]],Tabela2[Estado],Tabela2[Id_Porto],-1)</f>
        <v>8</v>
      </c>
      <c r="G1492" s="68">
        <f>_xlfn.XLOOKUP(Tabela4[[#This Row],[Tipo]],Tabela5[Tipo],Tabela5[Id_Carga],-1)</f>
        <v>1</v>
      </c>
      <c r="H1492" s="59">
        <f>MONTH(DATE(2024, FIND(Tabela4[[#This Row],[Mês]], "janfevmarabrmaijunjulagosetoutnovdez")/3 + 1, 1))</f>
        <v>4</v>
      </c>
      <c r="I1492" s="51">
        <v>64</v>
      </c>
      <c r="J1492" s="47">
        <v>64</v>
      </c>
    </row>
    <row r="1493" spans="1:10" x14ac:dyDescent="0.25">
      <c r="A1493" s="59" t="s">
        <v>197</v>
      </c>
      <c r="B1493" s="46" t="s">
        <v>191</v>
      </c>
      <c r="C1493" s="46" t="s">
        <v>86</v>
      </c>
      <c r="D1493" s="46" t="s">
        <v>187</v>
      </c>
      <c r="E1493" s="68">
        <f>_xlfn.XLOOKUP(Tabela4[[#This Row],[Origem]],Tabela2[Estado],Tabela2[Id_Porto],-1)</f>
        <v>4</v>
      </c>
      <c r="F1493" s="68">
        <f>_xlfn.XLOOKUP(Tabela4[[#This Row],[Destino]],Tabela2[Estado],Tabela2[Id_Porto],-1)</f>
        <v>12</v>
      </c>
      <c r="G1493" s="68">
        <f>_xlfn.XLOOKUP(Tabela4[[#This Row],[Tipo]],Tabela5[Tipo],Tabela5[Id_Carga],-1)</f>
        <v>3</v>
      </c>
      <c r="H1493" s="59">
        <f>MONTH(DATE(2024, FIND(Tabela4[[#This Row],[Mês]], "janfevmarabrmaijunjulagosetoutnovdez")/3 + 1, 1))</f>
        <v>4</v>
      </c>
      <c r="I1493" s="51">
        <v>32</v>
      </c>
      <c r="J1493" s="47">
        <v>64</v>
      </c>
    </row>
    <row r="1494" spans="1:10" x14ac:dyDescent="0.25">
      <c r="A1494" s="59" t="s">
        <v>197</v>
      </c>
      <c r="B1494" s="46" t="s">
        <v>191</v>
      </c>
      <c r="C1494" s="46" t="s">
        <v>180</v>
      </c>
      <c r="D1494" s="46" t="s">
        <v>186</v>
      </c>
      <c r="E1494" s="68">
        <f>_xlfn.XLOOKUP(Tabela4[[#This Row],[Origem]],Tabela2[Estado],Tabela2[Id_Porto],-1)</f>
        <v>5</v>
      </c>
      <c r="F1494" s="68">
        <f>_xlfn.XLOOKUP(Tabela4[[#This Row],[Destino]],Tabela2[Estado],Tabela2[Id_Porto],-1)</f>
        <v>11</v>
      </c>
      <c r="G1494" s="68">
        <f>_xlfn.XLOOKUP(Tabela4[[#This Row],[Tipo]],Tabela5[Tipo],Tabela5[Id_Carga],-1)</f>
        <v>3</v>
      </c>
      <c r="H1494" s="59">
        <f>MONTH(DATE(2024, FIND(Tabela4[[#This Row],[Mês]], "janfevmarabrmaijunjulagosetoutnovdez")/3 + 1, 1))</f>
        <v>4</v>
      </c>
      <c r="I1494" s="51">
        <v>31</v>
      </c>
      <c r="J1494" s="47">
        <v>62</v>
      </c>
    </row>
    <row r="1495" spans="1:10" x14ac:dyDescent="0.25">
      <c r="A1495" s="59" t="s">
        <v>197</v>
      </c>
      <c r="B1495" s="46" t="s">
        <v>191</v>
      </c>
      <c r="C1495" s="46" t="s">
        <v>177</v>
      </c>
      <c r="D1495" s="46" t="s">
        <v>86</v>
      </c>
      <c r="E1495" s="68">
        <f>_xlfn.XLOOKUP(Tabela4[[#This Row],[Origem]],Tabela2[Estado],Tabela2[Id_Porto],-1)</f>
        <v>1</v>
      </c>
      <c r="F1495" s="68">
        <f>_xlfn.XLOOKUP(Tabela4[[#This Row],[Destino]],Tabela2[Estado],Tabela2[Id_Porto],-1)</f>
        <v>4</v>
      </c>
      <c r="G1495" s="68">
        <f>_xlfn.XLOOKUP(Tabela4[[#This Row],[Tipo]],Tabela5[Tipo],Tabela5[Id_Carga],-1)</f>
        <v>3</v>
      </c>
      <c r="H1495" s="59">
        <f>MONTH(DATE(2024, FIND(Tabela4[[#This Row],[Mês]], "janfevmarabrmaijunjulagosetoutnovdez")/3 + 1, 1))</f>
        <v>4</v>
      </c>
      <c r="I1495" s="51">
        <v>30</v>
      </c>
      <c r="J1495" s="47">
        <v>60</v>
      </c>
    </row>
    <row r="1496" spans="1:10" x14ac:dyDescent="0.25">
      <c r="A1496" s="59" t="s">
        <v>197</v>
      </c>
      <c r="B1496" s="46" t="s">
        <v>192</v>
      </c>
      <c r="C1496" s="46" t="s">
        <v>180</v>
      </c>
      <c r="D1496" s="46" t="s">
        <v>177</v>
      </c>
      <c r="E1496" s="68">
        <f>_xlfn.XLOOKUP(Tabela4[[#This Row],[Origem]],Tabela2[Estado],Tabela2[Id_Porto],-1)</f>
        <v>5</v>
      </c>
      <c r="F1496" s="68">
        <f>_xlfn.XLOOKUP(Tabela4[[#This Row],[Destino]],Tabela2[Estado],Tabela2[Id_Porto],-1)</f>
        <v>1</v>
      </c>
      <c r="G1496" s="68">
        <f>_xlfn.XLOOKUP(Tabela4[[#This Row],[Tipo]],Tabela5[Tipo],Tabela5[Id_Carga],-1)</f>
        <v>1</v>
      </c>
      <c r="H1496" s="59">
        <f>MONTH(DATE(2024, FIND(Tabela4[[#This Row],[Mês]], "janfevmarabrmaijunjulagosetoutnovdez")/3 + 1, 1))</f>
        <v>4</v>
      </c>
      <c r="I1496" s="51">
        <v>60</v>
      </c>
      <c r="J1496" s="47">
        <v>60</v>
      </c>
    </row>
    <row r="1497" spans="1:10" x14ac:dyDescent="0.25">
      <c r="A1497" s="59" t="s">
        <v>197</v>
      </c>
      <c r="B1497" s="46" t="s">
        <v>192</v>
      </c>
      <c r="C1497" s="46" t="s">
        <v>177</v>
      </c>
      <c r="D1497" s="46" t="s">
        <v>186</v>
      </c>
      <c r="E1497" s="68">
        <f>_xlfn.XLOOKUP(Tabela4[[#This Row],[Origem]],Tabela2[Estado],Tabela2[Id_Porto],-1)</f>
        <v>1</v>
      </c>
      <c r="F1497" s="68">
        <f>_xlfn.XLOOKUP(Tabela4[[#This Row],[Destino]],Tabela2[Estado],Tabela2[Id_Porto],-1)</f>
        <v>11</v>
      </c>
      <c r="G1497" s="68">
        <f>_xlfn.XLOOKUP(Tabela4[[#This Row],[Tipo]],Tabela5[Tipo],Tabela5[Id_Carga],-1)</f>
        <v>1</v>
      </c>
      <c r="H1497" s="59">
        <f>MONTH(DATE(2024, FIND(Tabela4[[#This Row],[Mês]], "janfevmarabrmaijunjulagosetoutnovdez")/3 + 1, 1))</f>
        <v>4</v>
      </c>
      <c r="I1497" s="51">
        <v>58</v>
      </c>
      <c r="J1497" s="47">
        <v>58</v>
      </c>
    </row>
    <row r="1498" spans="1:10" x14ac:dyDescent="0.25">
      <c r="A1498" s="59" t="s">
        <v>197</v>
      </c>
      <c r="B1498" s="46" t="s">
        <v>191</v>
      </c>
      <c r="C1498" s="46" t="s">
        <v>186</v>
      </c>
      <c r="D1498" s="46" t="s">
        <v>179</v>
      </c>
      <c r="E1498" s="68">
        <f>_xlfn.XLOOKUP(Tabela4[[#This Row],[Origem]],Tabela2[Estado],Tabela2[Id_Porto],-1)</f>
        <v>11</v>
      </c>
      <c r="F1498" s="68">
        <f>_xlfn.XLOOKUP(Tabela4[[#This Row],[Destino]],Tabela2[Estado],Tabela2[Id_Porto],-1)</f>
        <v>3</v>
      </c>
      <c r="G1498" s="68">
        <f>_xlfn.XLOOKUP(Tabela4[[#This Row],[Tipo]],Tabela5[Tipo],Tabela5[Id_Carga],-1)</f>
        <v>3</v>
      </c>
      <c r="H1498" s="59">
        <f>MONTH(DATE(2024, FIND(Tabela4[[#This Row],[Mês]], "janfevmarabrmaijunjulagosetoutnovdez")/3 + 1, 1))</f>
        <v>4</v>
      </c>
      <c r="I1498" s="51">
        <v>26</v>
      </c>
      <c r="J1498" s="47">
        <v>52</v>
      </c>
    </row>
    <row r="1499" spans="1:10" x14ac:dyDescent="0.25">
      <c r="A1499" s="59" t="s">
        <v>197</v>
      </c>
      <c r="B1499" s="46" t="s">
        <v>191</v>
      </c>
      <c r="C1499" s="46" t="s">
        <v>177</v>
      </c>
      <c r="D1499" s="46" t="s">
        <v>184</v>
      </c>
      <c r="E1499" s="68">
        <f>_xlfn.XLOOKUP(Tabela4[[#This Row],[Origem]],Tabela2[Estado],Tabela2[Id_Porto],-1)</f>
        <v>1</v>
      </c>
      <c r="F1499" s="68">
        <f>_xlfn.XLOOKUP(Tabela4[[#This Row],[Destino]],Tabela2[Estado],Tabela2[Id_Porto],-1)</f>
        <v>9</v>
      </c>
      <c r="G1499" s="68">
        <f>_xlfn.XLOOKUP(Tabela4[[#This Row],[Tipo]],Tabela5[Tipo],Tabela5[Id_Carga],-1)</f>
        <v>3</v>
      </c>
      <c r="H1499" s="59">
        <f>MONTH(DATE(2024, FIND(Tabela4[[#This Row],[Mês]], "janfevmarabrmaijunjulagosetoutnovdez")/3 + 1, 1))</f>
        <v>4</v>
      </c>
      <c r="I1499" s="51">
        <v>50</v>
      </c>
      <c r="J1499" s="47">
        <v>50</v>
      </c>
    </row>
    <row r="1500" spans="1:10" x14ac:dyDescent="0.25">
      <c r="A1500" s="59" t="s">
        <v>197</v>
      </c>
      <c r="B1500" s="46" t="s">
        <v>191</v>
      </c>
      <c r="C1500" s="46" t="s">
        <v>181</v>
      </c>
      <c r="D1500" s="46" t="s">
        <v>184</v>
      </c>
      <c r="E1500" s="68">
        <f>_xlfn.XLOOKUP(Tabela4[[#This Row],[Origem]],Tabela2[Estado],Tabela2[Id_Porto],-1)</f>
        <v>6</v>
      </c>
      <c r="F1500" s="68">
        <f>_xlfn.XLOOKUP(Tabela4[[#This Row],[Destino]],Tabela2[Estado],Tabela2[Id_Porto],-1)</f>
        <v>9</v>
      </c>
      <c r="G1500" s="68">
        <f>_xlfn.XLOOKUP(Tabela4[[#This Row],[Tipo]],Tabela5[Tipo],Tabela5[Id_Carga],-1)</f>
        <v>3</v>
      </c>
      <c r="H1500" s="59">
        <f>MONTH(DATE(2024, FIND(Tabela4[[#This Row],[Mês]], "janfevmarabrmaijunjulagosetoutnovdez")/3 + 1, 1))</f>
        <v>4</v>
      </c>
      <c r="I1500" s="51">
        <v>25</v>
      </c>
      <c r="J1500" s="47">
        <v>50</v>
      </c>
    </row>
    <row r="1501" spans="1:10" x14ac:dyDescent="0.25">
      <c r="A1501" s="59" t="s">
        <v>197</v>
      </c>
      <c r="B1501" s="46" t="s">
        <v>191</v>
      </c>
      <c r="C1501" s="46" t="s">
        <v>184</v>
      </c>
      <c r="D1501" s="46" t="s">
        <v>86</v>
      </c>
      <c r="E1501" s="68">
        <f>_xlfn.XLOOKUP(Tabela4[[#This Row],[Origem]],Tabela2[Estado],Tabela2[Id_Porto],-1)</f>
        <v>9</v>
      </c>
      <c r="F1501" s="68">
        <f>_xlfn.XLOOKUP(Tabela4[[#This Row],[Destino]],Tabela2[Estado],Tabela2[Id_Porto],-1)</f>
        <v>4</v>
      </c>
      <c r="G1501" s="68">
        <f>_xlfn.XLOOKUP(Tabela4[[#This Row],[Tipo]],Tabela5[Tipo],Tabela5[Id_Carga],-1)</f>
        <v>3</v>
      </c>
      <c r="H1501" s="59">
        <f>MONTH(DATE(2024, FIND(Tabela4[[#This Row],[Mês]], "janfevmarabrmaijunjulagosetoutnovdez")/3 + 1, 1))</f>
        <v>4</v>
      </c>
      <c r="I1501" s="51">
        <v>25</v>
      </c>
      <c r="J1501" s="47">
        <v>50</v>
      </c>
    </row>
    <row r="1502" spans="1:10" x14ac:dyDescent="0.25">
      <c r="A1502" s="59" t="s">
        <v>197</v>
      </c>
      <c r="B1502" s="46" t="s">
        <v>192</v>
      </c>
      <c r="C1502" s="46" t="s">
        <v>187</v>
      </c>
      <c r="D1502" s="46" t="s">
        <v>179</v>
      </c>
      <c r="E1502" s="68">
        <f>_xlfn.XLOOKUP(Tabela4[[#This Row],[Origem]],Tabela2[Estado],Tabela2[Id_Porto],-1)</f>
        <v>12</v>
      </c>
      <c r="F1502" s="68">
        <f>_xlfn.XLOOKUP(Tabela4[[#This Row],[Destino]],Tabela2[Estado],Tabela2[Id_Porto],-1)</f>
        <v>3</v>
      </c>
      <c r="G1502" s="68">
        <f>_xlfn.XLOOKUP(Tabela4[[#This Row],[Tipo]],Tabela5[Tipo],Tabela5[Id_Carga],-1)</f>
        <v>1</v>
      </c>
      <c r="H1502" s="59">
        <f>MONTH(DATE(2024, FIND(Tabela4[[#This Row],[Mês]], "janfevmarabrmaijunjulagosetoutnovdez")/3 + 1, 1))</f>
        <v>4</v>
      </c>
      <c r="I1502" s="51">
        <v>49</v>
      </c>
      <c r="J1502" s="47">
        <v>49</v>
      </c>
    </row>
    <row r="1503" spans="1:10" x14ac:dyDescent="0.25">
      <c r="A1503" s="59" t="s">
        <v>197</v>
      </c>
      <c r="B1503" s="46" t="s">
        <v>192</v>
      </c>
      <c r="C1503" s="46" t="s">
        <v>86</v>
      </c>
      <c r="D1503" s="46" t="s">
        <v>186</v>
      </c>
      <c r="E1503" s="68">
        <f>_xlfn.XLOOKUP(Tabela4[[#This Row],[Origem]],Tabela2[Estado],Tabela2[Id_Porto],-1)</f>
        <v>4</v>
      </c>
      <c r="F1503" s="68">
        <f>_xlfn.XLOOKUP(Tabela4[[#This Row],[Destino]],Tabela2[Estado],Tabela2[Id_Porto],-1)</f>
        <v>11</v>
      </c>
      <c r="G1503" s="68">
        <f>_xlfn.XLOOKUP(Tabela4[[#This Row],[Tipo]],Tabela5[Tipo],Tabela5[Id_Carga],-1)</f>
        <v>1</v>
      </c>
      <c r="H1503" s="59">
        <f>MONTH(DATE(2024, FIND(Tabela4[[#This Row],[Mês]], "janfevmarabrmaijunjulagosetoutnovdez")/3 + 1, 1))</f>
        <v>4</v>
      </c>
      <c r="I1503" s="51">
        <v>48</v>
      </c>
      <c r="J1503" s="47">
        <v>48</v>
      </c>
    </row>
    <row r="1504" spans="1:10" x14ac:dyDescent="0.25">
      <c r="A1504" s="59" t="s">
        <v>197</v>
      </c>
      <c r="B1504" s="46" t="s">
        <v>192</v>
      </c>
      <c r="C1504" s="46" t="s">
        <v>181</v>
      </c>
      <c r="D1504" s="46" t="s">
        <v>180</v>
      </c>
      <c r="E1504" s="68">
        <f>_xlfn.XLOOKUP(Tabela4[[#This Row],[Origem]],Tabela2[Estado],Tabela2[Id_Porto],-1)</f>
        <v>6</v>
      </c>
      <c r="F1504" s="68">
        <f>_xlfn.XLOOKUP(Tabela4[[#This Row],[Destino]],Tabela2[Estado],Tabela2[Id_Porto],-1)</f>
        <v>5</v>
      </c>
      <c r="G1504" s="68">
        <f>_xlfn.XLOOKUP(Tabela4[[#This Row],[Tipo]],Tabela5[Tipo],Tabela5[Id_Carga],-1)</f>
        <v>1</v>
      </c>
      <c r="H1504" s="59">
        <f>MONTH(DATE(2024, FIND(Tabela4[[#This Row],[Mês]], "janfevmarabrmaijunjulagosetoutnovdez")/3 + 1, 1))</f>
        <v>4</v>
      </c>
      <c r="I1504" s="51">
        <v>46</v>
      </c>
      <c r="J1504" s="47">
        <v>46</v>
      </c>
    </row>
    <row r="1505" spans="1:10" x14ac:dyDescent="0.25">
      <c r="A1505" s="59" t="s">
        <v>197</v>
      </c>
      <c r="B1505" s="46" t="s">
        <v>192</v>
      </c>
      <c r="C1505" s="46" t="s">
        <v>86</v>
      </c>
      <c r="D1505" s="46" t="s">
        <v>187</v>
      </c>
      <c r="E1505" s="68">
        <f>_xlfn.XLOOKUP(Tabela4[[#This Row],[Origem]],Tabela2[Estado],Tabela2[Id_Porto],-1)</f>
        <v>4</v>
      </c>
      <c r="F1505" s="68">
        <f>_xlfn.XLOOKUP(Tabela4[[#This Row],[Destino]],Tabela2[Estado],Tabela2[Id_Porto],-1)</f>
        <v>12</v>
      </c>
      <c r="G1505" s="68">
        <f>_xlfn.XLOOKUP(Tabela4[[#This Row],[Tipo]],Tabela5[Tipo],Tabela5[Id_Carga],-1)</f>
        <v>1</v>
      </c>
      <c r="H1505" s="59">
        <f>MONTH(DATE(2024, FIND(Tabela4[[#This Row],[Mês]], "janfevmarabrmaijunjulagosetoutnovdez")/3 + 1, 1))</f>
        <v>4</v>
      </c>
      <c r="I1505" s="51">
        <v>46</v>
      </c>
      <c r="J1505" s="47">
        <v>46</v>
      </c>
    </row>
    <row r="1506" spans="1:10" x14ac:dyDescent="0.25">
      <c r="A1506" s="59" t="s">
        <v>197</v>
      </c>
      <c r="B1506" s="46" t="s">
        <v>191</v>
      </c>
      <c r="C1506" s="46" t="s">
        <v>181</v>
      </c>
      <c r="D1506" s="46" t="s">
        <v>186</v>
      </c>
      <c r="E1506" s="68">
        <f>_xlfn.XLOOKUP(Tabela4[[#This Row],[Origem]],Tabela2[Estado],Tabela2[Id_Porto],-1)</f>
        <v>6</v>
      </c>
      <c r="F1506" s="68">
        <f>_xlfn.XLOOKUP(Tabela4[[#This Row],[Destino]],Tabela2[Estado],Tabela2[Id_Porto],-1)</f>
        <v>11</v>
      </c>
      <c r="G1506" s="68">
        <f>_xlfn.XLOOKUP(Tabela4[[#This Row],[Tipo]],Tabela5[Tipo],Tabela5[Id_Carga],-1)</f>
        <v>3</v>
      </c>
      <c r="H1506" s="59">
        <f>MONTH(DATE(2024, FIND(Tabela4[[#This Row],[Mês]], "janfevmarabrmaijunjulagosetoutnovdez")/3 + 1, 1))</f>
        <v>4</v>
      </c>
      <c r="I1506" s="51">
        <v>21</v>
      </c>
      <c r="J1506" s="47">
        <v>42</v>
      </c>
    </row>
    <row r="1507" spans="1:10" x14ac:dyDescent="0.25">
      <c r="A1507" s="59" t="s">
        <v>197</v>
      </c>
      <c r="B1507" s="46" t="s">
        <v>193</v>
      </c>
      <c r="C1507" s="46" t="s">
        <v>183</v>
      </c>
      <c r="D1507" s="46" t="s">
        <v>186</v>
      </c>
      <c r="E1507" s="68">
        <f>_xlfn.XLOOKUP(Tabela4[[#This Row],[Origem]],Tabela2[Estado],Tabela2[Id_Porto],-1)</f>
        <v>8</v>
      </c>
      <c r="F1507" s="68">
        <f>_xlfn.XLOOKUP(Tabela4[[#This Row],[Destino]],Tabela2[Estado],Tabela2[Id_Porto],-1)</f>
        <v>11</v>
      </c>
      <c r="G1507" s="68">
        <f>_xlfn.XLOOKUP(Tabela4[[#This Row],[Tipo]],Tabela5[Tipo],Tabela5[Id_Carga],-1)</f>
        <v>4</v>
      </c>
      <c r="H1507" s="59">
        <f>MONTH(DATE(2024, FIND(Tabela4[[#This Row],[Mês]], "janfevmarabrmaijunjulagosetoutnovdez")/3 + 1, 1))</f>
        <v>4</v>
      </c>
      <c r="I1507" s="51">
        <v>21</v>
      </c>
      <c r="J1507" s="47">
        <v>42</v>
      </c>
    </row>
    <row r="1508" spans="1:10" x14ac:dyDescent="0.25">
      <c r="A1508" s="59" t="s">
        <v>197</v>
      </c>
      <c r="B1508" s="46" t="s">
        <v>191</v>
      </c>
      <c r="C1508" s="46" t="s">
        <v>186</v>
      </c>
      <c r="D1508" s="46" t="s">
        <v>184</v>
      </c>
      <c r="E1508" s="68">
        <f>_xlfn.XLOOKUP(Tabela4[[#This Row],[Origem]],Tabela2[Estado],Tabela2[Id_Porto],-1)</f>
        <v>11</v>
      </c>
      <c r="F1508" s="68">
        <f>_xlfn.XLOOKUP(Tabela4[[#This Row],[Destino]],Tabela2[Estado],Tabela2[Id_Porto],-1)</f>
        <v>9</v>
      </c>
      <c r="G1508" s="68">
        <f>_xlfn.XLOOKUP(Tabela4[[#This Row],[Tipo]],Tabela5[Tipo],Tabela5[Id_Carga],-1)</f>
        <v>3</v>
      </c>
      <c r="H1508" s="59">
        <f>MONTH(DATE(2024, FIND(Tabela4[[#This Row],[Mês]], "janfevmarabrmaijunjulagosetoutnovdez")/3 + 1, 1))</f>
        <v>4</v>
      </c>
      <c r="I1508" s="51">
        <v>21</v>
      </c>
      <c r="J1508" s="47">
        <v>42</v>
      </c>
    </row>
    <row r="1509" spans="1:10" x14ac:dyDescent="0.25">
      <c r="A1509" s="59" t="s">
        <v>197</v>
      </c>
      <c r="B1509" s="46" t="s">
        <v>191</v>
      </c>
      <c r="C1509" s="46" t="s">
        <v>180</v>
      </c>
      <c r="D1509" s="46" t="s">
        <v>186</v>
      </c>
      <c r="E1509" s="68">
        <f>_xlfn.XLOOKUP(Tabela4[[#This Row],[Origem]],Tabela2[Estado],Tabela2[Id_Porto],-1)</f>
        <v>5</v>
      </c>
      <c r="F1509" s="68">
        <f>_xlfn.XLOOKUP(Tabela4[[#This Row],[Destino]],Tabela2[Estado],Tabela2[Id_Porto],-1)</f>
        <v>11</v>
      </c>
      <c r="G1509" s="68">
        <f>_xlfn.XLOOKUP(Tabela4[[#This Row],[Tipo]],Tabela5[Tipo],Tabela5[Id_Carga],-1)</f>
        <v>3</v>
      </c>
      <c r="H1509" s="59">
        <f>MONTH(DATE(2024, FIND(Tabela4[[#This Row],[Mês]], "janfevmarabrmaijunjulagosetoutnovdez")/3 + 1, 1))</f>
        <v>4</v>
      </c>
      <c r="I1509" s="51">
        <v>20</v>
      </c>
      <c r="J1509" s="47">
        <v>40</v>
      </c>
    </row>
    <row r="1510" spans="1:10" x14ac:dyDescent="0.25">
      <c r="A1510" s="59" t="s">
        <v>197</v>
      </c>
      <c r="B1510" s="46" t="s">
        <v>192</v>
      </c>
      <c r="C1510" s="46" t="s">
        <v>181</v>
      </c>
      <c r="D1510" s="46" t="s">
        <v>86</v>
      </c>
      <c r="E1510" s="68">
        <f>_xlfn.XLOOKUP(Tabela4[[#This Row],[Origem]],Tabela2[Estado],Tabela2[Id_Porto],-1)</f>
        <v>6</v>
      </c>
      <c r="F1510" s="68">
        <f>_xlfn.XLOOKUP(Tabela4[[#This Row],[Destino]],Tabela2[Estado],Tabela2[Id_Porto],-1)</f>
        <v>4</v>
      </c>
      <c r="G1510" s="68">
        <f>_xlfn.XLOOKUP(Tabela4[[#This Row],[Tipo]],Tabela5[Tipo],Tabela5[Id_Carga],-1)</f>
        <v>1</v>
      </c>
      <c r="H1510" s="59">
        <f>MONTH(DATE(2024, FIND(Tabela4[[#This Row],[Mês]], "janfevmarabrmaijunjulagosetoutnovdez")/3 + 1, 1))</f>
        <v>4</v>
      </c>
      <c r="I1510" s="51">
        <v>39</v>
      </c>
      <c r="J1510" s="47">
        <v>39</v>
      </c>
    </row>
    <row r="1511" spans="1:10" x14ac:dyDescent="0.25">
      <c r="A1511" s="59" t="s">
        <v>197</v>
      </c>
      <c r="B1511" s="46" t="s">
        <v>192</v>
      </c>
      <c r="C1511" s="46" t="s">
        <v>181</v>
      </c>
      <c r="D1511" s="46" t="s">
        <v>186</v>
      </c>
      <c r="E1511" s="68">
        <f>_xlfn.XLOOKUP(Tabela4[[#This Row],[Origem]],Tabela2[Estado],Tabela2[Id_Porto],-1)</f>
        <v>6</v>
      </c>
      <c r="F1511" s="68">
        <f>_xlfn.XLOOKUP(Tabela4[[#This Row],[Destino]],Tabela2[Estado],Tabela2[Id_Porto],-1)</f>
        <v>11</v>
      </c>
      <c r="G1511" s="68">
        <f>_xlfn.XLOOKUP(Tabela4[[#This Row],[Tipo]],Tabela5[Tipo],Tabela5[Id_Carga],-1)</f>
        <v>1</v>
      </c>
      <c r="H1511" s="59">
        <f>MONTH(DATE(2024, FIND(Tabela4[[#This Row],[Mês]], "janfevmarabrmaijunjulagosetoutnovdez")/3 + 1, 1))</f>
        <v>4</v>
      </c>
      <c r="I1511" s="51">
        <v>39</v>
      </c>
      <c r="J1511" s="47">
        <v>39</v>
      </c>
    </row>
    <row r="1512" spans="1:10" x14ac:dyDescent="0.25">
      <c r="A1512" s="59" t="s">
        <v>197</v>
      </c>
      <c r="B1512" s="46" t="s">
        <v>192</v>
      </c>
      <c r="C1512" s="46" t="s">
        <v>183</v>
      </c>
      <c r="D1512" s="46" t="s">
        <v>184</v>
      </c>
      <c r="E1512" s="68">
        <f>_xlfn.XLOOKUP(Tabela4[[#This Row],[Origem]],Tabela2[Estado],Tabela2[Id_Porto],-1)</f>
        <v>8</v>
      </c>
      <c r="F1512" s="68">
        <f>_xlfn.XLOOKUP(Tabela4[[#This Row],[Destino]],Tabela2[Estado],Tabela2[Id_Porto],-1)</f>
        <v>9</v>
      </c>
      <c r="G1512" s="68">
        <f>_xlfn.XLOOKUP(Tabela4[[#This Row],[Tipo]],Tabela5[Tipo],Tabela5[Id_Carga],-1)</f>
        <v>1</v>
      </c>
      <c r="H1512" s="59">
        <f>MONTH(DATE(2024, FIND(Tabela4[[#This Row],[Mês]], "janfevmarabrmaijunjulagosetoutnovdez")/3 + 1, 1))</f>
        <v>4</v>
      </c>
      <c r="I1512" s="51">
        <v>39</v>
      </c>
      <c r="J1512" s="47">
        <v>39</v>
      </c>
    </row>
    <row r="1513" spans="1:10" x14ac:dyDescent="0.25">
      <c r="A1513" s="59" t="s">
        <v>197</v>
      </c>
      <c r="B1513" s="46" t="s">
        <v>191</v>
      </c>
      <c r="C1513" s="46" t="s">
        <v>183</v>
      </c>
      <c r="D1513" s="46" t="s">
        <v>181</v>
      </c>
      <c r="E1513" s="68">
        <f>_xlfn.XLOOKUP(Tabela4[[#This Row],[Origem]],Tabela2[Estado],Tabela2[Id_Porto],-1)</f>
        <v>8</v>
      </c>
      <c r="F1513" s="68">
        <f>_xlfn.XLOOKUP(Tabela4[[#This Row],[Destino]],Tabela2[Estado],Tabela2[Id_Porto],-1)</f>
        <v>6</v>
      </c>
      <c r="G1513" s="68">
        <f>_xlfn.XLOOKUP(Tabela4[[#This Row],[Tipo]],Tabela5[Tipo],Tabela5[Id_Carga],-1)</f>
        <v>3</v>
      </c>
      <c r="H1513" s="59">
        <f>MONTH(DATE(2024, FIND(Tabela4[[#This Row],[Mês]], "janfevmarabrmaijunjulagosetoutnovdez")/3 + 1, 1))</f>
        <v>4</v>
      </c>
      <c r="I1513" s="51">
        <v>19</v>
      </c>
      <c r="J1513" s="47">
        <v>38</v>
      </c>
    </row>
    <row r="1514" spans="1:10" x14ac:dyDescent="0.25">
      <c r="A1514" s="59" t="s">
        <v>197</v>
      </c>
      <c r="B1514" s="46" t="s">
        <v>193</v>
      </c>
      <c r="C1514" s="46" t="s">
        <v>183</v>
      </c>
      <c r="D1514" s="46" t="s">
        <v>180</v>
      </c>
      <c r="E1514" s="68">
        <f>_xlfn.XLOOKUP(Tabela4[[#This Row],[Origem]],Tabela2[Estado],Tabela2[Id_Porto],-1)</f>
        <v>8</v>
      </c>
      <c r="F1514" s="68">
        <f>_xlfn.XLOOKUP(Tabela4[[#This Row],[Destino]],Tabela2[Estado],Tabela2[Id_Porto],-1)</f>
        <v>5</v>
      </c>
      <c r="G1514" s="68">
        <f>_xlfn.XLOOKUP(Tabela4[[#This Row],[Tipo]],Tabela5[Tipo],Tabela5[Id_Carga],-1)</f>
        <v>4</v>
      </c>
      <c r="H1514" s="59">
        <f>MONTH(DATE(2024, FIND(Tabela4[[#This Row],[Mês]], "janfevmarabrmaijunjulagosetoutnovdez")/3 + 1, 1))</f>
        <v>4</v>
      </c>
      <c r="I1514" s="51">
        <v>19</v>
      </c>
      <c r="J1514" s="47">
        <v>38</v>
      </c>
    </row>
    <row r="1515" spans="1:10" x14ac:dyDescent="0.25">
      <c r="A1515" s="59" t="s">
        <v>197</v>
      </c>
      <c r="B1515" s="46" t="s">
        <v>191</v>
      </c>
      <c r="C1515" s="46" t="s">
        <v>184</v>
      </c>
      <c r="D1515" s="46" t="s">
        <v>86</v>
      </c>
      <c r="E1515" s="68">
        <f>_xlfn.XLOOKUP(Tabela4[[#This Row],[Origem]],Tabela2[Estado],Tabela2[Id_Porto],-1)</f>
        <v>9</v>
      </c>
      <c r="F1515" s="68">
        <f>_xlfn.XLOOKUP(Tabela4[[#This Row],[Destino]],Tabela2[Estado],Tabela2[Id_Porto],-1)</f>
        <v>4</v>
      </c>
      <c r="G1515" s="68">
        <f>_xlfn.XLOOKUP(Tabela4[[#This Row],[Tipo]],Tabela5[Tipo],Tabela5[Id_Carga],-1)</f>
        <v>3</v>
      </c>
      <c r="H1515" s="59">
        <f>MONTH(DATE(2024, FIND(Tabela4[[#This Row],[Mês]], "janfevmarabrmaijunjulagosetoutnovdez")/3 + 1, 1))</f>
        <v>4</v>
      </c>
      <c r="I1515" s="51">
        <v>19</v>
      </c>
      <c r="J1515" s="47">
        <v>38</v>
      </c>
    </row>
    <row r="1516" spans="1:10" x14ac:dyDescent="0.25">
      <c r="A1516" s="59" t="s">
        <v>197</v>
      </c>
      <c r="B1516" s="46" t="s">
        <v>191</v>
      </c>
      <c r="C1516" s="46" t="s">
        <v>184</v>
      </c>
      <c r="D1516" s="46" t="s">
        <v>180</v>
      </c>
      <c r="E1516" s="68">
        <f>_xlfn.XLOOKUP(Tabela4[[#This Row],[Origem]],Tabela2[Estado],Tabela2[Id_Porto],-1)</f>
        <v>9</v>
      </c>
      <c r="F1516" s="68">
        <f>_xlfn.XLOOKUP(Tabela4[[#This Row],[Destino]],Tabela2[Estado],Tabela2[Id_Porto],-1)</f>
        <v>5</v>
      </c>
      <c r="G1516" s="68">
        <f>_xlfn.XLOOKUP(Tabela4[[#This Row],[Tipo]],Tabela5[Tipo],Tabela5[Id_Carga],-1)</f>
        <v>3</v>
      </c>
      <c r="H1516" s="59">
        <f>MONTH(DATE(2024, FIND(Tabela4[[#This Row],[Mês]], "janfevmarabrmaijunjulagosetoutnovdez")/3 + 1, 1))</f>
        <v>4</v>
      </c>
      <c r="I1516" s="51">
        <v>19</v>
      </c>
      <c r="J1516" s="47">
        <v>38</v>
      </c>
    </row>
    <row r="1517" spans="1:10" x14ac:dyDescent="0.25">
      <c r="A1517" s="59" t="s">
        <v>197</v>
      </c>
      <c r="B1517" s="46" t="s">
        <v>191</v>
      </c>
      <c r="C1517" s="46" t="s">
        <v>184</v>
      </c>
      <c r="D1517" s="46" t="s">
        <v>183</v>
      </c>
      <c r="E1517" s="68">
        <f>_xlfn.XLOOKUP(Tabela4[[#This Row],[Origem]],Tabela2[Estado],Tabela2[Id_Porto],-1)</f>
        <v>9</v>
      </c>
      <c r="F1517" s="68">
        <f>_xlfn.XLOOKUP(Tabela4[[#This Row],[Destino]],Tabela2[Estado],Tabela2[Id_Porto],-1)</f>
        <v>8</v>
      </c>
      <c r="G1517" s="68">
        <f>_xlfn.XLOOKUP(Tabela4[[#This Row],[Tipo]],Tabela5[Tipo],Tabela5[Id_Carga],-1)</f>
        <v>3</v>
      </c>
      <c r="H1517" s="59">
        <f>MONTH(DATE(2024, FIND(Tabela4[[#This Row],[Mês]], "janfevmarabrmaijunjulagosetoutnovdez")/3 + 1, 1))</f>
        <v>4</v>
      </c>
      <c r="I1517" s="51">
        <v>19</v>
      </c>
      <c r="J1517" s="47">
        <v>38</v>
      </c>
    </row>
    <row r="1518" spans="1:10" x14ac:dyDescent="0.25">
      <c r="A1518" s="59" t="s">
        <v>197</v>
      </c>
      <c r="B1518" s="46" t="s">
        <v>193</v>
      </c>
      <c r="C1518" s="46" t="s">
        <v>181</v>
      </c>
      <c r="D1518" s="46" t="s">
        <v>86</v>
      </c>
      <c r="E1518" s="68">
        <f>_xlfn.XLOOKUP(Tabela4[[#This Row],[Origem]],Tabela2[Estado],Tabela2[Id_Porto],-1)</f>
        <v>6</v>
      </c>
      <c r="F1518" s="68">
        <f>_xlfn.XLOOKUP(Tabela4[[#This Row],[Destino]],Tabela2[Estado],Tabela2[Id_Porto],-1)</f>
        <v>4</v>
      </c>
      <c r="G1518" s="68">
        <f>_xlfn.XLOOKUP(Tabela4[[#This Row],[Tipo]],Tabela5[Tipo],Tabela5[Id_Carga],-1)</f>
        <v>4</v>
      </c>
      <c r="H1518" s="59">
        <f>MONTH(DATE(2024, FIND(Tabela4[[#This Row],[Mês]], "janfevmarabrmaijunjulagosetoutnovdez")/3 + 1, 1))</f>
        <v>4</v>
      </c>
      <c r="I1518" s="51">
        <v>18</v>
      </c>
      <c r="J1518" s="47">
        <v>36</v>
      </c>
    </row>
    <row r="1519" spans="1:10" x14ac:dyDescent="0.25">
      <c r="A1519" s="59" t="s">
        <v>197</v>
      </c>
      <c r="B1519" s="46" t="s">
        <v>192</v>
      </c>
      <c r="C1519" s="46" t="s">
        <v>180</v>
      </c>
      <c r="D1519" s="46" t="s">
        <v>184</v>
      </c>
      <c r="E1519" s="68">
        <f>_xlfn.XLOOKUP(Tabela4[[#This Row],[Origem]],Tabela2[Estado],Tabela2[Id_Porto],-1)</f>
        <v>5</v>
      </c>
      <c r="F1519" s="68">
        <f>_xlfn.XLOOKUP(Tabela4[[#This Row],[Destino]],Tabela2[Estado],Tabela2[Id_Porto],-1)</f>
        <v>9</v>
      </c>
      <c r="G1519" s="68">
        <f>_xlfn.XLOOKUP(Tabela4[[#This Row],[Tipo]],Tabela5[Tipo],Tabela5[Id_Carga],-1)</f>
        <v>1</v>
      </c>
      <c r="H1519" s="59">
        <f>MONTH(DATE(2024, FIND(Tabela4[[#This Row],[Mês]], "janfevmarabrmaijunjulagosetoutnovdez")/3 + 1, 1))</f>
        <v>4</v>
      </c>
      <c r="I1519" s="51">
        <v>36</v>
      </c>
      <c r="J1519" s="47">
        <v>36</v>
      </c>
    </row>
    <row r="1520" spans="1:10" x14ac:dyDescent="0.25">
      <c r="A1520" s="59" t="s">
        <v>197</v>
      </c>
      <c r="B1520" s="46" t="s">
        <v>192</v>
      </c>
      <c r="C1520" s="46" t="s">
        <v>185</v>
      </c>
      <c r="D1520" s="46" t="s">
        <v>186</v>
      </c>
      <c r="E1520" s="68">
        <f>_xlfn.XLOOKUP(Tabela4[[#This Row],[Origem]],Tabela2[Estado],Tabela2[Id_Porto],-1)</f>
        <v>10</v>
      </c>
      <c r="F1520" s="68">
        <f>_xlfn.XLOOKUP(Tabela4[[#This Row],[Destino]],Tabela2[Estado],Tabela2[Id_Porto],-1)</f>
        <v>11</v>
      </c>
      <c r="G1520" s="68">
        <f>_xlfn.XLOOKUP(Tabela4[[#This Row],[Tipo]],Tabela5[Tipo],Tabela5[Id_Carga],-1)</f>
        <v>1</v>
      </c>
      <c r="H1520" s="59">
        <f>MONTH(DATE(2024, FIND(Tabela4[[#This Row],[Mês]], "janfevmarabrmaijunjulagosetoutnovdez")/3 + 1, 1))</f>
        <v>4</v>
      </c>
      <c r="I1520" s="51">
        <v>36</v>
      </c>
      <c r="J1520" s="47">
        <v>36</v>
      </c>
    </row>
    <row r="1521" spans="1:10" x14ac:dyDescent="0.25">
      <c r="A1521" s="59" t="s">
        <v>197</v>
      </c>
      <c r="B1521" s="46" t="s">
        <v>191</v>
      </c>
      <c r="C1521" s="46" t="s">
        <v>183</v>
      </c>
      <c r="D1521" s="46" t="s">
        <v>177</v>
      </c>
      <c r="E1521" s="68">
        <f>_xlfn.XLOOKUP(Tabela4[[#This Row],[Origem]],Tabela2[Estado],Tabela2[Id_Porto],-1)</f>
        <v>8</v>
      </c>
      <c r="F1521" s="68">
        <f>_xlfn.XLOOKUP(Tabela4[[#This Row],[Destino]],Tabela2[Estado],Tabela2[Id_Porto],-1)</f>
        <v>1</v>
      </c>
      <c r="G1521" s="68">
        <f>_xlfn.XLOOKUP(Tabela4[[#This Row],[Tipo]],Tabela5[Tipo],Tabela5[Id_Carga],-1)</f>
        <v>3</v>
      </c>
      <c r="H1521" s="59">
        <f>MONTH(DATE(2024, FIND(Tabela4[[#This Row],[Mês]], "janfevmarabrmaijunjulagosetoutnovdez")/3 + 1, 1))</f>
        <v>4</v>
      </c>
      <c r="I1521" s="51">
        <v>18</v>
      </c>
      <c r="J1521" s="47">
        <v>36</v>
      </c>
    </row>
    <row r="1522" spans="1:10" x14ac:dyDescent="0.25">
      <c r="A1522" s="59" t="s">
        <v>197</v>
      </c>
      <c r="B1522" s="46" t="s">
        <v>192</v>
      </c>
      <c r="C1522" s="46" t="s">
        <v>183</v>
      </c>
      <c r="D1522" s="46" t="s">
        <v>186</v>
      </c>
      <c r="E1522" s="68">
        <f>_xlfn.XLOOKUP(Tabela4[[#This Row],[Origem]],Tabela2[Estado],Tabela2[Id_Porto],-1)</f>
        <v>8</v>
      </c>
      <c r="F1522" s="68">
        <f>_xlfn.XLOOKUP(Tabela4[[#This Row],[Destino]],Tabela2[Estado],Tabela2[Id_Porto],-1)</f>
        <v>11</v>
      </c>
      <c r="G1522" s="68">
        <f>_xlfn.XLOOKUP(Tabela4[[#This Row],[Tipo]],Tabela5[Tipo],Tabela5[Id_Carga],-1)</f>
        <v>1</v>
      </c>
      <c r="H1522" s="59">
        <f>MONTH(DATE(2024, FIND(Tabela4[[#This Row],[Mês]], "janfevmarabrmaijunjulagosetoutnovdez")/3 + 1, 1))</f>
        <v>4</v>
      </c>
      <c r="I1522" s="51">
        <v>36</v>
      </c>
      <c r="J1522" s="47">
        <v>36</v>
      </c>
    </row>
    <row r="1523" spans="1:10" x14ac:dyDescent="0.25">
      <c r="A1523" s="59" t="s">
        <v>197</v>
      </c>
      <c r="B1523" s="46" t="s">
        <v>192</v>
      </c>
      <c r="C1523" s="46" t="s">
        <v>183</v>
      </c>
      <c r="D1523" s="46" t="s">
        <v>184</v>
      </c>
      <c r="E1523" s="68">
        <f>_xlfn.XLOOKUP(Tabela4[[#This Row],[Origem]],Tabela2[Estado],Tabela2[Id_Porto],-1)</f>
        <v>8</v>
      </c>
      <c r="F1523" s="68">
        <f>_xlfn.XLOOKUP(Tabela4[[#This Row],[Destino]],Tabela2[Estado],Tabela2[Id_Porto],-1)</f>
        <v>9</v>
      </c>
      <c r="G1523" s="68">
        <f>_xlfn.XLOOKUP(Tabela4[[#This Row],[Tipo]],Tabela5[Tipo],Tabela5[Id_Carga],-1)</f>
        <v>1</v>
      </c>
      <c r="H1523" s="59">
        <f>MONTH(DATE(2024, FIND(Tabela4[[#This Row],[Mês]], "janfevmarabrmaijunjulagosetoutnovdez")/3 + 1, 1))</f>
        <v>4</v>
      </c>
      <c r="I1523" s="51">
        <v>36</v>
      </c>
      <c r="J1523" s="47">
        <v>36</v>
      </c>
    </row>
    <row r="1524" spans="1:10" x14ac:dyDescent="0.25">
      <c r="A1524" s="59" t="s">
        <v>197</v>
      </c>
      <c r="B1524" s="46" t="s">
        <v>192</v>
      </c>
      <c r="C1524" s="46" t="s">
        <v>182</v>
      </c>
      <c r="D1524" s="46" t="s">
        <v>177</v>
      </c>
      <c r="E1524" s="68">
        <f>_xlfn.XLOOKUP(Tabela4[[#This Row],[Origem]],Tabela2[Estado],Tabela2[Id_Porto],-1)</f>
        <v>7</v>
      </c>
      <c r="F1524" s="68">
        <f>_xlfn.XLOOKUP(Tabela4[[#This Row],[Destino]],Tabela2[Estado],Tabela2[Id_Porto],-1)</f>
        <v>1</v>
      </c>
      <c r="G1524" s="68">
        <f>_xlfn.XLOOKUP(Tabela4[[#This Row],[Tipo]],Tabela5[Tipo],Tabela5[Id_Carga],-1)</f>
        <v>1</v>
      </c>
      <c r="H1524" s="59">
        <f>MONTH(DATE(2024, FIND(Tabela4[[#This Row],[Mês]], "janfevmarabrmaijunjulagosetoutnovdez")/3 + 1, 1))</f>
        <v>4</v>
      </c>
      <c r="I1524" s="51">
        <v>35</v>
      </c>
      <c r="J1524" s="47">
        <v>35</v>
      </c>
    </row>
    <row r="1525" spans="1:10" x14ac:dyDescent="0.25">
      <c r="A1525" s="59" t="s">
        <v>197</v>
      </c>
      <c r="B1525" s="46" t="s">
        <v>192</v>
      </c>
      <c r="C1525" s="46" t="s">
        <v>184</v>
      </c>
      <c r="D1525" s="46" t="s">
        <v>183</v>
      </c>
      <c r="E1525" s="68">
        <f>_xlfn.XLOOKUP(Tabela4[[#This Row],[Origem]],Tabela2[Estado],Tabela2[Id_Porto],-1)</f>
        <v>9</v>
      </c>
      <c r="F1525" s="68">
        <f>_xlfn.XLOOKUP(Tabela4[[#This Row],[Destino]],Tabela2[Estado],Tabela2[Id_Porto],-1)</f>
        <v>8</v>
      </c>
      <c r="G1525" s="68">
        <f>_xlfn.XLOOKUP(Tabela4[[#This Row],[Tipo]],Tabela5[Tipo],Tabela5[Id_Carga],-1)</f>
        <v>1</v>
      </c>
      <c r="H1525" s="59">
        <f>MONTH(DATE(2024, FIND(Tabela4[[#This Row],[Mês]], "janfevmarabrmaijunjulagosetoutnovdez")/3 + 1, 1))</f>
        <v>4</v>
      </c>
      <c r="I1525" s="51">
        <v>35</v>
      </c>
      <c r="J1525" s="47">
        <v>35</v>
      </c>
    </row>
    <row r="1526" spans="1:10" x14ac:dyDescent="0.25">
      <c r="A1526" s="59" t="s">
        <v>197</v>
      </c>
      <c r="B1526" s="46" t="s">
        <v>193</v>
      </c>
      <c r="C1526" s="46" t="s">
        <v>86</v>
      </c>
      <c r="D1526" s="46" t="s">
        <v>184</v>
      </c>
      <c r="E1526" s="68">
        <f>_xlfn.XLOOKUP(Tabela4[[#This Row],[Origem]],Tabela2[Estado],Tabela2[Id_Porto],-1)</f>
        <v>4</v>
      </c>
      <c r="F1526" s="68">
        <f>_xlfn.XLOOKUP(Tabela4[[#This Row],[Destino]],Tabela2[Estado],Tabela2[Id_Porto],-1)</f>
        <v>9</v>
      </c>
      <c r="G1526" s="68">
        <f>_xlfn.XLOOKUP(Tabela4[[#This Row],[Tipo]],Tabela5[Tipo],Tabela5[Id_Carga],-1)</f>
        <v>4</v>
      </c>
      <c r="H1526" s="59">
        <f>MONTH(DATE(2024, FIND(Tabela4[[#This Row],[Mês]], "janfevmarabrmaijunjulagosetoutnovdez")/3 + 1, 1))</f>
        <v>4</v>
      </c>
      <c r="I1526" s="51">
        <v>17</v>
      </c>
      <c r="J1526" s="47">
        <v>34</v>
      </c>
    </row>
    <row r="1527" spans="1:10" x14ac:dyDescent="0.25">
      <c r="A1527" s="59" t="s">
        <v>197</v>
      </c>
      <c r="B1527" s="46" t="s">
        <v>192</v>
      </c>
      <c r="C1527" s="46" t="s">
        <v>180</v>
      </c>
      <c r="D1527" s="46" t="s">
        <v>186</v>
      </c>
      <c r="E1527" s="68">
        <f>_xlfn.XLOOKUP(Tabela4[[#This Row],[Origem]],Tabela2[Estado],Tabela2[Id_Porto],-1)</f>
        <v>5</v>
      </c>
      <c r="F1527" s="68">
        <f>_xlfn.XLOOKUP(Tabela4[[#This Row],[Destino]],Tabela2[Estado],Tabela2[Id_Porto],-1)</f>
        <v>11</v>
      </c>
      <c r="G1527" s="68">
        <f>_xlfn.XLOOKUP(Tabela4[[#This Row],[Tipo]],Tabela5[Tipo],Tabela5[Id_Carga],-1)</f>
        <v>1</v>
      </c>
      <c r="H1527" s="59">
        <f>MONTH(DATE(2024, FIND(Tabela4[[#This Row],[Mês]], "janfevmarabrmaijunjulagosetoutnovdez")/3 + 1, 1))</f>
        <v>4</v>
      </c>
      <c r="I1527" s="51">
        <v>34</v>
      </c>
      <c r="J1527" s="47">
        <v>34</v>
      </c>
    </row>
    <row r="1528" spans="1:10" x14ac:dyDescent="0.25">
      <c r="A1528" s="59" t="s">
        <v>197</v>
      </c>
      <c r="B1528" s="46" t="s">
        <v>191</v>
      </c>
      <c r="C1528" s="46" t="s">
        <v>185</v>
      </c>
      <c r="D1528" s="46" t="s">
        <v>186</v>
      </c>
      <c r="E1528" s="68">
        <f>_xlfn.XLOOKUP(Tabela4[[#This Row],[Origem]],Tabela2[Estado],Tabela2[Id_Porto],-1)</f>
        <v>10</v>
      </c>
      <c r="F1528" s="68">
        <f>_xlfn.XLOOKUP(Tabela4[[#This Row],[Destino]],Tabela2[Estado],Tabela2[Id_Porto],-1)</f>
        <v>11</v>
      </c>
      <c r="G1528" s="68">
        <f>_xlfn.XLOOKUP(Tabela4[[#This Row],[Tipo]],Tabela5[Tipo],Tabela5[Id_Carga],-1)</f>
        <v>3</v>
      </c>
      <c r="H1528" s="59">
        <f>MONTH(DATE(2024, FIND(Tabela4[[#This Row],[Mês]], "janfevmarabrmaijunjulagosetoutnovdez")/3 + 1, 1))</f>
        <v>4</v>
      </c>
      <c r="I1528" s="51">
        <v>17</v>
      </c>
      <c r="J1528" s="47">
        <v>34</v>
      </c>
    </row>
    <row r="1529" spans="1:10" x14ac:dyDescent="0.25">
      <c r="A1529" s="59" t="s">
        <v>197</v>
      </c>
      <c r="B1529" s="46" t="s">
        <v>193</v>
      </c>
      <c r="C1529" s="46" t="s">
        <v>183</v>
      </c>
      <c r="D1529" s="46" t="s">
        <v>184</v>
      </c>
      <c r="E1529" s="68">
        <f>_xlfn.XLOOKUP(Tabela4[[#This Row],[Origem]],Tabela2[Estado],Tabela2[Id_Porto],-1)</f>
        <v>8</v>
      </c>
      <c r="F1529" s="68">
        <f>_xlfn.XLOOKUP(Tabela4[[#This Row],[Destino]],Tabela2[Estado],Tabela2[Id_Porto],-1)</f>
        <v>9</v>
      </c>
      <c r="G1529" s="68">
        <f>_xlfn.XLOOKUP(Tabela4[[#This Row],[Tipo]],Tabela5[Tipo],Tabela5[Id_Carga],-1)</f>
        <v>4</v>
      </c>
      <c r="H1529" s="59">
        <f>MONTH(DATE(2024, FIND(Tabela4[[#This Row],[Mês]], "janfevmarabrmaijunjulagosetoutnovdez")/3 + 1, 1))</f>
        <v>4</v>
      </c>
      <c r="I1529" s="51">
        <v>17</v>
      </c>
      <c r="J1529" s="47">
        <v>34</v>
      </c>
    </row>
    <row r="1530" spans="1:10" x14ac:dyDescent="0.25">
      <c r="A1530" s="59" t="s">
        <v>197</v>
      </c>
      <c r="B1530" s="46" t="s">
        <v>192</v>
      </c>
      <c r="C1530" s="46" t="s">
        <v>181</v>
      </c>
      <c r="D1530" s="46" t="s">
        <v>183</v>
      </c>
      <c r="E1530" s="68">
        <f>_xlfn.XLOOKUP(Tabela4[[#This Row],[Origem]],Tabela2[Estado],Tabela2[Id_Porto],-1)</f>
        <v>6</v>
      </c>
      <c r="F1530" s="68">
        <f>_xlfn.XLOOKUP(Tabela4[[#This Row],[Destino]],Tabela2[Estado],Tabela2[Id_Porto],-1)</f>
        <v>8</v>
      </c>
      <c r="G1530" s="68">
        <f>_xlfn.XLOOKUP(Tabela4[[#This Row],[Tipo]],Tabela5[Tipo],Tabela5[Id_Carga],-1)</f>
        <v>1</v>
      </c>
      <c r="H1530" s="59">
        <f>MONTH(DATE(2024, FIND(Tabela4[[#This Row],[Mês]], "janfevmarabrmaijunjulagosetoutnovdez")/3 + 1, 1))</f>
        <v>4</v>
      </c>
      <c r="I1530" s="51">
        <v>32</v>
      </c>
      <c r="J1530" s="47">
        <v>32</v>
      </c>
    </row>
    <row r="1531" spans="1:10" x14ac:dyDescent="0.25">
      <c r="A1531" s="59" t="s">
        <v>197</v>
      </c>
      <c r="B1531" s="46" t="s">
        <v>191</v>
      </c>
      <c r="C1531" s="46" t="s">
        <v>187</v>
      </c>
      <c r="D1531" s="46" t="s">
        <v>177</v>
      </c>
      <c r="E1531" s="68">
        <f>_xlfn.XLOOKUP(Tabela4[[#This Row],[Origem]],Tabela2[Estado],Tabela2[Id_Porto],-1)</f>
        <v>12</v>
      </c>
      <c r="F1531" s="68">
        <f>_xlfn.XLOOKUP(Tabela4[[#This Row],[Destino]],Tabela2[Estado],Tabela2[Id_Porto],-1)</f>
        <v>1</v>
      </c>
      <c r="G1531" s="68">
        <f>_xlfn.XLOOKUP(Tabela4[[#This Row],[Tipo]],Tabela5[Tipo],Tabela5[Id_Carga],-1)</f>
        <v>3</v>
      </c>
      <c r="H1531" s="59">
        <f>MONTH(DATE(2024, FIND(Tabela4[[#This Row],[Mês]], "janfevmarabrmaijunjulagosetoutnovdez")/3 + 1, 1))</f>
        <v>4</v>
      </c>
      <c r="I1531" s="51">
        <v>16</v>
      </c>
      <c r="J1531" s="47">
        <v>32</v>
      </c>
    </row>
    <row r="1532" spans="1:10" x14ac:dyDescent="0.25">
      <c r="A1532" s="59" t="s">
        <v>197</v>
      </c>
      <c r="B1532" s="46" t="s">
        <v>193</v>
      </c>
      <c r="C1532" s="46" t="s">
        <v>187</v>
      </c>
      <c r="D1532" s="46" t="s">
        <v>180</v>
      </c>
      <c r="E1532" s="68">
        <f>_xlfn.XLOOKUP(Tabela4[[#This Row],[Origem]],Tabela2[Estado],Tabela2[Id_Porto],-1)</f>
        <v>12</v>
      </c>
      <c r="F1532" s="68">
        <f>_xlfn.XLOOKUP(Tabela4[[#This Row],[Destino]],Tabela2[Estado],Tabela2[Id_Porto],-1)</f>
        <v>5</v>
      </c>
      <c r="G1532" s="68">
        <f>_xlfn.XLOOKUP(Tabela4[[#This Row],[Tipo]],Tabela5[Tipo],Tabela5[Id_Carga],-1)</f>
        <v>4</v>
      </c>
      <c r="H1532" s="59">
        <f>MONTH(DATE(2024, FIND(Tabela4[[#This Row],[Mês]], "janfevmarabrmaijunjulagosetoutnovdez")/3 + 1, 1))</f>
        <v>4</v>
      </c>
      <c r="I1532" s="51">
        <v>16</v>
      </c>
      <c r="J1532" s="47">
        <v>32</v>
      </c>
    </row>
    <row r="1533" spans="1:10" x14ac:dyDescent="0.25">
      <c r="A1533" s="59" t="s">
        <v>197</v>
      </c>
      <c r="B1533" s="46" t="s">
        <v>192</v>
      </c>
      <c r="C1533" s="46" t="s">
        <v>187</v>
      </c>
      <c r="D1533" s="46" t="s">
        <v>179</v>
      </c>
      <c r="E1533" s="68">
        <f>_xlfn.XLOOKUP(Tabela4[[#This Row],[Origem]],Tabela2[Estado],Tabela2[Id_Porto],-1)</f>
        <v>12</v>
      </c>
      <c r="F1533" s="68">
        <f>_xlfn.XLOOKUP(Tabela4[[#This Row],[Destino]],Tabela2[Estado],Tabela2[Id_Porto],-1)</f>
        <v>3</v>
      </c>
      <c r="G1533" s="68">
        <f>_xlfn.XLOOKUP(Tabela4[[#This Row],[Tipo]],Tabela5[Tipo],Tabela5[Id_Carga],-1)</f>
        <v>1</v>
      </c>
      <c r="H1533" s="59">
        <f>MONTH(DATE(2024, FIND(Tabela4[[#This Row],[Mês]], "janfevmarabrmaijunjulagosetoutnovdez")/3 + 1, 1))</f>
        <v>4</v>
      </c>
      <c r="I1533" s="51">
        <v>31</v>
      </c>
      <c r="J1533" s="47">
        <v>31</v>
      </c>
    </row>
    <row r="1534" spans="1:10" x14ac:dyDescent="0.25">
      <c r="A1534" s="59" t="s">
        <v>197</v>
      </c>
      <c r="B1534" s="46" t="s">
        <v>191</v>
      </c>
      <c r="C1534" s="46" t="s">
        <v>181</v>
      </c>
      <c r="D1534" s="46" t="s">
        <v>186</v>
      </c>
      <c r="E1534" s="68">
        <f>_xlfn.XLOOKUP(Tabela4[[#This Row],[Origem]],Tabela2[Estado],Tabela2[Id_Porto],-1)</f>
        <v>6</v>
      </c>
      <c r="F1534" s="68">
        <f>_xlfn.XLOOKUP(Tabela4[[#This Row],[Destino]],Tabela2[Estado],Tabela2[Id_Porto],-1)</f>
        <v>11</v>
      </c>
      <c r="G1534" s="68">
        <f>_xlfn.XLOOKUP(Tabela4[[#This Row],[Tipo]],Tabela5[Tipo],Tabela5[Id_Carga],-1)</f>
        <v>3</v>
      </c>
      <c r="H1534" s="59">
        <f>MONTH(DATE(2024, FIND(Tabela4[[#This Row],[Mês]], "janfevmarabrmaijunjulagosetoutnovdez")/3 + 1, 1))</f>
        <v>4</v>
      </c>
      <c r="I1534" s="51">
        <v>15</v>
      </c>
      <c r="J1534" s="47">
        <v>30</v>
      </c>
    </row>
    <row r="1535" spans="1:10" x14ac:dyDescent="0.25">
      <c r="A1535" s="59" t="s">
        <v>197</v>
      </c>
      <c r="B1535" s="46" t="s">
        <v>191</v>
      </c>
      <c r="C1535" s="46" t="s">
        <v>86</v>
      </c>
      <c r="D1535" s="46" t="s">
        <v>183</v>
      </c>
      <c r="E1535" s="68">
        <f>_xlfn.XLOOKUP(Tabela4[[#This Row],[Origem]],Tabela2[Estado],Tabela2[Id_Porto],-1)</f>
        <v>4</v>
      </c>
      <c r="F1535" s="68">
        <f>_xlfn.XLOOKUP(Tabela4[[#This Row],[Destino]],Tabela2[Estado],Tabela2[Id_Porto],-1)</f>
        <v>8</v>
      </c>
      <c r="G1535" s="68">
        <f>_xlfn.XLOOKUP(Tabela4[[#This Row],[Tipo]],Tabela5[Tipo],Tabela5[Id_Carga],-1)</f>
        <v>3</v>
      </c>
      <c r="H1535" s="59">
        <f>MONTH(DATE(2024, FIND(Tabela4[[#This Row],[Mês]], "janfevmarabrmaijunjulagosetoutnovdez")/3 + 1, 1))</f>
        <v>4</v>
      </c>
      <c r="I1535" s="51">
        <v>15</v>
      </c>
      <c r="J1535" s="47">
        <v>30</v>
      </c>
    </row>
    <row r="1536" spans="1:10" x14ac:dyDescent="0.25">
      <c r="A1536" s="59" t="s">
        <v>197</v>
      </c>
      <c r="B1536" s="46" t="s">
        <v>191</v>
      </c>
      <c r="C1536" s="46" t="s">
        <v>182</v>
      </c>
      <c r="D1536" s="46" t="s">
        <v>177</v>
      </c>
      <c r="E1536" s="68">
        <f>_xlfn.XLOOKUP(Tabela4[[#This Row],[Origem]],Tabela2[Estado],Tabela2[Id_Porto],-1)</f>
        <v>7</v>
      </c>
      <c r="F1536" s="68">
        <f>_xlfn.XLOOKUP(Tabela4[[#This Row],[Destino]],Tabela2[Estado],Tabela2[Id_Porto],-1)</f>
        <v>1</v>
      </c>
      <c r="G1536" s="68">
        <f>_xlfn.XLOOKUP(Tabela4[[#This Row],[Tipo]],Tabela5[Tipo],Tabela5[Id_Carga],-1)</f>
        <v>3</v>
      </c>
      <c r="H1536" s="59">
        <f>MONTH(DATE(2024, FIND(Tabela4[[#This Row],[Mês]], "janfevmarabrmaijunjulagosetoutnovdez")/3 + 1, 1))</f>
        <v>4</v>
      </c>
      <c r="I1536" s="51">
        <v>15</v>
      </c>
      <c r="J1536" s="47">
        <v>30</v>
      </c>
    </row>
    <row r="1537" spans="1:10" x14ac:dyDescent="0.25">
      <c r="A1537" s="59" t="s">
        <v>197</v>
      </c>
      <c r="B1537" s="46" t="s">
        <v>191</v>
      </c>
      <c r="C1537" s="46" t="s">
        <v>183</v>
      </c>
      <c r="D1537" s="46" t="s">
        <v>186</v>
      </c>
      <c r="E1537" s="68">
        <f>_xlfn.XLOOKUP(Tabela4[[#This Row],[Origem]],Tabela2[Estado],Tabela2[Id_Porto],-1)</f>
        <v>8</v>
      </c>
      <c r="F1537" s="68">
        <f>_xlfn.XLOOKUP(Tabela4[[#This Row],[Destino]],Tabela2[Estado],Tabela2[Id_Porto],-1)</f>
        <v>11</v>
      </c>
      <c r="G1537" s="68">
        <f>_xlfn.XLOOKUP(Tabela4[[#This Row],[Tipo]],Tabela5[Tipo],Tabela5[Id_Carga],-1)</f>
        <v>3</v>
      </c>
      <c r="H1537" s="59">
        <f>MONTH(DATE(2024, FIND(Tabela4[[#This Row],[Mês]], "janfevmarabrmaijunjulagosetoutnovdez")/3 + 1, 1))</f>
        <v>4</v>
      </c>
      <c r="I1537" s="51">
        <v>15</v>
      </c>
      <c r="J1537" s="47">
        <v>30</v>
      </c>
    </row>
    <row r="1538" spans="1:10" x14ac:dyDescent="0.25">
      <c r="A1538" s="59" t="s">
        <v>197</v>
      </c>
      <c r="B1538" s="46" t="s">
        <v>191</v>
      </c>
      <c r="C1538" s="46" t="s">
        <v>186</v>
      </c>
      <c r="D1538" s="46" t="s">
        <v>179</v>
      </c>
      <c r="E1538" s="68">
        <f>_xlfn.XLOOKUP(Tabela4[[#This Row],[Origem]],Tabela2[Estado],Tabela2[Id_Porto],-1)</f>
        <v>11</v>
      </c>
      <c r="F1538" s="68">
        <f>_xlfn.XLOOKUP(Tabela4[[#This Row],[Destino]],Tabela2[Estado],Tabela2[Id_Porto],-1)</f>
        <v>3</v>
      </c>
      <c r="G1538" s="68">
        <f>_xlfn.XLOOKUP(Tabela4[[#This Row],[Tipo]],Tabela5[Tipo],Tabela5[Id_Carga],-1)</f>
        <v>3</v>
      </c>
      <c r="H1538" s="59">
        <f>MONTH(DATE(2024, FIND(Tabela4[[#This Row],[Mês]], "janfevmarabrmaijunjulagosetoutnovdez")/3 + 1, 1))</f>
        <v>4</v>
      </c>
      <c r="I1538" s="51">
        <v>15</v>
      </c>
      <c r="J1538" s="47">
        <v>30</v>
      </c>
    </row>
    <row r="1539" spans="1:10" x14ac:dyDescent="0.25">
      <c r="A1539" s="59" t="s">
        <v>197</v>
      </c>
      <c r="B1539" s="46" t="s">
        <v>192</v>
      </c>
      <c r="C1539" s="46" t="s">
        <v>86</v>
      </c>
      <c r="D1539" s="46" t="s">
        <v>177</v>
      </c>
      <c r="E1539" s="68">
        <f>_xlfn.XLOOKUP(Tabela4[[#This Row],[Origem]],Tabela2[Estado],Tabela2[Id_Porto],-1)</f>
        <v>4</v>
      </c>
      <c r="F1539" s="68">
        <f>_xlfn.XLOOKUP(Tabela4[[#This Row],[Destino]],Tabela2[Estado],Tabela2[Id_Porto],-1)</f>
        <v>1</v>
      </c>
      <c r="G1539" s="68">
        <f>_xlfn.XLOOKUP(Tabela4[[#This Row],[Tipo]],Tabela5[Tipo],Tabela5[Id_Carga],-1)</f>
        <v>1</v>
      </c>
      <c r="H1539" s="59">
        <f>MONTH(DATE(2024, FIND(Tabela4[[#This Row],[Mês]], "janfevmarabrmaijunjulagosetoutnovdez")/3 + 1, 1))</f>
        <v>4</v>
      </c>
      <c r="I1539" s="51">
        <v>29</v>
      </c>
      <c r="J1539" s="47">
        <v>29</v>
      </c>
    </row>
    <row r="1540" spans="1:10" x14ac:dyDescent="0.25">
      <c r="A1540" s="59" t="s">
        <v>197</v>
      </c>
      <c r="B1540" s="46" t="s">
        <v>193</v>
      </c>
      <c r="C1540" s="46" t="s">
        <v>181</v>
      </c>
      <c r="D1540" s="46" t="s">
        <v>180</v>
      </c>
      <c r="E1540" s="68">
        <f>_xlfn.XLOOKUP(Tabela4[[#This Row],[Origem]],Tabela2[Estado],Tabela2[Id_Porto],-1)</f>
        <v>6</v>
      </c>
      <c r="F1540" s="68">
        <f>_xlfn.XLOOKUP(Tabela4[[#This Row],[Destino]],Tabela2[Estado],Tabela2[Id_Porto],-1)</f>
        <v>5</v>
      </c>
      <c r="G1540" s="68">
        <f>_xlfn.XLOOKUP(Tabela4[[#This Row],[Tipo]],Tabela5[Tipo],Tabela5[Id_Carga],-1)</f>
        <v>4</v>
      </c>
      <c r="H1540" s="59">
        <f>MONTH(DATE(2024, FIND(Tabela4[[#This Row],[Mês]], "janfevmarabrmaijunjulagosetoutnovdez")/3 + 1, 1))</f>
        <v>4</v>
      </c>
      <c r="I1540" s="51">
        <v>14</v>
      </c>
      <c r="J1540" s="47">
        <v>28</v>
      </c>
    </row>
    <row r="1541" spans="1:10" x14ac:dyDescent="0.25">
      <c r="A1541" s="59" t="s">
        <v>197</v>
      </c>
      <c r="B1541" s="46" t="s">
        <v>191</v>
      </c>
      <c r="C1541" s="46" t="s">
        <v>86</v>
      </c>
      <c r="D1541" s="46" t="s">
        <v>179</v>
      </c>
      <c r="E1541" s="68">
        <f>_xlfn.XLOOKUP(Tabela4[[#This Row],[Origem]],Tabela2[Estado],Tabela2[Id_Porto],-1)</f>
        <v>4</v>
      </c>
      <c r="F1541" s="68">
        <f>_xlfn.XLOOKUP(Tabela4[[#This Row],[Destino]],Tabela2[Estado],Tabela2[Id_Porto],-1)</f>
        <v>3</v>
      </c>
      <c r="G1541" s="68">
        <f>_xlfn.XLOOKUP(Tabela4[[#This Row],[Tipo]],Tabela5[Tipo],Tabela5[Id_Carga],-1)</f>
        <v>3</v>
      </c>
      <c r="H1541" s="59">
        <f>MONTH(DATE(2024, FIND(Tabela4[[#This Row],[Mês]], "janfevmarabrmaijunjulagosetoutnovdez")/3 + 1, 1))</f>
        <v>4</v>
      </c>
      <c r="I1541" s="51">
        <v>14</v>
      </c>
      <c r="J1541" s="47">
        <v>28</v>
      </c>
    </row>
    <row r="1542" spans="1:10" x14ac:dyDescent="0.25">
      <c r="A1542" s="59" t="s">
        <v>197</v>
      </c>
      <c r="B1542" s="46" t="s">
        <v>191</v>
      </c>
      <c r="C1542" s="46" t="s">
        <v>180</v>
      </c>
      <c r="D1542" s="46" t="s">
        <v>179</v>
      </c>
      <c r="E1542" s="68">
        <f>_xlfn.XLOOKUP(Tabela4[[#This Row],[Origem]],Tabela2[Estado],Tabela2[Id_Porto],-1)</f>
        <v>5</v>
      </c>
      <c r="F1542" s="68">
        <f>_xlfn.XLOOKUP(Tabela4[[#This Row],[Destino]],Tabela2[Estado],Tabela2[Id_Porto],-1)</f>
        <v>3</v>
      </c>
      <c r="G1542" s="68">
        <f>_xlfn.XLOOKUP(Tabela4[[#This Row],[Tipo]],Tabela5[Tipo],Tabela5[Id_Carga],-1)</f>
        <v>3</v>
      </c>
      <c r="H1542" s="59">
        <f>MONTH(DATE(2024, FIND(Tabela4[[#This Row],[Mês]], "janfevmarabrmaijunjulagosetoutnovdez")/3 + 1, 1))</f>
        <v>4</v>
      </c>
      <c r="I1542" s="51">
        <v>14</v>
      </c>
      <c r="J1542" s="47">
        <v>28</v>
      </c>
    </row>
    <row r="1543" spans="1:10" x14ac:dyDescent="0.25">
      <c r="A1543" s="59" t="s">
        <v>197</v>
      </c>
      <c r="B1543" s="46" t="s">
        <v>193</v>
      </c>
      <c r="C1543" s="46" t="s">
        <v>187</v>
      </c>
      <c r="D1543" s="46" t="s">
        <v>86</v>
      </c>
      <c r="E1543" s="68">
        <f>_xlfn.XLOOKUP(Tabela4[[#This Row],[Origem]],Tabela2[Estado],Tabela2[Id_Porto],-1)</f>
        <v>12</v>
      </c>
      <c r="F1543" s="68">
        <f>_xlfn.XLOOKUP(Tabela4[[#This Row],[Destino]],Tabela2[Estado],Tabela2[Id_Porto],-1)</f>
        <v>4</v>
      </c>
      <c r="G1543" s="68">
        <f>_xlfn.XLOOKUP(Tabela4[[#This Row],[Tipo]],Tabela5[Tipo],Tabela5[Id_Carga],-1)</f>
        <v>4</v>
      </c>
      <c r="H1543" s="59">
        <f>MONTH(DATE(2024, FIND(Tabela4[[#This Row],[Mês]], "janfevmarabrmaijunjulagosetoutnovdez")/3 + 1, 1))</f>
        <v>4</v>
      </c>
      <c r="I1543" s="51">
        <v>14</v>
      </c>
      <c r="J1543" s="47">
        <v>28</v>
      </c>
    </row>
    <row r="1544" spans="1:10" x14ac:dyDescent="0.25">
      <c r="A1544" s="59" t="s">
        <v>197</v>
      </c>
      <c r="B1544" s="46" t="s">
        <v>192</v>
      </c>
      <c r="C1544" s="46" t="s">
        <v>184</v>
      </c>
      <c r="D1544" s="46" t="s">
        <v>181</v>
      </c>
      <c r="E1544" s="68">
        <f>_xlfn.XLOOKUP(Tabela4[[#This Row],[Origem]],Tabela2[Estado],Tabela2[Id_Porto],-1)</f>
        <v>9</v>
      </c>
      <c r="F1544" s="68">
        <f>_xlfn.XLOOKUP(Tabela4[[#This Row],[Destino]],Tabela2[Estado],Tabela2[Id_Porto],-1)</f>
        <v>6</v>
      </c>
      <c r="G1544" s="68">
        <f>_xlfn.XLOOKUP(Tabela4[[#This Row],[Tipo]],Tabela5[Tipo],Tabela5[Id_Carga],-1)</f>
        <v>1</v>
      </c>
      <c r="H1544" s="59">
        <f>MONTH(DATE(2024, FIND(Tabela4[[#This Row],[Mês]], "janfevmarabrmaijunjulagosetoutnovdez")/3 + 1, 1))</f>
        <v>4</v>
      </c>
      <c r="I1544" s="51">
        <v>28</v>
      </c>
      <c r="J1544" s="47">
        <v>28</v>
      </c>
    </row>
    <row r="1545" spans="1:10" x14ac:dyDescent="0.25">
      <c r="A1545" s="59" t="s">
        <v>197</v>
      </c>
      <c r="B1545" s="46" t="s">
        <v>191</v>
      </c>
      <c r="C1545" s="46" t="s">
        <v>184</v>
      </c>
      <c r="D1545" s="46" t="s">
        <v>86</v>
      </c>
      <c r="E1545" s="68">
        <f>_xlfn.XLOOKUP(Tabela4[[#This Row],[Origem]],Tabela2[Estado],Tabela2[Id_Porto],-1)</f>
        <v>9</v>
      </c>
      <c r="F1545" s="68">
        <f>_xlfn.XLOOKUP(Tabela4[[#This Row],[Destino]],Tabela2[Estado],Tabela2[Id_Porto],-1)</f>
        <v>4</v>
      </c>
      <c r="G1545" s="68">
        <f>_xlfn.XLOOKUP(Tabela4[[#This Row],[Tipo]],Tabela5[Tipo],Tabela5[Id_Carga],-1)</f>
        <v>3</v>
      </c>
      <c r="H1545" s="59">
        <f>MONTH(DATE(2024, FIND(Tabela4[[#This Row],[Mês]], "janfevmarabrmaijunjulagosetoutnovdez")/3 + 1, 1))</f>
        <v>4</v>
      </c>
      <c r="I1545" s="51">
        <v>14</v>
      </c>
      <c r="J1545" s="47">
        <v>28</v>
      </c>
    </row>
    <row r="1546" spans="1:10" x14ac:dyDescent="0.25">
      <c r="A1546" s="59" t="s">
        <v>197</v>
      </c>
      <c r="B1546" s="46" t="s">
        <v>191</v>
      </c>
      <c r="C1546" s="46" t="s">
        <v>86</v>
      </c>
      <c r="D1546" s="46" t="s">
        <v>181</v>
      </c>
      <c r="E1546" s="68">
        <f>_xlfn.XLOOKUP(Tabela4[[#This Row],[Origem]],Tabela2[Estado],Tabela2[Id_Porto],-1)</f>
        <v>4</v>
      </c>
      <c r="F1546" s="68">
        <f>_xlfn.XLOOKUP(Tabela4[[#This Row],[Destino]],Tabela2[Estado],Tabela2[Id_Porto],-1)</f>
        <v>6</v>
      </c>
      <c r="G1546" s="68">
        <f>_xlfn.XLOOKUP(Tabela4[[#This Row],[Tipo]],Tabela5[Tipo],Tabela5[Id_Carga],-1)</f>
        <v>3</v>
      </c>
      <c r="H1546" s="59">
        <f>MONTH(DATE(2024, FIND(Tabela4[[#This Row],[Mês]], "janfevmarabrmaijunjulagosetoutnovdez")/3 + 1, 1))</f>
        <v>4</v>
      </c>
      <c r="I1546" s="51">
        <v>13</v>
      </c>
      <c r="J1546" s="47">
        <v>26</v>
      </c>
    </row>
    <row r="1547" spans="1:10" x14ac:dyDescent="0.25">
      <c r="A1547" s="59" t="s">
        <v>197</v>
      </c>
      <c r="B1547" s="46" t="s">
        <v>191</v>
      </c>
      <c r="C1547" s="46" t="s">
        <v>180</v>
      </c>
      <c r="D1547" s="46" t="s">
        <v>183</v>
      </c>
      <c r="E1547" s="68">
        <f>_xlfn.XLOOKUP(Tabela4[[#This Row],[Origem]],Tabela2[Estado],Tabela2[Id_Porto],-1)</f>
        <v>5</v>
      </c>
      <c r="F1547" s="68">
        <f>_xlfn.XLOOKUP(Tabela4[[#This Row],[Destino]],Tabela2[Estado],Tabela2[Id_Porto],-1)</f>
        <v>8</v>
      </c>
      <c r="G1547" s="68">
        <f>_xlfn.XLOOKUP(Tabela4[[#This Row],[Tipo]],Tabela5[Tipo],Tabela5[Id_Carga],-1)</f>
        <v>3</v>
      </c>
      <c r="H1547" s="59">
        <f>MONTH(DATE(2024, FIND(Tabela4[[#This Row],[Mês]], "janfevmarabrmaijunjulagosetoutnovdez")/3 + 1, 1))</f>
        <v>4</v>
      </c>
      <c r="I1547" s="51">
        <v>13</v>
      </c>
      <c r="J1547" s="47">
        <v>26</v>
      </c>
    </row>
    <row r="1548" spans="1:10" x14ac:dyDescent="0.25">
      <c r="A1548" s="59" t="s">
        <v>197</v>
      </c>
      <c r="B1548" s="46" t="s">
        <v>191</v>
      </c>
      <c r="C1548" s="46" t="s">
        <v>183</v>
      </c>
      <c r="D1548" s="46" t="s">
        <v>184</v>
      </c>
      <c r="E1548" s="68">
        <f>_xlfn.XLOOKUP(Tabela4[[#This Row],[Origem]],Tabela2[Estado],Tabela2[Id_Porto],-1)</f>
        <v>8</v>
      </c>
      <c r="F1548" s="68">
        <f>_xlfn.XLOOKUP(Tabela4[[#This Row],[Destino]],Tabela2[Estado],Tabela2[Id_Porto],-1)</f>
        <v>9</v>
      </c>
      <c r="G1548" s="68">
        <f>_xlfn.XLOOKUP(Tabela4[[#This Row],[Tipo]],Tabela5[Tipo],Tabela5[Id_Carga],-1)</f>
        <v>3</v>
      </c>
      <c r="H1548" s="59">
        <f>MONTH(DATE(2024, FIND(Tabela4[[#This Row],[Mês]], "janfevmarabrmaijunjulagosetoutnovdez")/3 + 1, 1))</f>
        <v>4</v>
      </c>
      <c r="I1548" s="51">
        <v>13</v>
      </c>
      <c r="J1548" s="47">
        <v>26</v>
      </c>
    </row>
    <row r="1549" spans="1:10" x14ac:dyDescent="0.25">
      <c r="A1549" s="59" t="s">
        <v>197</v>
      </c>
      <c r="B1549" s="46" t="s">
        <v>191</v>
      </c>
      <c r="C1549" s="46" t="s">
        <v>187</v>
      </c>
      <c r="D1549" s="46" t="s">
        <v>86</v>
      </c>
      <c r="E1549" s="68">
        <f>_xlfn.XLOOKUP(Tabela4[[#This Row],[Origem]],Tabela2[Estado],Tabela2[Id_Porto],-1)</f>
        <v>12</v>
      </c>
      <c r="F1549" s="68">
        <f>_xlfn.XLOOKUP(Tabela4[[#This Row],[Destino]],Tabela2[Estado],Tabela2[Id_Porto],-1)</f>
        <v>4</v>
      </c>
      <c r="G1549" s="68">
        <f>_xlfn.XLOOKUP(Tabela4[[#This Row],[Tipo]],Tabela5[Tipo],Tabela5[Id_Carga],-1)</f>
        <v>3</v>
      </c>
      <c r="H1549" s="59">
        <f>MONTH(DATE(2024, FIND(Tabela4[[#This Row],[Mês]], "janfevmarabrmaijunjulagosetoutnovdez")/3 + 1, 1))</f>
        <v>4</v>
      </c>
      <c r="I1549" s="51">
        <v>13</v>
      </c>
      <c r="J1549" s="47">
        <v>26</v>
      </c>
    </row>
    <row r="1550" spans="1:10" x14ac:dyDescent="0.25">
      <c r="A1550" s="59" t="s">
        <v>197</v>
      </c>
      <c r="B1550" s="46" t="s">
        <v>192</v>
      </c>
      <c r="C1550" s="46" t="s">
        <v>187</v>
      </c>
      <c r="D1550" s="46" t="s">
        <v>184</v>
      </c>
      <c r="E1550" s="68">
        <f>_xlfn.XLOOKUP(Tabela4[[#This Row],[Origem]],Tabela2[Estado],Tabela2[Id_Porto],-1)</f>
        <v>12</v>
      </c>
      <c r="F1550" s="68">
        <f>_xlfn.XLOOKUP(Tabela4[[#This Row],[Destino]],Tabela2[Estado],Tabela2[Id_Porto],-1)</f>
        <v>9</v>
      </c>
      <c r="G1550" s="68">
        <f>_xlfn.XLOOKUP(Tabela4[[#This Row],[Tipo]],Tabela5[Tipo],Tabela5[Id_Carga],-1)</f>
        <v>1</v>
      </c>
      <c r="H1550" s="59">
        <f>MONTH(DATE(2024, FIND(Tabela4[[#This Row],[Mês]], "janfevmarabrmaijunjulagosetoutnovdez")/3 + 1, 1))</f>
        <v>4</v>
      </c>
      <c r="I1550" s="51">
        <v>26</v>
      </c>
      <c r="J1550" s="47">
        <v>26</v>
      </c>
    </row>
    <row r="1551" spans="1:10" x14ac:dyDescent="0.25">
      <c r="A1551" s="59" t="s">
        <v>197</v>
      </c>
      <c r="B1551" s="46" t="s">
        <v>192</v>
      </c>
      <c r="C1551" s="46" t="s">
        <v>177</v>
      </c>
      <c r="D1551" s="46" t="s">
        <v>184</v>
      </c>
      <c r="E1551" s="68">
        <f>_xlfn.XLOOKUP(Tabela4[[#This Row],[Origem]],Tabela2[Estado],Tabela2[Id_Porto],-1)</f>
        <v>1</v>
      </c>
      <c r="F1551" s="68">
        <f>_xlfn.XLOOKUP(Tabela4[[#This Row],[Destino]],Tabela2[Estado],Tabela2[Id_Porto],-1)</f>
        <v>9</v>
      </c>
      <c r="G1551" s="68">
        <f>_xlfn.XLOOKUP(Tabela4[[#This Row],[Tipo]],Tabela5[Tipo],Tabela5[Id_Carga],-1)</f>
        <v>1</v>
      </c>
      <c r="H1551" s="59">
        <f>MONTH(DATE(2024, FIND(Tabela4[[#This Row],[Mês]], "janfevmarabrmaijunjulagosetoutnovdez")/3 + 1, 1))</f>
        <v>4</v>
      </c>
      <c r="I1551" s="51">
        <v>25</v>
      </c>
      <c r="J1551" s="47">
        <v>25</v>
      </c>
    </row>
    <row r="1552" spans="1:10" x14ac:dyDescent="0.25">
      <c r="A1552" s="59" t="s">
        <v>197</v>
      </c>
      <c r="B1552" s="46" t="s">
        <v>191</v>
      </c>
      <c r="C1552" s="46" t="s">
        <v>180</v>
      </c>
      <c r="D1552" s="46" t="s">
        <v>179</v>
      </c>
      <c r="E1552" s="68">
        <f>_xlfn.XLOOKUP(Tabela4[[#This Row],[Origem]],Tabela2[Estado],Tabela2[Id_Porto],-1)</f>
        <v>5</v>
      </c>
      <c r="F1552" s="68">
        <f>_xlfn.XLOOKUP(Tabela4[[#This Row],[Destino]],Tabela2[Estado],Tabela2[Id_Porto],-1)</f>
        <v>3</v>
      </c>
      <c r="G1552" s="68">
        <f>_xlfn.XLOOKUP(Tabela4[[#This Row],[Tipo]],Tabela5[Tipo],Tabela5[Id_Carga],-1)</f>
        <v>3</v>
      </c>
      <c r="H1552" s="59">
        <f>MONTH(DATE(2024, FIND(Tabela4[[#This Row],[Mês]], "janfevmarabrmaijunjulagosetoutnovdez")/3 + 1, 1))</f>
        <v>4</v>
      </c>
      <c r="I1552" s="51">
        <v>12</v>
      </c>
      <c r="J1552" s="47">
        <v>24</v>
      </c>
    </row>
    <row r="1553" spans="1:10" x14ac:dyDescent="0.25">
      <c r="A1553" s="59" t="s">
        <v>197</v>
      </c>
      <c r="B1553" s="46" t="s">
        <v>192</v>
      </c>
      <c r="C1553" s="46" t="s">
        <v>187</v>
      </c>
      <c r="D1553" s="46" t="s">
        <v>86</v>
      </c>
      <c r="E1553" s="68">
        <f>_xlfn.XLOOKUP(Tabela4[[#This Row],[Origem]],Tabela2[Estado],Tabela2[Id_Porto],-1)</f>
        <v>12</v>
      </c>
      <c r="F1553" s="68">
        <f>_xlfn.XLOOKUP(Tabela4[[#This Row],[Destino]],Tabela2[Estado],Tabela2[Id_Porto],-1)</f>
        <v>4</v>
      </c>
      <c r="G1553" s="68">
        <f>_xlfn.XLOOKUP(Tabela4[[#This Row],[Tipo]],Tabela5[Tipo],Tabela5[Id_Carga],-1)</f>
        <v>1</v>
      </c>
      <c r="H1553" s="59">
        <f>MONTH(DATE(2024, FIND(Tabela4[[#This Row],[Mês]], "janfevmarabrmaijunjulagosetoutnovdez")/3 + 1, 1))</f>
        <v>4</v>
      </c>
      <c r="I1553" s="51">
        <v>24</v>
      </c>
      <c r="J1553" s="47">
        <v>24</v>
      </c>
    </row>
    <row r="1554" spans="1:10" x14ac:dyDescent="0.25">
      <c r="A1554" s="59" t="s">
        <v>197</v>
      </c>
      <c r="B1554" s="46" t="s">
        <v>192</v>
      </c>
      <c r="C1554" s="46" t="s">
        <v>187</v>
      </c>
      <c r="D1554" s="46" t="s">
        <v>184</v>
      </c>
      <c r="E1554" s="68">
        <f>_xlfn.XLOOKUP(Tabela4[[#This Row],[Origem]],Tabela2[Estado],Tabela2[Id_Porto],-1)</f>
        <v>12</v>
      </c>
      <c r="F1554" s="68">
        <f>_xlfn.XLOOKUP(Tabela4[[#This Row],[Destino]],Tabela2[Estado],Tabela2[Id_Porto],-1)</f>
        <v>9</v>
      </c>
      <c r="G1554" s="68">
        <f>_xlfn.XLOOKUP(Tabela4[[#This Row],[Tipo]],Tabela5[Tipo],Tabela5[Id_Carga],-1)</f>
        <v>1</v>
      </c>
      <c r="H1554" s="59">
        <f>MONTH(DATE(2024, FIND(Tabela4[[#This Row],[Mês]], "janfevmarabrmaijunjulagosetoutnovdez")/3 + 1, 1))</f>
        <v>4</v>
      </c>
      <c r="I1554" s="51">
        <v>24</v>
      </c>
      <c r="J1554" s="47">
        <v>24</v>
      </c>
    </row>
    <row r="1555" spans="1:10" x14ac:dyDescent="0.25">
      <c r="A1555" s="59" t="s">
        <v>197</v>
      </c>
      <c r="B1555" s="46" t="s">
        <v>193</v>
      </c>
      <c r="C1555" s="46" t="s">
        <v>184</v>
      </c>
      <c r="D1555" s="46" t="s">
        <v>181</v>
      </c>
      <c r="E1555" s="68">
        <f>_xlfn.XLOOKUP(Tabela4[[#This Row],[Origem]],Tabela2[Estado],Tabela2[Id_Porto],-1)</f>
        <v>9</v>
      </c>
      <c r="F1555" s="68">
        <f>_xlfn.XLOOKUP(Tabela4[[#This Row],[Destino]],Tabela2[Estado],Tabela2[Id_Porto],-1)</f>
        <v>6</v>
      </c>
      <c r="G1555" s="68">
        <f>_xlfn.XLOOKUP(Tabela4[[#This Row],[Tipo]],Tabela5[Tipo],Tabela5[Id_Carga],-1)</f>
        <v>4</v>
      </c>
      <c r="H1555" s="59">
        <f>MONTH(DATE(2024, FIND(Tabela4[[#This Row],[Mês]], "janfevmarabrmaijunjulagosetoutnovdez")/3 + 1, 1))</f>
        <v>4</v>
      </c>
      <c r="I1555" s="51">
        <v>12</v>
      </c>
      <c r="J1555" s="47">
        <v>24</v>
      </c>
    </row>
    <row r="1556" spans="1:10" x14ac:dyDescent="0.25">
      <c r="A1556" s="59" t="s">
        <v>197</v>
      </c>
      <c r="B1556" s="46" t="s">
        <v>192</v>
      </c>
      <c r="C1556" s="46" t="s">
        <v>181</v>
      </c>
      <c r="D1556" s="46" t="s">
        <v>184</v>
      </c>
      <c r="E1556" s="68">
        <f>_xlfn.XLOOKUP(Tabela4[[#This Row],[Origem]],Tabela2[Estado],Tabela2[Id_Porto],-1)</f>
        <v>6</v>
      </c>
      <c r="F1556" s="68">
        <f>_xlfn.XLOOKUP(Tabela4[[#This Row],[Destino]],Tabela2[Estado],Tabela2[Id_Porto],-1)</f>
        <v>9</v>
      </c>
      <c r="G1556" s="68">
        <f>_xlfn.XLOOKUP(Tabela4[[#This Row],[Tipo]],Tabela5[Tipo],Tabela5[Id_Carga],-1)</f>
        <v>1</v>
      </c>
      <c r="H1556" s="59">
        <f>MONTH(DATE(2024, FIND(Tabela4[[#This Row],[Mês]], "janfevmarabrmaijunjulagosetoutnovdez")/3 + 1, 1))</f>
        <v>4</v>
      </c>
      <c r="I1556" s="51">
        <v>23</v>
      </c>
      <c r="J1556" s="47">
        <v>23</v>
      </c>
    </row>
    <row r="1557" spans="1:10" x14ac:dyDescent="0.25">
      <c r="A1557" s="59" t="s">
        <v>197</v>
      </c>
      <c r="B1557" s="46" t="s">
        <v>192</v>
      </c>
      <c r="C1557" s="46" t="s">
        <v>86</v>
      </c>
      <c r="D1557" s="46" t="s">
        <v>181</v>
      </c>
      <c r="E1557" s="68">
        <f>_xlfn.XLOOKUP(Tabela4[[#This Row],[Origem]],Tabela2[Estado],Tabela2[Id_Porto],-1)</f>
        <v>4</v>
      </c>
      <c r="F1557" s="68">
        <f>_xlfn.XLOOKUP(Tabela4[[#This Row],[Destino]],Tabela2[Estado],Tabela2[Id_Porto],-1)</f>
        <v>6</v>
      </c>
      <c r="G1557" s="68">
        <f>_xlfn.XLOOKUP(Tabela4[[#This Row],[Tipo]],Tabela5[Tipo],Tabela5[Id_Carga],-1)</f>
        <v>1</v>
      </c>
      <c r="H1557" s="59">
        <f>MONTH(DATE(2024, FIND(Tabela4[[#This Row],[Mês]], "janfevmarabrmaijunjulagosetoutnovdez")/3 + 1, 1))</f>
        <v>4</v>
      </c>
      <c r="I1557" s="51">
        <v>23</v>
      </c>
      <c r="J1557" s="47">
        <v>23</v>
      </c>
    </row>
    <row r="1558" spans="1:10" x14ac:dyDescent="0.25">
      <c r="A1558" s="59" t="s">
        <v>197</v>
      </c>
      <c r="B1558" s="46" t="s">
        <v>192</v>
      </c>
      <c r="C1558" s="46" t="s">
        <v>177</v>
      </c>
      <c r="D1558" s="46" t="s">
        <v>86</v>
      </c>
      <c r="E1558" s="68">
        <f>_xlfn.XLOOKUP(Tabela4[[#This Row],[Origem]],Tabela2[Estado],Tabela2[Id_Porto],-1)</f>
        <v>1</v>
      </c>
      <c r="F1558" s="68">
        <f>_xlfn.XLOOKUP(Tabela4[[#This Row],[Destino]],Tabela2[Estado],Tabela2[Id_Porto],-1)</f>
        <v>4</v>
      </c>
      <c r="G1558" s="68">
        <f>_xlfn.XLOOKUP(Tabela4[[#This Row],[Tipo]],Tabela5[Tipo],Tabela5[Id_Carga],-1)</f>
        <v>1</v>
      </c>
      <c r="H1558" s="59">
        <f>MONTH(DATE(2024, FIND(Tabela4[[#This Row],[Mês]], "janfevmarabrmaijunjulagosetoutnovdez")/3 + 1, 1))</f>
        <v>4</v>
      </c>
      <c r="I1558" s="51">
        <v>22</v>
      </c>
      <c r="J1558" s="47">
        <v>22</v>
      </c>
    </row>
    <row r="1559" spans="1:10" x14ac:dyDescent="0.25">
      <c r="A1559" s="59" t="s">
        <v>197</v>
      </c>
      <c r="B1559" s="46" t="s">
        <v>193</v>
      </c>
      <c r="C1559" s="46" t="s">
        <v>177</v>
      </c>
      <c r="D1559" s="46" t="s">
        <v>183</v>
      </c>
      <c r="E1559" s="68">
        <f>_xlfn.XLOOKUP(Tabela4[[#This Row],[Origem]],Tabela2[Estado],Tabela2[Id_Porto],-1)</f>
        <v>1</v>
      </c>
      <c r="F1559" s="68">
        <f>_xlfn.XLOOKUP(Tabela4[[#This Row],[Destino]],Tabela2[Estado],Tabela2[Id_Porto],-1)</f>
        <v>8</v>
      </c>
      <c r="G1559" s="68">
        <f>_xlfn.XLOOKUP(Tabela4[[#This Row],[Tipo]],Tabela5[Tipo],Tabela5[Id_Carga],-1)</f>
        <v>4</v>
      </c>
      <c r="H1559" s="59">
        <f>MONTH(DATE(2024, FIND(Tabela4[[#This Row],[Mês]], "janfevmarabrmaijunjulagosetoutnovdez")/3 + 1, 1))</f>
        <v>4</v>
      </c>
      <c r="I1559" s="51">
        <v>11</v>
      </c>
      <c r="J1559" s="47">
        <v>22</v>
      </c>
    </row>
    <row r="1560" spans="1:10" x14ac:dyDescent="0.25">
      <c r="A1560" s="59" t="s">
        <v>197</v>
      </c>
      <c r="B1560" s="46" t="s">
        <v>193</v>
      </c>
      <c r="C1560" s="46" t="s">
        <v>178</v>
      </c>
      <c r="D1560" s="46" t="s">
        <v>86</v>
      </c>
      <c r="E1560" s="68">
        <f>_xlfn.XLOOKUP(Tabela4[[#This Row],[Origem]],Tabela2[Estado],Tabela2[Id_Porto],-1)</f>
        <v>2</v>
      </c>
      <c r="F1560" s="68">
        <f>_xlfn.XLOOKUP(Tabela4[[#This Row],[Destino]],Tabela2[Estado],Tabela2[Id_Porto],-1)</f>
        <v>4</v>
      </c>
      <c r="G1560" s="68">
        <f>_xlfn.XLOOKUP(Tabela4[[#This Row],[Tipo]],Tabela5[Tipo],Tabela5[Id_Carga],-1)</f>
        <v>4</v>
      </c>
      <c r="H1560" s="59">
        <f>MONTH(DATE(2024, FIND(Tabela4[[#This Row],[Mês]], "janfevmarabrmaijunjulagosetoutnovdez")/3 + 1, 1))</f>
        <v>4</v>
      </c>
      <c r="I1560" s="51">
        <v>11</v>
      </c>
      <c r="J1560" s="47">
        <v>22</v>
      </c>
    </row>
    <row r="1561" spans="1:10" x14ac:dyDescent="0.25">
      <c r="A1561" s="59" t="s">
        <v>197</v>
      </c>
      <c r="B1561" s="46" t="s">
        <v>193</v>
      </c>
      <c r="C1561" s="46" t="s">
        <v>178</v>
      </c>
      <c r="D1561" s="46" t="s">
        <v>184</v>
      </c>
      <c r="E1561" s="68">
        <f>_xlfn.XLOOKUP(Tabela4[[#This Row],[Origem]],Tabela2[Estado],Tabela2[Id_Porto],-1)</f>
        <v>2</v>
      </c>
      <c r="F1561" s="68">
        <f>_xlfn.XLOOKUP(Tabela4[[#This Row],[Destino]],Tabela2[Estado],Tabela2[Id_Porto],-1)</f>
        <v>9</v>
      </c>
      <c r="G1561" s="68">
        <f>_xlfn.XLOOKUP(Tabela4[[#This Row],[Tipo]],Tabela5[Tipo],Tabela5[Id_Carga],-1)</f>
        <v>4</v>
      </c>
      <c r="H1561" s="59">
        <f>MONTH(DATE(2024, FIND(Tabela4[[#This Row],[Mês]], "janfevmarabrmaijunjulagosetoutnovdez")/3 + 1, 1))</f>
        <v>4</v>
      </c>
      <c r="I1561" s="51">
        <v>11</v>
      </c>
      <c r="J1561" s="47">
        <v>22</v>
      </c>
    </row>
    <row r="1562" spans="1:10" x14ac:dyDescent="0.25">
      <c r="A1562" s="59" t="s">
        <v>197</v>
      </c>
      <c r="B1562" s="46" t="s">
        <v>193</v>
      </c>
      <c r="C1562" s="46" t="s">
        <v>180</v>
      </c>
      <c r="D1562" s="46" t="s">
        <v>86</v>
      </c>
      <c r="E1562" s="68">
        <f>_xlfn.XLOOKUP(Tabela4[[#This Row],[Origem]],Tabela2[Estado],Tabela2[Id_Porto],-1)</f>
        <v>5</v>
      </c>
      <c r="F1562" s="68">
        <f>_xlfn.XLOOKUP(Tabela4[[#This Row],[Destino]],Tabela2[Estado],Tabela2[Id_Porto],-1)</f>
        <v>4</v>
      </c>
      <c r="G1562" s="68">
        <f>_xlfn.XLOOKUP(Tabela4[[#This Row],[Tipo]],Tabela5[Tipo],Tabela5[Id_Carga],-1)</f>
        <v>4</v>
      </c>
      <c r="H1562" s="59">
        <f>MONTH(DATE(2024, FIND(Tabela4[[#This Row],[Mês]], "janfevmarabrmaijunjulagosetoutnovdez")/3 + 1, 1))</f>
        <v>4</v>
      </c>
      <c r="I1562" s="51">
        <v>11</v>
      </c>
      <c r="J1562" s="47">
        <v>22</v>
      </c>
    </row>
    <row r="1563" spans="1:10" x14ac:dyDescent="0.25">
      <c r="A1563" s="59" t="s">
        <v>197</v>
      </c>
      <c r="B1563" s="46" t="s">
        <v>191</v>
      </c>
      <c r="C1563" s="46" t="s">
        <v>183</v>
      </c>
      <c r="D1563" s="46" t="s">
        <v>184</v>
      </c>
      <c r="E1563" s="68">
        <f>_xlfn.XLOOKUP(Tabela4[[#This Row],[Origem]],Tabela2[Estado],Tabela2[Id_Porto],-1)</f>
        <v>8</v>
      </c>
      <c r="F1563" s="68">
        <f>_xlfn.XLOOKUP(Tabela4[[#This Row],[Destino]],Tabela2[Estado],Tabela2[Id_Porto],-1)</f>
        <v>9</v>
      </c>
      <c r="G1563" s="68">
        <f>_xlfn.XLOOKUP(Tabela4[[#This Row],[Tipo]],Tabela5[Tipo],Tabela5[Id_Carga],-1)</f>
        <v>3</v>
      </c>
      <c r="H1563" s="59">
        <f>MONTH(DATE(2024, FIND(Tabela4[[#This Row],[Mês]], "janfevmarabrmaijunjulagosetoutnovdez")/3 + 1, 1))</f>
        <v>4</v>
      </c>
      <c r="I1563" s="51">
        <v>11</v>
      </c>
      <c r="J1563" s="47">
        <v>22</v>
      </c>
    </row>
    <row r="1564" spans="1:10" x14ac:dyDescent="0.25">
      <c r="A1564" s="59" t="s">
        <v>197</v>
      </c>
      <c r="B1564" s="46" t="s">
        <v>191</v>
      </c>
      <c r="C1564" s="46" t="s">
        <v>184</v>
      </c>
      <c r="D1564" s="46" t="s">
        <v>177</v>
      </c>
      <c r="E1564" s="68">
        <f>_xlfn.XLOOKUP(Tabela4[[#This Row],[Origem]],Tabela2[Estado],Tabela2[Id_Porto],-1)</f>
        <v>9</v>
      </c>
      <c r="F1564" s="68">
        <f>_xlfn.XLOOKUP(Tabela4[[#This Row],[Destino]],Tabela2[Estado],Tabela2[Id_Porto],-1)</f>
        <v>1</v>
      </c>
      <c r="G1564" s="68">
        <f>_xlfn.XLOOKUP(Tabela4[[#This Row],[Tipo]],Tabela5[Tipo],Tabela5[Id_Carga],-1)</f>
        <v>3</v>
      </c>
      <c r="H1564" s="59">
        <f>MONTH(DATE(2024, FIND(Tabela4[[#This Row],[Mês]], "janfevmarabrmaijunjulagosetoutnovdez")/3 + 1, 1))</f>
        <v>4</v>
      </c>
      <c r="I1564" s="51">
        <v>22</v>
      </c>
      <c r="J1564" s="47">
        <v>22</v>
      </c>
    </row>
    <row r="1565" spans="1:10" x14ac:dyDescent="0.25">
      <c r="A1565" s="59" t="s">
        <v>197</v>
      </c>
      <c r="B1565" s="46" t="s">
        <v>192</v>
      </c>
      <c r="C1565" s="46" t="s">
        <v>184</v>
      </c>
      <c r="D1565" s="46" t="s">
        <v>177</v>
      </c>
      <c r="E1565" s="68">
        <f>_xlfn.XLOOKUP(Tabela4[[#This Row],[Origem]],Tabela2[Estado],Tabela2[Id_Porto],-1)</f>
        <v>9</v>
      </c>
      <c r="F1565" s="68">
        <f>_xlfn.XLOOKUP(Tabela4[[#This Row],[Destino]],Tabela2[Estado],Tabela2[Id_Porto],-1)</f>
        <v>1</v>
      </c>
      <c r="G1565" s="68">
        <f>_xlfn.XLOOKUP(Tabela4[[#This Row],[Tipo]],Tabela5[Tipo],Tabela5[Id_Carga],-1)</f>
        <v>1</v>
      </c>
      <c r="H1565" s="59">
        <f>MONTH(DATE(2024, FIND(Tabela4[[#This Row],[Mês]], "janfevmarabrmaijunjulagosetoutnovdez")/3 + 1, 1))</f>
        <v>4</v>
      </c>
      <c r="I1565" s="51">
        <v>22</v>
      </c>
      <c r="J1565" s="47">
        <v>22</v>
      </c>
    </row>
    <row r="1566" spans="1:10" x14ac:dyDescent="0.25">
      <c r="A1566" s="59" t="s">
        <v>197</v>
      </c>
      <c r="B1566" s="46" t="s">
        <v>191</v>
      </c>
      <c r="C1566" s="46" t="s">
        <v>184</v>
      </c>
      <c r="D1566" s="46" t="s">
        <v>177</v>
      </c>
      <c r="E1566" s="68">
        <f>_xlfn.XLOOKUP(Tabela4[[#This Row],[Origem]],Tabela2[Estado],Tabela2[Id_Porto],-1)</f>
        <v>9</v>
      </c>
      <c r="F1566" s="68">
        <f>_xlfn.XLOOKUP(Tabela4[[#This Row],[Destino]],Tabela2[Estado],Tabela2[Id_Porto],-1)</f>
        <v>1</v>
      </c>
      <c r="G1566" s="68">
        <f>_xlfn.XLOOKUP(Tabela4[[#This Row],[Tipo]],Tabela5[Tipo],Tabela5[Id_Carga],-1)</f>
        <v>3</v>
      </c>
      <c r="H1566" s="59">
        <f>MONTH(DATE(2024, FIND(Tabela4[[#This Row],[Mês]], "janfevmarabrmaijunjulagosetoutnovdez")/3 + 1, 1))</f>
        <v>4</v>
      </c>
      <c r="I1566" s="51">
        <v>11</v>
      </c>
      <c r="J1566" s="47">
        <v>22</v>
      </c>
    </row>
    <row r="1567" spans="1:10" x14ac:dyDescent="0.25">
      <c r="A1567" s="59" t="s">
        <v>197</v>
      </c>
      <c r="B1567" s="46" t="s">
        <v>192</v>
      </c>
      <c r="C1567" s="46" t="s">
        <v>182</v>
      </c>
      <c r="D1567" s="46" t="s">
        <v>177</v>
      </c>
      <c r="E1567" s="68">
        <f>_xlfn.XLOOKUP(Tabela4[[#This Row],[Origem]],Tabela2[Estado],Tabela2[Id_Porto],-1)</f>
        <v>7</v>
      </c>
      <c r="F1567" s="68">
        <f>_xlfn.XLOOKUP(Tabela4[[#This Row],[Destino]],Tabela2[Estado],Tabela2[Id_Porto],-1)</f>
        <v>1</v>
      </c>
      <c r="G1567" s="68">
        <f>_xlfn.XLOOKUP(Tabela4[[#This Row],[Tipo]],Tabela5[Tipo],Tabela5[Id_Carga],-1)</f>
        <v>1</v>
      </c>
      <c r="H1567" s="59">
        <f>MONTH(DATE(2024, FIND(Tabela4[[#This Row],[Mês]], "janfevmarabrmaijunjulagosetoutnovdez")/3 + 1, 1))</f>
        <v>4</v>
      </c>
      <c r="I1567" s="51">
        <v>21</v>
      </c>
      <c r="J1567" s="47">
        <v>21</v>
      </c>
    </row>
    <row r="1568" spans="1:10" x14ac:dyDescent="0.25">
      <c r="A1568" s="59" t="s">
        <v>197</v>
      </c>
      <c r="B1568" s="46" t="s">
        <v>192</v>
      </c>
      <c r="C1568" s="46" t="s">
        <v>185</v>
      </c>
      <c r="D1568" s="46" t="s">
        <v>186</v>
      </c>
      <c r="E1568" s="68">
        <f>_xlfn.XLOOKUP(Tabela4[[#This Row],[Origem]],Tabela2[Estado],Tabela2[Id_Porto],-1)</f>
        <v>10</v>
      </c>
      <c r="F1568" s="68">
        <f>_xlfn.XLOOKUP(Tabela4[[#This Row],[Destino]],Tabela2[Estado],Tabela2[Id_Porto],-1)</f>
        <v>11</v>
      </c>
      <c r="G1568" s="68">
        <f>_xlfn.XLOOKUP(Tabela4[[#This Row],[Tipo]],Tabela5[Tipo],Tabela5[Id_Carga],-1)</f>
        <v>1</v>
      </c>
      <c r="H1568" s="59">
        <f>MONTH(DATE(2024, FIND(Tabela4[[#This Row],[Mês]], "janfevmarabrmaijunjulagosetoutnovdez")/3 + 1, 1))</f>
        <v>4</v>
      </c>
      <c r="I1568" s="51">
        <v>21</v>
      </c>
      <c r="J1568" s="47">
        <v>21</v>
      </c>
    </row>
    <row r="1569" spans="1:10" x14ac:dyDescent="0.25">
      <c r="A1569" s="59" t="s">
        <v>197</v>
      </c>
      <c r="B1569" s="46" t="s">
        <v>191</v>
      </c>
      <c r="C1569" s="46" t="s">
        <v>177</v>
      </c>
      <c r="D1569" s="46" t="s">
        <v>86</v>
      </c>
      <c r="E1569" s="68">
        <f>_xlfn.XLOOKUP(Tabela4[[#This Row],[Origem]],Tabela2[Estado],Tabela2[Id_Porto],-1)</f>
        <v>1</v>
      </c>
      <c r="F1569" s="68">
        <f>_xlfn.XLOOKUP(Tabela4[[#This Row],[Destino]],Tabela2[Estado],Tabela2[Id_Porto],-1)</f>
        <v>4</v>
      </c>
      <c r="G1569" s="68">
        <f>_xlfn.XLOOKUP(Tabela4[[#This Row],[Tipo]],Tabela5[Tipo],Tabela5[Id_Carga],-1)</f>
        <v>3</v>
      </c>
      <c r="H1569" s="59">
        <f>MONTH(DATE(2024, FIND(Tabela4[[#This Row],[Mês]], "janfevmarabrmaijunjulagosetoutnovdez")/3 + 1, 1))</f>
        <v>4</v>
      </c>
      <c r="I1569" s="51">
        <v>10</v>
      </c>
      <c r="J1569" s="47">
        <v>20</v>
      </c>
    </row>
    <row r="1570" spans="1:10" x14ac:dyDescent="0.25">
      <c r="A1570" s="59" t="s">
        <v>197</v>
      </c>
      <c r="B1570" s="46" t="s">
        <v>193</v>
      </c>
      <c r="C1570" s="46" t="s">
        <v>177</v>
      </c>
      <c r="D1570" s="46" t="s">
        <v>184</v>
      </c>
      <c r="E1570" s="68">
        <f>_xlfn.XLOOKUP(Tabela4[[#This Row],[Origem]],Tabela2[Estado],Tabela2[Id_Porto],-1)</f>
        <v>1</v>
      </c>
      <c r="F1570" s="68">
        <f>_xlfn.XLOOKUP(Tabela4[[#This Row],[Destino]],Tabela2[Estado],Tabela2[Id_Porto],-1)</f>
        <v>9</v>
      </c>
      <c r="G1570" s="68">
        <f>_xlfn.XLOOKUP(Tabela4[[#This Row],[Tipo]],Tabela5[Tipo],Tabela5[Id_Carga],-1)</f>
        <v>4</v>
      </c>
      <c r="H1570" s="59">
        <f>MONTH(DATE(2024, FIND(Tabela4[[#This Row],[Mês]], "janfevmarabrmaijunjulagosetoutnovdez")/3 + 1, 1))</f>
        <v>4</v>
      </c>
      <c r="I1570" s="51">
        <v>10</v>
      </c>
      <c r="J1570" s="47">
        <v>20</v>
      </c>
    </row>
    <row r="1571" spans="1:10" x14ac:dyDescent="0.25">
      <c r="A1571" s="59" t="s">
        <v>197</v>
      </c>
      <c r="B1571" s="46" t="s">
        <v>191</v>
      </c>
      <c r="C1571" s="46" t="s">
        <v>180</v>
      </c>
      <c r="D1571" s="46" t="s">
        <v>186</v>
      </c>
      <c r="E1571" s="68">
        <f>_xlfn.XLOOKUP(Tabela4[[#This Row],[Origem]],Tabela2[Estado],Tabela2[Id_Porto],-1)</f>
        <v>5</v>
      </c>
      <c r="F1571" s="68">
        <f>_xlfn.XLOOKUP(Tabela4[[#This Row],[Destino]],Tabela2[Estado],Tabela2[Id_Porto],-1)</f>
        <v>11</v>
      </c>
      <c r="G1571" s="68">
        <f>_xlfn.XLOOKUP(Tabela4[[#This Row],[Tipo]],Tabela5[Tipo],Tabela5[Id_Carga],-1)</f>
        <v>3</v>
      </c>
      <c r="H1571" s="59">
        <f>MONTH(DATE(2024, FIND(Tabela4[[#This Row],[Mês]], "janfevmarabrmaijunjulagosetoutnovdez")/3 + 1, 1))</f>
        <v>4</v>
      </c>
      <c r="I1571" s="51">
        <v>10</v>
      </c>
      <c r="J1571" s="47">
        <v>20</v>
      </c>
    </row>
    <row r="1572" spans="1:10" x14ac:dyDescent="0.25">
      <c r="A1572" s="59" t="s">
        <v>197</v>
      </c>
      <c r="B1572" s="46" t="s">
        <v>191</v>
      </c>
      <c r="C1572" s="46" t="s">
        <v>187</v>
      </c>
      <c r="D1572" s="46" t="s">
        <v>179</v>
      </c>
      <c r="E1572" s="68">
        <f>_xlfn.XLOOKUP(Tabela4[[#This Row],[Origem]],Tabela2[Estado],Tabela2[Id_Porto],-1)</f>
        <v>12</v>
      </c>
      <c r="F1572" s="68">
        <f>_xlfn.XLOOKUP(Tabela4[[#This Row],[Destino]],Tabela2[Estado],Tabela2[Id_Porto],-1)</f>
        <v>3</v>
      </c>
      <c r="G1572" s="68">
        <f>_xlfn.XLOOKUP(Tabela4[[#This Row],[Tipo]],Tabela5[Tipo],Tabela5[Id_Carga],-1)</f>
        <v>3</v>
      </c>
      <c r="H1572" s="59">
        <f>MONTH(DATE(2024, FIND(Tabela4[[#This Row],[Mês]], "janfevmarabrmaijunjulagosetoutnovdez")/3 + 1, 1))</f>
        <v>4</v>
      </c>
      <c r="I1572" s="51">
        <v>10</v>
      </c>
      <c r="J1572" s="47">
        <v>20</v>
      </c>
    </row>
    <row r="1573" spans="1:10" x14ac:dyDescent="0.25">
      <c r="A1573" s="59" t="s">
        <v>197</v>
      </c>
      <c r="B1573" s="46" t="s">
        <v>191</v>
      </c>
      <c r="C1573" s="46" t="s">
        <v>186</v>
      </c>
      <c r="D1573" s="46" t="s">
        <v>177</v>
      </c>
      <c r="E1573" s="68">
        <f>_xlfn.XLOOKUP(Tabela4[[#This Row],[Origem]],Tabela2[Estado],Tabela2[Id_Porto],-1)</f>
        <v>11</v>
      </c>
      <c r="F1573" s="68">
        <f>_xlfn.XLOOKUP(Tabela4[[#This Row],[Destino]],Tabela2[Estado],Tabela2[Id_Porto],-1)</f>
        <v>1</v>
      </c>
      <c r="G1573" s="68">
        <f>_xlfn.XLOOKUP(Tabela4[[#This Row],[Tipo]],Tabela5[Tipo],Tabela5[Id_Carga],-1)</f>
        <v>3</v>
      </c>
      <c r="H1573" s="59">
        <f>MONTH(DATE(2024, FIND(Tabela4[[#This Row],[Mês]], "janfevmarabrmaijunjulagosetoutnovdez")/3 + 1, 1))</f>
        <v>4</v>
      </c>
      <c r="I1573" s="51">
        <v>20</v>
      </c>
      <c r="J1573" s="47">
        <v>20</v>
      </c>
    </row>
    <row r="1574" spans="1:10" x14ac:dyDescent="0.25">
      <c r="A1574" s="59" t="s">
        <v>197</v>
      </c>
      <c r="B1574" s="46" t="s">
        <v>192</v>
      </c>
      <c r="C1574" s="46" t="s">
        <v>186</v>
      </c>
      <c r="D1574" s="46" t="s">
        <v>86</v>
      </c>
      <c r="E1574" s="68">
        <f>_xlfn.XLOOKUP(Tabela4[[#This Row],[Origem]],Tabela2[Estado],Tabela2[Id_Porto],-1)</f>
        <v>11</v>
      </c>
      <c r="F1574" s="68">
        <f>_xlfn.XLOOKUP(Tabela4[[#This Row],[Destino]],Tabela2[Estado],Tabela2[Id_Porto],-1)</f>
        <v>4</v>
      </c>
      <c r="G1574" s="68">
        <f>_xlfn.XLOOKUP(Tabela4[[#This Row],[Tipo]],Tabela5[Tipo],Tabela5[Id_Carga],-1)</f>
        <v>1</v>
      </c>
      <c r="H1574" s="59">
        <f>MONTH(DATE(2024, FIND(Tabela4[[#This Row],[Mês]], "janfevmarabrmaijunjulagosetoutnovdez")/3 + 1, 1))</f>
        <v>4</v>
      </c>
      <c r="I1574" s="51">
        <v>20</v>
      </c>
      <c r="J1574" s="47">
        <v>20</v>
      </c>
    </row>
    <row r="1575" spans="1:10" x14ac:dyDescent="0.25">
      <c r="A1575" s="59" t="s">
        <v>197</v>
      </c>
      <c r="B1575" s="46" t="s">
        <v>191</v>
      </c>
      <c r="C1575" s="46" t="s">
        <v>186</v>
      </c>
      <c r="D1575" s="46" t="s">
        <v>180</v>
      </c>
      <c r="E1575" s="68">
        <f>_xlfn.XLOOKUP(Tabela4[[#This Row],[Origem]],Tabela2[Estado],Tabela2[Id_Porto],-1)</f>
        <v>11</v>
      </c>
      <c r="F1575" s="68">
        <f>_xlfn.XLOOKUP(Tabela4[[#This Row],[Destino]],Tabela2[Estado],Tabela2[Id_Porto],-1)</f>
        <v>5</v>
      </c>
      <c r="G1575" s="68">
        <f>_xlfn.XLOOKUP(Tabela4[[#This Row],[Tipo]],Tabela5[Tipo],Tabela5[Id_Carga],-1)</f>
        <v>3</v>
      </c>
      <c r="H1575" s="59">
        <f>MONTH(DATE(2024, FIND(Tabela4[[#This Row],[Mês]], "janfevmarabrmaijunjulagosetoutnovdez")/3 + 1, 1))</f>
        <v>4</v>
      </c>
      <c r="I1575" s="51">
        <v>10</v>
      </c>
      <c r="J1575" s="47">
        <v>20</v>
      </c>
    </row>
    <row r="1576" spans="1:10" x14ac:dyDescent="0.25">
      <c r="A1576" s="59" t="s">
        <v>197</v>
      </c>
      <c r="B1576" s="46" t="s">
        <v>192</v>
      </c>
      <c r="C1576" s="46" t="s">
        <v>183</v>
      </c>
      <c r="D1576" s="46" t="s">
        <v>86</v>
      </c>
      <c r="E1576" s="68">
        <f>_xlfn.XLOOKUP(Tabela4[[#This Row],[Origem]],Tabela2[Estado],Tabela2[Id_Porto],-1)</f>
        <v>8</v>
      </c>
      <c r="F1576" s="68">
        <f>_xlfn.XLOOKUP(Tabela4[[#This Row],[Destino]],Tabela2[Estado],Tabela2[Id_Porto],-1)</f>
        <v>4</v>
      </c>
      <c r="G1576" s="68">
        <f>_xlfn.XLOOKUP(Tabela4[[#This Row],[Tipo]],Tabela5[Tipo],Tabela5[Id_Carga],-1)</f>
        <v>1</v>
      </c>
      <c r="H1576" s="59">
        <f>MONTH(DATE(2024, FIND(Tabela4[[#This Row],[Mês]], "janfevmarabrmaijunjulagosetoutnovdez")/3 + 1, 1))</f>
        <v>4</v>
      </c>
      <c r="I1576" s="51">
        <v>19</v>
      </c>
      <c r="J1576" s="47">
        <v>19</v>
      </c>
    </row>
    <row r="1577" spans="1:10" x14ac:dyDescent="0.25">
      <c r="A1577" s="59" t="s">
        <v>197</v>
      </c>
      <c r="B1577" s="46" t="s">
        <v>192</v>
      </c>
      <c r="C1577" s="46" t="s">
        <v>183</v>
      </c>
      <c r="D1577" s="46" t="s">
        <v>186</v>
      </c>
      <c r="E1577" s="68">
        <f>_xlfn.XLOOKUP(Tabela4[[#This Row],[Origem]],Tabela2[Estado],Tabela2[Id_Porto],-1)</f>
        <v>8</v>
      </c>
      <c r="F1577" s="68">
        <f>_xlfn.XLOOKUP(Tabela4[[#This Row],[Destino]],Tabela2[Estado],Tabela2[Id_Porto],-1)</f>
        <v>11</v>
      </c>
      <c r="G1577" s="68">
        <f>_xlfn.XLOOKUP(Tabela4[[#This Row],[Tipo]],Tabela5[Tipo],Tabela5[Id_Carga],-1)</f>
        <v>1</v>
      </c>
      <c r="H1577" s="59">
        <f>MONTH(DATE(2024, FIND(Tabela4[[#This Row],[Mês]], "janfevmarabrmaijunjulagosetoutnovdez")/3 + 1, 1))</f>
        <v>4</v>
      </c>
      <c r="I1577" s="51">
        <v>19</v>
      </c>
      <c r="J1577" s="47">
        <v>19</v>
      </c>
    </row>
    <row r="1578" spans="1:10" x14ac:dyDescent="0.25">
      <c r="A1578" s="59" t="s">
        <v>197</v>
      </c>
      <c r="B1578" s="46" t="s">
        <v>192</v>
      </c>
      <c r="C1578" s="46" t="s">
        <v>184</v>
      </c>
      <c r="D1578" s="46" t="s">
        <v>177</v>
      </c>
      <c r="E1578" s="68">
        <f>_xlfn.XLOOKUP(Tabela4[[#This Row],[Origem]],Tabela2[Estado],Tabela2[Id_Porto],-1)</f>
        <v>9</v>
      </c>
      <c r="F1578" s="68">
        <f>_xlfn.XLOOKUP(Tabela4[[#This Row],[Destino]],Tabela2[Estado],Tabela2[Id_Porto],-1)</f>
        <v>1</v>
      </c>
      <c r="G1578" s="68">
        <f>_xlfn.XLOOKUP(Tabela4[[#This Row],[Tipo]],Tabela5[Tipo],Tabela5[Id_Carga],-1)</f>
        <v>1</v>
      </c>
      <c r="H1578" s="59">
        <f>MONTH(DATE(2024, FIND(Tabela4[[#This Row],[Mês]], "janfevmarabrmaijunjulagosetoutnovdez")/3 + 1, 1))</f>
        <v>4</v>
      </c>
      <c r="I1578" s="51">
        <v>19</v>
      </c>
      <c r="J1578" s="47">
        <v>19</v>
      </c>
    </row>
    <row r="1579" spans="1:10" x14ac:dyDescent="0.25">
      <c r="A1579" s="59" t="s">
        <v>197</v>
      </c>
      <c r="B1579" s="46" t="s">
        <v>192</v>
      </c>
      <c r="C1579" s="46" t="s">
        <v>181</v>
      </c>
      <c r="D1579" s="46" t="s">
        <v>177</v>
      </c>
      <c r="E1579" s="68">
        <f>_xlfn.XLOOKUP(Tabela4[[#This Row],[Origem]],Tabela2[Estado],Tabela2[Id_Porto],-1)</f>
        <v>6</v>
      </c>
      <c r="F1579" s="68">
        <f>_xlfn.XLOOKUP(Tabela4[[#This Row],[Destino]],Tabela2[Estado],Tabela2[Id_Porto],-1)</f>
        <v>1</v>
      </c>
      <c r="G1579" s="68">
        <f>_xlfn.XLOOKUP(Tabela4[[#This Row],[Tipo]],Tabela5[Tipo],Tabela5[Id_Carga],-1)</f>
        <v>1</v>
      </c>
      <c r="H1579" s="59">
        <f>MONTH(DATE(2024, FIND(Tabela4[[#This Row],[Mês]], "janfevmarabrmaijunjulagosetoutnovdez")/3 + 1, 1))</f>
        <v>4</v>
      </c>
      <c r="I1579" s="51">
        <v>18</v>
      </c>
      <c r="J1579" s="47">
        <v>18</v>
      </c>
    </row>
    <row r="1580" spans="1:10" x14ac:dyDescent="0.25">
      <c r="A1580" s="59" t="s">
        <v>197</v>
      </c>
      <c r="B1580" s="46" t="s">
        <v>193</v>
      </c>
      <c r="C1580" s="46" t="s">
        <v>181</v>
      </c>
      <c r="D1580" s="46" t="s">
        <v>177</v>
      </c>
      <c r="E1580" s="68">
        <f>_xlfn.XLOOKUP(Tabela4[[#This Row],[Origem]],Tabela2[Estado],Tabela2[Id_Porto],-1)</f>
        <v>6</v>
      </c>
      <c r="F1580" s="68">
        <f>_xlfn.XLOOKUP(Tabela4[[#This Row],[Destino]],Tabela2[Estado],Tabela2[Id_Porto],-1)</f>
        <v>1</v>
      </c>
      <c r="G1580" s="68">
        <f>_xlfn.XLOOKUP(Tabela4[[#This Row],[Tipo]],Tabela5[Tipo],Tabela5[Id_Carga],-1)</f>
        <v>4</v>
      </c>
      <c r="H1580" s="59">
        <f>MONTH(DATE(2024, FIND(Tabela4[[#This Row],[Mês]], "janfevmarabrmaijunjulagosetoutnovdez")/3 + 1, 1))</f>
        <v>4</v>
      </c>
      <c r="I1580" s="51">
        <v>9</v>
      </c>
      <c r="J1580" s="47">
        <v>18</v>
      </c>
    </row>
    <row r="1581" spans="1:10" x14ac:dyDescent="0.25">
      <c r="A1581" s="59" t="s">
        <v>197</v>
      </c>
      <c r="B1581" s="46" t="s">
        <v>192</v>
      </c>
      <c r="C1581" s="46" t="s">
        <v>181</v>
      </c>
      <c r="D1581" s="46" t="s">
        <v>86</v>
      </c>
      <c r="E1581" s="68">
        <f>_xlfn.XLOOKUP(Tabela4[[#This Row],[Origem]],Tabela2[Estado],Tabela2[Id_Porto],-1)</f>
        <v>6</v>
      </c>
      <c r="F1581" s="68">
        <f>_xlfn.XLOOKUP(Tabela4[[#This Row],[Destino]],Tabela2[Estado],Tabela2[Id_Porto],-1)</f>
        <v>4</v>
      </c>
      <c r="G1581" s="68">
        <f>_xlfn.XLOOKUP(Tabela4[[#This Row],[Tipo]],Tabela5[Tipo],Tabela5[Id_Carga],-1)</f>
        <v>1</v>
      </c>
      <c r="H1581" s="59">
        <f>MONTH(DATE(2024, FIND(Tabela4[[#This Row],[Mês]], "janfevmarabrmaijunjulagosetoutnovdez")/3 + 1, 1))</f>
        <v>4</v>
      </c>
      <c r="I1581" s="51">
        <v>18</v>
      </c>
      <c r="J1581" s="47">
        <v>18</v>
      </c>
    </row>
    <row r="1582" spans="1:10" x14ac:dyDescent="0.25">
      <c r="A1582" s="59" t="s">
        <v>197</v>
      </c>
      <c r="B1582" s="46" t="s">
        <v>191</v>
      </c>
      <c r="C1582" s="46" t="s">
        <v>181</v>
      </c>
      <c r="D1582" s="46" t="s">
        <v>184</v>
      </c>
      <c r="E1582" s="68">
        <f>_xlfn.XLOOKUP(Tabela4[[#This Row],[Origem]],Tabela2[Estado],Tabela2[Id_Porto],-1)</f>
        <v>6</v>
      </c>
      <c r="F1582" s="68">
        <f>_xlfn.XLOOKUP(Tabela4[[#This Row],[Destino]],Tabela2[Estado],Tabela2[Id_Porto],-1)</f>
        <v>9</v>
      </c>
      <c r="G1582" s="68">
        <f>_xlfn.XLOOKUP(Tabela4[[#This Row],[Tipo]],Tabela5[Tipo],Tabela5[Id_Carga],-1)</f>
        <v>3</v>
      </c>
      <c r="H1582" s="59">
        <f>MONTH(DATE(2024, FIND(Tabela4[[#This Row],[Mês]], "janfevmarabrmaijunjulagosetoutnovdez")/3 + 1, 1))</f>
        <v>4</v>
      </c>
      <c r="I1582" s="51">
        <v>9</v>
      </c>
      <c r="J1582" s="47">
        <v>18</v>
      </c>
    </row>
    <row r="1583" spans="1:10" x14ac:dyDescent="0.25">
      <c r="A1583" s="59" t="s">
        <v>197</v>
      </c>
      <c r="B1583" s="46" t="s">
        <v>193</v>
      </c>
      <c r="C1583" s="46" t="s">
        <v>86</v>
      </c>
      <c r="D1583" s="46" t="s">
        <v>183</v>
      </c>
      <c r="E1583" s="68">
        <f>_xlfn.XLOOKUP(Tabela4[[#This Row],[Origem]],Tabela2[Estado],Tabela2[Id_Porto],-1)</f>
        <v>4</v>
      </c>
      <c r="F1583" s="68">
        <f>_xlfn.XLOOKUP(Tabela4[[#This Row],[Destino]],Tabela2[Estado],Tabela2[Id_Porto],-1)</f>
        <v>8</v>
      </c>
      <c r="G1583" s="68">
        <f>_xlfn.XLOOKUP(Tabela4[[#This Row],[Tipo]],Tabela5[Tipo],Tabela5[Id_Carga],-1)</f>
        <v>4</v>
      </c>
      <c r="H1583" s="59">
        <f>MONTH(DATE(2024, FIND(Tabela4[[#This Row],[Mês]], "janfevmarabrmaijunjulagosetoutnovdez")/3 + 1, 1))</f>
        <v>4</v>
      </c>
      <c r="I1583" s="51">
        <v>9</v>
      </c>
      <c r="J1583" s="47">
        <v>18</v>
      </c>
    </row>
    <row r="1584" spans="1:10" x14ac:dyDescent="0.25">
      <c r="A1584" s="59" t="s">
        <v>197</v>
      </c>
      <c r="B1584" s="46" t="s">
        <v>192</v>
      </c>
      <c r="C1584" s="46" t="s">
        <v>178</v>
      </c>
      <c r="D1584" s="46" t="s">
        <v>86</v>
      </c>
      <c r="E1584" s="68">
        <f>_xlfn.XLOOKUP(Tabela4[[#This Row],[Origem]],Tabela2[Estado],Tabela2[Id_Porto],-1)</f>
        <v>2</v>
      </c>
      <c r="F1584" s="68">
        <f>_xlfn.XLOOKUP(Tabela4[[#This Row],[Destino]],Tabela2[Estado],Tabela2[Id_Porto],-1)</f>
        <v>4</v>
      </c>
      <c r="G1584" s="68">
        <f>_xlfn.XLOOKUP(Tabela4[[#This Row],[Tipo]],Tabela5[Tipo],Tabela5[Id_Carga],-1)</f>
        <v>1</v>
      </c>
      <c r="H1584" s="59">
        <f>MONTH(DATE(2024, FIND(Tabela4[[#This Row],[Mês]], "janfevmarabrmaijunjulagosetoutnovdez")/3 + 1, 1))</f>
        <v>4</v>
      </c>
      <c r="I1584" s="51">
        <v>18</v>
      </c>
      <c r="J1584" s="47">
        <v>18</v>
      </c>
    </row>
    <row r="1585" spans="1:10" x14ac:dyDescent="0.25">
      <c r="A1585" s="59" t="s">
        <v>197</v>
      </c>
      <c r="B1585" s="46" t="s">
        <v>191</v>
      </c>
      <c r="C1585" s="46" t="s">
        <v>183</v>
      </c>
      <c r="D1585" s="46" t="s">
        <v>184</v>
      </c>
      <c r="E1585" s="68">
        <f>_xlfn.XLOOKUP(Tabela4[[#This Row],[Origem]],Tabela2[Estado],Tabela2[Id_Porto],-1)</f>
        <v>8</v>
      </c>
      <c r="F1585" s="68">
        <f>_xlfn.XLOOKUP(Tabela4[[#This Row],[Destino]],Tabela2[Estado],Tabela2[Id_Porto],-1)</f>
        <v>9</v>
      </c>
      <c r="G1585" s="68">
        <f>_xlfn.XLOOKUP(Tabela4[[#This Row],[Tipo]],Tabela5[Tipo],Tabela5[Id_Carga],-1)</f>
        <v>3</v>
      </c>
      <c r="H1585" s="59">
        <f>MONTH(DATE(2024, FIND(Tabela4[[#This Row],[Mês]], "janfevmarabrmaijunjulagosetoutnovdez")/3 + 1, 1))</f>
        <v>4</v>
      </c>
      <c r="I1585" s="51">
        <v>9</v>
      </c>
      <c r="J1585" s="47">
        <v>18</v>
      </c>
    </row>
    <row r="1586" spans="1:10" x14ac:dyDescent="0.25">
      <c r="A1586" s="59" t="s">
        <v>197</v>
      </c>
      <c r="B1586" s="46" t="s">
        <v>192</v>
      </c>
      <c r="C1586" s="46" t="s">
        <v>177</v>
      </c>
      <c r="D1586" s="46" t="s">
        <v>86</v>
      </c>
      <c r="E1586" s="68">
        <f>_xlfn.XLOOKUP(Tabela4[[#This Row],[Origem]],Tabela2[Estado],Tabela2[Id_Porto],-1)</f>
        <v>1</v>
      </c>
      <c r="F1586" s="68">
        <f>_xlfn.XLOOKUP(Tabela4[[#This Row],[Destino]],Tabela2[Estado],Tabela2[Id_Porto],-1)</f>
        <v>4</v>
      </c>
      <c r="G1586" s="68">
        <f>_xlfn.XLOOKUP(Tabela4[[#This Row],[Tipo]],Tabela5[Tipo],Tabela5[Id_Carga],-1)</f>
        <v>1</v>
      </c>
      <c r="H1586" s="59">
        <f>MONTH(DATE(2024, FIND(Tabela4[[#This Row],[Mês]], "janfevmarabrmaijunjulagosetoutnovdez")/3 + 1, 1))</f>
        <v>4</v>
      </c>
      <c r="I1586" s="51">
        <v>17</v>
      </c>
      <c r="J1586" s="47">
        <v>17</v>
      </c>
    </row>
    <row r="1587" spans="1:10" x14ac:dyDescent="0.25">
      <c r="A1587" s="59" t="s">
        <v>197</v>
      </c>
      <c r="B1587" s="46" t="s">
        <v>192</v>
      </c>
      <c r="C1587" s="46" t="s">
        <v>180</v>
      </c>
      <c r="D1587" s="46" t="s">
        <v>187</v>
      </c>
      <c r="E1587" s="68">
        <f>_xlfn.XLOOKUP(Tabela4[[#This Row],[Origem]],Tabela2[Estado],Tabela2[Id_Porto],-1)</f>
        <v>5</v>
      </c>
      <c r="F1587" s="68">
        <f>_xlfn.XLOOKUP(Tabela4[[#This Row],[Destino]],Tabela2[Estado],Tabela2[Id_Porto],-1)</f>
        <v>12</v>
      </c>
      <c r="G1587" s="68">
        <f>_xlfn.XLOOKUP(Tabela4[[#This Row],[Tipo]],Tabela5[Tipo],Tabela5[Id_Carga],-1)</f>
        <v>1</v>
      </c>
      <c r="H1587" s="59">
        <f>MONTH(DATE(2024, FIND(Tabela4[[#This Row],[Mês]], "janfevmarabrmaijunjulagosetoutnovdez")/3 + 1, 1))</f>
        <v>4</v>
      </c>
      <c r="I1587" s="51">
        <v>17</v>
      </c>
      <c r="J1587" s="47">
        <v>17</v>
      </c>
    </row>
    <row r="1588" spans="1:10" x14ac:dyDescent="0.25">
      <c r="A1588" s="59" t="s">
        <v>197</v>
      </c>
      <c r="B1588" s="46" t="s">
        <v>191</v>
      </c>
      <c r="C1588" s="46" t="s">
        <v>177</v>
      </c>
      <c r="D1588" s="46" t="s">
        <v>180</v>
      </c>
      <c r="E1588" s="68">
        <f>_xlfn.XLOOKUP(Tabela4[[#This Row],[Origem]],Tabela2[Estado],Tabela2[Id_Porto],-1)</f>
        <v>1</v>
      </c>
      <c r="F1588" s="68">
        <f>_xlfn.XLOOKUP(Tabela4[[#This Row],[Destino]],Tabela2[Estado],Tabela2[Id_Porto],-1)</f>
        <v>5</v>
      </c>
      <c r="G1588" s="68">
        <f>_xlfn.XLOOKUP(Tabela4[[#This Row],[Tipo]],Tabela5[Tipo],Tabela5[Id_Carga],-1)</f>
        <v>3</v>
      </c>
      <c r="H1588" s="59">
        <f>MONTH(DATE(2024, FIND(Tabela4[[#This Row],[Mês]], "janfevmarabrmaijunjulagosetoutnovdez")/3 + 1, 1))</f>
        <v>4</v>
      </c>
      <c r="I1588" s="51">
        <v>8</v>
      </c>
      <c r="J1588" s="47">
        <v>16</v>
      </c>
    </row>
    <row r="1589" spans="1:10" x14ac:dyDescent="0.25">
      <c r="A1589" s="59" t="s">
        <v>197</v>
      </c>
      <c r="B1589" s="46" t="s">
        <v>191</v>
      </c>
      <c r="C1589" s="46" t="s">
        <v>177</v>
      </c>
      <c r="D1589" s="46" t="s">
        <v>184</v>
      </c>
      <c r="E1589" s="68">
        <f>_xlfn.XLOOKUP(Tabela4[[#This Row],[Origem]],Tabela2[Estado],Tabela2[Id_Porto],-1)</f>
        <v>1</v>
      </c>
      <c r="F1589" s="68">
        <f>_xlfn.XLOOKUP(Tabela4[[#This Row],[Destino]],Tabela2[Estado],Tabela2[Id_Porto],-1)</f>
        <v>9</v>
      </c>
      <c r="G1589" s="68">
        <f>_xlfn.XLOOKUP(Tabela4[[#This Row],[Tipo]],Tabela5[Tipo],Tabela5[Id_Carga],-1)</f>
        <v>3</v>
      </c>
      <c r="H1589" s="59">
        <f>MONTH(DATE(2024, FIND(Tabela4[[#This Row],[Mês]], "janfevmarabrmaijunjulagosetoutnovdez")/3 + 1, 1))</f>
        <v>4</v>
      </c>
      <c r="I1589" s="51">
        <v>8</v>
      </c>
      <c r="J1589" s="47">
        <v>16</v>
      </c>
    </row>
    <row r="1590" spans="1:10" x14ac:dyDescent="0.25">
      <c r="A1590" s="59" t="s">
        <v>197</v>
      </c>
      <c r="B1590" s="46" t="s">
        <v>191</v>
      </c>
      <c r="C1590" s="46" t="s">
        <v>187</v>
      </c>
      <c r="D1590" s="46" t="s">
        <v>86</v>
      </c>
      <c r="E1590" s="68">
        <f>_xlfn.XLOOKUP(Tabela4[[#This Row],[Origem]],Tabela2[Estado],Tabela2[Id_Porto],-1)</f>
        <v>12</v>
      </c>
      <c r="F1590" s="68">
        <f>_xlfn.XLOOKUP(Tabela4[[#This Row],[Destino]],Tabela2[Estado],Tabela2[Id_Porto],-1)</f>
        <v>4</v>
      </c>
      <c r="G1590" s="68">
        <f>_xlfn.XLOOKUP(Tabela4[[#This Row],[Tipo]],Tabela5[Tipo],Tabela5[Id_Carga],-1)</f>
        <v>3</v>
      </c>
      <c r="H1590" s="59">
        <f>MONTH(DATE(2024, FIND(Tabela4[[#This Row],[Mês]], "janfevmarabrmaijunjulagosetoutnovdez")/3 + 1, 1))</f>
        <v>4</v>
      </c>
      <c r="I1590" s="51">
        <v>8</v>
      </c>
      <c r="J1590" s="47">
        <v>16</v>
      </c>
    </row>
    <row r="1591" spans="1:10" x14ac:dyDescent="0.25">
      <c r="A1591" s="59" t="s">
        <v>197</v>
      </c>
      <c r="B1591" s="46" t="s">
        <v>192</v>
      </c>
      <c r="C1591" s="46" t="s">
        <v>187</v>
      </c>
      <c r="D1591" s="46" t="s">
        <v>180</v>
      </c>
      <c r="E1591" s="68">
        <f>_xlfn.XLOOKUP(Tabela4[[#This Row],[Origem]],Tabela2[Estado],Tabela2[Id_Porto],-1)</f>
        <v>12</v>
      </c>
      <c r="F1591" s="68">
        <f>_xlfn.XLOOKUP(Tabela4[[#This Row],[Destino]],Tabela2[Estado],Tabela2[Id_Porto],-1)</f>
        <v>5</v>
      </c>
      <c r="G1591" s="68">
        <f>_xlfn.XLOOKUP(Tabela4[[#This Row],[Tipo]],Tabela5[Tipo],Tabela5[Id_Carga],-1)</f>
        <v>1</v>
      </c>
      <c r="H1591" s="59">
        <f>MONTH(DATE(2024, FIND(Tabela4[[#This Row],[Mês]], "janfevmarabrmaijunjulagosetoutnovdez")/3 + 1, 1))</f>
        <v>4</v>
      </c>
      <c r="I1591" s="51">
        <v>16</v>
      </c>
      <c r="J1591" s="47">
        <v>16</v>
      </c>
    </row>
    <row r="1592" spans="1:10" x14ac:dyDescent="0.25">
      <c r="A1592" s="59" t="s">
        <v>197</v>
      </c>
      <c r="B1592" s="46" t="s">
        <v>191</v>
      </c>
      <c r="C1592" s="46" t="s">
        <v>187</v>
      </c>
      <c r="D1592" s="46" t="s">
        <v>180</v>
      </c>
      <c r="E1592" s="68">
        <f>_xlfn.XLOOKUP(Tabela4[[#This Row],[Origem]],Tabela2[Estado],Tabela2[Id_Porto],-1)</f>
        <v>12</v>
      </c>
      <c r="F1592" s="68">
        <f>_xlfn.XLOOKUP(Tabela4[[#This Row],[Destino]],Tabela2[Estado],Tabela2[Id_Porto],-1)</f>
        <v>5</v>
      </c>
      <c r="G1592" s="68">
        <f>_xlfn.XLOOKUP(Tabela4[[#This Row],[Tipo]],Tabela5[Tipo],Tabela5[Id_Carga],-1)</f>
        <v>3</v>
      </c>
      <c r="H1592" s="59">
        <f>MONTH(DATE(2024, FIND(Tabela4[[#This Row],[Mês]], "janfevmarabrmaijunjulagosetoutnovdez")/3 + 1, 1))</f>
        <v>4</v>
      </c>
      <c r="I1592" s="51">
        <v>8</v>
      </c>
      <c r="J1592" s="47">
        <v>16</v>
      </c>
    </row>
    <row r="1593" spans="1:10" x14ac:dyDescent="0.25">
      <c r="A1593" s="59" t="s">
        <v>197</v>
      </c>
      <c r="B1593" s="46" t="s">
        <v>192</v>
      </c>
      <c r="C1593" s="46" t="s">
        <v>184</v>
      </c>
      <c r="D1593" s="46" t="s">
        <v>86</v>
      </c>
      <c r="E1593" s="68">
        <f>_xlfn.XLOOKUP(Tabela4[[#This Row],[Origem]],Tabela2[Estado],Tabela2[Id_Porto],-1)</f>
        <v>9</v>
      </c>
      <c r="F1593" s="68">
        <f>_xlfn.XLOOKUP(Tabela4[[#This Row],[Destino]],Tabela2[Estado],Tabela2[Id_Porto],-1)</f>
        <v>4</v>
      </c>
      <c r="G1593" s="68">
        <f>_xlfn.XLOOKUP(Tabela4[[#This Row],[Tipo]],Tabela5[Tipo],Tabela5[Id_Carga],-1)</f>
        <v>1</v>
      </c>
      <c r="H1593" s="59">
        <f>MONTH(DATE(2024, FIND(Tabela4[[#This Row],[Mês]], "janfevmarabrmaijunjulagosetoutnovdez")/3 + 1, 1))</f>
        <v>4</v>
      </c>
      <c r="I1593" s="51">
        <v>16</v>
      </c>
      <c r="J1593" s="47">
        <v>16</v>
      </c>
    </row>
    <row r="1594" spans="1:10" x14ac:dyDescent="0.25">
      <c r="A1594" s="59" t="s">
        <v>197</v>
      </c>
      <c r="B1594" s="46" t="s">
        <v>191</v>
      </c>
      <c r="C1594" s="46" t="s">
        <v>184</v>
      </c>
      <c r="D1594" s="46" t="s">
        <v>183</v>
      </c>
      <c r="E1594" s="68">
        <f>_xlfn.XLOOKUP(Tabela4[[#This Row],[Origem]],Tabela2[Estado],Tabela2[Id_Porto],-1)</f>
        <v>9</v>
      </c>
      <c r="F1594" s="68">
        <f>_xlfn.XLOOKUP(Tabela4[[#This Row],[Destino]],Tabela2[Estado],Tabela2[Id_Porto],-1)</f>
        <v>8</v>
      </c>
      <c r="G1594" s="68">
        <f>_xlfn.XLOOKUP(Tabela4[[#This Row],[Tipo]],Tabela5[Tipo],Tabela5[Id_Carga],-1)</f>
        <v>3</v>
      </c>
      <c r="H1594" s="59">
        <f>MONTH(DATE(2024, FIND(Tabela4[[#This Row],[Mês]], "janfevmarabrmaijunjulagosetoutnovdez")/3 + 1, 1))</f>
        <v>4</v>
      </c>
      <c r="I1594" s="51">
        <v>8</v>
      </c>
      <c r="J1594" s="47">
        <v>16</v>
      </c>
    </row>
    <row r="1595" spans="1:10" x14ac:dyDescent="0.25">
      <c r="A1595" s="59" t="s">
        <v>197</v>
      </c>
      <c r="B1595" s="46" t="s">
        <v>191</v>
      </c>
      <c r="C1595" s="46" t="s">
        <v>184</v>
      </c>
      <c r="D1595" s="46" t="s">
        <v>183</v>
      </c>
      <c r="E1595" s="68">
        <f>_xlfn.XLOOKUP(Tabela4[[#This Row],[Origem]],Tabela2[Estado],Tabela2[Id_Porto],-1)</f>
        <v>9</v>
      </c>
      <c r="F1595" s="68">
        <f>_xlfn.XLOOKUP(Tabela4[[#This Row],[Destino]],Tabela2[Estado],Tabela2[Id_Porto],-1)</f>
        <v>8</v>
      </c>
      <c r="G1595" s="68">
        <f>_xlfn.XLOOKUP(Tabela4[[#This Row],[Tipo]],Tabela5[Tipo],Tabela5[Id_Carga],-1)</f>
        <v>3</v>
      </c>
      <c r="H1595" s="59">
        <f>MONTH(DATE(2024, FIND(Tabela4[[#This Row],[Mês]], "janfevmarabrmaijunjulagosetoutnovdez")/3 + 1, 1))</f>
        <v>4</v>
      </c>
      <c r="I1595" s="51">
        <v>8</v>
      </c>
      <c r="J1595" s="47">
        <v>16</v>
      </c>
    </row>
    <row r="1596" spans="1:10" x14ac:dyDescent="0.25">
      <c r="A1596" s="59" t="s">
        <v>197</v>
      </c>
      <c r="B1596" s="46" t="s">
        <v>192</v>
      </c>
      <c r="C1596" s="46" t="s">
        <v>182</v>
      </c>
      <c r="D1596" s="46" t="s">
        <v>183</v>
      </c>
      <c r="E1596" s="68">
        <f>_xlfn.XLOOKUP(Tabela4[[#This Row],[Origem]],Tabela2[Estado],Tabela2[Id_Porto],-1)</f>
        <v>7</v>
      </c>
      <c r="F1596" s="68">
        <f>_xlfn.XLOOKUP(Tabela4[[#This Row],[Destino]],Tabela2[Estado],Tabela2[Id_Porto],-1)</f>
        <v>8</v>
      </c>
      <c r="G1596" s="68">
        <f>_xlfn.XLOOKUP(Tabela4[[#This Row],[Tipo]],Tabela5[Tipo],Tabela5[Id_Carga],-1)</f>
        <v>1</v>
      </c>
      <c r="H1596" s="59">
        <f>MONTH(DATE(2024, FIND(Tabela4[[#This Row],[Mês]], "janfevmarabrmaijunjulagosetoutnovdez")/3 + 1, 1))</f>
        <v>4</v>
      </c>
      <c r="I1596" s="51">
        <v>15</v>
      </c>
      <c r="J1596" s="47">
        <v>15</v>
      </c>
    </row>
    <row r="1597" spans="1:10" x14ac:dyDescent="0.25">
      <c r="A1597" s="59" t="s">
        <v>197</v>
      </c>
      <c r="B1597" s="46" t="s">
        <v>192</v>
      </c>
      <c r="C1597" s="46" t="s">
        <v>182</v>
      </c>
      <c r="D1597" s="46" t="s">
        <v>184</v>
      </c>
      <c r="E1597" s="68">
        <f>_xlfn.XLOOKUP(Tabela4[[#This Row],[Origem]],Tabela2[Estado],Tabela2[Id_Porto],-1)</f>
        <v>7</v>
      </c>
      <c r="F1597" s="68">
        <f>_xlfn.XLOOKUP(Tabela4[[#This Row],[Destino]],Tabela2[Estado],Tabela2[Id_Porto],-1)</f>
        <v>9</v>
      </c>
      <c r="G1597" s="68">
        <f>_xlfn.XLOOKUP(Tabela4[[#This Row],[Tipo]],Tabela5[Tipo],Tabela5[Id_Carga],-1)</f>
        <v>1</v>
      </c>
      <c r="H1597" s="59">
        <f>MONTH(DATE(2024, FIND(Tabela4[[#This Row],[Mês]], "janfevmarabrmaijunjulagosetoutnovdez")/3 + 1, 1))</f>
        <v>4</v>
      </c>
      <c r="I1597" s="51">
        <v>15</v>
      </c>
      <c r="J1597" s="47">
        <v>15</v>
      </c>
    </row>
    <row r="1598" spans="1:10" x14ac:dyDescent="0.25">
      <c r="A1598" s="59" t="s">
        <v>197</v>
      </c>
      <c r="B1598" s="46" t="s">
        <v>192</v>
      </c>
      <c r="C1598" s="46" t="s">
        <v>180</v>
      </c>
      <c r="D1598" s="46" t="s">
        <v>183</v>
      </c>
      <c r="E1598" s="68">
        <f>_xlfn.XLOOKUP(Tabela4[[#This Row],[Origem]],Tabela2[Estado],Tabela2[Id_Porto],-1)</f>
        <v>5</v>
      </c>
      <c r="F1598" s="68">
        <f>_xlfn.XLOOKUP(Tabela4[[#This Row],[Destino]],Tabela2[Estado],Tabela2[Id_Porto],-1)</f>
        <v>8</v>
      </c>
      <c r="G1598" s="68">
        <f>_xlfn.XLOOKUP(Tabela4[[#This Row],[Tipo]],Tabela5[Tipo],Tabela5[Id_Carga],-1)</f>
        <v>1</v>
      </c>
      <c r="H1598" s="59">
        <f>MONTH(DATE(2024, FIND(Tabela4[[#This Row],[Mês]], "janfevmarabrmaijunjulagosetoutnovdez")/3 + 1, 1))</f>
        <v>4</v>
      </c>
      <c r="I1598" s="51">
        <v>15</v>
      </c>
      <c r="J1598" s="47">
        <v>15</v>
      </c>
    </row>
    <row r="1599" spans="1:10" x14ac:dyDescent="0.25">
      <c r="A1599" s="59" t="s">
        <v>197</v>
      </c>
      <c r="B1599" s="46" t="s">
        <v>191</v>
      </c>
      <c r="C1599" s="46" t="s">
        <v>181</v>
      </c>
      <c r="D1599" s="46" t="s">
        <v>86</v>
      </c>
      <c r="E1599" s="68">
        <f>_xlfn.XLOOKUP(Tabela4[[#This Row],[Origem]],Tabela2[Estado],Tabela2[Id_Porto],-1)</f>
        <v>6</v>
      </c>
      <c r="F1599" s="68">
        <f>_xlfn.XLOOKUP(Tabela4[[#This Row],[Destino]],Tabela2[Estado],Tabela2[Id_Porto],-1)</f>
        <v>4</v>
      </c>
      <c r="G1599" s="68">
        <f>_xlfn.XLOOKUP(Tabela4[[#This Row],[Tipo]],Tabela5[Tipo],Tabela5[Id_Carga],-1)</f>
        <v>3</v>
      </c>
      <c r="H1599" s="59">
        <f>MONTH(DATE(2024, FIND(Tabela4[[#This Row],[Mês]], "janfevmarabrmaijunjulagosetoutnovdez")/3 + 1, 1))</f>
        <v>4</v>
      </c>
      <c r="I1599" s="51">
        <v>7</v>
      </c>
      <c r="J1599" s="47">
        <v>14</v>
      </c>
    </row>
    <row r="1600" spans="1:10" x14ac:dyDescent="0.25">
      <c r="A1600" s="59" t="s">
        <v>197</v>
      </c>
      <c r="B1600" s="46" t="s">
        <v>192</v>
      </c>
      <c r="C1600" s="46" t="s">
        <v>86</v>
      </c>
      <c r="D1600" s="46" t="s">
        <v>184</v>
      </c>
      <c r="E1600" s="68">
        <f>_xlfn.XLOOKUP(Tabela4[[#This Row],[Origem]],Tabela2[Estado],Tabela2[Id_Porto],-1)</f>
        <v>4</v>
      </c>
      <c r="F1600" s="68">
        <f>_xlfn.XLOOKUP(Tabela4[[#This Row],[Destino]],Tabela2[Estado],Tabela2[Id_Porto],-1)</f>
        <v>9</v>
      </c>
      <c r="G1600" s="68">
        <f>_xlfn.XLOOKUP(Tabela4[[#This Row],[Tipo]],Tabela5[Tipo],Tabela5[Id_Carga],-1)</f>
        <v>1</v>
      </c>
      <c r="H1600" s="59">
        <f>MONTH(DATE(2024, FIND(Tabela4[[#This Row],[Mês]], "janfevmarabrmaijunjulagosetoutnovdez")/3 + 1, 1))</f>
        <v>4</v>
      </c>
      <c r="I1600" s="51">
        <v>14</v>
      </c>
      <c r="J1600" s="47">
        <v>14</v>
      </c>
    </row>
    <row r="1601" spans="1:10" x14ac:dyDescent="0.25">
      <c r="A1601" s="59" t="s">
        <v>197</v>
      </c>
      <c r="B1601" s="46" t="s">
        <v>191</v>
      </c>
      <c r="C1601" s="46" t="s">
        <v>183</v>
      </c>
      <c r="D1601" s="46" t="s">
        <v>186</v>
      </c>
      <c r="E1601" s="68">
        <f>_xlfn.XLOOKUP(Tabela4[[#This Row],[Origem]],Tabela2[Estado],Tabela2[Id_Porto],-1)</f>
        <v>8</v>
      </c>
      <c r="F1601" s="68">
        <f>_xlfn.XLOOKUP(Tabela4[[#This Row],[Destino]],Tabela2[Estado],Tabela2[Id_Porto],-1)</f>
        <v>11</v>
      </c>
      <c r="G1601" s="68">
        <f>_xlfn.XLOOKUP(Tabela4[[#This Row],[Tipo]],Tabela5[Tipo],Tabela5[Id_Carga],-1)</f>
        <v>3</v>
      </c>
      <c r="H1601" s="59">
        <f>MONTH(DATE(2024, FIND(Tabela4[[#This Row],[Mês]], "janfevmarabrmaijunjulagosetoutnovdez")/3 + 1, 1))</f>
        <v>4</v>
      </c>
      <c r="I1601" s="51">
        <v>7</v>
      </c>
      <c r="J1601" s="47">
        <v>14</v>
      </c>
    </row>
    <row r="1602" spans="1:10" x14ac:dyDescent="0.25">
      <c r="A1602" s="59" t="s">
        <v>197</v>
      </c>
      <c r="B1602" s="46" t="s">
        <v>191</v>
      </c>
      <c r="C1602" s="46" t="s">
        <v>186</v>
      </c>
      <c r="D1602" s="46" t="s">
        <v>183</v>
      </c>
      <c r="E1602" s="68">
        <f>_xlfn.XLOOKUP(Tabela4[[#This Row],[Origem]],Tabela2[Estado],Tabela2[Id_Porto],-1)</f>
        <v>11</v>
      </c>
      <c r="F1602" s="68">
        <f>_xlfn.XLOOKUP(Tabela4[[#This Row],[Destino]],Tabela2[Estado],Tabela2[Id_Porto],-1)</f>
        <v>8</v>
      </c>
      <c r="G1602" s="68">
        <f>_xlfn.XLOOKUP(Tabela4[[#This Row],[Tipo]],Tabela5[Tipo],Tabela5[Id_Carga],-1)</f>
        <v>3</v>
      </c>
      <c r="H1602" s="59">
        <f>MONTH(DATE(2024, FIND(Tabela4[[#This Row],[Mês]], "janfevmarabrmaijunjulagosetoutnovdez")/3 + 1, 1))</f>
        <v>4</v>
      </c>
      <c r="I1602" s="51">
        <v>7</v>
      </c>
      <c r="J1602" s="47">
        <v>14</v>
      </c>
    </row>
    <row r="1603" spans="1:10" x14ac:dyDescent="0.25">
      <c r="A1603" s="59" t="s">
        <v>197</v>
      </c>
      <c r="B1603" s="46" t="s">
        <v>191</v>
      </c>
      <c r="C1603" s="46" t="s">
        <v>186</v>
      </c>
      <c r="D1603" s="46" t="s">
        <v>186</v>
      </c>
      <c r="E1603" s="68">
        <f>_xlfn.XLOOKUP(Tabela4[[#This Row],[Origem]],Tabela2[Estado],Tabela2[Id_Porto],-1)</f>
        <v>11</v>
      </c>
      <c r="F1603" s="68">
        <f>_xlfn.XLOOKUP(Tabela4[[#This Row],[Destino]],Tabela2[Estado],Tabela2[Id_Porto],-1)</f>
        <v>11</v>
      </c>
      <c r="G1603" s="68">
        <f>_xlfn.XLOOKUP(Tabela4[[#This Row],[Tipo]],Tabela5[Tipo],Tabela5[Id_Carga],-1)</f>
        <v>3</v>
      </c>
      <c r="H1603" s="59">
        <f>MONTH(DATE(2024, FIND(Tabela4[[#This Row],[Mês]], "janfevmarabrmaijunjulagosetoutnovdez")/3 + 1, 1))</f>
        <v>4</v>
      </c>
      <c r="I1603" s="51">
        <v>7</v>
      </c>
      <c r="J1603" s="47">
        <v>14</v>
      </c>
    </row>
    <row r="1604" spans="1:10" x14ac:dyDescent="0.25">
      <c r="A1604" s="59" t="s">
        <v>197</v>
      </c>
      <c r="B1604" s="46" t="s">
        <v>191</v>
      </c>
      <c r="C1604" s="46" t="s">
        <v>184</v>
      </c>
      <c r="D1604" s="46" t="s">
        <v>180</v>
      </c>
      <c r="E1604" s="68">
        <f>_xlfn.XLOOKUP(Tabela4[[#This Row],[Origem]],Tabela2[Estado],Tabela2[Id_Porto],-1)</f>
        <v>9</v>
      </c>
      <c r="F1604" s="68">
        <f>_xlfn.XLOOKUP(Tabela4[[#This Row],[Destino]],Tabela2[Estado],Tabela2[Id_Porto],-1)</f>
        <v>5</v>
      </c>
      <c r="G1604" s="68">
        <f>_xlfn.XLOOKUP(Tabela4[[#This Row],[Tipo]],Tabela5[Tipo],Tabela5[Id_Carga],-1)</f>
        <v>3</v>
      </c>
      <c r="H1604" s="59">
        <f>MONTH(DATE(2024, FIND(Tabela4[[#This Row],[Mês]], "janfevmarabrmaijunjulagosetoutnovdez")/3 + 1, 1))</f>
        <v>4</v>
      </c>
      <c r="I1604" s="51">
        <v>7</v>
      </c>
      <c r="J1604" s="47">
        <v>14</v>
      </c>
    </row>
    <row r="1605" spans="1:10" x14ac:dyDescent="0.25">
      <c r="A1605" s="59" t="s">
        <v>197</v>
      </c>
      <c r="B1605" s="46" t="s">
        <v>192</v>
      </c>
      <c r="C1605" s="46" t="s">
        <v>177</v>
      </c>
      <c r="D1605" s="46" t="s">
        <v>186</v>
      </c>
      <c r="E1605" s="68">
        <f>_xlfn.XLOOKUP(Tabela4[[#This Row],[Origem]],Tabela2[Estado],Tabela2[Id_Porto],-1)</f>
        <v>1</v>
      </c>
      <c r="F1605" s="68">
        <f>_xlfn.XLOOKUP(Tabela4[[#This Row],[Destino]],Tabela2[Estado],Tabela2[Id_Porto],-1)</f>
        <v>11</v>
      </c>
      <c r="G1605" s="68">
        <f>_xlfn.XLOOKUP(Tabela4[[#This Row],[Tipo]],Tabela5[Tipo],Tabela5[Id_Carga],-1)</f>
        <v>1</v>
      </c>
      <c r="H1605" s="59">
        <f>MONTH(DATE(2024, FIND(Tabela4[[#This Row],[Mês]], "janfevmarabrmaijunjulagosetoutnovdez")/3 + 1, 1))</f>
        <v>4</v>
      </c>
      <c r="I1605" s="51">
        <v>13</v>
      </c>
      <c r="J1605" s="47">
        <v>13</v>
      </c>
    </row>
    <row r="1606" spans="1:10" x14ac:dyDescent="0.25">
      <c r="A1606" s="59" t="s">
        <v>197</v>
      </c>
      <c r="B1606" s="46" t="s">
        <v>192</v>
      </c>
      <c r="C1606" s="46" t="s">
        <v>186</v>
      </c>
      <c r="D1606" s="46" t="s">
        <v>86</v>
      </c>
      <c r="E1606" s="68">
        <f>_xlfn.XLOOKUP(Tabela4[[#This Row],[Origem]],Tabela2[Estado],Tabela2[Id_Porto],-1)</f>
        <v>11</v>
      </c>
      <c r="F1606" s="68">
        <f>_xlfn.XLOOKUP(Tabela4[[#This Row],[Destino]],Tabela2[Estado],Tabela2[Id_Porto],-1)</f>
        <v>4</v>
      </c>
      <c r="G1606" s="68">
        <f>_xlfn.XLOOKUP(Tabela4[[#This Row],[Tipo]],Tabela5[Tipo],Tabela5[Id_Carga],-1)</f>
        <v>1</v>
      </c>
      <c r="H1606" s="59">
        <f>MONTH(DATE(2024, FIND(Tabela4[[#This Row],[Mês]], "janfevmarabrmaijunjulagosetoutnovdez")/3 + 1, 1))</f>
        <v>4</v>
      </c>
      <c r="I1606" s="51">
        <v>13</v>
      </c>
      <c r="J1606" s="47">
        <v>13</v>
      </c>
    </row>
    <row r="1607" spans="1:10" x14ac:dyDescent="0.25">
      <c r="A1607" s="59" t="s">
        <v>197</v>
      </c>
      <c r="B1607" s="46" t="s">
        <v>192</v>
      </c>
      <c r="C1607" s="46" t="s">
        <v>186</v>
      </c>
      <c r="D1607" s="46" t="s">
        <v>179</v>
      </c>
      <c r="E1607" s="68">
        <f>_xlfn.XLOOKUP(Tabela4[[#This Row],[Origem]],Tabela2[Estado],Tabela2[Id_Porto],-1)</f>
        <v>11</v>
      </c>
      <c r="F1607" s="68">
        <f>_xlfn.XLOOKUP(Tabela4[[#This Row],[Destino]],Tabela2[Estado],Tabela2[Id_Porto],-1)</f>
        <v>3</v>
      </c>
      <c r="G1607" s="68">
        <f>_xlfn.XLOOKUP(Tabela4[[#This Row],[Tipo]],Tabela5[Tipo],Tabela5[Id_Carga],-1)</f>
        <v>1</v>
      </c>
      <c r="H1607" s="59">
        <f>MONTH(DATE(2024, FIND(Tabela4[[#This Row],[Mês]], "janfevmarabrmaijunjulagosetoutnovdez")/3 + 1, 1))</f>
        <v>4</v>
      </c>
      <c r="I1607" s="51">
        <v>13</v>
      </c>
      <c r="J1607" s="47">
        <v>13</v>
      </c>
    </row>
    <row r="1608" spans="1:10" x14ac:dyDescent="0.25">
      <c r="A1608" s="59" t="s">
        <v>197</v>
      </c>
      <c r="B1608" s="46" t="s">
        <v>192</v>
      </c>
      <c r="C1608" s="46" t="s">
        <v>184</v>
      </c>
      <c r="D1608" s="46" t="s">
        <v>180</v>
      </c>
      <c r="E1608" s="68">
        <f>_xlfn.XLOOKUP(Tabela4[[#This Row],[Origem]],Tabela2[Estado],Tabela2[Id_Porto],-1)</f>
        <v>9</v>
      </c>
      <c r="F1608" s="68">
        <f>_xlfn.XLOOKUP(Tabela4[[#This Row],[Destino]],Tabela2[Estado],Tabela2[Id_Porto],-1)</f>
        <v>5</v>
      </c>
      <c r="G1608" s="68">
        <f>_xlfn.XLOOKUP(Tabela4[[#This Row],[Tipo]],Tabela5[Tipo],Tabela5[Id_Carga],-1)</f>
        <v>1</v>
      </c>
      <c r="H1608" s="59">
        <f>MONTH(DATE(2024, FIND(Tabela4[[#This Row],[Mês]], "janfevmarabrmaijunjulagosetoutnovdez")/3 + 1, 1))</f>
        <v>4</v>
      </c>
      <c r="I1608" s="51">
        <v>13</v>
      </c>
      <c r="J1608" s="47">
        <v>13</v>
      </c>
    </row>
    <row r="1609" spans="1:10" x14ac:dyDescent="0.25">
      <c r="A1609" s="59" t="s">
        <v>197</v>
      </c>
      <c r="B1609" s="46" t="s">
        <v>192</v>
      </c>
      <c r="C1609" s="46" t="s">
        <v>177</v>
      </c>
      <c r="D1609" s="46" t="s">
        <v>181</v>
      </c>
      <c r="E1609" s="68">
        <f>_xlfn.XLOOKUP(Tabela4[[#This Row],[Origem]],Tabela2[Estado],Tabela2[Id_Porto],-1)</f>
        <v>1</v>
      </c>
      <c r="F1609" s="68">
        <f>_xlfn.XLOOKUP(Tabela4[[#This Row],[Destino]],Tabela2[Estado],Tabela2[Id_Porto],-1)</f>
        <v>6</v>
      </c>
      <c r="G1609" s="68">
        <f>_xlfn.XLOOKUP(Tabela4[[#This Row],[Tipo]],Tabela5[Tipo],Tabela5[Id_Carga],-1)</f>
        <v>1</v>
      </c>
      <c r="H1609" s="59">
        <f>MONTH(DATE(2024, FIND(Tabela4[[#This Row],[Mês]], "janfevmarabrmaijunjulagosetoutnovdez")/3 + 1, 1))</f>
        <v>4</v>
      </c>
      <c r="I1609" s="51">
        <v>12</v>
      </c>
      <c r="J1609" s="47">
        <v>12</v>
      </c>
    </row>
    <row r="1610" spans="1:10" x14ac:dyDescent="0.25">
      <c r="A1610" s="59" t="s">
        <v>197</v>
      </c>
      <c r="B1610" s="46" t="s">
        <v>191</v>
      </c>
      <c r="C1610" s="46" t="s">
        <v>177</v>
      </c>
      <c r="D1610" s="46" t="s">
        <v>184</v>
      </c>
      <c r="E1610" s="68">
        <f>_xlfn.XLOOKUP(Tabela4[[#This Row],[Origem]],Tabela2[Estado],Tabela2[Id_Porto],-1)</f>
        <v>1</v>
      </c>
      <c r="F1610" s="68">
        <f>_xlfn.XLOOKUP(Tabela4[[#This Row],[Destino]],Tabela2[Estado],Tabela2[Id_Porto],-1)</f>
        <v>9</v>
      </c>
      <c r="G1610" s="68">
        <f>_xlfn.XLOOKUP(Tabela4[[#This Row],[Tipo]],Tabela5[Tipo],Tabela5[Id_Carga],-1)</f>
        <v>3</v>
      </c>
      <c r="H1610" s="59">
        <f>MONTH(DATE(2024, FIND(Tabela4[[#This Row],[Mês]], "janfevmarabrmaijunjulagosetoutnovdez")/3 + 1, 1))</f>
        <v>4</v>
      </c>
      <c r="I1610" s="51">
        <v>6</v>
      </c>
      <c r="J1610" s="47">
        <v>12</v>
      </c>
    </row>
    <row r="1611" spans="1:10" x14ac:dyDescent="0.25">
      <c r="A1611" s="59" t="s">
        <v>197</v>
      </c>
      <c r="B1611" s="46" t="s">
        <v>191</v>
      </c>
      <c r="C1611" s="46" t="s">
        <v>181</v>
      </c>
      <c r="D1611" s="46" t="s">
        <v>183</v>
      </c>
      <c r="E1611" s="68">
        <f>_xlfn.XLOOKUP(Tabela4[[#This Row],[Origem]],Tabela2[Estado],Tabela2[Id_Porto],-1)</f>
        <v>6</v>
      </c>
      <c r="F1611" s="68">
        <f>_xlfn.XLOOKUP(Tabela4[[#This Row],[Destino]],Tabela2[Estado],Tabela2[Id_Porto],-1)</f>
        <v>8</v>
      </c>
      <c r="G1611" s="68">
        <f>_xlfn.XLOOKUP(Tabela4[[#This Row],[Tipo]],Tabela5[Tipo],Tabela5[Id_Carga],-1)</f>
        <v>3</v>
      </c>
      <c r="H1611" s="59">
        <f>MONTH(DATE(2024, FIND(Tabela4[[#This Row],[Mês]], "janfevmarabrmaijunjulagosetoutnovdez")/3 + 1, 1))</f>
        <v>4</v>
      </c>
      <c r="I1611" s="51">
        <v>6</v>
      </c>
      <c r="J1611" s="47">
        <v>12</v>
      </c>
    </row>
    <row r="1612" spans="1:10" x14ac:dyDescent="0.25">
      <c r="A1612" s="59" t="s">
        <v>197</v>
      </c>
      <c r="B1612" s="46" t="s">
        <v>191</v>
      </c>
      <c r="C1612" s="46" t="s">
        <v>86</v>
      </c>
      <c r="D1612" s="46" t="s">
        <v>186</v>
      </c>
      <c r="E1612" s="68">
        <f>_xlfn.XLOOKUP(Tabela4[[#This Row],[Origem]],Tabela2[Estado],Tabela2[Id_Porto],-1)</f>
        <v>4</v>
      </c>
      <c r="F1612" s="68">
        <f>_xlfn.XLOOKUP(Tabela4[[#This Row],[Destino]],Tabela2[Estado],Tabela2[Id_Porto],-1)</f>
        <v>11</v>
      </c>
      <c r="G1612" s="68">
        <f>_xlfn.XLOOKUP(Tabela4[[#This Row],[Tipo]],Tabela5[Tipo],Tabela5[Id_Carga],-1)</f>
        <v>3</v>
      </c>
      <c r="H1612" s="59">
        <f>MONTH(DATE(2024, FIND(Tabela4[[#This Row],[Mês]], "janfevmarabrmaijunjulagosetoutnovdez")/3 + 1, 1))</f>
        <v>4</v>
      </c>
      <c r="I1612" s="51">
        <v>6</v>
      </c>
      <c r="J1612" s="47">
        <v>12</v>
      </c>
    </row>
    <row r="1613" spans="1:10" x14ac:dyDescent="0.25">
      <c r="A1613" s="59" t="s">
        <v>197</v>
      </c>
      <c r="B1613" s="46" t="s">
        <v>191</v>
      </c>
      <c r="C1613" s="46" t="s">
        <v>183</v>
      </c>
      <c r="D1613" s="46" t="s">
        <v>186</v>
      </c>
      <c r="E1613" s="68">
        <f>_xlfn.XLOOKUP(Tabela4[[#This Row],[Origem]],Tabela2[Estado],Tabela2[Id_Porto],-1)</f>
        <v>8</v>
      </c>
      <c r="F1613" s="68">
        <f>_xlfn.XLOOKUP(Tabela4[[#This Row],[Destino]],Tabela2[Estado],Tabela2[Id_Porto],-1)</f>
        <v>11</v>
      </c>
      <c r="G1613" s="68">
        <f>_xlfn.XLOOKUP(Tabela4[[#This Row],[Tipo]],Tabela5[Tipo],Tabela5[Id_Carga],-1)</f>
        <v>3</v>
      </c>
      <c r="H1613" s="59">
        <f>MONTH(DATE(2024, FIND(Tabela4[[#This Row],[Mês]], "janfevmarabrmaijunjulagosetoutnovdez")/3 + 1, 1))</f>
        <v>4</v>
      </c>
      <c r="I1613" s="51">
        <v>6</v>
      </c>
      <c r="J1613" s="47">
        <v>12</v>
      </c>
    </row>
    <row r="1614" spans="1:10" x14ac:dyDescent="0.25">
      <c r="A1614" s="59" t="s">
        <v>197</v>
      </c>
      <c r="B1614" s="46" t="s">
        <v>191</v>
      </c>
      <c r="C1614" s="46" t="s">
        <v>183</v>
      </c>
      <c r="D1614" s="46" t="s">
        <v>184</v>
      </c>
      <c r="E1614" s="68">
        <f>_xlfn.XLOOKUP(Tabela4[[#This Row],[Origem]],Tabela2[Estado],Tabela2[Id_Porto],-1)</f>
        <v>8</v>
      </c>
      <c r="F1614" s="68">
        <f>_xlfn.XLOOKUP(Tabela4[[#This Row],[Destino]],Tabela2[Estado],Tabela2[Id_Porto],-1)</f>
        <v>9</v>
      </c>
      <c r="G1614" s="68">
        <f>_xlfn.XLOOKUP(Tabela4[[#This Row],[Tipo]],Tabela5[Tipo],Tabela5[Id_Carga],-1)</f>
        <v>3</v>
      </c>
      <c r="H1614" s="59">
        <f>MONTH(DATE(2024, FIND(Tabela4[[#This Row],[Mês]], "janfevmarabrmaijunjulagosetoutnovdez")/3 + 1, 1))</f>
        <v>4</v>
      </c>
      <c r="I1614" s="51">
        <v>6</v>
      </c>
      <c r="J1614" s="47">
        <v>12</v>
      </c>
    </row>
    <row r="1615" spans="1:10" x14ac:dyDescent="0.25">
      <c r="A1615" s="59" t="s">
        <v>197</v>
      </c>
      <c r="B1615" s="46" t="s">
        <v>192</v>
      </c>
      <c r="C1615" s="46" t="s">
        <v>186</v>
      </c>
      <c r="D1615" s="46" t="s">
        <v>177</v>
      </c>
      <c r="E1615" s="68">
        <f>_xlfn.XLOOKUP(Tabela4[[#This Row],[Origem]],Tabela2[Estado],Tabela2[Id_Porto],-1)</f>
        <v>11</v>
      </c>
      <c r="F1615" s="68">
        <f>_xlfn.XLOOKUP(Tabela4[[#This Row],[Destino]],Tabela2[Estado],Tabela2[Id_Porto],-1)</f>
        <v>1</v>
      </c>
      <c r="G1615" s="68">
        <f>_xlfn.XLOOKUP(Tabela4[[#This Row],[Tipo]],Tabela5[Tipo],Tabela5[Id_Carga],-1)</f>
        <v>1</v>
      </c>
      <c r="H1615" s="59">
        <f>MONTH(DATE(2024, FIND(Tabela4[[#This Row],[Mês]], "janfevmarabrmaijunjulagosetoutnovdez")/3 + 1, 1))</f>
        <v>4</v>
      </c>
      <c r="I1615" s="51">
        <v>12</v>
      </c>
      <c r="J1615" s="47">
        <v>12</v>
      </c>
    </row>
    <row r="1616" spans="1:10" x14ac:dyDescent="0.25">
      <c r="A1616" s="59" t="s">
        <v>197</v>
      </c>
      <c r="B1616" s="46" t="s">
        <v>193</v>
      </c>
      <c r="C1616" s="46" t="s">
        <v>186</v>
      </c>
      <c r="D1616" s="46" t="s">
        <v>186</v>
      </c>
      <c r="E1616" s="68">
        <f>_xlfn.XLOOKUP(Tabela4[[#This Row],[Origem]],Tabela2[Estado],Tabela2[Id_Porto],-1)</f>
        <v>11</v>
      </c>
      <c r="F1616" s="68">
        <f>_xlfn.XLOOKUP(Tabela4[[#This Row],[Destino]],Tabela2[Estado],Tabela2[Id_Porto],-1)</f>
        <v>11</v>
      </c>
      <c r="G1616" s="68">
        <f>_xlfn.XLOOKUP(Tabela4[[#This Row],[Tipo]],Tabela5[Tipo],Tabela5[Id_Carga],-1)</f>
        <v>4</v>
      </c>
      <c r="H1616" s="59">
        <f>MONTH(DATE(2024, FIND(Tabela4[[#This Row],[Mês]], "janfevmarabrmaijunjulagosetoutnovdez")/3 + 1, 1))</f>
        <v>4</v>
      </c>
      <c r="I1616" s="51">
        <v>6</v>
      </c>
      <c r="J1616" s="47">
        <v>12</v>
      </c>
    </row>
    <row r="1617" spans="1:10" x14ac:dyDescent="0.25">
      <c r="A1617" s="59" t="s">
        <v>197</v>
      </c>
      <c r="B1617" s="46" t="s">
        <v>191</v>
      </c>
      <c r="C1617" s="46" t="s">
        <v>184</v>
      </c>
      <c r="D1617" s="46" t="s">
        <v>177</v>
      </c>
      <c r="E1617" s="68">
        <f>_xlfn.XLOOKUP(Tabela4[[#This Row],[Origem]],Tabela2[Estado],Tabela2[Id_Porto],-1)</f>
        <v>9</v>
      </c>
      <c r="F1617" s="68">
        <f>_xlfn.XLOOKUP(Tabela4[[#This Row],[Destino]],Tabela2[Estado],Tabela2[Id_Porto],-1)</f>
        <v>1</v>
      </c>
      <c r="G1617" s="68">
        <f>_xlfn.XLOOKUP(Tabela4[[#This Row],[Tipo]],Tabela5[Tipo],Tabela5[Id_Carga],-1)</f>
        <v>3</v>
      </c>
      <c r="H1617" s="59">
        <f>MONTH(DATE(2024, FIND(Tabela4[[#This Row],[Mês]], "janfevmarabrmaijunjulagosetoutnovdez")/3 + 1, 1))</f>
        <v>4</v>
      </c>
      <c r="I1617" s="51">
        <v>6</v>
      </c>
      <c r="J1617" s="47">
        <v>12</v>
      </c>
    </row>
    <row r="1618" spans="1:10" x14ac:dyDescent="0.25">
      <c r="A1618" s="59" t="s">
        <v>197</v>
      </c>
      <c r="B1618" s="46" t="s">
        <v>191</v>
      </c>
      <c r="C1618" s="46" t="s">
        <v>184</v>
      </c>
      <c r="D1618" s="46" t="s">
        <v>179</v>
      </c>
      <c r="E1618" s="68">
        <f>_xlfn.XLOOKUP(Tabela4[[#This Row],[Origem]],Tabela2[Estado],Tabela2[Id_Porto],-1)</f>
        <v>9</v>
      </c>
      <c r="F1618" s="68">
        <f>_xlfn.XLOOKUP(Tabela4[[#This Row],[Destino]],Tabela2[Estado],Tabela2[Id_Porto],-1)</f>
        <v>3</v>
      </c>
      <c r="G1618" s="68">
        <f>_xlfn.XLOOKUP(Tabela4[[#This Row],[Tipo]],Tabela5[Tipo],Tabela5[Id_Carga],-1)</f>
        <v>3</v>
      </c>
      <c r="H1618" s="59">
        <f>MONTH(DATE(2024, FIND(Tabela4[[#This Row],[Mês]], "janfevmarabrmaijunjulagosetoutnovdez")/3 + 1, 1))</f>
        <v>4</v>
      </c>
      <c r="I1618" s="51">
        <v>6</v>
      </c>
      <c r="J1618" s="47">
        <v>12</v>
      </c>
    </row>
    <row r="1619" spans="1:10" x14ac:dyDescent="0.25">
      <c r="A1619" s="59" t="s">
        <v>197</v>
      </c>
      <c r="B1619" s="46" t="s">
        <v>191</v>
      </c>
      <c r="C1619" s="46" t="s">
        <v>184</v>
      </c>
      <c r="D1619" s="46" t="s">
        <v>186</v>
      </c>
      <c r="E1619" s="68">
        <f>_xlfn.XLOOKUP(Tabela4[[#This Row],[Origem]],Tabela2[Estado],Tabela2[Id_Porto],-1)</f>
        <v>9</v>
      </c>
      <c r="F1619" s="68">
        <f>_xlfn.XLOOKUP(Tabela4[[#This Row],[Destino]],Tabela2[Estado],Tabela2[Id_Porto],-1)</f>
        <v>11</v>
      </c>
      <c r="G1619" s="68">
        <f>_xlfn.XLOOKUP(Tabela4[[#This Row],[Tipo]],Tabela5[Tipo],Tabela5[Id_Carga],-1)</f>
        <v>3</v>
      </c>
      <c r="H1619" s="59">
        <f>MONTH(DATE(2024, FIND(Tabela4[[#This Row],[Mês]], "janfevmarabrmaijunjulagosetoutnovdez")/3 + 1, 1))</f>
        <v>4</v>
      </c>
      <c r="I1619" s="51">
        <v>6</v>
      </c>
      <c r="J1619" s="47">
        <v>12</v>
      </c>
    </row>
    <row r="1620" spans="1:10" x14ac:dyDescent="0.25">
      <c r="A1620" s="59" t="s">
        <v>197</v>
      </c>
      <c r="B1620" s="46" t="s">
        <v>192</v>
      </c>
      <c r="C1620" s="46" t="s">
        <v>177</v>
      </c>
      <c r="D1620" s="46" t="s">
        <v>183</v>
      </c>
      <c r="E1620" s="68">
        <f>_xlfn.XLOOKUP(Tabela4[[#This Row],[Origem]],Tabela2[Estado],Tabela2[Id_Porto],-1)</f>
        <v>1</v>
      </c>
      <c r="F1620" s="68">
        <f>_xlfn.XLOOKUP(Tabela4[[#This Row],[Destino]],Tabela2[Estado],Tabela2[Id_Porto],-1)</f>
        <v>8</v>
      </c>
      <c r="G1620" s="68">
        <f>_xlfn.XLOOKUP(Tabela4[[#This Row],[Tipo]],Tabela5[Tipo],Tabela5[Id_Carga],-1)</f>
        <v>1</v>
      </c>
      <c r="H1620" s="59">
        <f>MONTH(DATE(2024, FIND(Tabela4[[#This Row],[Mês]], "janfevmarabrmaijunjulagosetoutnovdez")/3 + 1, 1))</f>
        <v>4</v>
      </c>
      <c r="I1620" s="51">
        <v>11</v>
      </c>
      <c r="J1620" s="47">
        <v>11</v>
      </c>
    </row>
    <row r="1621" spans="1:10" x14ac:dyDescent="0.25">
      <c r="A1621" s="59" t="s">
        <v>197</v>
      </c>
      <c r="B1621" s="46" t="s">
        <v>192</v>
      </c>
      <c r="C1621" s="46" t="s">
        <v>183</v>
      </c>
      <c r="D1621" s="46" t="s">
        <v>184</v>
      </c>
      <c r="E1621" s="68">
        <f>_xlfn.XLOOKUP(Tabela4[[#This Row],[Origem]],Tabela2[Estado],Tabela2[Id_Porto],-1)</f>
        <v>8</v>
      </c>
      <c r="F1621" s="68">
        <f>_xlfn.XLOOKUP(Tabela4[[#This Row],[Destino]],Tabela2[Estado],Tabela2[Id_Porto],-1)</f>
        <v>9</v>
      </c>
      <c r="G1621" s="68">
        <f>_xlfn.XLOOKUP(Tabela4[[#This Row],[Tipo]],Tabela5[Tipo],Tabela5[Id_Carga],-1)</f>
        <v>1</v>
      </c>
      <c r="H1621" s="59">
        <f>MONTH(DATE(2024, FIND(Tabela4[[#This Row],[Mês]], "janfevmarabrmaijunjulagosetoutnovdez")/3 + 1, 1))</f>
        <v>4</v>
      </c>
      <c r="I1621" s="51">
        <v>11</v>
      </c>
      <c r="J1621" s="47">
        <v>11</v>
      </c>
    </row>
    <row r="1622" spans="1:10" x14ac:dyDescent="0.25">
      <c r="A1622" s="59" t="s">
        <v>197</v>
      </c>
      <c r="B1622" s="46" t="s">
        <v>192</v>
      </c>
      <c r="C1622" s="46" t="s">
        <v>186</v>
      </c>
      <c r="D1622" s="46" t="s">
        <v>86</v>
      </c>
      <c r="E1622" s="68">
        <f>_xlfn.XLOOKUP(Tabela4[[#This Row],[Origem]],Tabela2[Estado],Tabela2[Id_Porto],-1)</f>
        <v>11</v>
      </c>
      <c r="F1622" s="68">
        <f>_xlfn.XLOOKUP(Tabela4[[#This Row],[Destino]],Tabela2[Estado],Tabela2[Id_Porto],-1)</f>
        <v>4</v>
      </c>
      <c r="G1622" s="68">
        <f>_xlfn.XLOOKUP(Tabela4[[#This Row],[Tipo]],Tabela5[Tipo],Tabela5[Id_Carga],-1)</f>
        <v>1</v>
      </c>
      <c r="H1622" s="59">
        <f>MONTH(DATE(2024, FIND(Tabela4[[#This Row],[Mês]], "janfevmarabrmaijunjulagosetoutnovdez")/3 + 1, 1))</f>
        <v>4</v>
      </c>
      <c r="I1622" s="51">
        <v>11</v>
      </c>
      <c r="J1622" s="47">
        <v>11</v>
      </c>
    </row>
    <row r="1623" spans="1:10" x14ac:dyDescent="0.25">
      <c r="A1623" s="59" t="s">
        <v>197</v>
      </c>
      <c r="B1623" s="46" t="s">
        <v>192</v>
      </c>
      <c r="C1623" s="46" t="s">
        <v>186</v>
      </c>
      <c r="D1623" s="46" t="s">
        <v>179</v>
      </c>
      <c r="E1623" s="68">
        <f>_xlfn.XLOOKUP(Tabela4[[#This Row],[Origem]],Tabela2[Estado],Tabela2[Id_Porto],-1)</f>
        <v>11</v>
      </c>
      <c r="F1623" s="68">
        <f>_xlfn.XLOOKUP(Tabela4[[#This Row],[Destino]],Tabela2[Estado],Tabela2[Id_Porto],-1)</f>
        <v>3</v>
      </c>
      <c r="G1623" s="68">
        <f>_xlfn.XLOOKUP(Tabela4[[#This Row],[Tipo]],Tabela5[Tipo],Tabela5[Id_Carga],-1)</f>
        <v>1</v>
      </c>
      <c r="H1623" s="59">
        <f>MONTH(DATE(2024, FIND(Tabela4[[#This Row],[Mês]], "janfevmarabrmaijunjulagosetoutnovdez")/3 + 1, 1))</f>
        <v>4</v>
      </c>
      <c r="I1623" s="51">
        <v>11</v>
      </c>
      <c r="J1623" s="47">
        <v>11</v>
      </c>
    </row>
    <row r="1624" spans="1:10" x14ac:dyDescent="0.25">
      <c r="A1624" s="59" t="s">
        <v>197</v>
      </c>
      <c r="B1624" s="46" t="s">
        <v>192</v>
      </c>
      <c r="C1624" s="46" t="s">
        <v>184</v>
      </c>
      <c r="D1624" s="46" t="s">
        <v>177</v>
      </c>
      <c r="E1624" s="68">
        <f>_xlfn.XLOOKUP(Tabela4[[#This Row],[Origem]],Tabela2[Estado],Tabela2[Id_Porto],-1)</f>
        <v>9</v>
      </c>
      <c r="F1624" s="68">
        <f>_xlfn.XLOOKUP(Tabela4[[#This Row],[Destino]],Tabela2[Estado],Tabela2[Id_Porto],-1)</f>
        <v>1</v>
      </c>
      <c r="G1624" s="68">
        <f>_xlfn.XLOOKUP(Tabela4[[#This Row],[Tipo]],Tabela5[Tipo],Tabela5[Id_Carga],-1)</f>
        <v>1</v>
      </c>
      <c r="H1624" s="59">
        <f>MONTH(DATE(2024, FIND(Tabela4[[#This Row],[Mês]], "janfevmarabrmaijunjulagosetoutnovdez")/3 + 1, 1))</f>
        <v>4</v>
      </c>
      <c r="I1624" s="51">
        <v>11</v>
      </c>
      <c r="J1624" s="47">
        <v>11</v>
      </c>
    </row>
    <row r="1625" spans="1:10" x14ac:dyDescent="0.25">
      <c r="A1625" s="59" t="s">
        <v>197</v>
      </c>
      <c r="B1625" s="46" t="s">
        <v>193</v>
      </c>
      <c r="C1625" s="46" t="s">
        <v>177</v>
      </c>
      <c r="D1625" s="46" t="s">
        <v>186</v>
      </c>
      <c r="E1625" s="68">
        <f>_xlfn.XLOOKUP(Tabela4[[#This Row],[Origem]],Tabela2[Estado],Tabela2[Id_Porto],-1)</f>
        <v>1</v>
      </c>
      <c r="F1625" s="68">
        <f>_xlfn.XLOOKUP(Tabela4[[#This Row],[Destino]],Tabela2[Estado],Tabela2[Id_Porto],-1)</f>
        <v>11</v>
      </c>
      <c r="G1625" s="68">
        <f>_xlfn.XLOOKUP(Tabela4[[#This Row],[Tipo]],Tabela5[Tipo],Tabela5[Id_Carga],-1)</f>
        <v>4</v>
      </c>
      <c r="H1625" s="59">
        <f>MONTH(DATE(2024, FIND(Tabela4[[#This Row],[Mês]], "janfevmarabrmaijunjulagosetoutnovdez")/3 + 1, 1))</f>
        <v>4</v>
      </c>
      <c r="I1625" s="51">
        <v>5</v>
      </c>
      <c r="J1625" s="47">
        <v>10</v>
      </c>
    </row>
    <row r="1626" spans="1:10" x14ac:dyDescent="0.25">
      <c r="A1626" s="59" t="s">
        <v>197</v>
      </c>
      <c r="B1626" s="46" t="s">
        <v>191</v>
      </c>
      <c r="C1626" s="46" t="s">
        <v>181</v>
      </c>
      <c r="D1626" s="46" t="s">
        <v>179</v>
      </c>
      <c r="E1626" s="68">
        <f>_xlfn.XLOOKUP(Tabela4[[#This Row],[Origem]],Tabela2[Estado],Tabela2[Id_Porto],-1)</f>
        <v>6</v>
      </c>
      <c r="F1626" s="68">
        <f>_xlfn.XLOOKUP(Tabela4[[#This Row],[Destino]],Tabela2[Estado],Tabela2[Id_Porto],-1)</f>
        <v>3</v>
      </c>
      <c r="G1626" s="68">
        <f>_xlfn.XLOOKUP(Tabela4[[#This Row],[Tipo]],Tabela5[Tipo],Tabela5[Id_Carga],-1)</f>
        <v>3</v>
      </c>
      <c r="H1626" s="59">
        <f>MONTH(DATE(2024, FIND(Tabela4[[#This Row],[Mês]], "janfevmarabrmaijunjulagosetoutnovdez")/3 + 1, 1))</f>
        <v>4</v>
      </c>
      <c r="I1626" s="51">
        <v>5</v>
      </c>
      <c r="J1626" s="47">
        <v>10</v>
      </c>
    </row>
    <row r="1627" spans="1:10" x14ac:dyDescent="0.25">
      <c r="A1627" s="59" t="s">
        <v>197</v>
      </c>
      <c r="B1627" s="46" t="s">
        <v>193</v>
      </c>
      <c r="C1627" s="46" t="s">
        <v>86</v>
      </c>
      <c r="D1627" s="46" t="s">
        <v>177</v>
      </c>
      <c r="E1627" s="68">
        <f>_xlfn.XLOOKUP(Tabela4[[#This Row],[Origem]],Tabela2[Estado],Tabela2[Id_Porto],-1)</f>
        <v>4</v>
      </c>
      <c r="F1627" s="68">
        <f>_xlfn.XLOOKUP(Tabela4[[#This Row],[Destino]],Tabela2[Estado],Tabela2[Id_Porto],-1)</f>
        <v>1</v>
      </c>
      <c r="G1627" s="68">
        <f>_xlfn.XLOOKUP(Tabela4[[#This Row],[Tipo]],Tabela5[Tipo],Tabela5[Id_Carga],-1)</f>
        <v>4</v>
      </c>
      <c r="H1627" s="59">
        <f>MONTH(DATE(2024, FIND(Tabela4[[#This Row],[Mês]], "janfevmarabrmaijunjulagosetoutnovdez")/3 + 1, 1))</f>
        <v>4</v>
      </c>
      <c r="I1627" s="51">
        <v>5</v>
      </c>
      <c r="J1627" s="47">
        <v>10</v>
      </c>
    </row>
    <row r="1628" spans="1:10" x14ac:dyDescent="0.25">
      <c r="A1628" s="59" t="s">
        <v>197</v>
      </c>
      <c r="B1628" s="46" t="s">
        <v>191</v>
      </c>
      <c r="C1628" s="46" t="s">
        <v>182</v>
      </c>
      <c r="D1628" s="46" t="s">
        <v>186</v>
      </c>
      <c r="E1628" s="68">
        <f>_xlfn.XLOOKUP(Tabela4[[#This Row],[Origem]],Tabela2[Estado],Tabela2[Id_Porto],-1)</f>
        <v>7</v>
      </c>
      <c r="F1628" s="68">
        <f>_xlfn.XLOOKUP(Tabela4[[#This Row],[Destino]],Tabela2[Estado],Tabela2[Id_Porto],-1)</f>
        <v>11</v>
      </c>
      <c r="G1628" s="68">
        <f>_xlfn.XLOOKUP(Tabela4[[#This Row],[Tipo]],Tabela5[Tipo],Tabela5[Id_Carga],-1)</f>
        <v>3</v>
      </c>
      <c r="H1628" s="59">
        <f>MONTH(DATE(2024, FIND(Tabela4[[#This Row],[Mês]], "janfevmarabrmaijunjulagosetoutnovdez")/3 + 1, 1))</f>
        <v>4</v>
      </c>
      <c r="I1628" s="51">
        <v>5</v>
      </c>
      <c r="J1628" s="47">
        <v>10</v>
      </c>
    </row>
    <row r="1629" spans="1:10" x14ac:dyDescent="0.25">
      <c r="A1629" s="59" t="s">
        <v>197</v>
      </c>
      <c r="B1629" s="46" t="s">
        <v>192</v>
      </c>
      <c r="C1629" s="46" t="s">
        <v>180</v>
      </c>
      <c r="D1629" s="46" t="s">
        <v>186</v>
      </c>
      <c r="E1629" s="68">
        <f>_xlfn.XLOOKUP(Tabela4[[#This Row],[Origem]],Tabela2[Estado],Tabela2[Id_Porto],-1)</f>
        <v>5</v>
      </c>
      <c r="F1629" s="68">
        <f>_xlfn.XLOOKUP(Tabela4[[#This Row],[Destino]],Tabela2[Estado],Tabela2[Id_Porto],-1)</f>
        <v>11</v>
      </c>
      <c r="G1629" s="68">
        <f>_xlfn.XLOOKUP(Tabela4[[#This Row],[Tipo]],Tabela5[Tipo],Tabela5[Id_Carga],-1)</f>
        <v>1</v>
      </c>
      <c r="H1629" s="59">
        <f>MONTH(DATE(2024, FIND(Tabela4[[#This Row],[Mês]], "janfevmarabrmaijunjulagosetoutnovdez")/3 + 1, 1))</f>
        <v>4</v>
      </c>
      <c r="I1629" s="51">
        <v>10</v>
      </c>
      <c r="J1629" s="47">
        <v>10</v>
      </c>
    </row>
    <row r="1630" spans="1:10" x14ac:dyDescent="0.25">
      <c r="A1630" s="59" t="s">
        <v>197</v>
      </c>
      <c r="B1630" s="46" t="s">
        <v>192</v>
      </c>
      <c r="C1630" s="46" t="s">
        <v>180</v>
      </c>
      <c r="D1630" s="46" t="s">
        <v>186</v>
      </c>
      <c r="E1630" s="68">
        <f>_xlfn.XLOOKUP(Tabela4[[#This Row],[Origem]],Tabela2[Estado],Tabela2[Id_Porto],-1)</f>
        <v>5</v>
      </c>
      <c r="F1630" s="68">
        <f>_xlfn.XLOOKUP(Tabela4[[#This Row],[Destino]],Tabela2[Estado],Tabela2[Id_Porto],-1)</f>
        <v>11</v>
      </c>
      <c r="G1630" s="68">
        <f>_xlfn.XLOOKUP(Tabela4[[#This Row],[Tipo]],Tabela5[Tipo],Tabela5[Id_Carga],-1)</f>
        <v>1</v>
      </c>
      <c r="H1630" s="59">
        <f>MONTH(DATE(2024, FIND(Tabela4[[#This Row],[Mês]], "janfevmarabrmaijunjulagosetoutnovdez")/3 + 1, 1))</f>
        <v>4</v>
      </c>
      <c r="I1630" s="51">
        <v>10</v>
      </c>
      <c r="J1630" s="47">
        <v>10</v>
      </c>
    </row>
    <row r="1631" spans="1:10" x14ac:dyDescent="0.25">
      <c r="A1631" s="59" t="s">
        <v>197</v>
      </c>
      <c r="B1631" s="46" t="s">
        <v>193</v>
      </c>
      <c r="C1631" s="46" t="s">
        <v>180</v>
      </c>
      <c r="D1631" s="46" t="s">
        <v>184</v>
      </c>
      <c r="E1631" s="68">
        <f>_xlfn.XLOOKUP(Tabela4[[#This Row],[Origem]],Tabela2[Estado],Tabela2[Id_Porto],-1)</f>
        <v>5</v>
      </c>
      <c r="F1631" s="68">
        <f>_xlfn.XLOOKUP(Tabela4[[#This Row],[Destino]],Tabela2[Estado],Tabela2[Id_Porto],-1)</f>
        <v>9</v>
      </c>
      <c r="G1631" s="68">
        <f>_xlfn.XLOOKUP(Tabela4[[#This Row],[Tipo]],Tabela5[Tipo],Tabela5[Id_Carga],-1)</f>
        <v>4</v>
      </c>
      <c r="H1631" s="59">
        <f>MONTH(DATE(2024, FIND(Tabela4[[#This Row],[Mês]], "janfevmarabrmaijunjulagosetoutnovdez")/3 + 1, 1))</f>
        <v>4</v>
      </c>
      <c r="I1631" s="51">
        <v>5</v>
      </c>
      <c r="J1631" s="47">
        <v>10</v>
      </c>
    </row>
    <row r="1632" spans="1:10" x14ac:dyDescent="0.25">
      <c r="A1632" s="59" t="s">
        <v>197</v>
      </c>
      <c r="B1632" s="46" t="s">
        <v>193</v>
      </c>
      <c r="C1632" s="46" t="s">
        <v>185</v>
      </c>
      <c r="D1632" s="46" t="s">
        <v>183</v>
      </c>
      <c r="E1632" s="68">
        <f>_xlfn.XLOOKUP(Tabela4[[#This Row],[Origem]],Tabela2[Estado],Tabela2[Id_Porto],-1)</f>
        <v>10</v>
      </c>
      <c r="F1632" s="68">
        <f>_xlfn.XLOOKUP(Tabela4[[#This Row],[Destino]],Tabela2[Estado],Tabela2[Id_Porto],-1)</f>
        <v>8</v>
      </c>
      <c r="G1632" s="68">
        <f>_xlfn.XLOOKUP(Tabela4[[#This Row],[Tipo]],Tabela5[Tipo],Tabela5[Id_Carga],-1)</f>
        <v>4</v>
      </c>
      <c r="H1632" s="59">
        <f>MONTH(DATE(2024, FIND(Tabela4[[#This Row],[Mês]], "janfevmarabrmaijunjulagosetoutnovdez")/3 + 1, 1))</f>
        <v>4</v>
      </c>
      <c r="I1632" s="51">
        <v>5</v>
      </c>
      <c r="J1632" s="47">
        <v>10</v>
      </c>
    </row>
    <row r="1633" spans="1:10" x14ac:dyDescent="0.25">
      <c r="A1633" s="59" t="s">
        <v>197</v>
      </c>
      <c r="B1633" s="46" t="s">
        <v>193</v>
      </c>
      <c r="C1633" s="46" t="s">
        <v>186</v>
      </c>
      <c r="D1633" s="46" t="s">
        <v>185</v>
      </c>
      <c r="E1633" s="68">
        <f>_xlfn.XLOOKUP(Tabela4[[#This Row],[Origem]],Tabela2[Estado],Tabela2[Id_Porto],-1)</f>
        <v>11</v>
      </c>
      <c r="F1633" s="68">
        <f>_xlfn.XLOOKUP(Tabela4[[#This Row],[Destino]],Tabela2[Estado],Tabela2[Id_Porto],-1)</f>
        <v>10</v>
      </c>
      <c r="G1633" s="68">
        <f>_xlfn.XLOOKUP(Tabela4[[#This Row],[Tipo]],Tabela5[Tipo],Tabela5[Id_Carga],-1)</f>
        <v>4</v>
      </c>
      <c r="H1633" s="59">
        <f>MONTH(DATE(2024, FIND(Tabela4[[#This Row],[Mês]], "janfevmarabrmaijunjulagosetoutnovdez")/3 + 1, 1))</f>
        <v>4</v>
      </c>
      <c r="I1633" s="51">
        <v>5</v>
      </c>
      <c r="J1633" s="47">
        <v>10</v>
      </c>
    </row>
    <row r="1634" spans="1:10" x14ac:dyDescent="0.25">
      <c r="A1634" s="59" t="s">
        <v>197</v>
      </c>
      <c r="B1634" s="46" t="s">
        <v>191</v>
      </c>
      <c r="C1634" s="46" t="s">
        <v>184</v>
      </c>
      <c r="D1634" s="46" t="s">
        <v>180</v>
      </c>
      <c r="E1634" s="68">
        <f>_xlfn.XLOOKUP(Tabela4[[#This Row],[Origem]],Tabela2[Estado],Tabela2[Id_Porto],-1)</f>
        <v>9</v>
      </c>
      <c r="F1634" s="68">
        <f>_xlfn.XLOOKUP(Tabela4[[#This Row],[Destino]],Tabela2[Estado],Tabela2[Id_Porto],-1)</f>
        <v>5</v>
      </c>
      <c r="G1634" s="68">
        <f>_xlfn.XLOOKUP(Tabela4[[#This Row],[Tipo]],Tabela5[Tipo],Tabela5[Id_Carga],-1)</f>
        <v>3</v>
      </c>
      <c r="H1634" s="59">
        <f>MONTH(DATE(2024, FIND(Tabela4[[#This Row],[Mês]], "janfevmarabrmaijunjulagosetoutnovdez")/3 + 1, 1))</f>
        <v>4</v>
      </c>
      <c r="I1634" s="51">
        <v>5</v>
      </c>
      <c r="J1634" s="47">
        <v>10</v>
      </c>
    </row>
    <row r="1635" spans="1:10" x14ac:dyDescent="0.25">
      <c r="A1635" s="59" t="s">
        <v>197</v>
      </c>
      <c r="B1635" s="46" t="s">
        <v>191</v>
      </c>
      <c r="C1635" s="46" t="s">
        <v>184</v>
      </c>
      <c r="D1635" s="46" t="s">
        <v>180</v>
      </c>
      <c r="E1635" s="68">
        <f>_xlfn.XLOOKUP(Tabela4[[#This Row],[Origem]],Tabela2[Estado],Tabela2[Id_Porto],-1)</f>
        <v>9</v>
      </c>
      <c r="F1635" s="68">
        <f>_xlfn.XLOOKUP(Tabela4[[#This Row],[Destino]],Tabela2[Estado],Tabela2[Id_Porto],-1)</f>
        <v>5</v>
      </c>
      <c r="G1635" s="68">
        <f>_xlfn.XLOOKUP(Tabela4[[#This Row],[Tipo]],Tabela5[Tipo],Tabela5[Id_Carga],-1)</f>
        <v>3</v>
      </c>
      <c r="H1635" s="59">
        <f>MONTH(DATE(2024, FIND(Tabela4[[#This Row],[Mês]], "janfevmarabrmaijunjulagosetoutnovdez")/3 + 1, 1))</f>
        <v>4</v>
      </c>
      <c r="I1635" s="51">
        <v>5</v>
      </c>
      <c r="J1635" s="47">
        <v>10</v>
      </c>
    </row>
    <row r="1636" spans="1:10" x14ac:dyDescent="0.25">
      <c r="A1636" s="59" t="s">
        <v>197</v>
      </c>
      <c r="B1636" s="46" t="s">
        <v>191</v>
      </c>
      <c r="C1636" s="46" t="s">
        <v>184</v>
      </c>
      <c r="D1636" s="46" t="s">
        <v>186</v>
      </c>
      <c r="E1636" s="68">
        <f>_xlfn.XLOOKUP(Tabela4[[#This Row],[Origem]],Tabela2[Estado],Tabela2[Id_Porto],-1)</f>
        <v>9</v>
      </c>
      <c r="F1636" s="68">
        <f>_xlfn.XLOOKUP(Tabela4[[#This Row],[Destino]],Tabela2[Estado],Tabela2[Id_Porto],-1)</f>
        <v>11</v>
      </c>
      <c r="G1636" s="68">
        <f>_xlfn.XLOOKUP(Tabela4[[#This Row],[Tipo]],Tabela5[Tipo],Tabela5[Id_Carga],-1)</f>
        <v>3</v>
      </c>
      <c r="H1636" s="59">
        <f>MONTH(DATE(2024, FIND(Tabela4[[#This Row],[Mês]], "janfevmarabrmaijunjulagosetoutnovdez")/3 + 1, 1))</f>
        <v>4</v>
      </c>
      <c r="I1636" s="51">
        <v>5</v>
      </c>
      <c r="J1636" s="47">
        <v>10</v>
      </c>
    </row>
    <row r="1637" spans="1:10" x14ac:dyDescent="0.25">
      <c r="A1637" s="59" t="s">
        <v>197</v>
      </c>
      <c r="B1637" s="46" t="s">
        <v>191</v>
      </c>
      <c r="C1637" s="46" t="s">
        <v>184</v>
      </c>
      <c r="D1637" s="46" t="s">
        <v>186</v>
      </c>
      <c r="E1637" s="68">
        <f>_xlfn.XLOOKUP(Tabela4[[#This Row],[Origem]],Tabela2[Estado],Tabela2[Id_Porto],-1)</f>
        <v>9</v>
      </c>
      <c r="F1637" s="68">
        <f>_xlfn.XLOOKUP(Tabela4[[#This Row],[Destino]],Tabela2[Estado],Tabela2[Id_Porto],-1)</f>
        <v>11</v>
      </c>
      <c r="G1637" s="68">
        <f>_xlfn.XLOOKUP(Tabela4[[#This Row],[Tipo]],Tabela5[Tipo],Tabela5[Id_Carga],-1)</f>
        <v>3</v>
      </c>
      <c r="H1637" s="59">
        <f>MONTH(DATE(2024, FIND(Tabela4[[#This Row],[Mês]], "janfevmarabrmaijunjulagosetoutnovdez")/3 + 1, 1))</f>
        <v>4</v>
      </c>
      <c r="I1637" s="51">
        <v>5</v>
      </c>
      <c r="J1637" s="47">
        <v>10</v>
      </c>
    </row>
    <row r="1638" spans="1:10" x14ac:dyDescent="0.25">
      <c r="A1638" s="59" t="s">
        <v>197</v>
      </c>
      <c r="B1638" s="46" t="s">
        <v>191</v>
      </c>
      <c r="C1638" s="46" t="s">
        <v>177</v>
      </c>
      <c r="D1638" s="46" t="s">
        <v>181</v>
      </c>
      <c r="E1638" s="68">
        <f>_xlfn.XLOOKUP(Tabela4[[#This Row],[Origem]],Tabela2[Estado],Tabela2[Id_Porto],-1)</f>
        <v>1</v>
      </c>
      <c r="F1638" s="68">
        <f>_xlfn.XLOOKUP(Tabela4[[#This Row],[Destino]],Tabela2[Estado],Tabela2[Id_Porto],-1)</f>
        <v>6</v>
      </c>
      <c r="G1638" s="68">
        <f>_xlfn.XLOOKUP(Tabela4[[#This Row],[Tipo]],Tabela5[Tipo],Tabela5[Id_Carga],-1)</f>
        <v>3</v>
      </c>
      <c r="H1638" s="59">
        <f>MONTH(DATE(2024, FIND(Tabela4[[#This Row],[Mês]], "janfevmarabrmaijunjulagosetoutnovdez")/3 + 1, 1))</f>
        <v>4</v>
      </c>
      <c r="I1638" s="51">
        <v>4</v>
      </c>
      <c r="J1638" s="47">
        <v>8</v>
      </c>
    </row>
    <row r="1639" spans="1:10" x14ac:dyDescent="0.25">
      <c r="A1639" s="59" t="s">
        <v>197</v>
      </c>
      <c r="B1639" s="46" t="s">
        <v>191</v>
      </c>
      <c r="C1639" s="46" t="s">
        <v>181</v>
      </c>
      <c r="D1639" s="46" t="s">
        <v>179</v>
      </c>
      <c r="E1639" s="68">
        <f>_xlfn.XLOOKUP(Tabela4[[#This Row],[Origem]],Tabela2[Estado],Tabela2[Id_Porto],-1)</f>
        <v>6</v>
      </c>
      <c r="F1639" s="68">
        <f>_xlfn.XLOOKUP(Tabela4[[#This Row],[Destino]],Tabela2[Estado],Tabela2[Id_Porto],-1)</f>
        <v>3</v>
      </c>
      <c r="G1639" s="68">
        <f>_xlfn.XLOOKUP(Tabela4[[#This Row],[Tipo]],Tabela5[Tipo],Tabela5[Id_Carga],-1)</f>
        <v>3</v>
      </c>
      <c r="H1639" s="59">
        <f>MONTH(DATE(2024, FIND(Tabela4[[#This Row],[Mês]], "janfevmarabrmaijunjulagosetoutnovdez")/3 + 1, 1))</f>
        <v>4</v>
      </c>
      <c r="I1639" s="51">
        <v>4</v>
      </c>
      <c r="J1639" s="47">
        <v>8</v>
      </c>
    </row>
    <row r="1640" spans="1:10" x14ac:dyDescent="0.25">
      <c r="A1640" s="59" t="s">
        <v>197</v>
      </c>
      <c r="B1640" s="46" t="s">
        <v>191</v>
      </c>
      <c r="C1640" s="46" t="s">
        <v>181</v>
      </c>
      <c r="D1640" s="46" t="s">
        <v>184</v>
      </c>
      <c r="E1640" s="68">
        <f>_xlfn.XLOOKUP(Tabela4[[#This Row],[Origem]],Tabela2[Estado],Tabela2[Id_Porto],-1)</f>
        <v>6</v>
      </c>
      <c r="F1640" s="68">
        <f>_xlfn.XLOOKUP(Tabela4[[#This Row],[Destino]],Tabela2[Estado],Tabela2[Id_Porto],-1)</f>
        <v>9</v>
      </c>
      <c r="G1640" s="68">
        <f>_xlfn.XLOOKUP(Tabela4[[#This Row],[Tipo]],Tabela5[Tipo],Tabela5[Id_Carga],-1)</f>
        <v>3</v>
      </c>
      <c r="H1640" s="59">
        <f>MONTH(DATE(2024, FIND(Tabela4[[#This Row],[Mês]], "janfevmarabrmaijunjulagosetoutnovdez")/3 + 1, 1))</f>
        <v>4</v>
      </c>
      <c r="I1640" s="51">
        <v>4</v>
      </c>
      <c r="J1640" s="47">
        <v>8</v>
      </c>
    </row>
    <row r="1641" spans="1:10" x14ac:dyDescent="0.25">
      <c r="A1641" s="59" t="s">
        <v>197</v>
      </c>
      <c r="B1641" s="46" t="s">
        <v>191</v>
      </c>
      <c r="C1641" s="46" t="s">
        <v>181</v>
      </c>
      <c r="D1641" s="46" t="s">
        <v>184</v>
      </c>
      <c r="E1641" s="68">
        <f>_xlfn.XLOOKUP(Tabela4[[#This Row],[Origem]],Tabela2[Estado],Tabela2[Id_Porto],-1)</f>
        <v>6</v>
      </c>
      <c r="F1641" s="68">
        <f>_xlfn.XLOOKUP(Tabela4[[#This Row],[Destino]],Tabela2[Estado],Tabela2[Id_Porto],-1)</f>
        <v>9</v>
      </c>
      <c r="G1641" s="68">
        <f>_xlfn.XLOOKUP(Tabela4[[#This Row],[Tipo]],Tabela5[Tipo],Tabela5[Id_Carga],-1)</f>
        <v>3</v>
      </c>
      <c r="H1641" s="59">
        <f>MONTH(DATE(2024, FIND(Tabela4[[#This Row],[Mês]], "janfevmarabrmaijunjulagosetoutnovdez")/3 + 1, 1))</f>
        <v>4</v>
      </c>
      <c r="I1641" s="51">
        <v>4</v>
      </c>
      <c r="J1641" s="47">
        <v>8</v>
      </c>
    </row>
    <row r="1642" spans="1:10" x14ac:dyDescent="0.25">
      <c r="A1642" s="59" t="s">
        <v>197</v>
      </c>
      <c r="B1642" s="46" t="s">
        <v>191</v>
      </c>
      <c r="C1642" s="46" t="s">
        <v>86</v>
      </c>
      <c r="D1642" s="46" t="s">
        <v>179</v>
      </c>
      <c r="E1642" s="68">
        <f>_xlfn.XLOOKUP(Tabela4[[#This Row],[Origem]],Tabela2[Estado],Tabela2[Id_Porto],-1)</f>
        <v>4</v>
      </c>
      <c r="F1642" s="68">
        <f>_xlfn.XLOOKUP(Tabela4[[#This Row],[Destino]],Tabela2[Estado],Tabela2[Id_Porto],-1)</f>
        <v>3</v>
      </c>
      <c r="G1642" s="68">
        <f>_xlfn.XLOOKUP(Tabela4[[#This Row],[Tipo]],Tabela5[Tipo],Tabela5[Id_Carga],-1)</f>
        <v>3</v>
      </c>
      <c r="H1642" s="59">
        <f>MONTH(DATE(2024, FIND(Tabela4[[#This Row],[Mês]], "janfevmarabrmaijunjulagosetoutnovdez")/3 + 1, 1))</f>
        <v>4</v>
      </c>
      <c r="I1642" s="51">
        <v>4</v>
      </c>
      <c r="J1642" s="47">
        <v>8</v>
      </c>
    </row>
    <row r="1643" spans="1:10" x14ac:dyDescent="0.25">
      <c r="A1643" s="59" t="s">
        <v>197</v>
      </c>
      <c r="B1643" s="46" t="s">
        <v>192</v>
      </c>
      <c r="C1643" s="46" t="s">
        <v>86</v>
      </c>
      <c r="D1643" s="46" t="s">
        <v>186</v>
      </c>
      <c r="E1643" s="68">
        <f>_xlfn.XLOOKUP(Tabela4[[#This Row],[Origem]],Tabela2[Estado],Tabela2[Id_Porto],-1)</f>
        <v>4</v>
      </c>
      <c r="F1643" s="68">
        <f>_xlfn.XLOOKUP(Tabela4[[#This Row],[Destino]],Tabela2[Estado],Tabela2[Id_Porto],-1)</f>
        <v>11</v>
      </c>
      <c r="G1643" s="68">
        <f>_xlfn.XLOOKUP(Tabela4[[#This Row],[Tipo]],Tabela5[Tipo],Tabela5[Id_Carga],-1)</f>
        <v>1</v>
      </c>
      <c r="H1643" s="59">
        <f>MONTH(DATE(2024, FIND(Tabela4[[#This Row],[Mês]], "janfevmarabrmaijunjulagosetoutnovdez")/3 + 1, 1))</f>
        <v>4</v>
      </c>
      <c r="I1643" s="51">
        <v>8</v>
      </c>
      <c r="J1643" s="47">
        <v>8</v>
      </c>
    </row>
    <row r="1644" spans="1:10" x14ac:dyDescent="0.25">
      <c r="A1644" s="59" t="s">
        <v>197</v>
      </c>
      <c r="B1644" s="46" t="s">
        <v>193</v>
      </c>
      <c r="C1644" s="46" t="s">
        <v>182</v>
      </c>
      <c r="D1644" s="46" t="s">
        <v>183</v>
      </c>
      <c r="E1644" s="68">
        <f>_xlfn.XLOOKUP(Tabela4[[#This Row],[Origem]],Tabela2[Estado],Tabela2[Id_Porto],-1)</f>
        <v>7</v>
      </c>
      <c r="F1644" s="68">
        <f>_xlfn.XLOOKUP(Tabela4[[#This Row],[Destino]],Tabela2[Estado],Tabela2[Id_Porto],-1)</f>
        <v>8</v>
      </c>
      <c r="G1644" s="68">
        <f>_xlfn.XLOOKUP(Tabela4[[#This Row],[Tipo]],Tabela5[Tipo],Tabela5[Id_Carga],-1)</f>
        <v>4</v>
      </c>
      <c r="H1644" s="59">
        <f>MONTH(DATE(2024, FIND(Tabela4[[#This Row],[Mês]], "janfevmarabrmaijunjulagosetoutnovdez")/3 + 1, 1))</f>
        <v>4</v>
      </c>
      <c r="I1644" s="51">
        <v>4</v>
      </c>
      <c r="J1644" s="47">
        <v>8</v>
      </c>
    </row>
    <row r="1645" spans="1:10" x14ac:dyDescent="0.25">
      <c r="A1645" s="59" t="s">
        <v>197</v>
      </c>
      <c r="B1645" s="46" t="s">
        <v>191</v>
      </c>
      <c r="C1645" s="46" t="s">
        <v>180</v>
      </c>
      <c r="D1645" s="46" t="s">
        <v>177</v>
      </c>
      <c r="E1645" s="68">
        <f>_xlfn.XLOOKUP(Tabela4[[#This Row],[Origem]],Tabela2[Estado],Tabela2[Id_Porto],-1)</f>
        <v>5</v>
      </c>
      <c r="F1645" s="68">
        <f>_xlfn.XLOOKUP(Tabela4[[#This Row],[Destino]],Tabela2[Estado],Tabela2[Id_Porto],-1)</f>
        <v>1</v>
      </c>
      <c r="G1645" s="68">
        <f>_xlfn.XLOOKUP(Tabela4[[#This Row],[Tipo]],Tabela5[Tipo],Tabela5[Id_Carga],-1)</f>
        <v>3</v>
      </c>
      <c r="H1645" s="59">
        <f>MONTH(DATE(2024, FIND(Tabela4[[#This Row],[Mês]], "janfevmarabrmaijunjulagosetoutnovdez")/3 + 1, 1))</f>
        <v>4</v>
      </c>
      <c r="I1645" s="51">
        <v>8</v>
      </c>
      <c r="J1645" s="47">
        <v>8</v>
      </c>
    </row>
    <row r="1646" spans="1:10" x14ac:dyDescent="0.25">
      <c r="A1646" s="59" t="s">
        <v>197</v>
      </c>
      <c r="B1646" s="46" t="s">
        <v>192</v>
      </c>
      <c r="C1646" s="46" t="s">
        <v>180</v>
      </c>
      <c r="D1646" s="46" t="s">
        <v>183</v>
      </c>
      <c r="E1646" s="68">
        <f>_xlfn.XLOOKUP(Tabela4[[#This Row],[Origem]],Tabela2[Estado],Tabela2[Id_Porto],-1)</f>
        <v>5</v>
      </c>
      <c r="F1646" s="68">
        <f>_xlfn.XLOOKUP(Tabela4[[#This Row],[Destino]],Tabela2[Estado],Tabela2[Id_Porto],-1)</f>
        <v>8</v>
      </c>
      <c r="G1646" s="68">
        <f>_xlfn.XLOOKUP(Tabela4[[#This Row],[Tipo]],Tabela5[Tipo],Tabela5[Id_Carga],-1)</f>
        <v>1</v>
      </c>
      <c r="H1646" s="59">
        <f>MONTH(DATE(2024, FIND(Tabela4[[#This Row],[Mês]], "janfevmarabrmaijunjulagosetoutnovdez")/3 + 1, 1))</f>
        <v>4</v>
      </c>
      <c r="I1646" s="51">
        <v>8</v>
      </c>
      <c r="J1646" s="47">
        <v>8</v>
      </c>
    </row>
    <row r="1647" spans="1:10" x14ac:dyDescent="0.25">
      <c r="A1647" s="59" t="s">
        <v>197</v>
      </c>
      <c r="B1647" s="46" t="s">
        <v>191</v>
      </c>
      <c r="C1647" s="46" t="s">
        <v>183</v>
      </c>
      <c r="D1647" s="46" t="s">
        <v>186</v>
      </c>
      <c r="E1647" s="68">
        <f>_xlfn.XLOOKUP(Tabela4[[#This Row],[Origem]],Tabela2[Estado],Tabela2[Id_Porto],-1)</f>
        <v>8</v>
      </c>
      <c r="F1647" s="68">
        <f>_xlfn.XLOOKUP(Tabela4[[#This Row],[Destino]],Tabela2[Estado],Tabela2[Id_Porto],-1)</f>
        <v>11</v>
      </c>
      <c r="G1647" s="68">
        <f>_xlfn.XLOOKUP(Tabela4[[#This Row],[Tipo]],Tabela5[Tipo],Tabela5[Id_Carga],-1)</f>
        <v>3</v>
      </c>
      <c r="H1647" s="59">
        <f>MONTH(DATE(2024, FIND(Tabela4[[#This Row],[Mês]], "janfevmarabrmaijunjulagosetoutnovdez")/3 + 1, 1))</f>
        <v>4</v>
      </c>
      <c r="I1647" s="51">
        <v>4</v>
      </c>
      <c r="J1647" s="47">
        <v>8</v>
      </c>
    </row>
    <row r="1648" spans="1:10" x14ac:dyDescent="0.25">
      <c r="A1648" s="59" t="s">
        <v>197</v>
      </c>
      <c r="B1648" s="46" t="s">
        <v>192</v>
      </c>
      <c r="C1648" s="46" t="s">
        <v>183</v>
      </c>
      <c r="D1648" s="46" t="s">
        <v>184</v>
      </c>
      <c r="E1648" s="68">
        <f>_xlfn.XLOOKUP(Tabela4[[#This Row],[Origem]],Tabela2[Estado],Tabela2[Id_Porto],-1)</f>
        <v>8</v>
      </c>
      <c r="F1648" s="68">
        <f>_xlfn.XLOOKUP(Tabela4[[#This Row],[Destino]],Tabela2[Estado],Tabela2[Id_Porto],-1)</f>
        <v>9</v>
      </c>
      <c r="G1648" s="68">
        <f>_xlfn.XLOOKUP(Tabela4[[#This Row],[Tipo]],Tabela5[Tipo],Tabela5[Id_Carga],-1)</f>
        <v>1</v>
      </c>
      <c r="H1648" s="59">
        <f>MONTH(DATE(2024, FIND(Tabela4[[#This Row],[Mês]], "janfevmarabrmaijunjulagosetoutnovdez")/3 + 1, 1))</f>
        <v>4</v>
      </c>
      <c r="I1648" s="51">
        <v>8</v>
      </c>
      <c r="J1648" s="47">
        <v>8</v>
      </c>
    </row>
    <row r="1649" spans="1:10" x14ac:dyDescent="0.25">
      <c r="A1649" s="59" t="s">
        <v>197</v>
      </c>
      <c r="B1649" s="46" t="s">
        <v>191</v>
      </c>
      <c r="C1649" s="46" t="s">
        <v>187</v>
      </c>
      <c r="D1649" s="46" t="s">
        <v>86</v>
      </c>
      <c r="E1649" s="68">
        <f>_xlfn.XLOOKUP(Tabela4[[#This Row],[Origem]],Tabela2[Estado],Tabela2[Id_Porto],-1)</f>
        <v>12</v>
      </c>
      <c r="F1649" s="68">
        <f>_xlfn.XLOOKUP(Tabela4[[#This Row],[Destino]],Tabela2[Estado],Tabela2[Id_Porto],-1)</f>
        <v>4</v>
      </c>
      <c r="G1649" s="68">
        <f>_xlfn.XLOOKUP(Tabela4[[#This Row],[Tipo]],Tabela5[Tipo],Tabela5[Id_Carga],-1)</f>
        <v>3</v>
      </c>
      <c r="H1649" s="59">
        <f>MONTH(DATE(2024, FIND(Tabela4[[#This Row],[Mês]], "janfevmarabrmaijunjulagosetoutnovdez")/3 + 1, 1))</f>
        <v>4</v>
      </c>
      <c r="I1649" s="51">
        <v>4</v>
      </c>
      <c r="J1649" s="47">
        <v>8</v>
      </c>
    </row>
    <row r="1650" spans="1:10" x14ac:dyDescent="0.25">
      <c r="A1650" s="59" t="s">
        <v>197</v>
      </c>
      <c r="B1650" s="46" t="s">
        <v>191</v>
      </c>
      <c r="C1650" s="46" t="s">
        <v>187</v>
      </c>
      <c r="D1650" s="46" t="s">
        <v>184</v>
      </c>
      <c r="E1650" s="68">
        <f>_xlfn.XLOOKUP(Tabela4[[#This Row],[Origem]],Tabela2[Estado],Tabela2[Id_Porto],-1)</f>
        <v>12</v>
      </c>
      <c r="F1650" s="68">
        <f>_xlfn.XLOOKUP(Tabela4[[#This Row],[Destino]],Tabela2[Estado],Tabela2[Id_Porto],-1)</f>
        <v>9</v>
      </c>
      <c r="G1650" s="68">
        <f>_xlfn.XLOOKUP(Tabela4[[#This Row],[Tipo]],Tabela5[Tipo],Tabela5[Id_Carga],-1)</f>
        <v>3</v>
      </c>
      <c r="H1650" s="59">
        <f>MONTH(DATE(2024, FIND(Tabela4[[#This Row],[Mês]], "janfevmarabrmaijunjulagosetoutnovdez")/3 + 1, 1))</f>
        <v>4</v>
      </c>
      <c r="I1650" s="51">
        <v>4</v>
      </c>
      <c r="J1650" s="47">
        <v>8</v>
      </c>
    </row>
    <row r="1651" spans="1:10" x14ac:dyDescent="0.25">
      <c r="A1651" s="59" t="s">
        <v>197</v>
      </c>
      <c r="B1651" s="46" t="s">
        <v>191</v>
      </c>
      <c r="C1651" s="46" t="s">
        <v>186</v>
      </c>
      <c r="D1651" s="46" t="s">
        <v>86</v>
      </c>
      <c r="E1651" s="68">
        <f>_xlfn.XLOOKUP(Tabela4[[#This Row],[Origem]],Tabela2[Estado],Tabela2[Id_Porto],-1)</f>
        <v>11</v>
      </c>
      <c r="F1651" s="68">
        <f>_xlfn.XLOOKUP(Tabela4[[#This Row],[Destino]],Tabela2[Estado],Tabela2[Id_Porto],-1)</f>
        <v>4</v>
      </c>
      <c r="G1651" s="68">
        <f>_xlfn.XLOOKUP(Tabela4[[#This Row],[Tipo]],Tabela5[Tipo],Tabela5[Id_Carga],-1)</f>
        <v>3</v>
      </c>
      <c r="H1651" s="59">
        <f>MONTH(DATE(2024, FIND(Tabela4[[#This Row],[Mês]], "janfevmarabrmaijunjulagosetoutnovdez")/3 + 1, 1))</f>
        <v>4</v>
      </c>
      <c r="I1651" s="51">
        <v>4</v>
      </c>
      <c r="J1651" s="47">
        <v>8</v>
      </c>
    </row>
    <row r="1652" spans="1:10" x14ac:dyDescent="0.25">
      <c r="A1652" s="59" t="s">
        <v>197</v>
      </c>
      <c r="B1652" s="46" t="s">
        <v>193</v>
      </c>
      <c r="C1652" s="46" t="s">
        <v>186</v>
      </c>
      <c r="D1652" s="46" t="s">
        <v>179</v>
      </c>
      <c r="E1652" s="68">
        <f>_xlfn.XLOOKUP(Tabela4[[#This Row],[Origem]],Tabela2[Estado],Tabela2[Id_Porto],-1)</f>
        <v>11</v>
      </c>
      <c r="F1652" s="68">
        <f>_xlfn.XLOOKUP(Tabela4[[#This Row],[Destino]],Tabela2[Estado],Tabela2[Id_Porto],-1)</f>
        <v>3</v>
      </c>
      <c r="G1652" s="68">
        <f>_xlfn.XLOOKUP(Tabela4[[#This Row],[Tipo]],Tabela5[Tipo],Tabela5[Id_Carga],-1)</f>
        <v>4</v>
      </c>
      <c r="H1652" s="59">
        <f>MONTH(DATE(2024, FIND(Tabela4[[#This Row],[Mês]], "janfevmarabrmaijunjulagosetoutnovdez")/3 + 1, 1))</f>
        <v>4</v>
      </c>
      <c r="I1652" s="51">
        <v>4</v>
      </c>
      <c r="J1652" s="47">
        <v>8</v>
      </c>
    </row>
    <row r="1653" spans="1:10" x14ac:dyDescent="0.25">
      <c r="A1653" s="59" t="s">
        <v>197</v>
      </c>
      <c r="B1653" s="46" t="s">
        <v>192</v>
      </c>
      <c r="C1653" s="46" t="s">
        <v>186</v>
      </c>
      <c r="D1653" s="46" t="s">
        <v>180</v>
      </c>
      <c r="E1653" s="68">
        <f>_xlfn.XLOOKUP(Tabela4[[#This Row],[Origem]],Tabela2[Estado],Tabela2[Id_Porto],-1)</f>
        <v>11</v>
      </c>
      <c r="F1653" s="68">
        <f>_xlfn.XLOOKUP(Tabela4[[#This Row],[Destino]],Tabela2[Estado],Tabela2[Id_Porto],-1)</f>
        <v>5</v>
      </c>
      <c r="G1653" s="68">
        <f>_xlfn.XLOOKUP(Tabela4[[#This Row],[Tipo]],Tabela5[Tipo],Tabela5[Id_Carga],-1)</f>
        <v>1</v>
      </c>
      <c r="H1653" s="59">
        <f>MONTH(DATE(2024, FIND(Tabela4[[#This Row],[Mês]], "janfevmarabrmaijunjulagosetoutnovdez")/3 + 1, 1))</f>
        <v>4</v>
      </c>
      <c r="I1653" s="51">
        <v>8</v>
      </c>
      <c r="J1653" s="47">
        <v>8</v>
      </c>
    </row>
    <row r="1654" spans="1:10" x14ac:dyDescent="0.25">
      <c r="A1654" s="59" t="s">
        <v>197</v>
      </c>
      <c r="B1654" s="46" t="s">
        <v>191</v>
      </c>
      <c r="C1654" s="46" t="s">
        <v>186</v>
      </c>
      <c r="D1654" s="46" t="s">
        <v>186</v>
      </c>
      <c r="E1654" s="68">
        <f>_xlfn.XLOOKUP(Tabela4[[#This Row],[Origem]],Tabela2[Estado],Tabela2[Id_Porto],-1)</f>
        <v>11</v>
      </c>
      <c r="F1654" s="68">
        <f>_xlfn.XLOOKUP(Tabela4[[#This Row],[Destino]],Tabela2[Estado],Tabela2[Id_Porto],-1)</f>
        <v>11</v>
      </c>
      <c r="G1654" s="68">
        <f>_xlfn.XLOOKUP(Tabela4[[#This Row],[Tipo]],Tabela5[Tipo],Tabela5[Id_Carga],-1)</f>
        <v>3</v>
      </c>
      <c r="H1654" s="59">
        <f>MONTH(DATE(2024, FIND(Tabela4[[#This Row],[Mês]], "janfevmarabrmaijunjulagosetoutnovdez")/3 + 1, 1))</f>
        <v>4</v>
      </c>
      <c r="I1654" s="51">
        <v>4</v>
      </c>
      <c r="J1654" s="47">
        <v>8</v>
      </c>
    </row>
    <row r="1655" spans="1:10" x14ac:dyDescent="0.25">
      <c r="A1655" s="59" t="s">
        <v>197</v>
      </c>
      <c r="B1655" s="46" t="s">
        <v>193</v>
      </c>
      <c r="C1655" s="46" t="s">
        <v>186</v>
      </c>
      <c r="D1655" s="46" t="s">
        <v>184</v>
      </c>
      <c r="E1655" s="68">
        <f>_xlfn.XLOOKUP(Tabela4[[#This Row],[Origem]],Tabela2[Estado],Tabela2[Id_Porto],-1)</f>
        <v>11</v>
      </c>
      <c r="F1655" s="68">
        <f>_xlfn.XLOOKUP(Tabela4[[#This Row],[Destino]],Tabela2[Estado],Tabela2[Id_Porto],-1)</f>
        <v>9</v>
      </c>
      <c r="G1655" s="68">
        <f>_xlfn.XLOOKUP(Tabela4[[#This Row],[Tipo]],Tabela5[Tipo],Tabela5[Id_Carga],-1)</f>
        <v>4</v>
      </c>
      <c r="H1655" s="59">
        <f>MONTH(DATE(2024, FIND(Tabela4[[#This Row],[Mês]], "janfevmarabrmaijunjulagosetoutnovdez")/3 + 1, 1))</f>
        <v>4</v>
      </c>
      <c r="I1655" s="51">
        <v>4</v>
      </c>
      <c r="J1655" s="47">
        <v>8</v>
      </c>
    </row>
    <row r="1656" spans="1:10" x14ac:dyDescent="0.25">
      <c r="A1656" s="59" t="s">
        <v>197</v>
      </c>
      <c r="B1656" s="46" t="s">
        <v>191</v>
      </c>
      <c r="C1656" s="46" t="s">
        <v>184</v>
      </c>
      <c r="D1656" s="46" t="s">
        <v>180</v>
      </c>
      <c r="E1656" s="68">
        <f>_xlfn.XLOOKUP(Tabela4[[#This Row],[Origem]],Tabela2[Estado],Tabela2[Id_Porto],-1)</f>
        <v>9</v>
      </c>
      <c r="F1656" s="68">
        <f>_xlfn.XLOOKUP(Tabela4[[#This Row],[Destino]],Tabela2[Estado],Tabela2[Id_Porto],-1)</f>
        <v>5</v>
      </c>
      <c r="G1656" s="68">
        <f>_xlfn.XLOOKUP(Tabela4[[#This Row],[Tipo]],Tabela5[Tipo],Tabela5[Id_Carga],-1)</f>
        <v>3</v>
      </c>
      <c r="H1656" s="59">
        <f>MONTH(DATE(2024, FIND(Tabela4[[#This Row],[Mês]], "janfevmarabrmaijunjulagosetoutnovdez")/3 + 1, 1))</f>
        <v>4</v>
      </c>
      <c r="I1656" s="51">
        <v>8</v>
      </c>
      <c r="J1656" s="47">
        <v>8</v>
      </c>
    </row>
    <row r="1657" spans="1:10" x14ac:dyDescent="0.25">
      <c r="A1657" s="59" t="s">
        <v>197</v>
      </c>
      <c r="B1657" s="46" t="s">
        <v>192</v>
      </c>
      <c r="C1657" s="46" t="s">
        <v>184</v>
      </c>
      <c r="D1657" s="46" t="s">
        <v>186</v>
      </c>
      <c r="E1657" s="68">
        <f>_xlfn.XLOOKUP(Tabela4[[#This Row],[Origem]],Tabela2[Estado],Tabela2[Id_Porto],-1)</f>
        <v>9</v>
      </c>
      <c r="F1657" s="68">
        <f>_xlfn.XLOOKUP(Tabela4[[#This Row],[Destino]],Tabela2[Estado],Tabela2[Id_Porto],-1)</f>
        <v>11</v>
      </c>
      <c r="G1657" s="68">
        <f>_xlfn.XLOOKUP(Tabela4[[#This Row],[Tipo]],Tabela5[Tipo],Tabela5[Id_Carga],-1)</f>
        <v>1</v>
      </c>
      <c r="H1657" s="59">
        <f>MONTH(DATE(2024, FIND(Tabela4[[#This Row],[Mês]], "janfevmarabrmaijunjulagosetoutnovdez")/3 + 1, 1))</f>
        <v>4</v>
      </c>
      <c r="I1657" s="51">
        <v>8</v>
      </c>
      <c r="J1657" s="47">
        <v>8</v>
      </c>
    </row>
    <row r="1658" spans="1:10" x14ac:dyDescent="0.25">
      <c r="A1658" s="59" t="s">
        <v>197</v>
      </c>
      <c r="B1658" s="46" t="s">
        <v>192</v>
      </c>
      <c r="C1658" s="46" t="s">
        <v>184</v>
      </c>
      <c r="D1658" s="46" t="s">
        <v>186</v>
      </c>
      <c r="E1658" s="68">
        <f>_xlfn.XLOOKUP(Tabela4[[#This Row],[Origem]],Tabela2[Estado],Tabela2[Id_Porto],-1)</f>
        <v>9</v>
      </c>
      <c r="F1658" s="68">
        <f>_xlfn.XLOOKUP(Tabela4[[#This Row],[Destino]],Tabela2[Estado],Tabela2[Id_Porto],-1)</f>
        <v>11</v>
      </c>
      <c r="G1658" s="68">
        <f>_xlfn.XLOOKUP(Tabela4[[#This Row],[Tipo]],Tabela5[Tipo],Tabela5[Id_Carga],-1)</f>
        <v>1</v>
      </c>
      <c r="H1658" s="59">
        <f>MONTH(DATE(2024, FIND(Tabela4[[#This Row],[Mês]], "janfevmarabrmaijunjulagosetoutnovdez")/3 + 1, 1))</f>
        <v>4</v>
      </c>
      <c r="I1658" s="51">
        <v>8</v>
      </c>
      <c r="J1658" s="47">
        <v>8</v>
      </c>
    </row>
    <row r="1659" spans="1:10" x14ac:dyDescent="0.25">
      <c r="A1659" s="59" t="s">
        <v>197</v>
      </c>
      <c r="B1659" s="46" t="s">
        <v>192</v>
      </c>
      <c r="C1659" s="46" t="s">
        <v>180</v>
      </c>
      <c r="D1659" s="46" t="s">
        <v>177</v>
      </c>
      <c r="E1659" s="68">
        <f>_xlfn.XLOOKUP(Tabela4[[#This Row],[Origem]],Tabela2[Estado],Tabela2[Id_Porto],-1)</f>
        <v>5</v>
      </c>
      <c r="F1659" s="68">
        <f>_xlfn.XLOOKUP(Tabela4[[#This Row],[Destino]],Tabela2[Estado],Tabela2[Id_Porto],-1)</f>
        <v>1</v>
      </c>
      <c r="G1659" s="68">
        <f>_xlfn.XLOOKUP(Tabela4[[#This Row],[Tipo]],Tabela5[Tipo],Tabela5[Id_Carga],-1)</f>
        <v>1</v>
      </c>
      <c r="H1659" s="59">
        <f>MONTH(DATE(2024, FIND(Tabela4[[#This Row],[Mês]], "janfevmarabrmaijunjulagosetoutnovdez")/3 + 1, 1))</f>
        <v>4</v>
      </c>
      <c r="I1659" s="51">
        <v>7</v>
      </c>
      <c r="J1659" s="47">
        <v>7</v>
      </c>
    </row>
    <row r="1660" spans="1:10" x14ac:dyDescent="0.25">
      <c r="A1660" s="59" t="s">
        <v>197</v>
      </c>
      <c r="B1660" s="46" t="s">
        <v>192</v>
      </c>
      <c r="C1660" s="46" t="s">
        <v>180</v>
      </c>
      <c r="D1660" s="46" t="s">
        <v>184</v>
      </c>
      <c r="E1660" s="68">
        <f>_xlfn.XLOOKUP(Tabela4[[#This Row],[Origem]],Tabela2[Estado],Tabela2[Id_Porto],-1)</f>
        <v>5</v>
      </c>
      <c r="F1660" s="68">
        <f>_xlfn.XLOOKUP(Tabela4[[#This Row],[Destino]],Tabela2[Estado],Tabela2[Id_Porto],-1)</f>
        <v>9</v>
      </c>
      <c r="G1660" s="68">
        <f>_xlfn.XLOOKUP(Tabela4[[#This Row],[Tipo]],Tabela5[Tipo],Tabela5[Id_Carga],-1)</f>
        <v>1</v>
      </c>
      <c r="H1660" s="59">
        <f>MONTH(DATE(2024, FIND(Tabela4[[#This Row],[Mês]], "janfevmarabrmaijunjulagosetoutnovdez")/3 + 1, 1))</f>
        <v>4</v>
      </c>
      <c r="I1660" s="51">
        <v>7</v>
      </c>
      <c r="J1660" s="47">
        <v>7</v>
      </c>
    </row>
    <row r="1661" spans="1:10" x14ac:dyDescent="0.25">
      <c r="A1661" s="59" t="s">
        <v>197</v>
      </c>
      <c r="B1661" s="46" t="s">
        <v>192</v>
      </c>
      <c r="C1661" s="46" t="s">
        <v>184</v>
      </c>
      <c r="D1661" s="46" t="s">
        <v>180</v>
      </c>
      <c r="E1661" s="68">
        <f>_xlfn.XLOOKUP(Tabela4[[#This Row],[Origem]],Tabela2[Estado],Tabela2[Id_Porto],-1)</f>
        <v>9</v>
      </c>
      <c r="F1661" s="68">
        <f>_xlfn.XLOOKUP(Tabela4[[#This Row],[Destino]],Tabela2[Estado],Tabela2[Id_Porto],-1)</f>
        <v>5</v>
      </c>
      <c r="G1661" s="68">
        <f>_xlfn.XLOOKUP(Tabela4[[#This Row],[Tipo]],Tabela5[Tipo],Tabela5[Id_Carga],-1)</f>
        <v>1</v>
      </c>
      <c r="H1661" s="59">
        <f>MONTH(DATE(2024, FIND(Tabela4[[#This Row],[Mês]], "janfevmarabrmaijunjulagosetoutnovdez")/3 + 1, 1))</f>
        <v>4</v>
      </c>
      <c r="I1661" s="51">
        <v>7</v>
      </c>
      <c r="J1661" s="47">
        <v>7</v>
      </c>
    </row>
    <row r="1662" spans="1:10" x14ac:dyDescent="0.25">
      <c r="A1662" s="59" t="s">
        <v>197</v>
      </c>
      <c r="B1662" s="46" t="s">
        <v>192</v>
      </c>
      <c r="C1662" s="46" t="s">
        <v>177</v>
      </c>
      <c r="D1662" s="46" t="s">
        <v>180</v>
      </c>
      <c r="E1662" s="68">
        <f>_xlfn.XLOOKUP(Tabela4[[#This Row],[Origem]],Tabela2[Estado],Tabela2[Id_Porto],-1)</f>
        <v>1</v>
      </c>
      <c r="F1662" s="68">
        <f>_xlfn.XLOOKUP(Tabela4[[#This Row],[Destino]],Tabela2[Estado],Tabela2[Id_Porto],-1)</f>
        <v>5</v>
      </c>
      <c r="G1662" s="68">
        <f>_xlfn.XLOOKUP(Tabela4[[#This Row],[Tipo]],Tabela5[Tipo],Tabela5[Id_Carga],-1)</f>
        <v>1</v>
      </c>
      <c r="H1662" s="59">
        <f>MONTH(DATE(2024, FIND(Tabela4[[#This Row],[Mês]], "janfevmarabrmaijunjulagosetoutnovdez")/3 + 1, 1))</f>
        <v>4</v>
      </c>
      <c r="I1662" s="51">
        <v>6</v>
      </c>
      <c r="J1662" s="47">
        <v>6</v>
      </c>
    </row>
    <row r="1663" spans="1:10" x14ac:dyDescent="0.25">
      <c r="A1663" s="59" t="s">
        <v>197</v>
      </c>
      <c r="B1663" s="46" t="s">
        <v>192</v>
      </c>
      <c r="C1663" s="46" t="s">
        <v>181</v>
      </c>
      <c r="D1663" s="46" t="s">
        <v>177</v>
      </c>
      <c r="E1663" s="68">
        <f>_xlfn.XLOOKUP(Tabela4[[#This Row],[Origem]],Tabela2[Estado],Tabela2[Id_Porto],-1)</f>
        <v>6</v>
      </c>
      <c r="F1663" s="68">
        <f>_xlfn.XLOOKUP(Tabela4[[#This Row],[Destino]],Tabela2[Estado],Tabela2[Id_Porto],-1)</f>
        <v>1</v>
      </c>
      <c r="G1663" s="68">
        <f>_xlfn.XLOOKUP(Tabela4[[#This Row],[Tipo]],Tabela5[Tipo],Tabela5[Id_Carga],-1)</f>
        <v>1</v>
      </c>
      <c r="H1663" s="59">
        <f>MONTH(DATE(2024, FIND(Tabela4[[#This Row],[Mês]], "janfevmarabrmaijunjulagosetoutnovdez")/3 + 1, 1))</f>
        <v>4</v>
      </c>
      <c r="I1663" s="51">
        <v>6</v>
      </c>
      <c r="J1663" s="47">
        <v>6</v>
      </c>
    </row>
    <row r="1664" spans="1:10" x14ac:dyDescent="0.25">
      <c r="A1664" s="59" t="s">
        <v>197</v>
      </c>
      <c r="B1664" s="46" t="s">
        <v>191</v>
      </c>
      <c r="C1664" s="46" t="s">
        <v>86</v>
      </c>
      <c r="D1664" s="46" t="s">
        <v>180</v>
      </c>
      <c r="E1664" s="68">
        <f>_xlfn.XLOOKUP(Tabela4[[#This Row],[Origem]],Tabela2[Estado],Tabela2[Id_Porto],-1)</f>
        <v>4</v>
      </c>
      <c r="F1664" s="68">
        <f>_xlfn.XLOOKUP(Tabela4[[#This Row],[Destino]],Tabela2[Estado],Tabela2[Id_Porto],-1)</f>
        <v>5</v>
      </c>
      <c r="G1664" s="68">
        <f>_xlfn.XLOOKUP(Tabela4[[#This Row],[Tipo]],Tabela5[Tipo],Tabela5[Id_Carga],-1)</f>
        <v>3</v>
      </c>
      <c r="H1664" s="59">
        <f>MONTH(DATE(2024, FIND(Tabela4[[#This Row],[Mês]], "janfevmarabrmaijunjulagosetoutnovdez")/3 + 1, 1))</f>
        <v>4</v>
      </c>
      <c r="I1664" s="51">
        <v>3</v>
      </c>
      <c r="J1664" s="47">
        <v>6</v>
      </c>
    </row>
    <row r="1665" spans="1:10" x14ac:dyDescent="0.25">
      <c r="A1665" s="59" t="s">
        <v>197</v>
      </c>
      <c r="B1665" s="46" t="s">
        <v>193</v>
      </c>
      <c r="C1665" s="46" t="s">
        <v>86</v>
      </c>
      <c r="D1665" s="46" t="s">
        <v>186</v>
      </c>
      <c r="E1665" s="68">
        <f>_xlfn.XLOOKUP(Tabela4[[#This Row],[Origem]],Tabela2[Estado],Tabela2[Id_Porto],-1)</f>
        <v>4</v>
      </c>
      <c r="F1665" s="68">
        <f>_xlfn.XLOOKUP(Tabela4[[#This Row],[Destino]],Tabela2[Estado],Tabela2[Id_Porto],-1)</f>
        <v>11</v>
      </c>
      <c r="G1665" s="68">
        <f>_xlfn.XLOOKUP(Tabela4[[#This Row],[Tipo]],Tabela5[Tipo],Tabela5[Id_Carga],-1)</f>
        <v>4</v>
      </c>
      <c r="H1665" s="59">
        <f>MONTH(DATE(2024, FIND(Tabela4[[#This Row],[Mês]], "janfevmarabrmaijunjulagosetoutnovdez")/3 + 1, 1))</f>
        <v>4</v>
      </c>
      <c r="I1665" s="51">
        <v>3</v>
      </c>
      <c r="J1665" s="47">
        <v>6</v>
      </c>
    </row>
    <row r="1666" spans="1:10" x14ac:dyDescent="0.25">
      <c r="A1666" s="59" t="s">
        <v>197</v>
      </c>
      <c r="B1666" s="46" t="s">
        <v>192</v>
      </c>
      <c r="C1666" s="46" t="s">
        <v>86</v>
      </c>
      <c r="D1666" s="46" t="s">
        <v>184</v>
      </c>
      <c r="E1666" s="68">
        <f>_xlfn.XLOOKUP(Tabela4[[#This Row],[Origem]],Tabela2[Estado],Tabela2[Id_Porto],-1)</f>
        <v>4</v>
      </c>
      <c r="F1666" s="68">
        <f>_xlfn.XLOOKUP(Tabela4[[#This Row],[Destino]],Tabela2[Estado],Tabela2[Id_Porto],-1)</f>
        <v>9</v>
      </c>
      <c r="G1666" s="68">
        <f>_xlfn.XLOOKUP(Tabela4[[#This Row],[Tipo]],Tabela5[Tipo],Tabela5[Id_Carga],-1)</f>
        <v>1</v>
      </c>
      <c r="H1666" s="59">
        <f>MONTH(DATE(2024, FIND(Tabela4[[#This Row],[Mês]], "janfevmarabrmaijunjulagosetoutnovdez")/3 + 1, 1))</f>
        <v>4</v>
      </c>
      <c r="I1666" s="51">
        <v>6</v>
      </c>
      <c r="J1666" s="47">
        <v>6</v>
      </c>
    </row>
    <row r="1667" spans="1:10" x14ac:dyDescent="0.25">
      <c r="A1667" s="59" t="s">
        <v>197</v>
      </c>
      <c r="B1667" s="46" t="s">
        <v>191</v>
      </c>
      <c r="C1667" s="46" t="s">
        <v>178</v>
      </c>
      <c r="D1667" s="46" t="s">
        <v>86</v>
      </c>
      <c r="E1667" s="68">
        <f>_xlfn.XLOOKUP(Tabela4[[#This Row],[Origem]],Tabela2[Estado],Tabela2[Id_Porto],-1)</f>
        <v>2</v>
      </c>
      <c r="F1667" s="68">
        <f>_xlfn.XLOOKUP(Tabela4[[#This Row],[Destino]],Tabela2[Estado],Tabela2[Id_Porto],-1)</f>
        <v>4</v>
      </c>
      <c r="G1667" s="68">
        <f>_xlfn.XLOOKUP(Tabela4[[#This Row],[Tipo]],Tabela5[Tipo],Tabela5[Id_Carga],-1)</f>
        <v>3</v>
      </c>
      <c r="H1667" s="59">
        <f>MONTH(DATE(2024, FIND(Tabela4[[#This Row],[Mês]], "janfevmarabrmaijunjulagosetoutnovdez")/3 + 1, 1))</f>
        <v>4</v>
      </c>
      <c r="I1667" s="51">
        <v>3</v>
      </c>
      <c r="J1667" s="47">
        <v>6</v>
      </c>
    </row>
    <row r="1668" spans="1:10" x14ac:dyDescent="0.25">
      <c r="A1668" s="59" t="s">
        <v>197</v>
      </c>
      <c r="B1668" s="46" t="s">
        <v>191</v>
      </c>
      <c r="C1668" s="46" t="s">
        <v>178</v>
      </c>
      <c r="D1668" s="46" t="s">
        <v>184</v>
      </c>
      <c r="E1668" s="68">
        <f>_xlfn.XLOOKUP(Tabela4[[#This Row],[Origem]],Tabela2[Estado],Tabela2[Id_Porto],-1)</f>
        <v>2</v>
      </c>
      <c r="F1668" s="68">
        <f>_xlfn.XLOOKUP(Tabela4[[#This Row],[Destino]],Tabela2[Estado],Tabela2[Id_Porto],-1)</f>
        <v>9</v>
      </c>
      <c r="G1668" s="68">
        <f>_xlfn.XLOOKUP(Tabela4[[#This Row],[Tipo]],Tabela5[Tipo],Tabela5[Id_Carga],-1)</f>
        <v>3</v>
      </c>
      <c r="H1668" s="59">
        <f>MONTH(DATE(2024, FIND(Tabela4[[#This Row],[Mês]], "janfevmarabrmaijunjulagosetoutnovdez")/3 + 1, 1))</f>
        <v>4</v>
      </c>
      <c r="I1668" s="51">
        <v>3</v>
      </c>
      <c r="J1668" s="47">
        <v>6</v>
      </c>
    </row>
    <row r="1669" spans="1:10" x14ac:dyDescent="0.25">
      <c r="A1669" s="59" t="s">
        <v>197</v>
      </c>
      <c r="B1669" s="46" t="s">
        <v>192</v>
      </c>
      <c r="C1669" s="46" t="s">
        <v>180</v>
      </c>
      <c r="D1669" s="46" t="s">
        <v>181</v>
      </c>
      <c r="E1669" s="68">
        <f>_xlfn.XLOOKUP(Tabela4[[#This Row],[Origem]],Tabela2[Estado],Tabela2[Id_Porto],-1)</f>
        <v>5</v>
      </c>
      <c r="F1669" s="68">
        <f>_xlfn.XLOOKUP(Tabela4[[#This Row],[Destino]],Tabela2[Estado],Tabela2[Id_Porto],-1)</f>
        <v>6</v>
      </c>
      <c r="G1669" s="68">
        <f>_xlfn.XLOOKUP(Tabela4[[#This Row],[Tipo]],Tabela5[Tipo],Tabela5[Id_Carga],-1)</f>
        <v>1</v>
      </c>
      <c r="H1669" s="59">
        <f>MONTH(DATE(2024, FIND(Tabela4[[#This Row],[Mês]], "janfevmarabrmaijunjulagosetoutnovdez")/3 + 1, 1))</f>
        <v>4</v>
      </c>
      <c r="I1669" s="51">
        <v>6</v>
      </c>
      <c r="J1669" s="47">
        <v>6</v>
      </c>
    </row>
    <row r="1670" spans="1:10" x14ac:dyDescent="0.25">
      <c r="A1670" s="59" t="s">
        <v>197</v>
      </c>
      <c r="B1670" s="46" t="s">
        <v>191</v>
      </c>
      <c r="C1670" s="46" t="s">
        <v>180</v>
      </c>
      <c r="D1670" s="46" t="s">
        <v>181</v>
      </c>
      <c r="E1670" s="68">
        <f>_xlfn.XLOOKUP(Tabela4[[#This Row],[Origem]],Tabela2[Estado],Tabela2[Id_Porto],-1)</f>
        <v>5</v>
      </c>
      <c r="F1670" s="68">
        <f>_xlfn.XLOOKUP(Tabela4[[#This Row],[Destino]],Tabela2[Estado],Tabela2[Id_Porto],-1)</f>
        <v>6</v>
      </c>
      <c r="G1670" s="68">
        <f>_xlfn.XLOOKUP(Tabela4[[#This Row],[Tipo]],Tabela5[Tipo],Tabela5[Id_Carga],-1)</f>
        <v>3</v>
      </c>
      <c r="H1670" s="59">
        <f>MONTH(DATE(2024, FIND(Tabela4[[#This Row],[Mês]], "janfevmarabrmaijunjulagosetoutnovdez")/3 + 1, 1))</f>
        <v>4</v>
      </c>
      <c r="I1670" s="51">
        <v>3</v>
      </c>
      <c r="J1670" s="47">
        <v>6</v>
      </c>
    </row>
    <row r="1671" spans="1:10" x14ac:dyDescent="0.25">
      <c r="A1671" s="59" t="s">
        <v>197</v>
      </c>
      <c r="B1671" s="46" t="s">
        <v>193</v>
      </c>
      <c r="C1671" s="46" t="s">
        <v>185</v>
      </c>
      <c r="D1671" s="46" t="s">
        <v>184</v>
      </c>
      <c r="E1671" s="68">
        <f>_xlfn.XLOOKUP(Tabela4[[#This Row],[Origem]],Tabela2[Estado],Tabela2[Id_Porto],-1)</f>
        <v>10</v>
      </c>
      <c r="F1671" s="68">
        <f>_xlfn.XLOOKUP(Tabela4[[#This Row],[Destino]],Tabela2[Estado],Tabela2[Id_Porto],-1)</f>
        <v>9</v>
      </c>
      <c r="G1671" s="68">
        <f>_xlfn.XLOOKUP(Tabela4[[#This Row],[Tipo]],Tabela5[Tipo],Tabela5[Id_Carga],-1)</f>
        <v>4</v>
      </c>
      <c r="H1671" s="59">
        <f>MONTH(DATE(2024, FIND(Tabela4[[#This Row],[Mês]], "janfevmarabrmaijunjulagosetoutnovdez")/3 + 1, 1))</f>
        <v>4</v>
      </c>
      <c r="I1671" s="51">
        <v>3</v>
      </c>
      <c r="J1671" s="47">
        <v>6</v>
      </c>
    </row>
    <row r="1672" spans="1:10" x14ac:dyDescent="0.25">
      <c r="A1672" s="59" t="s">
        <v>197</v>
      </c>
      <c r="B1672" s="46" t="s">
        <v>191</v>
      </c>
      <c r="C1672" s="46" t="s">
        <v>183</v>
      </c>
      <c r="D1672" s="46" t="s">
        <v>177</v>
      </c>
      <c r="E1672" s="68">
        <f>_xlfn.XLOOKUP(Tabela4[[#This Row],[Origem]],Tabela2[Estado],Tabela2[Id_Porto],-1)</f>
        <v>8</v>
      </c>
      <c r="F1672" s="68">
        <f>_xlfn.XLOOKUP(Tabela4[[#This Row],[Destino]],Tabela2[Estado],Tabela2[Id_Porto],-1)</f>
        <v>1</v>
      </c>
      <c r="G1672" s="68">
        <f>_xlfn.XLOOKUP(Tabela4[[#This Row],[Tipo]],Tabela5[Tipo],Tabela5[Id_Carga],-1)</f>
        <v>3</v>
      </c>
      <c r="H1672" s="59">
        <f>MONTH(DATE(2024, FIND(Tabela4[[#This Row],[Mês]], "janfevmarabrmaijunjulagosetoutnovdez")/3 + 1, 1))</f>
        <v>4</v>
      </c>
      <c r="I1672" s="51">
        <v>6</v>
      </c>
      <c r="J1672" s="47">
        <v>6</v>
      </c>
    </row>
    <row r="1673" spans="1:10" x14ac:dyDescent="0.25">
      <c r="A1673" s="59" t="s">
        <v>197</v>
      </c>
      <c r="B1673" s="46" t="s">
        <v>192</v>
      </c>
      <c r="C1673" s="46" t="s">
        <v>183</v>
      </c>
      <c r="D1673" s="46" t="s">
        <v>177</v>
      </c>
      <c r="E1673" s="68">
        <f>_xlfn.XLOOKUP(Tabela4[[#This Row],[Origem]],Tabela2[Estado],Tabela2[Id_Porto],-1)</f>
        <v>8</v>
      </c>
      <c r="F1673" s="68">
        <f>_xlfn.XLOOKUP(Tabela4[[#This Row],[Destino]],Tabela2[Estado],Tabela2[Id_Porto],-1)</f>
        <v>1</v>
      </c>
      <c r="G1673" s="68">
        <f>_xlfn.XLOOKUP(Tabela4[[#This Row],[Tipo]],Tabela5[Tipo],Tabela5[Id_Carga],-1)</f>
        <v>1</v>
      </c>
      <c r="H1673" s="59">
        <f>MONTH(DATE(2024, FIND(Tabela4[[#This Row],[Mês]], "janfevmarabrmaijunjulagosetoutnovdez")/3 + 1, 1))</f>
        <v>4</v>
      </c>
      <c r="I1673" s="51">
        <v>6</v>
      </c>
      <c r="J1673" s="47">
        <v>6</v>
      </c>
    </row>
    <row r="1674" spans="1:10" x14ac:dyDescent="0.25">
      <c r="A1674" s="59" t="s">
        <v>197</v>
      </c>
      <c r="B1674" s="46" t="s">
        <v>191</v>
      </c>
      <c r="C1674" s="46" t="s">
        <v>187</v>
      </c>
      <c r="D1674" s="46" t="s">
        <v>179</v>
      </c>
      <c r="E1674" s="68">
        <f>_xlfn.XLOOKUP(Tabela4[[#This Row],[Origem]],Tabela2[Estado],Tabela2[Id_Porto],-1)</f>
        <v>12</v>
      </c>
      <c r="F1674" s="68">
        <f>_xlfn.XLOOKUP(Tabela4[[#This Row],[Destino]],Tabela2[Estado],Tabela2[Id_Porto],-1)</f>
        <v>3</v>
      </c>
      <c r="G1674" s="68">
        <f>_xlfn.XLOOKUP(Tabela4[[#This Row],[Tipo]],Tabela5[Tipo],Tabela5[Id_Carga],-1)</f>
        <v>3</v>
      </c>
      <c r="H1674" s="59">
        <f>MONTH(DATE(2024, FIND(Tabela4[[#This Row],[Mês]], "janfevmarabrmaijunjulagosetoutnovdez")/3 + 1, 1))</f>
        <v>4</v>
      </c>
      <c r="I1674" s="51">
        <v>3</v>
      </c>
      <c r="J1674" s="47">
        <v>6</v>
      </c>
    </row>
    <row r="1675" spans="1:10" x14ac:dyDescent="0.25">
      <c r="A1675" s="59" t="s">
        <v>197</v>
      </c>
      <c r="B1675" s="46" t="s">
        <v>191</v>
      </c>
      <c r="C1675" s="46" t="s">
        <v>184</v>
      </c>
      <c r="D1675" s="46" t="s">
        <v>177</v>
      </c>
      <c r="E1675" s="68">
        <f>_xlfn.XLOOKUP(Tabela4[[#This Row],[Origem]],Tabela2[Estado],Tabela2[Id_Porto],-1)</f>
        <v>9</v>
      </c>
      <c r="F1675" s="68">
        <f>_xlfn.XLOOKUP(Tabela4[[#This Row],[Destino]],Tabela2[Estado],Tabela2[Id_Porto],-1)</f>
        <v>1</v>
      </c>
      <c r="G1675" s="68">
        <f>_xlfn.XLOOKUP(Tabela4[[#This Row],[Tipo]],Tabela5[Tipo],Tabela5[Id_Carga],-1)</f>
        <v>3</v>
      </c>
      <c r="H1675" s="59">
        <f>MONTH(DATE(2024, FIND(Tabela4[[#This Row],[Mês]], "janfevmarabrmaijunjulagosetoutnovdez")/3 + 1, 1))</f>
        <v>4</v>
      </c>
      <c r="I1675" s="51">
        <v>3</v>
      </c>
      <c r="J1675" s="47">
        <v>6</v>
      </c>
    </row>
    <row r="1676" spans="1:10" x14ac:dyDescent="0.25">
      <c r="A1676" s="59" t="s">
        <v>197</v>
      </c>
      <c r="B1676" s="46" t="s">
        <v>191</v>
      </c>
      <c r="C1676" s="46" t="s">
        <v>184</v>
      </c>
      <c r="D1676" s="46" t="s">
        <v>180</v>
      </c>
      <c r="E1676" s="68">
        <f>_xlfn.XLOOKUP(Tabela4[[#This Row],[Origem]],Tabela2[Estado],Tabela2[Id_Porto],-1)</f>
        <v>9</v>
      </c>
      <c r="F1676" s="68">
        <f>_xlfn.XLOOKUP(Tabela4[[#This Row],[Destino]],Tabela2[Estado],Tabela2[Id_Porto],-1)</f>
        <v>5</v>
      </c>
      <c r="G1676" s="68">
        <f>_xlfn.XLOOKUP(Tabela4[[#This Row],[Tipo]],Tabela5[Tipo],Tabela5[Id_Carga],-1)</f>
        <v>3</v>
      </c>
      <c r="H1676" s="59">
        <f>MONTH(DATE(2024, FIND(Tabela4[[#This Row],[Mês]], "janfevmarabrmaijunjulagosetoutnovdez")/3 + 1, 1))</f>
        <v>4</v>
      </c>
      <c r="I1676" s="51">
        <v>3</v>
      </c>
      <c r="J1676" s="47">
        <v>6</v>
      </c>
    </row>
    <row r="1677" spans="1:10" x14ac:dyDescent="0.25">
      <c r="A1677" s="59" t="s">
        <v>197</v>
      </c>
      <c r="B1677" s="46" t="s">
        <v>192</v>
      </c>
      <c r="C1677" s="46" t="s">
        <v>180</v>
      </c>
      <c r="D1677" s="46" t="s">
        <v>184</v>
      </c>
      <c r="E1677" s="68">
        <f>_xlfn.XLOOKUP(Tabela4[[#This Row],[Origem]],Tabela2[Estado],Tabela2[Id_Porto],-1)</f>
        <v>5</v>
      </c>
      <c r="F1677" s="68">
        <f>_xlfn.XLOOKUP(Tabela4[[#This Row],[Destino]],Tabela2[Estado],Tabela2[Id_Porto],-1)</f>
        <v>9</v>
      </c>
      <c r="G1677" s="68">
        <f>_xlfn.XLOOKUP(Tabela4[[#This Row],[Tipo]],Tabela5[Tipo],Tabela5[Id_Carga],-1)</f>
        <v>1</v>
      </c>
      <c r="H1677" s="59">
        <f>MONTH(DATE(2024, FIND(Tabela4[[#This Row],[Mês]], "janfevmarabrmaijunjulagosetoutnovdez")/3 + 1, 1))</f>
        <v>4</v>
      </c>
      <c r="I1677" s="51">
        <v>5</v>
      </c>
      <c r="J1677" s="47">
        <v>5</v>
      </c>
    </row>
    <row r="1678" spans="1:10" x14ac:dyDescent="0.25">
      <c r="A1678" s="59" t="s">
        <v>197</v>
      </c>
      <c r="B1678" s="46" t="s">
        <v>192</v>
      </c>
      <c r="C1678" s="46" t="s">
        <v>183</v>
      </c>
      <c r="D1678" s="46" t="s">
        <v>180</v>
      </c>
      <c r="E1678" s="68">
        <f>_xlfn.XLOOKUP(Tabela4[[#This Row],[Origem]],Tabela2[Estado],Tabela2[Id_Porto],-1)</f>
        <v>8</v>
      </c>
      <c r="F1678" s="68">
        <f>_xlfn.XLOOKUP(Tabela4[[#This Row],[Destino]],Tabela2[Estado],Tabela2[Id_Porto],-1)</f>
        <v>5</v>
      </c>
      <c r="G1678" s="68">
        <f>_xlfn.XLOOKUP(Tabela4[[#This Row],[Tipo]],Tabela5[Tipo],Tabela5[Id_Carga],-1)</f>
        <v>1</v>
      </c>
      <c r="H1678" s="59">
        <f>MONTH(DATE(2024, FIND(Tabela4[[#This Row],[Mês]], "janfevmarabrmaijunjulagosetoutnovdez")/3 + 1, 1))</f>
        <v>4</v>
      </c>
      <c r="I1678" s="51">
        <v>5</v>
      </c>
      <c r="J1678" s="47">
        <v>5</v>
      </c>
    </row>
    <row r="1679" spans="1:10" x14ac:dyDescent="0.25">
      <c r="A1679" s="59" t="s">
        <v>197</v>
      </c>
      <c r="B1679" s="46" t="s">
        <v>192</v>
      </c>
      <c r="C1679" s="46" t="s">
        <v>187</v>
      </c>
      <c r="D1679" s="46" t="s">
        <v>177</v>
      </c>
      <c r="E1679" s="68">
        <f>_xlfn.XLOOKUP(Tabela4[[#This Row],[Origem]],Tabela2[Estado],Tabela2[Id_Porto],-1)</f>
        <v>12</v>
      </c>
      <c r="F1679" s="68">
        <f>_xlfn.XLOOKUP(Tabela4[[#This Row],[Destino]],Tabela2[Estado],Tabela2[Id_Porto],-1)</f>
        <v>1</v>
      </c>
      <c r="G1679" s="68">
        <f>_xlfn.XLOOKUP(Tabela4[[#This Row],[Tipo]],Tabela5[Tipo],Tabela5[Id_Carga],-1)</f>
        <v>1</v>
      </c>
      <c r="H1679" s="59">
        <f>MONTH(DATE(2024, FIND(Tabela4[[#This Row],[Mês]], "janfevmarabrmaijunjulagosetoutnovdez")/3 + 1, 1))</f>
        <v>4</v>
      </c>
      <c r="I1679" s="51">
        <v>5</v>
      </c>
      <c r="J1679" s="47">
        <v>5</v>
      </c>
    </row>
    <row r="1680" spans="1:10" x14ac:dyDescent="0.25">
      <c r="A1680" s="59" t="s">
        <v>197</v>
      </c>
      <c r="B1680" s="46" t="s">
        <v>192</v>
      </c>
      <c r="C1680" s="46" t="s">
        <v>187</v>
      </c>
      <c r="D1680" s="46" t="s">
        <v>86</v>
      </c>
      <c r="E1680" s="68">
        <f>_xlfn.XLOOKUP(Tabela4[[#This Row],[Origem]],Tabela2[Estado],Tabela2[Id_Porto],-1)</f>
        <v>12</v>
      </c>
      <c r="F1680" s="68">
        <f>_xlfn.XLOOKUP(Tabela4[[#This Row],[Destino]],Tabela2[Estado],Tabela2[Id_Porto],-1)</f>
        <v>4</v>
      </c>
      <c r="G1680" s="68">
        <f>_xlfn.XLOOKUP(Tabela4[[#This Row],[Tipo]],Tabela5[Tipo],Tabela5[Id_Carga],-1)</f>
        <v>1</v>
      </c>
      <c r="H1680" s="59">
        <f>MONTH(DATE(2024, FIND(Tabela4[[#This Row],[Mês]], "janfevmarabrmaijunjulagosetoutnovdez")/3 + 1, 1))</f>
        <v>4</v>
      </c>
      <c r="I1680" s="51">
        <v>5</v>
      </c>
      <c r="J1680" s="47">
        <v>5</v>
      </c>
    </row>
    <row r="1681" spans="1:10" x14ac:dyDescent="0.25">
      <c r="A1681" s="59" t="s">
        <v>197</v>
      </c>
      <c r="B1681" s="46" t="s">
        <v>192</v>
      </c>
      <c r="C1681" s="46" t="s">
        <v>187</v>
      </c>
      <c r="D1681" s="46" t="s">
        <v>86</v>
      </c>
      <c r="E1681" s="68">
        <f>_xlfn.XLOOKUP(Tabela4[[#This Row],[Origem]],Tabela2[Estado],Tabela2[Id_Porto],-1)</f>
        <v>12</v>
      </c>
      <c r="F1681" s="68">
        <f>_xlfn.XLOOKUP(Tabela4[[#This Row],[Destino]],Tabela2[Estado],Tabela2[Id_Porto],-1)</f>
        <v>4</v>
      </c>
      <c r="G1681" s="68">
        <f>_xlfn.XLOOKUP(Tabela4[[#This Row],[Tipo]],Tabela5[Tipo],Tabela5[Id_Carga],-1)</f>
        <v>1</v>
      </c>
      <c r="H1681" s="59">
        <f>MONTH(DATE(2024, FIND(Tabela4[[#This Row],[Mês]], "janfevmarabrmaijunjulagosetoutnovdez")/3 + 1, 1))</f>
        <v>4</v>
      </c>
      <c r="I1681" s="51">
        <v>5</v>
      </c>
      <c r="J1681" s="47">
        <v>5</v>
      </c>
    </row>
    <row r="1682" spans="1:10" x14ac:dyDescent="0.25">
      <c r="A1682" s="59" t="s">
        <v>197</v>
      </c>
      <c r="B1682" s="46" t="s">
        <v>192</v>
      </c>
      <c r="C1682" s="46" t="s">
        <v>186</v>
      </c>
      <c r="D1682" s="46" t="s">
        <v>181</v>
      </c>
      <c r="E1682" s="68">
        <f>_xlfn.XLOOKUP(Tabela4[[#This Row],[Origem]],Tabela2[Estado],Tabela2[Id_Porto],-1)</f>
        <v>11</v>
      </c>
      <c r="F1682" s="68">
        <f>_xlfn.XLOOKUP(Tabela4[[#This Row],[Destino]],Tabela2[Estado],Tabela2[Id_Porto],-1)</f>
        <v>6</v>
      </c>
      <c r="G1682" s="68">
        <f>_xlfn.XLOOKUP(Tabela4[[#This Row],[Tipo]],Tabela5[Tipo],Tabela5[Id_Carga],-1)</f>
        <v>1</v>
      </c>
      <c r="H1682" s="59">
        <f>MONTH(DATE(2024, FIND(Tabela4[[#This Row],[Mês]], "janfevmarabrmaijunjulagosetoutnovdez")/3 + 1, 1))</f>
        <v>4</v>
      </c>
      <c r="I1682" s="51">
        <v>5</v>
      </c>
      <c r="J1682" s="47">
        <v>5</v>
      </c>
    </row>
    <row r="1683" spans="1:10" x14ac:dyDescent="0.25">
      <c r="A1683" s="59" t="s">
        <v>197</v>
      </c>
      <c r="B1683" s="46" t="s">
        <v>192</v>
      </c>
      <c r="C1683" s="46" t="s">
        <v>186</v>
      </c>
      <c r="D1683" s="46" t="s">
        <v>186</v>
      </c>
      <c r="E1683" s="68">
        <f>_xlfn.XLOOKUP(Tabela4[[#This Row],[Origem]],Tabela2[Estado],Tabela2[Id_Porto],-1)</f>
        <v>11</v>
      </c>
      <c r="F1683" s="68">
        <f>_xlfn.XLOOKUP(Tabela4[[#This Row],[Destino]],Tabela2[Estado],Tabela2[Id_Porto],-1)</f>
        <v>11</v>
      </c>
      <c r="G1683" s="68">
        <f>_xlfn.XLOOKUP(Tabela4[[#This Row],[Tipo]],Tabela5[Tipo],Tabela5[Id_Carga],-1)</f>
        <v>1</v>
      </c>
      <c r="H1683" s="59">
        <f>MONTH(DATE(2024, FIND(Tabela4[[#This Row],[Mês]], "janfevmarabrmaijunjulagosetoutnovdez")/3 + 1, 1))</f>
        <v>4</v>
      </c>
      <c r="I1683" s="51">
        <v>5</v>
      </c>
      <c r="J1683" s="47">
        <v>5</v>
      </c>
    </row>
    <row r="1684" spans="1:10" x14ac:dyDescent="0.25">
      <c r="A1684" s="59" t="s">
        <v>197</v>
      </c>
      <c r="B1684" s="46" t="s">
        <v>191</v>
      </c>
      <c r="C1684" s="46" t="s">
        <v>177</v>
      </c>
      <c r="D1684" s="46" t="s">
        <v>183</v>
      </c>
      <c r="E1684" s="68">
        <f>_xlfn.XLOOKUP(Tabela4[[#This Row],[Origem]],Tabela2[Estado],Tabela2[Id_Porto],-1)</f>
        <v>1</v>
      </c>
      <c r="F1684" s="68">
        <f>_xlfn.XLOOKUP(Tabela4[[#This Row],[Destino]],Tabela2[Estado],Tabela2[Id_Porto],-1)</f>
        <v>8</v>
      </c>
      <c r="G1684" s="68">
        <f>_xlfn.XLOOKUP(Tabela4[[#This Row],[Tipo]],Tabela5[Tipo],Tabela5[Id_Carga],-1)</f>
        <v>3</v>
      </c>
      <c r="H1684" s="59">
        <f>MONTH(DATE(2024, FIND(Tabela4[[#This Row],[Mês]], "janfevmarabrmaijunjulagosetoutnovdez")/3 + 1, 1))</f>
        <v>4</v>
      </c>
      <c r="I1684" s="51">
        <v>2</v>
      </c>
      <c r="J1684" s="47">
        <v>4</v>
      </c>
    </row>
    <row r="1685" spans="1:10" x14ac:dyDescent="0.25">
      <c r="A1685" s="59" t="s">
        <v>197</v>
      </c>
      <c r="B1685" s="46" t="s">
        <v>192</v>
      </c>
      <c r="C1685" s="46" t="s">
        <v>177</v>
      </c>
      <c r="D1685" s="46" t="s">
        <v>184</v>
      </c>
      <c r="E1685" s="68">
        <f>_xlfn.XLOOKUP(Tabela4[[#This Row],[Origem]],Tabela2[Estado],Tabela2[Id_Porto],-1)</f>
        <v>1</v>
      </c>
      <c r="F1685" s="68">
        <f>_xlfn.XLOOKUP(Tabela4[[#This Row],[Destino]],Tabela2[Estado],Tabela2[Id_Porto],-1)</f>
        <v>9</v>
      </c>
      <c r="G1685" s="68">
        <f>_xlfn.XLOOKUP(Tabela4[[#This Row],[Tipo]],Tabela5[Tipo],Tabela5[Id_Carga],-1)</f>
        <v>1</v>
      </c>
      <c r="H1685" s="59">
        <f>MONTH(DATE(2024, FIND(Tabela4[[#This Row],[Mês]], "janfevmarabrmaijunjulagosetoutnovdez")/3 + 1, 1))</f>
        <v>4</v>
      </c>
      <c r="I1685" s="51">
        <v>4</v>
      </c>
      <c r="J1685" s="47">
        <v>4</v>
      </c>
    </row>
    <row r="1686" spans="1:10" x14ac:dyDescent="0.25">
      <c r="A1686" s="59" t="s">
        <v>197</v>
      </c>
      <c r="B1686" s="46" t="s">
        <v>191</v>
      </c>
      <c r="C1686" s="46" t="s">
        <v>177</v>
      </c>
      <c r="D1686" s="46" t="s">
        <v>184</v>
      </c>
      <c r="E1686" s="68">
        <f>_xlfn.XLOOKUP(Tabela4[[#This Row],[Origem]],Tabela2[Estado],Tabela2[Id_Porto],-1)</f>
        <v>1</v>
      </c>
      <c r="F1686" s="68">
        <f>_xlfn.XLOOKUP(Tabela4[[#This Row],[Destino]],Tabela2[Estado],Tabela2[Id_Porto],-1)</f>
        <v>9</v>
      </c>
      <c r="G1686" s="68">
        <f>_xlfn.XLOOKUP(Tabela4[[#This Row],[Tipo]],Tabela5[Tipo],Tabela5[Id_Carga],-1)</f>
        <v>3</v>
      </c>
      <c r="H1686" s="59">
        <f>MONTH(DATE(2024, FIND(Tabela4[[#This Row],[Mês]], "janfevmarabrmaijunjulagosetoutnovdez")/3 + 1, 1))</f>
        <v>4</v>
      </c>
      <c r="I1686" s="51">
        <v>2</v>
      </c>
      <c r="J1686" s="47">
        <v>4</v>
      </c>
    </row>
    <row r="1687" spans="1:10" x14ac:dyDescent="0.25">
      <c r="A1687" s="59" t="s">
        <v>197</v>
      </c>
      <c r="B1687" s="46" t="s">
        <v>191</v>
      </c>
      <c r="C1687" s="46" t="s">
        <v>181</v>
      </c>
      <c r="D1687" s="46" t="s">
        <v>177</v>
      </c>
      <c r="E1687" s="68">
        <f>_xlfn.XLOOKUP(Tabela4[[#This Row],[Origem]],Tabela2[Estado],Tabela2[Id_Porto],-1)</f>
        <v>6</v>
      </c>
      <c r="F1687" s="68">
        <f>_xlfn.XLOOKUP(Tabela4[[#This Row],[Destino]],Tabela2[Estado],Tabela2[Id_Porto],-1)</f>
        <v>1</v>
      </c>
      <c r="G1687" s="68">
        <f>_xlfn.XLOOKUP(Tabela4[[#This Row],[Tipo]],Tabela5[Tipo],Tabela5[Id_Carga],-1)</f>
        <v>3</v>
      </c>
      <c r="H1687" s="59">
        <f>MONTH(DATE(2024, FIND(Tabela4[[#This Row],[Mês]], "janfevmarabrmaijunjulagosetoutnovdez")/3 + 1, 1))</f>
        <v>4</v>
      </c>
      <c r="I1687" s="51">
        <v>2</v>
      </c>
      <c r="J1687" s="47">
        <v>4</v>
      </c>
    </row>
    <row r="1688" spans="1:10" x14ac:dyDescent="0.25">
      <c r="A1688" s="59" t="s">
        <v>197</v>
      </c>
      <c r="B1688" s="46" t="s">
        <v>191</v>
      </c>
      <c r="C1688" s="46" t="s">
        <v>181</v>
      </c>
      <c r="D1688" s="46" t="s">
        <v>86</v>
      </c>
      <c r="E1688" s="68">
        <f>_xlfn.XLOOKUP(Tabela4[[#This Row],[Origem]],Tabela2[Estado],Tabela2[Id_Porto],-1)</f>
        <v>6</v>
      </c>
      <c r="F1688" s="68">
        <f>_xlfn.XLOOKUP(Tabela4[[#This Row],[Destino]],Tabela2[Estado],Tabela2[Id_Porto],-1)</f>
        <v>4</v>
      </c>
      <c r="G1688" s="68">
        <f>_xlfn.XLOOKUP(Tabela4[[#This Row],[Tipo]],Tabela5[Tipo],Tabela5[Id_Carga],-1)</f>
        <v>3</v>
      </c>
      <c r="H1688" s="59">
        <f>MONTH(DATE(2024, FIND(Tabela4[[#This Row],[Mês]], "janfevmarabrmaijunjulagosetoutnovdez")/3 + 1, 1))</f>
        <v>4</v>
      </c>
      <c r="I1688" s="51">
        <v>2</v>
      </c>
      <c r="J1688" s="47">
        <v>4</v>
      </c>
    </row>
    <row r="1689" spans="1:10" x14ac:dyDescent="0.25">
      <c r="A1689" s="59" t="s">
        <v>197</v>
      </c>
      <c r="B1689" s="46" t="s">
        <v>193</v>
      </c>
      <c r="C1689" s="46" t="s">
        <v>181</v>
      </c>
      <c r="D1689" s="46" t="s">
        <v>183</v>
      </c>
      <c r="E1689" s="68">
        <f>_xlfn.XLOOKUP(Tabela4[[#This Row],[Origem]],Tabela2[Estado],Tabela2[Id_Porto],-1)</f>
        <v>6</v>
      </c>
      <c r="F1689" s="68">
        <f>_xlfn.XLOOKUP(Tabela4[[#This Row],[Destino]],Tabela2[Estado],Tabela2[Id_Porto],-1)</f>
        <v>8</v>
      </c>
      <c r="G1689" s="68">
        <f>_xlfn.XLOOKUP(Tabela4[[#This Row],[Tipo]],Tabela5[Tipo],Tabela5[Id_Carga],-1)</f>
        <v>4</v>
      </c>
      <c r="H1689" s="59">
        <f>MONTH(DATE(2024, FIND(Tabela4[[#This Row],[Mês]], "janfevmarabrmaijunjulagosetoutnovdez")/3 + 1, 1))</f>
        <v>4</v>
      </c>
      <c r="I1689" s="51">
        <v>2</v>
      </c>
      <c r="J1689" s="47">
        <v>4</v>
      </c>
    </row>
    <row r="1690" spans="1:10" x14ac:dyDescent="0.25">
      <c r="A1690" s="59" t="s">
        <v>197</v>
      </c>
      <c r="B1690" s="46" t="s">
        <v>191</v>
      </c>
      <c r="C1690" s="46" t="s">
        <v>86</v>
      </c>
      <c r="D1690" s="46" t="s">
        <v>177</v>
      </c>
      <c r="E1690" s="68">
        <f>_xlfn.XLOOKUP(Tabela4[[#This Row],[Origem]],Tabela2[Estado],Tabela2[Id_Porto],-1)</f>
        <v>4</v>
      </c>
      <c r="F1690" s="68">
        <f>_xlfn.XLOOKUP(Tabela4[[#This Row],[Destino]],Tabela2[Estado],Tabela2[Id_Porto],-1)</f>
        <v>1</v>
      </c>
      <c r="G1690" s="68">
        <f>_xlfn.XLOOKUP(Tabela4[[#This Row],[Tipo]],Tabela5[Tipo],Tabela5[Id_Carga],-1)</f>
        <v>3</v>
      </c>
      <c r="H1690" s="59">
        <f>MONTH(DATE(2024, FIND(Tabela4[[#This Row],[Mês]], "janfevmarabrmaijunjulagosetoutnovdez")/3 + 1, 1))</f>
        <v>4</v>
      </c>
      <c r="I1690" s="51">
        <v>4</v>
      </c>
      <c r="J1690" s="47">
        <v>4</v>
      </c>
    </row>
    <row r="1691" spans="1:10" x14ac:dyDescent="0.25">
      <c r="A1691" s="59" t="s">
        <v>197</v>
      </c>
      <c r="B1691" s="46" t="s">
        <v>191</v>
      </c>
      <c r="C1691" s="46" t="s">
        <v>86</v>
      </c>
      <c r="D1691" s="46" t="s">
        <v>181</v>
      </c>
      <c r="E1691" s="68">
        <f>_xlfn.XLOOKUP(Tabela4[[#This Row],[Origem]],Tabela2[Estado],Tabela2[Id_Porto],-1)</f>
        <v>4</v>
      </c>
      <c r="F1691" s="68">
        <f>_xlfn.XLOOKUP(Tabela4[[#This Row],[Destino]],Tabela2[Estado],Tabela2[Id_Porto],-1)</f>
        <v>6</v>
      </c>
      <c r="G1691" s="68">
        <f>_xlfn.XLOOKUP(Tabela4[[#This Row],[Tipo]],Tabela5[Tipo],Tabela5[Id_Carga],-1)</f>
        <v>3</v>
      </c>
      <c r="H1691" s="59">
        <f>MONTH(DATE(2024, FIND(Tabela4[[#This Row],[Mês]], "janfevmarabrmaijunjulagosetoutnovdez")/3 + 1, 1))</f>
        <v>4</v>
      </c>
      <c r="I1691" s="51">
        <v>2</v>
      </c>
      <c r="J1691" s="47">
        <v>4</v>
      </c>
    </row>
    <row r="1692" spans="1:10" x14ac:dyDescent="0.25">
      <c r="A1692" s="59" t="s">
        <v>197</v>
      </c>
      <c r="B1692" s="46" t="s">
        <v>191</v>
      </c>
      <c r="C1692" s="46" t="s">
        <v>86</v>
      </c>
      <c r="D1692" s="46" t="s">
        <v>178</v>
      </c>
      <c r="E1692" s="68">
        <f>_xlfn.XLOOKUP(Tabela4[[#This Row],[Origem]],Tabela2[Estado],Tabela2[Id_Porto],-1)</f>
        <v>4</v>
      </c>
      <c r="F1692" s="68">
        <f>_xlfn.XLOOKUP(Tabela4[[#This Row],[Destino]],Tabela2[Estado],Tabela2[Id_Porto],-1)</f>
        <v>2</v>
      </c>
      <c r="G1692" s="68">
        <f>_xlfn.XLOOKUP(Tabela4[[#This Row],[Tipo]],Tabela5[Tipo],Tabela5[Id_Carga],-1)</f>
        <v>3</v>
      </c>
      <c r="H1692" s="59">
        <f>MONTH(DATE(2024, FIND(Tabela4[[#This Row],[Mês]], "janfevmarabrmaijunjulagosetoutnovdez")/3 + 1, 1))</f>
        <v>4</v>
      </c>
      <c r="I1692" s="51">
        <v>2</v>
      </c>
      <c r="J1692" s="47">
        <v>4</v>
      </c>
    </row>
    <row r="1693" spans="1:10" x14ac:dyDescent="0.25">
      <c r="A1693" s="59" t="s">
        <v>197</v>
      </c>
      <c r="B1693" s="46" t="s">
        <v>191</v>
      </c>
      <c r="C1693" s="46" t="s">
        <v>86</v>
      </c>
      <c r="D1693" s="46" t="s">
        <v>184</v>
      </c>
      <c r="E1693" s="68">
        <f>_xlfn.XLOOKUP(Tabela4[[#This Row],[Origem]],Tabela2[Estado],Tabela2[Id_Porto],-1)</f>
        <v>4</v>
      </c>
      <c r="F1693" s="68">
        <f>_xlfn.XLOOKUP(Tabela4[[#This Row],[Destino]],Tabela2[Estado],Tabela2[Id_Porto],-1)</f>
        <v>9</v>
      </c>
      <c r="G1693" s="68">
        <f>_xlfn.XLOOKUP(Tabela4[[#This Row],[Tipo]],Tabela5[Tipo],Tabela5[Id_Carga],-1)</f>
        <v>3</v>
      </c>
      <c r="H1693" s="59">
        <f>MONTH(DATE(2024, FIND(Tabela4[[#This Row],[Mês]], "janfevmarabrmaijunjulagosetoutnovdez")/3 + 1, 1))</f>
        <v>4</v>
      </c>
      <c r="I1693" s="51">
        <v>4</v>
      </c>
      <c r="J1693" s="47">
        <v>4</v>
      </c>
    </row>
    <row r="1694" spans="1:10" x14ac:dyDescent="0.25">
      <c r="A1694" s="59" t="s">
        <v>197</v>
      </c>
      <c r="B1694" s="46" t="s">
        <v>192</v>
      </c>
      <c r="C1694" s="46" t="s">
        <v>182</v>
      </c>
      <c r="D1694" s="46" t="s">
        <v>177</v>
      </c>
      <c r="E1694" s="68">
        <f>_xlfn.XLOOKUP(Tabela4[[#This Row],[Origem]],Tabela2[Estado],Tabela2[Id_Porto],-1)</f>
        <v>7</v>
      </c>
      <c r="F1694" s="68">
        <f>_xlfn.XLOOKUP(Tabela4[[#This Row],[Destino]],Tabela2[Estado],Tabela2[Id_Porto],-1)</f>
        <v>1</v>
      </c>
      <c r="G1694" s="68">
        <f>_xlfn.XLOOKUP(Tabela4[[#This Row],[Tipo]],Tabela5[Tipo],Tabela5[Id_Carga],-1)</f>
        <v>1</v>
      </c>
      <c r="H1694" s="59">
        <f>MONTH(DATE(2024, FIND(Tabela4[[#This Row],[Mês]], "janfevmarabrmaijunjulagosetoutnovdez")/3 + 1, 1))</f>
        <v>4</v>
      </c>
      <c r="I1694" s="51">
        <v>4</v>
      </c>
      <c r="J1694" s="47">
        <v>4</v>
      </c>
    </row>
    <row r="1695" spans="1:10" x14ac:dyDescent="0.25">
      <c r="A1695" s="59" t="s">
        <v>197</v>
      </c>
      <c r="B1695" s="46" t="s">
        <v>191</v>
      </c>
      <c r="C1695" s="46" t="s">
        <v>182</v>
      </c>
      <c r="D1695" s="46" t="s">
        <v>183</v>
      </c>
      <c r="E1695" s="68">
        <f>_xlfn.XLOOKUP(Tabela4[[#This Row],[Origem]],Tabela2[Estado],Tabela2[Id_Porto],-1)</f>
        <v>7</v>
      </c>
      <c r="F1695" s="68">
        <f>_xlfn.XLOOKUP(Tabela4[[#This Row],[Destino]],Tabela2[Estado],Tabela2[Id_Porto],-1)</f>
        <v>8</v>
      </c>
      <c r="G1695" s="68">
        <f>_xlfn.XLOOKUP(Tabela4[[#This Row],[Tipo]],Tabela5[Tipo],Tabela5[Id_Carga],-1)</f>
        <v>3</v>
      </c>
      <c r="H1695" s="59">
        <f>MONTH(DATE(2024, FIND(Tabela4[[#This Row],[Mês]], "janfevmarabrmaijunjulagosetoutnovdez")/3 + 1, 1))</f>
        <v>4</v>
      </c>
      <c r="I1695" s="51">
        <v>2</v>
      </c>
      <c r="J1695" s="47">
        <v>4</v>
      </c>
    </row>
    <row r="1696" spans="1:10" x14ac:dyDescent="0.25">
      <c r="A1696" s="59" t="s">
        <v>197</v>
      </c>
      <c r="B1696" s="46" t="s">
        <v>192</v>
      </c>
      <c r="C1696" s="46" t="s">
        <v>178</v>
      </c>
      <c r="D1696" s="46" t="s">
        <v>181</v>
      </c>
      <c r="E1696" s="68">
        <f>_xlfn.XLOOKUP(Tabela4[[#This Row],[Origem]],Tabela2[Estado],Tabela2[Id_Porto],-1)</f>
        <v>2</v>
      </c>
      <c r="F1696" s="68">
        <f>_xlfn.XLOOKUP(Tabela4[[#This Row],[Destino]],Tabela2[Estado],Tabela2[Id_Porto],-1)</f>
        <v>6</v>
      </c>
      <c r="G1696" s="68">
        <f>_xlfn.XLOOKUP(Tabela4[[#This Row],[Tipo]],Tabela5[Tipo],Tabela5[Id_Carga],-1)</f>
        <v>1</v>
      </c>
      <c r="H1696" s="59">
        <f>MONTH(DATE(2024, FIND(Tabela4[[#This Row],[Mês]], "janfevmarabrmaijunjulagosetoutnovdez")/3 + 1, 1))</f>
        <v>4</v>
      </c>
      <c r="I1696" s="51">
        <v>4</v>
      </c>
      <c r="J1696" s="47">
        <v>4</v>
      </c>
    </row>
    <row r="1697" spans="1:10" x14ac:dyDescent="0.25">
      <c r="A1697" s="59" t="s">
        <v>197</v>
      </c>
      <c r="B1697" s="46" t="s">
        <v>191</v>
      </c>
      <c r="C1697" s="46" t="s">
        <v>180</v>
      </c>
      <c r="D1697" s="46" t="s">
        <v>177</v>
      </c>
      <c r="E1697" s="68">
        <f>_xlfn.XLOOKUP(Tabela4[[#This Row],[Origem]],Tabela2[Estado],Tabela2[Id_Porto],-1)</f>
        <v>5</v>
      </c>
      <c r="F1697" s="68">
        <f>_xlfn.XLOOKUP(Tabela4[[#This Row],[Destino]],Tabela2[Estado],Tabela2[Id_Porto],-1)</f>
        <v>1</v>
      </c>
      <c r="G1697" s="68">
        <f>_xlfn.XLOOKUP(Tabela4[[#This Row],[Tipo]],Tabela5[Tipo],Tabela5[Id_Carga],-1)</f>
        <v>3</v>
      </c>
      <c r="H1697" s="59">
        <f>MONTH(DATE(2024, FIND(Tabela4[[#This Row],[Mês]], "janfevmarabrmaijunjulagosetoutnovdez")/3 + 1, 1))</f>
        <v>4</v>
      </c>
      <c r="I1697" s="51">
        <v>2</v>
      </c>
      <c r="J1697" s="47">
        <v>4</v>
      </c>
    </row>
    <row r="1698" spans="1:10" x14ac:dyDescent="0.25">
      <c r="A1698" s="59" t="s">
        <v>197</v>
      </c>
      <c r="B1698" s="46" t="s">
        <v>191</v>
      </c>
      <c r="C1698" s="46" t="s">
        <v>180</v>
      </c>
      <c r="D1698" s="46" t="s">
        <v>86</v>
      </c>
      <c r="E1698" s="68">
        <f>_xlfn.XLOOKUP(Tabela4[[#This Row],[Origem]],Tabela2[Estado],Tabela2[Id_Porto],-1)</f>
        <v>5</v>
      </c>
      <c r="F1698" s="68">
        <f>_xlfn.XLOOKUP(Tabela4[[#This Row],[Destino]],Tabela2[Estado],Tabela2[Id_Porto],-1)</f>
        <v>4</v>
      </c>
      <c r="G1698" s="68">
        <f>_xlfn.XLOOKUP(Tabela4[[#This Row],[Tipo]],Tabela5[Tipo],Tabela5[Id_Carga],-1)</f>
        <v>3</v>
      </c>
      <c r="H1698" s="59">
        <f>MONTH(DATE(2024, FIND(Tabela4[[#This Row],[Mês]], "janfevmarabrmaijunjulagosetoutnovdez")/3 + 1, 1))</f>
        <v>4</v>
      </c>
      <c r="I1698" s="51">
        <v>2</v>
      </c>
      <c r="J1698" s="47">
        <v>4</v>
      </c>
    </row>
    <row r="1699" spans="1:10" x14ac:dyDescent="0.25">
      <c r="A1699" s="59" t="s">
        <v>197</v>
      </c>
      <c r="B1699" s="46" t="s">
        <v>193</v>
      </c>
      <c r="C1699" s="46" t="s">
        <v>180</v>
      </c>
      <c r="D1699" s="46" t="s">
        <v>186</v>
      </c>
      <c r="E1699" s="68">
        <f>_xlfn.XLOOKUP(Tabela4[[#This Row],[Origem]],Tabela2[Estado],Tabela2[Id_Porto],-1)</f>
        <v>5</v>
      </c>
      <c r="F1699" s="68">
        <f>_xlfn.XLOOKUP(Tabela4[[#This Row],[Destino]],Tabela2[Estado],Tabela2[Id_Porto],-1)</f>
        <v>11</v>
      </c>
      <c r="G1699" s="68">
        <f>_xlfn.XLOOKUP(Tabela4[[#This Row],[Tipo]],Tabela5[Tipo],Tabela5[Id_Carga],-1)</f>
        <v>4</v>
      </c>
      <c r="H1699" s="59">
        <f>MONTH(DATE(2024, FIND(Tabela4[[#This Row],[Mês]], "janfevmarabrmaijunjulagosetoutnovdez")/3 + 1, 1))</f>
        <v>4</v>
      </c>
      <c r="I1699" s="51">
        <v>2</v>
      </c>
      <c r="J1699" s="47">
        <v>4</v>
      </c>
    </row>
    <row r="1700" spans="1:10" x14ac:dyDescent="0.25">
      <c r="A1700" s="59" t="s">
        <v>197</v>
      </c>
      <c r="B1700" s="46" t="s">
        <v>191</v>
      </c>
      <c r="C1700" s="46" t="s">
        <v>180</v>
      </c>
      <c r="D1700" s="46" t="s">
        <v>184</v>
      </c>
      <c r="E1700" s="68">
        <f>_xlfn.XLOOKUP(Tabela4[[#This Row],[Origem]],Tabela2[Estado],Tabela2[Id_Porto],-1)</f>
        <v>5</v>
      </c>
      <c r="F1700" s="68">
        <f>_xlfn.XLOOKUP(Tabela4[[#This Row],[Destino]],Tabela2[Estado],Tabela2[Id_Porto],-1)</f>
        <v>9</v>
      </c>
      <c r="G1700" s="68">
        <f>_xlfn.XLOOKUP(Tabela4[[#This Row],[Tipo]],Tabela5[Tipo],Tabela5[Id_Carga],-1)</f>
        <v>3</v>
      </c>
      <c r="H1700" s="59">
        <f>MONTH(DATE(2024, FIND(Tabela4[[#This Row],[Mês]], "janfevmarabrmaijunjulagosetoutnovdez")/3 + 1, 1))</f>
        <v>4</v>
      </c>
      <c r="I1700" s="51">
        <v>4</v>
      </c>
      <c r="J1700" s="47">
        <v>4</v>
      </c>
    </row>
    <row r="1701" spans="1:10" x14ac:dyDescent="0.25">
      <c r="A1701" s="59" t="s">
        <v>197</v>
      </c>
      <c r="B1701" s="46" t="s">
        <v>191</v>
      </c>
      <c r="C1701" s="46" t="s">
        <v>180</v>
      </c>
      <c r="D1701" s="46" t="s">
        <v>184</v>
      </c>
      <c r="E1701" s="68">
        <f>_xlfn.XLOOKUP(Tabela4[[#This Row],[Origem]],Tabela2[Estado],Tabela2[Id_Porto],-1)</f>
        <v>5</v>
      </c>
      <c r="F1701" s="68">
        <f>_xlfn.XLOOKUP(Tabela4[[#This Row],[Destino]],Tabela2[Estado],Tabela2[Id_Porto],-1)</f>
        <v>9</v>
      </c>
      <c r="G1701" s="68">
        <f>_xlfn.XLOOKUP(Tabela4[[#This Row],[Tipo]],Tabela5[Tipo],Tabela5[Id_Carga],-1)</f>
        <v>3</v>
      </c>
      <c r="H1701" s="59">
        <f>MONTH(DATE(2024, FIND(Tabela4[[#This Row],[Mês]], "janfevmarabrmaijunjulagosetoutnovdez")/3 + 1, 1))</f>
        <v>4</v>
      </c>
      <c r="I1701" s="51">
        <v>2</v>
      </c>
      <c r="J1701" s="47">
        <v>4</v>
      </c>
    </row>
    <row r="1702" spans="1:10" x14ac:dyDescent="0.25">
      <c r="A1702" s="59" t="s">
        <v>197</v>
      </c>
      <c r="B1702" s="46" t="s">
        <v>191</v>
      </c>
      <c r="C1702" s="46" t="s">
        <v>185</v>
      </c>
      <c r="D1702" s="46" t="s">
        <v>186</v>
      </c>
      <c r="E1702" s="68">
        <f>_xlfn.XLOOKUP(Tabela4[[#This Row],[Origem]],Tabela2[Estado],Tabela2[Id_Porto],-1)</f>
        <v>10</v>
      </c>
      <c r="F1702" s="68">
        <f>_xlfn.XLOOKUP(Tabela4[[#This Row],[Destino]],Tabela2[Estado],Tabela2[Id_Porto],-1)</f>
        <v>11</v>
      </c>
      <c r="G1702" s="68">
        <f>_xlfn.XLOOKUP(Tabela4[[#This Row],[Tipo]],Tabela5[Tipo],Tabela5[Id_Carga],-1)</f>
        <v>3</v>
      </c>
      <c r="H1702" s="59">
        <f>MONTH(DATE(2024, FIND(Tabela4[[#This Row],[Mês]], "janfevmarabrmaijunjulagosetoutnovdez")/3 + 1, 1))</f>
        <v>4</v>
      </c>
      <c r="I1702" s="51">
        <v>2</v>
      </c>
      <c r="J1702" s="47">
        <v>4</v>
      </c>
    </row>
    <row r="1703" spans="1:10" x14ac:dyDescent="0.25">
      <c r="A1703" s="59" t="s">
        <v>197</v>
      </c>
      <c r="B1703" s="46" t="s">
        <v>191</v>
      </c>
      <c r="C1703" s="46" t="s">
        <v>185</v>
      </c>
      <c r="D1703" s="46" t="s">
        <v>186</v>
      </c>
      <c r="E1703" s="68">
        <f>_xlfn.XLOOKUP(Tabela4[[#This Row],[Origem]],Tabela2[Estado],Tabela2[Id_Porto],-1)</f>
        <v>10</v>
      </c>
      <c r="F1703" s="68">
        <f>_xlfn.XLOOKUP(Tabela4[[#This Row],[Destino]],Tabela2[Estado],Tabela2[Id_Porto],-1)</f>
        <v>11</v>
      </c>
      <c r="G1703" s="68">
        <f>_xlfn.XLOOKUP(Tabela4[[#This Row],[Tipo]],Tabela5[Tipo],Tabela5[Id_Carga],-1)</f>
        <v>3</v>
      </c>
      <c r="H1703" s="59">
        <f>MONTH(DATE(2024, FIND(Tabela4[[#This Row],[Mês]], "janfevmarabrmaijunjulagosetoutnovdez")/3 + 1, 1))</f>
        <v>4</v>
      </c>
      <c r="I1703" s="51">
        <v>2</v>
      </c>
      <c r="J1703" s="47">
        <v>4</v>
      </c>
    </row>
    <row r="1704" spans="1:10" x14ac:dyDescent="0.25">
      <c r="A1704" s="59" t="s">
        <v>197</v>
      </c>
      <c r="B1704" s="46" t="s">
        <v>193</v>
      </c>
      <c r="C1704" s="46" t="s">
        <v>183</v>
      </c>
      <c r="D1704" s="46" t="s">
        <v>177</v>
      </c>
      <c r="E1704" s="68">
        <f>_xlfn.XLOOKUP(Tabela4[[#This Row],[Origem]],Tabela2[Estado],Tabela2[Id_Porto],-1)</f>
        <v>8</v>
      </c>
      <c r="F1704" s="68">
        <f>_xlfn.XLOOKUP(Tabela4[[#This Row],[Destino]],Tabela2[Estado],Tabela2[Id_Porto],-1)</f>
        <v>1</v>
      </c>
      <c r="G1704" s="68">
        <f>_xlfn.XLOOKUP(Tabela4[[#This Row],[Tipo]],Tabela5[Tipo],Tabela5[Id_Carga],-1)</f>
        <v>4</v>
      </c>
      <c r="H1704" s="59">
        <f>MONTH(DATE(2024, FIND(Tabela4[[#This Row],[Mês]], "janfevmarabrmaijunjulagosetoutnovdez")/3 + 1, 1))</f>
        <v>4</v>
      </c>
      <c r="I1704" s="51">
        <v>2</v>
      </c>
      <c r="J1704" s="47">
        <v>4</v>
      </c>
    </row>
    <row r="1705" spans="1:10" x14ac:dyDescent="0.25">
      <c r="A1705" s="59" t="s">
        <v>197</v>
      </c>
      <c r="B1705" s="46" t="s">
        <v>193</v>
      </c>
      <c r="C1705" s="46" t="s">
        <v>183</v>
      </c>
      <c r="D1705" s="46" t="s">
        <v>181</v>
      </c>
      <c r="E1705" s="68">
        <f>_xlfn.XLOOKUP(Tabela4[[#This Row],[Origem]],Tabela2[Estado],Tabela2[Id_Porto],-1)</f>
        <v>8</v>
      </c>
      <c r="F1705" s="68">
        <f>_xlfn.XLOOKUP(Tabela4[[#This Row],[Destino]],Tabela2[Estado],Tabela2[Id_Porto],-1)</f>
        <v>6</v>
      </c>
      <c r="G1705" s="68">
        <f>_xlfn.XLOOKUP(Tabela4[[#This Row],[Tipo]],Tabela5[Tipo],Tabela5[Id_Carga],-1)</f>
        <v>4</v>
      </c>
      <c r="H1705" s="59">
        <f>MONTH(DATE(2024, FIND(Tabela4[[#This Row],[Mês]], "janfevmarabrmaijunjulagosetoutnovdez")/3 + 1, 1))</f>
        <v>4</v>
      </c>
      <c r="I1705" s="51">
        <v>2</v>
      </c>
      <c r="J1705" s="47">
        <v>4</v>
      </c>
    </row>
    <row r="1706" spans="1:10" x14ac:dyDescent="0.25">
      <c r="A1706" s="59" t="s">
        <v>197</v>
      </c>
      <c r="B1706" s="46" t="s">
        <v>191</v>
      </c>
      <c r="C1706" s="46" t="s">
        <v>183</v>
      </c>
      <c r="D1706" s="46" t="s">
        <v>86</v>
      </c>
      <c r="E1706" s="68">
        <f>_xlfn.XLOOKUP(Tabela4[[#This Row],[Origem]],Tabela2[Estado],Tabela2[Id_Porto],-1)</f>
        <v>8</v>
      </c>
      <c r="F1706" s="68">
        <f>_xlfn.XLOOKUP(Tabela4[[#This Row],[Destino]],Tabela2[Estado],Tabela2[Id_Porto],-1)</f>
        <v>4</v>
      </c>
      <c r="G1706" s="68">
        <f>_xlfn.XLOOKUP(Tabela4[[#This Row],[Tipo]],Tabela5[Tipo],Tabela5[Id_Carga],-1)</f>
        <v>3</v>
      </c>
      <c r="H1706" s="59">
        <f>MONTH(DATE(2024, FIND(Tabela4[[#This Row],[Mês]], "janfevmarabrmaijunjulagosetoutnovdez")/3 + 1, 1))</f>
        <v>4</v>
      </c>
      <c r="I1706" s="51">
        <v>2</v>
      </c>
      <c r="J1706" s="47">
        <v>4</v>
      </c>
    </row>
    <row r="1707" spans="1:10" x14ac:dyDescent="0.25">
      <c r="A1707" s="59" t="s">
        <v>197</v>
      </c>
      <c r="B1707" s="46" t="s">
        <v>192</v>
      </c>
      <c r="C1707" s="46" t="s">
        <v>187</v>
      </c>
      <c r="D1707" s="46" t="s">
        <v>186</v>
      </c>
      <c r="E1707" s="68">
        <f>_xlfn.XLOOKUP(Tabela4[[#This Row],[Origem]],Tabela2[Estado],Tabela2[Id_Porto],-1)</f>
        <v>12</v>
      </c>
      <c r="F1707" s="68">
        <f>_xlfn.XLOOKUP(Tabela4[[#This Row],[Destino]],Tabela2[Estado],Tabela2[Id_Porto],-1)</f>
        <v>11</v>
      </c>
      <c r="G1707" s="68">
        <f>_xlfn.XLOOKUP(Tabela4[[#This Row],[Tipo]],Tabela5[Tipo],Tabela5[Id_Carga],-1)</f>
        <v>1</v>
      </c>
      <c r="H1707" s="59">
        <f>MONTH(DATE(2024, FIND(Tabela4[[#This Row],[Mês]], "janfevmarabrmaijunjulagosetoutnovdez")/3 + 1, 1))</f>
        <v>4</v>
      </c>
      <c r="I1707" s="51">
        <v>4</v>
      </c>
      <c r="J1707" s="47">
        <v>4</v>
      </c>
    </row>
    <row r="1708" spans="1:10" x14ac:dyDescent="0.25">
      <c r="A1708" s="59" t="s">
        <v>197</v>
      </c>
      <c r="B1708" s="46" t="s">
        <v>193</v>
      </c>
      <c r="C1708" s="46" t="s">
        <v>187</v>
      </c>
      <c r="D1708" s="46" t="s">
        <v>184</v>
      </c>
      <c r="E1708" s="68">
        <f>_xlfn.XLOOKUP(Tabela4[[#This Row],[Origem]],Tabela2[Estado],Tabela2[Id_Porto],-1)</f>
        <v>12</v>
      </c>
      <c r="F1708" s="68">
        <f>_xlfn.XLOOKUP(Tabela4[[#This Row],[Destino]],Tabela2[Estado],Tabela2[Id_Porto],-1)</f>
        <v>9</v>
      </c>
      <c r="G1708" s="68">
        <f>_xlfn.XLOOKUP(Tabela4[[#This Row],[Tipo]],Tabela5[Tipo],Tabela5[Id_Carga],-1)</f>
        <v>4</v>
      </c>
      <c r="H1708" s="59">
        <f>MONTH(DATE(2024, FIND(Tabela4[[#This Row],[Mês]], "janfevmarabrmaijunjulagosetoutnovdez")/3 + 1, 1))</f>
        <v>4</v>
      </c>
      <c r="I1708" s="51">
        <v>2</v>
      </c>
      <c r="J1708" s="47">
        <v>4</v>
      </c>
    </row>
    <row r="1709" spans="1:10" x14ac:dyDescent="0.25">
      <c r="A1709" s="59" t="s">
        <v>197</v>
      </c>
      <c r="B1709" s="46" t="s">
        <v>191</v>
      </c>
      <c r="C1709" s="46" t="s">
        <v>186</v>
      </c>
      <c r="D1709" s="46" t="s">
        <v>86</v>
      </c>
      <c r="E1709" s="68">
        <f>_xlfn.XLOOKUP(Tabela4[[#This Row],[Origem]],Tabela2[Estado],Tabela2[Id_Porto],-1)</f>
        <v>11</v>
      </c>
      <c r="F1709" s="68">
        <f>_xlfn.XLOOKUP(Tabela4[[#This Row],[Destino]],Tabela2[Estado],Tabela2[Id_Porto],-1)</f>
        <v>4</v>
      </c>
      <c r="G1709" s="68">
        <f>_xlfn.XLOOKUP(Tabela4[[#This Row],[Tipo]],Tabela5[Tipo],Tabela5[Id_Carga],-1)</f>
        <v>3</v>
      </c>
      <c r="H1709" s="59">
        <f>MONTH(DATE(2024, FIND(Tabela4[[#This Row],[Mês]], "janfevmarabrmaijunjulagosetoutnovdez")/3 + 1, 1))</f>
        <v>4</v>
      </c>
      <c r="I1709" s="51">
        <v>2</v>
      </c>
      <c r="J1709" s="47">
        <v>4</v>
      </c>
    </row>
    <row r="1710" spans="1:10" x14ac:dyDescent="0.25">
      <c r="A1710" s="59" t="s">
        <v>197</v>
      </c>
      <c r="B1710" s="46" t="s">
        <v>191</v>
      </c>
      <c r="C1710" s="46" t="s">
        <v>186</v>
      </c>
      <c r="D1710" s="46" t="s">
        <v>86</v>
      </c>
      <c r="E1710" s="68">
        <f>_xlfn.XLOOKUP(Tabela4[[#This Row],[Origem]],Tabela2[Estado],Tabela2[Id_Porto],-1)</f>
        <v>11</v>
      </c>
      <c r="F1710" s="68">
        <f>_xlfn.XLOOKUP(Tabela4[[#This Row],[Destino]],Tabela2[Estado],Tabela2[Id_Porto],-1)</f>
        <v>4</v>
      </c>
      <c r="G1710" s="68">
        <f>_xlfn.XLOOKUP(Tabela4[[#This Row],[Tipo]],Tabela5[Tipo],Tabela5[Id_Carga],-1)</f>
        <v>3</v>
      </c>
      <c r="H1710" s="59">
        <f>MONTH(DATE(2024, FIND(Tabela4[[#This Row],[Mês]], "janfevmarabrmaijunjulagosetoutnovdez")/3 + 1, 1))</f>
        <v>4</v>
      </c>
      <c r="I1710" s="51">
        <v>2</v>
      </c>
      <c r="J1710" s="47">
        <v>4</v>
      </c>
    </row>
    <row r="1711" spans="1:10" x14ac:dyDescent="0.25">
      <c r="A1711" s="59" t="s">
        <v>197</v>
      </c>
      <c r="B1711" s="46" t="s">
        <v>192</v>
      </c>
      <c r="C1711" s="46" t="s">
        <v>186</v>
      </c>
      <c r="D1711" s="46" t="s">
        <v>183</v>
      </c>
      <c r="E1711" s="68">
        <f>_xlfn.XLOOKUP(Tabela4[[#This Row],[Origem]],Tabela2[Estado],Tabela2[Id_Porto],-1)</f>
        <v>11</v>
      </c>
      <c r="F1711" s="68">
        <f>_xlfn.XLOOKUP(Tabela4[[#This Row],[Destino]],Tabela2[Estado],Tabela2[Id_Porto],-1)</f>
        <v>8</v>
      </c>
      <c r="G1711" s="68">
        <f>_xlfn.XLOOKUP(Tabela4[[#This Row],[Tipo]],Tabela5[Tipo],Tabela5[Id_Carga],-1)</f>
        <v>1</v>
      </c>
      <c r="H1711" s="59">
        <f>MONTH(DATE(2024, FIND(Tabela4[[#This Row],[Mês]], "janfevmarabrmaijunjulagosetoutnovdez")/3 + 1, 1))</f>
        <v>4</v>
      </c>
      <c r="I1711" s="51">
        <v>4</v>
      </c>
      <c r="J1711" s="47">
        <v>4</v>
      </c>
    </row>
    <row r="1712" spans="1:10" x14ac:dyDescent="0.25">
      <c r="A1712" s="59" t="s">
        <v>197</v>
      </c>
      <c r="B1712" s="46" t="s">
        <v>191</v>
      </c>
      <c r="C1712" s="46" t="s">
        <v>186</v>
      </c>
      <c r="D1712" s="46" t="s">
        <v>183</v>
      </c>
      <c r="E1712" s="68">
        <f>_xlfn.XLOOKUP(Tabela4[[#This Row],[Origem]],Tabela2[Estado],Tabela2[Id_Porto],-1)</f>
        <v>11</v>
      </c>
      <c r="F1712" s="68">
        <f>_xlfn.XLOOKUP(Tabela4[[#This Row],[Destino]],Tabela2[Estado],Tabela2[Id_Porto],-1)</f>
        <v>8</v>
      </c>
      <c r="G1712" s="68">
        <f>_xlfn.XLOOKUP(Tabela4[[#This Row],[Tipo]],Tabela5[Tipo],Tabela5[Id_Carga],-1)</f>
        <v>3</v>
      </c>
      <c r="H1712" s="59">
        <f>MONTH(DATE(2024, FIND(Tabela4[[#This Row],[Mês]], "janfevmarabrmaijunjulagosetoutnovdez")/3 + 1, 1))</f>
        <v>4</v>
      </c>
      <c r="I1712" s="51">
        <v>2</v>
      </c>
      <c r="J1712" s="47">
        <v>4</v>
      </c>
    </row>
    <row r="1713" spans="1:10" x14ac:dyDescent="0.25">
      <c r="A1713" s="59" t="s">
        <v>197</v>
      </c>
      <c r="B1713" s="46" t="s">
        <v>191</v>
      </c>
      <c r="C1713" s="46" t="s">
        <v>186</v>
      </c>
      <c r="D1713" s="46" t="s">
        <v>183</v>
      </c>
      <c r="E1713" s="68">
        <f>_xlfn.XLOOKUP(Tabela4[[#This Row],[Origem]],Tabela2[Estado],Tabela2[Id_Porto],-1)</f>
        <v>11</v>
      </c>
      <c r="F1713" s="68">
        <f>_xlfn.XLOOKUP(Tabela4[[#This Row],[Destino]],Tabela2[Estado],Tabela2[Id_Porto],-1)</f>
        <v>8</v>
      </c>
      <c r="G1713" s="68">
        <f>_xlfn.XLOOKUP(Tabela4[[#This Row],[Tipo]],Tabela5[Tipo],Tabela5[Id_Carga],-1)</f>
        <v>3</v>
      </c>
      <c r="H1713" s="59">
        <f>MONTH(DATE(2024, FIND(Tabela4[[#This Row],[Mês]], "janfevmarabrmaijunjulagosetoutnovdez")/3 + 1, 1))</f>
        <v>4</v>
      </c>
      <c r="I1713" s="51">
        <v>2</v>
      </c>
      <c r="J1713" s="47">
        <v>4</v>
      </c>
    </row>
    <row r="1714" spans="1:10" x14ac:dyDescent="0.25">
      <c r="A1714" s="59" t="s">
        <v>197</v>
      </c>
      <c r="B1714" s="46" t="s">
        <v>192</v>
      </c>
      <c r="C1714" s="46" t="s">
        <v>186</v>
      </c>
      <c r="D1714" s="46" t="s">
        <v>186</v>
      </c>
      <c r="E1714" s="68">
        <f>_xlfn.XLOOKUP(Tabela4[[#This Row],[Origem]],Tabela2[Estado],Tabela2[Id_Porto],-1)</f>
        <v>11</v>
      </c>
      <c r="F1714" s="68">
        <f>_xlfn.XLOOKUP(Tabela4[[#This Row],[Destino]],Tabela2[Estado],Tabela2[Id_Porto],-1)</f>
        <v>11</v>
      </c>
      <c r="G1714" s="68">
        <f>_xlfn.XLOOKUP(Tabela4[[#This Row],[Tipo]],Tabela5[Tipo],Tabela5[Id_Carga],-1)</f>
        <v>1</v>
      </c>
      <c r="H1714" s="59">
        <f>MONTH(DATE(2024, FIND(Tabela4[[#This Row],[Mês]], "janfevmarabrmaijunjulagosetoutnovdez")/3 + 1, 1))</f>
        <v>4</v>
      </c>
      <c r="I1714" s="51">
        <v>4</v>
      </c>
      <c r="J1714" s="47">
        <v>4</v>
      </c>
    </row>
    <row r="1715" spans="1:10" x14ac:dyDescent="0.25">
      <c r="A1715" s="59" t="s">
        <v>197</v>
      </c>
      <c r="B1715" s="46" t="s">
        <v>191</v>
      </c>
      <c r="C1715" s="46" t="s">
        <v>184</v>
      </c>
      <c r="D1715" s="46" t="s">
        <v>183</v>
      </c>
      <c r="E1715" s="68">
        <f>_xlfn.XLOOKUP(Tabela4[[#This Row],[Origem]],Tabela2[Estado],Tabela2[Id_Porto],-1)</f>
        <v>9</v>
      </c>
      <c r="F1715" s="68">
        <f>_xlfn.XLOOKUP(Tabela4[[#This Row],[Destino]],Tabela2[Estado],Tabela2[Id_Porto],-1)</f>
        <v>8</v>
      </c>
      <c r="G1715" s="68">
        <f>_xlfn.XLOOKUP(Tabela4[[#This Row],[Tipo]],Tabela5[Tipo],Tabela5[Id_Carga],-1)</f>
        <v>3</v>
      </c>
      <c r="H1715" s="59">
        <f>MONTH(DATE(2024, FIND(Tabela4[[#This Row],[Mês]], "janfevmarabrmaijunjulagosetoutnovdez")/3 + 1, 1))</f>
        <v>4</v>
      </c>
      <c r="I1715" s="51">
        <v>2</v>
      </c>
      <c r="J1715" s="47">
        <v>4</v>
      </c>
    </row>
    <row r="1716" spans="1:10" x14ac:dyDescent="0.25">
      <c r="A1716" s="59" t="s">
        <v>197</v>
      </c>
      <c r="B1716" s="46" t="s">
        <v>192</v>
      </c>
      <c r="C1716" s="46" t="s">
        <v>177</v>
      </c>
      <c r="D1716" s="46" t="s">
        <v>184</v>
      </c>
      <c r="E1716" s="68">
        <f>_xlfn.XLOOKUP(Tabela4[[#This Row],[Origem]],Tabela2[Estado],Tabela2[Id_Porto],-1)</f>
        <v>1</v>
      </c>
      <c r="F1716" s="68">
        <f>_xlfn.XLOOKUP(Tabela4[[#This Row],[Destino]],Tabela2[Estado],Tabela2[Id_Porto],-1)</f>
        <v>9</v>
      </c>
      <c r="G1716" s="68">
        <f>_xlfn.XLOOKUP(Tabela4[[#This Row],[Tipo]],Tabela5[Tipo],Tabela5[Id_Carga],-1)</f>
        <v>1</v>
      </c>
      <c r="H1716" s="59">
        <f>MONTH(DATE(2024, FIND(Tabela4[[#This Row],[Mês]], "janfevmarabrmaijunjulagosetoutnovdez")/3 + 1, 1))</f>
        <v>4</v>
      </c>
      <c r="I1716" s="51">
        <v>3</v>
      </c>
      <c r="J1716" s="47">
        <v>3</v>
      </c>
    </row>
    <row r="1717" spans="1:10" x14ac:dyDescent="0.25">
      <c r="A1717" s="59" t="s">
        <v>197</v>
      </c>
      <c r="B1717" s="46" t="s">
        <v>192</v>
      </c>
      <c r="C1717" s="46" t="s">
        <v>86</v>
      </c>
      <c r="D1717" s="46" t="s">
        <v>186</v>
      </c>
      <c r="E1717" s="68">
        <f>_xlfn.XLOOKUP(Tabela4[[#This Row],[Origem]],Tabela2[Estado],Tabela2[Id_Porto],-1)</f>
        <v>4</v>
      </c>
      <c r="F1717" s="68">
        <f>_xlfn.XLOOKUP(Tabela4[[#This Row],[Destino]],Tabela2[Estado],Tabela2[Id_Porto],-1)</f>
        <v>11</v>
      </c>
      <c r="G1717" s="68">
        <f>_xlfn.XLOOKUP(Tabela4[[#This Row],[Tipo]],Tabela5[Tipo],Tabela5[Id_Carga],-1)</f>
        <v>1</v>
      </c>
      <c r="H1717" s="59">
        <f>MONTH(DATE(2024, FIND(Tabela4[[#This Row],[Mês]], "janfevmarabrmaijunjulagosetoutnovdez")/3 + 1, 1))</f>
        <v>4</v>
      </c>
      <c r="I1717" s="51">
        <v>3</v>
      </c>
      <c r="J1717" s="47">
        <v>3</v>
      </c>
    </row>
    <row r="1718" spans="1:10" x14ac:dyDescent="0.25">
      <c r="A1718" s="59" t="s">
        <v>197</v>
      </c>
      <c r="B1718" s="46" t="s">
        <v>192</v>
      </c>
      <c r="C1718" s="46" t="s">
        <v>182</v>
      </c>
      <c r="D1718" s="46" t="s">
        <v>186</v>
      </c>
      <c r="E1718" s="68">
        <f>_xlfn.XLOOKUP(Tabela4[[#This Row],[Origem]],Tabela2[Estado],Tabela2[Id_Porto],-1)</f>
        <v>7</v>
      </c>
      <c r="F1718" s="68">
        <f>_xlfn.XLOOKUP(Tabela4[[#This Row],[Destino]],Tabela2[Estado],Tabela2[Id_Porto],-1)</f>
        <v>11</v>
      </c>
      <c r="G1718" s="68">
        <f>_xlfn.XLOOKUP(Tabela4[[#This Row],[Tipo]],Tabela5[Tipo],Tabela5[Id_Carga],-1)</f>
        <v>1</v>
      </c>
      <c r="H1718" s="59">
        <f>MONTH(DATE(2024, FIND(Tabela4[[#This Row],[Mês]], "janfevmarabrmaijunjulagosetoutnovdez")/3 + 1, 1))</f>
        <v>4</v>
      </c>
      <c r="I1718" s="51">
        <v>3</v>
      </c>
      <c r="J1718" s="47">
        <v>3</v>
      </c>
    </row>
    <row r="1719" spans="1:10" x14ac:dyDescent="0.25">
      <c r="A1719" s="59" t="s">
        <v>197</v>
      </c>
      <c r="B1719" s="46" t="s">
        <v>192</v>
      </c>
      <c r="C1719" s="46" t="s">
        <v>182</v>
      </c>
      <c r="D1719" s="46" t="s">
        <v>184</v>
      </c>
      <c r="E1719" s="68">
        <f>_xlfn.XLOOKUP(Tabela4[[#This Row],[Origem]],Tabela2[Estado],Tabela2[Id_Porto],-1)</f>
        <v>7</v>
      </c>
      <c r="F1719" s="68">
        <f>_xlfn.XLOOKUP(Tabela4[[#This Row],[Destino]],Tabela2[Estado],Tabela2[Id_Porto],-1)</f>
        <v>9</v>
      </c>
      <c r="G1719" s="68">
        <f>_xlfn.XLOOKUP(Tabela4[[#This Row],[Tipo]],Tabela5[Tipo],Tabela5[Id_Carga],-1)</f>
        <v>1</v>
      </c>
      <c r="H1719" s="59">
        <f>MONTH(DATE(2024, FIND(Tabela4[[#This Row],[Mês]], "janfevmarabrmaijunjulagosetoutnovdez")/3 + 1, 1))</f>
        <v>4</v>
      </c>
      <c r="I1719" s="51">
        <v>3</v>
      </c>
      <c r="J1719" s="47">
        <v>3</v>
      </c>
    </row>
    <row r="1720" spans="1:10" x14ac:dyDescent="0.25">
      <c r="A1720" s="59" t="s">
        <v>197</v>
      </c>
      <c r="B1720" s="46" t="s">
        <v>192</v>
      </c>
      <c r="C1720" s="46" t="s">
        <v>178</v>
      </c>
      <c r="D1720" s="46" t="s">
        <v>86</v>
      </c>
      <c r="E1720" s="68">
        <f>_xlfn.XLOOKUP(Tabela4[[#This Row],[Origem]],Tabela2[Estado],Tabela2[Id_Porto],-1)</f>
        <v>2</v>
      </c>
      <c r="F1720" s="68">
        <f>_xlfn.XLOOKUP(Tabela4[[#This Row],[Destino]],Tabela2[Estado],Tabela2[Id_Porto],-1)</f>
        <v>4</v>
      </c>
      <c r="G1720" s="68">
        <f>_xlfn.XLOOKUP(Tabela4[[#This Row],[Tipo]],Tabela5[Tipo],Tabela5[Id_Carga],-1)</f>
        <v>1</v>
      </c>
      <c r="H1720" s="59">
        <f>MONTH(DATE(2024, FIND(Tabela4[[#This Row],[Mês]], "janfevmarabrmaijunjulagosetoutnovdez")/3 + 1, 1))</f>
        <v>4</v>
      </c>
      <c r="I1720" s="51">
        <v>3</v>
      </c>
      <c r="J1720" s="47">
        <v>3</v>
      </c>
    </row>
    <row r="1721" spans="1:10" x14ac:dyDescent="0.25">
      <c r="A1721" s="59" t="s">
        <v>197</v>
      </c>
      <c r="B1721" s="46" t="s">
        <v>192</v>
      </c>
      <c r="C1721" s="46" t="s">
        <v>186</v>
      </c>
      <c r="D1721" s="46" t="s">
        <v>181</v>
      </c>
      <c r="E1721" s="68">
        <f>_xlfn.XLOOKUP(Tabela4[[#This Row],[Origem]],Tabela2[Estado],Tabela2[Id_Porto],-1)</f>
        <v>11</v>
      </c>
      <c r="F1721" s="68">
        <f>_xlfn.XLOOKUP(Tabela4[[#This Row],[Destino]],Tabela2[Estado],Tabela2[Id_Porto],-1)</f>
        <v>6</v>
      </c>
      <c r="G1721" s="68">
        <f>_xlfn.XLOOKUP(Tabela4[[#This Row],[Tipo]],Tabela5[Tipo],Tabela5[Id_Carga],-1)</f>
        <v>1</v>
      </c>
      <c r="H1721" s="59">
        <f>MONTH(DATE(2024, FIND(Tabela4[[#This Row],[Mês]], "janfevmarabrmaijunjulagosetoutnovdez")/3 + 1, 1))</f>
        <v>4</v>
      </c>
      <c r="I1721" s="51">
        <v>3</v>
      </c>
      <c r="J1721" s="47">
        <v>3</v>
      </c>
    </row>
    <row r="1722" spans="1:10" x14ac:dyDescent="0.25">
      <c r="A1722" s="59" t="s">
        <v>197</v>
      </c>
      <c r="B1722" s="46" t="s">
        <v>192</v>
      </c>
      <c r="C1722" s="46" t="s">
        <v>186</v>
      </c>
      <c r="D1722" s="46" t="s">
        <v>184</v>
      </c>
      <c r="E1722" s="68">
        <f>_xlfn.XLOOKUP(Tabela4[[#This Row],[Origem]],Tabela2[Estado],Tabela2[Id_Porto],-1)</f>
        <v>11</v>
      </c>
      <c r="F1722" s="68">
        <f>_xlfn.XLOOKUP(Tabela4[[#This Row],[Destino]],Tabela2[Estado],Tabela2[Id_Porto],-1)</f>
        <v>9</v>
      </c>
      <c r="G1722" s="68">
        <f>_xlfn.XLOOKUP(Tabela4[[#This Row],[Tipo]],Tabela5[Tipo],Tabela5[Id_Carga],-1)</f>
        <v>1</v>
      </c>
      <c r="H1722" s="59">
        <f>MONTH(DATE(2024, FIND(Tabela4[[#This Row],[Mês]], "janfevmarabrmaijunjulagosetoutnovdez")/3 + 1, 1))</f>
        <v>4</v>
      </c>
      <c r="I1722" s="51">
        <v>3</v>
      </c>
      <c r="J1722" s="47">
        <v>3</v>
      </c>
    </row>
    <row r="1723" spans="1:10" x14ac:dyDescent="0.25">
      <c r="A1723" s="59" t="s">
        <v>197</v>
      </c>
      <c r="B1723" s="46" t="s">
        <v>192</v>
      </c>
      <c r="C1723" s="46" t="s">
        <v>184</v>
      </c>
      <c r="D1723" s="46" t="s">
        <v>180</v>
      </c>
      <c r="E1723" s="68">
        <f>_xlfn.XLOOKUP(Tabela4[[#This Row],[Origem]],Tabela2[Estado],Tabela2[Id_Porto],-1)</f>
        <v>9</v>
      </c>
      <c r="F1723" s="68">
        <f>_xlfn.XLOOKUP(Tabela4[[#This Row],[Destino]],Tabela2[Estado],Tabela2[Id_Porto],-1)</f>
        <v>5</v>
      </c>
      <c r="G1723" s="68">
        <f>_xlfn.XLOOKUP(Tabela4[[#This Row],[Tipo]],Tabela5[Tipo],Tabela5[Id_Carga],-1)</f>
        <v>1</v>
      </c>
      <c r="H1723" s="59">
        <f>MONTH(DATE(2024, FIND(Tabela4[[#This Row],[Mês]], "janfevmarabrmaijunjulagosetoutnovdez")/3 + 1, 1))</f>
        <v>4</v>
      </c>
      <c r="I1723" s="51">
        <v>3</v>
      </c>
      <c r="J1723" s="47">
        <v>3</v>
      </c>
    </row>
    <row r="1724" spans="1:10" x14ac:dyDescent="0.25">
      <c r="A1724" s="59" t="s">
        <v>197</v>
      </c>
      <c r="B1724" s="46" t="s">
        <v>191</v>
      </c>
      <c r="C1724" s="46" t="s">
        <v>177</v>
      </c>
      <c r="D1724" s="46" t="s">
        <v>181</v>
      </c>
      <c r="E1724" s="68">
        <f>_xlfn.XLOOKUP(Tabela4[[#This Row],[Origem]],Tabela2[Estado],Tabela2[Id_Porto],-1)</f>
        <v>1</v>
      </c>
      <c r="F1724" s="68">
        <f>_xlfn.XLOOKUP(Tabela4[[#This Row],[Destino]],Tabela2[Estado],Tabela2[Id_Porto],-1)</f>
        <v>6</v>
      </c>
      <c r="G1724" s="68">
        <f>_xlfn.XLOOKUP(Tabela4[[#This Row],[Tipo]],Tabela5[Tipo],Tabela5[Id_Carga],-1)</f>
        <v>3</v>
      </c>
      <c r="H1724" s="59">
        <f>MONTH(DATE(2024, FIND(Tabela4[[#This Row],[Mês]], "janfevmarabrmaijunjulagosetoutnovdez")/3 + 1, 1))</f>
        <v>4</v>
      </c>
      <c r="I1724" s="51">
        <v>1</v>
      </c>
      <c r="J1724" s="47">
        <v>2</v>
      </c>
    </row>
    <row r="1725" spans="1:10" x14ac:dyDescent="0.25">
      <c r="A1725" s="59" t="s">
        <v>197</v>
      </c>
      <c r="B1725" s="46" t="s">
        <v>193</v>
      </c>
      <c r="C1725" s="46" t="s">
        <v>177</v>
      </c>
      <c r="D1725" s="46" t="s">
        <v>86</v>
      </c>
      <c r="E1725" s="68">
        <f>_xlfn.XLOOKUP(Tabela4[[#This Row],[Origem]],Tabela2[Estado],Tabela2[Id_Porto],-1)</f>
        <v>1</v>
      </c>
      <c r="F1725" s="68">
        <f>_xlfn.XLOOKUP(Tabela4[[#This Row],[Destino]],Tabela2[Estado],Tabela2[Id_Porto],-1)</f>
        <v>4</v>
      </c>
      <c r="G1725" s="68">
        <f>_xlfn.XLOOKUP(Tabela4[[#This Row],[Tipo]],Tabela5[Tipo],Tabela5[Id_Carga],-1)</f>
        <v>4</v>
      </c>
      <c r="H1725" s="59">
        <f>MONTH(DATE(2024, FIND(Tabela4[[#This Row],[Mês]], "janfevmarabrmaijunjulagosetoutnovdez")/3 + 1, 1))</f>
        <v>4</v>
      </c>
      <c r="I1725" s="51">
        <v>1</v>
      </c>
      <c r="J1725" s="47">
        <v>2</v>
      </c>
    </row>
    <row r="1726" spans="1:10" x14ac:dyDescent="0.25">
      <c r="A1726" s="59" t="s">
        <v>197</v>
      </c>
      <c r="B1726" s="46" t="s">
        <v>191</v>
      </c>
      <c r="C1726" s="46" t="s">
        <v>177</v>
      </c>
      <c r="D1726" s="46" t="s">
        <v>86</v>
      </c>
      <c r="E1726" s="68">
        <f>_xlfn.XLOOKUP(Tabela4[[#This Row],[Origem]],Tabela2[Estado],Tabela2[Id_Porto],-1)</f>
        <v>1</v>
      </c>
      <c r="F1726" s="68">
        <f>_xlfn.XLOOKUP(Tabela4[[#This Row],[Destino]],Tabela2[Estado],Tabela2[Id_Porto],-1)</f>
        <v>4</v>
      </c>
      <c r="G1726" s="68">
        <f>_xlfn.XLOOKUP(Tabela4[[#This Row],[Tipo]],Tabela5[Tipo],Tabela5[Id_Carga],-1)</f>
        <v>3</v>
      </c>
      <c r="H1726" s="59">
        <f>MONTH(DATE(2024, FIND(Tabela4[[#This Row],[Mês]], "janfevmarabrmaijunjulagosetoutnovdez")/3 + 1, 1))</f>
        <v>4</v>
      </c>
      <c r="I1726" s="51">
        <v>1</v>
      </c>
      <c r="J1726" s="47">
        <v>2</v>
      </c>
    </row>
    <row r="1727" spans="1:10" x14ac:dyDescent="0.25">
      <c r="A1727" s="59" t="s">
        <v>197</v>
      </c>
      <c r="B1727" s="46" t="s">
        <v>192</v>
      </c>
      <c r="C1727" s="46" t="s">
        <v>177</v>
      </c>
      <c r="D1727" s="46" t="s">
        <v>180</v>
      </c>
      <c r="E1727" s="68">
        <f>_xlfn.XLOOKUP(Tabela4[[#This Row],[Origem]],Tabela2[Estado],Tabela2[Id_Porto],-1)</f>
        <v>1</v>
      </c>
      <c r="F1727" s="68">
        <f>_xlfn.XLOOKUP(Tabela4[[#This Row],[Destino]],Tabela2[Estado],Tabela2[Id_Porto],-1)</f>
        <v>5</v>
      </c>
      <c r="G1727" s="68">
        <f>_xlfn.XLOOKUP(Tabela4[[#This Row],[Tipo]],Tabela5[Tipo],Tabela5[Id_Carga],-1)</f>
        <v>1</v>
      </c>
      <c r="H1727" s="59">
        <f>MONTH(DATE(2024, FIND(Tabela4[[#This Row],[Mês]], "janfevmarabrmaijunjulagosetoutnovdez")/3 + 1, 1))</f>
        <v>4</v>
      </c>
      <c r="I1727" s="51">
        <v>2</v>
      </c>
      <c r="J1727" s="47">
        <v>2</v>
      </c>
    </row>
    <row r="1728" spans="1:10" x14ac:dyDescent="0.25">
      <c r="A1728" s="59" t="s">
        <v>197</v>
      </c>
      <c r="B1728" s="46" t="s">
        <v>192</v>
      </c>
      <c r="C1728" s="46" t="s">
        <v>181</v>
      </c>
      <c r="D1728" s="46" t="s">
        <v>177</v>
      </c>
      <c r="E1728" s="68">
        <f>_xlfn.XLOOKUP(Tabela4[[#This Row],[Origem]],Tabela2[Estado],Tabela2[Id_Porto],-1)</f>
        <v>6</v>
      </c>
      <c r="F1728" s="68">
        <f>_xlfn.XLOOKUP(Tabela4[[#This Row],[Destino]],Tabela2[Estado],Tabela2[Id_Porto],-1)</f>
        <v>1</v>
      </c>
      <c r="G1728" s="68">
        <f>_xlfn.XLOOKUP(Tabela4[[#This Row],[Tipo]],Tabela5[Tipo],Tabela5[Id_Carga],-1)</f>
        <v>1</v>
      </c>
      <c r="H1728" s="59">
        <f>MONTH(DATE(2024, FIND(Tabela4[[#This Row],[Mês]], "janfevmarabrmaijunjulagosetoutnovdez")/3 + 1, 1))</f>
        <v>4</v>
      </c>
      <c r="I1728" s="51">
        <v>2</v>
      </c>
      <c r="J1728" s="47">
        <v>2</v>
      </c>
    </row>
    <row r="1729" spans="1:10" x14ac:dyDescent="0.25">
      <c r="A1729" s="59" t="s">
        <v>197</v>
      </c>
      <c r="B1729" s="46" t="s">
        <v>191</v>
      </c>
      <c r="C1729" s="46" t="s">
        <v>181</v>
      </c>
      <c r="D1729" s="46" t="s">
        <v>86</v>
      </c>
      <c r="E1729" s="68">
        <f>_xlfn.XLOOKUP(Tabela4[[#This Row],[Origem]],Tabela2[Estado],Tabela2[Id_Porto],-1)</f>
        <v>6</v>
      </c>
      <c r="F1729" s="68">
        <f>_xlfn.XLOOKUP(Tabela4[[#This Row],[Destino]],Tabela2[Estado],Tabela2[Id_Porto],-1)</f>
        <v>4</v>
      </c>
      <c r="G1729" s="68">
        <f>_xlfn.XLOOKUP(Tabela4[[#This Row],[Tipo]],Tabela5[Tipo],Tabela5[Id_Carga],-1)</f>
        <v>3</v>
      </c>
      <c r="H1729" s="59">
        <f>MONTH(DATE(2024, FIND(Tabela4[[#This Row],[Mês]], "janfevmarabrmaijunjulagosetoutnovdez")/3 + 1, 1))</f>
        <v>4</v>
      </c>
      <c r="I1729" s="51">
        <v>1</v>
      </c>
      <c r="J1729" s="47">
        <v>2</v>
      </c>
    </row>
    <row r="1730" spans="1:10" x14ac:dyDescent="0.25">
      <c r="A1730" s="59" t="s">
        <v>197</v>
      </c>
      <c r="B1730" s="46" t="s">
        <v>192</v>
      </c>
      <c r="C1730" s="46" t="s">
        <v>181</v>
      </c>
      <c r="D1730" s="46" t="s">
        <v>187</v>
      </c>
      <c r="E1730" s="68">
        <f>_xlfn.XLOOKUP(Tabela4[[#This Row],[Origem]],Tabela2[Estado],Tabela2[Id_Porto],-1)</f>
        <v>6</v>
      </c>
      <c r="F1730" s="68">
        <f>_xlfn.XLOOKUP(Tabela4[[#This Row],[Destino]],Tabela2[Estado],Tabela2[Id_Porto],-1)</f>
        <v>12</v>
      </c>
      <c r="G1730" s="68">
        <f>_xlfn.XLOOKUP(Tabela4[[#This Row],[Tipo]],Tabela5[Tipo],Tabela5[Id_Carga],-1)</f>
        <v>1</v>
      </c>
      <c r="H1730" s="59">
        <f>MONTH(DATE(2024, FIND(Tabela4[[#This Row],[Mês]], "janfevmarabrmaijunjulagosetoutnovdez")/3 + 1, 1))</f>
        <v>4</v>
      </c>
      <c r="I1730" s="51">
        <v>2</v>
      </c>
      <c r="J1730" s="47">
        <v>2</v>
      </c>
    </row>
    <row r="1731" spans="1:10" x14ac:dyDescent="0.25">
      <c r="A1731" s="59" t="s">
        <v>197</v>
      </c>
      <c r="B1731" s="46" t="s">
        <v>191</v>
      </c>
      <c r="C1731" s="46" t="s">
        <v>181</v>
      </c>
      <c r="D1731" s="46" t="s">
        <v>186</v>
      </c>
      <c r="E1731" s="68">
        <f>_xlfn.XLOOKUP(Tabela4[[#This Row],[Origem]],Tabela2[Estado],Tabela2[Id_Porto],-1)</f>
        <v>6</v>
      </c>
      <c r="F1731" s="68">
        <f>_xlfn.XLOOKUP(Tabela4[[#This Row],[Destino]],Tabela2[Estado],Tabela2[Id_Porto],-1)</f>
        <v>11</v>
      </c>
      <c r="G1731" s="68">
        <f>_xlfn.XLOOKUP(Tabela4[[#This Row],[Tipo]],Tabela5[Tipo],Tabela5[Id_Carga],-1)</f>
        <v>3</v>
      </c>
      <c r="H1731" s="59">
        <f>MONTH(DATE(2024, FIND(Tabela4[[#This Row],[Mês]], "janfevmarabrmaijunjulagosetoutnovdez")/3 + 1, 1))</f>
        <v>4</v>
      </c>
      <c r="I1731" s="51">
        <v>1</v>
      </c>
      <c r="J1731" s="47">
        <v>2</v>
      </c>
    </row>
    <row r="1732" spans="1:10" x14ac:dyDescent="0.25">
      <c r="A1732" s="59" t="s">
        <v>197</v>
      </c>
      <c r="B1732" s="46" t="s">
        <v>193</v>
      </c>
      <c r="C1732" s="46" t="s">
        <v>181</v>
      </c>
      <c r="D1732" s="46" t="s">
        <v>186</v>
      </c>
      <c r="E1732" s="68">
        <f>_xlfn.XLOOKUP(Tabela4[[#This Row],[Origem]],Tabela2[Estado],Tabela2[Id_Porto],-1)</f>
        <v>6</v>
      </c>
      <c r="F1732" s="68">
        <f>_xlfn.XLOOKUP(Tabela4[[#This Row],[Destino]],Tabela2[Estado],Tabela2[Id_Porto],-1)</f>
        <v>11</v>
      </c>
      <c r="G1732" s="68">
        <f>_xlfn.XLOOKUP(Tabela4[[#This Row],[Tipo]],Tabela5[Tipo],Tabela5[Id_Carga],-1)</f>
        <v>4</v>
      </c>
      <c r="H1732" s="59">
        <f>MONTH(DATE(2024, FIND(Tabela4[[#This Row],[Mês]], "janfevmarabrmaijunjulagosetoutnovdez")/3 + 1, 1))</f>
        <v>4</v>
      </c>
      <c r="I1732" s="51">
        <v>1</v>
      </c>
      <c r="J1732" s="47">
        <v>2</v>
      </c>
    </row>
    <row r="1733" spans="1:10" x14ac:dyDescent="0.25">
      <c r="A1733" s="59" t="s">
        <v>197</v>
      </c>
      <c r="B1733" s="46" t="s">
        <v>192</v>
      </c>
      <c r="C1733" s="46" t="s">
        <v>86</v>
      </c>
      <c r="D1733" s="46" t="s">
        <v>177</v>
      </c>
      <c r="E1733" s="68">
        <f>_xlfn.XLOOKUP(Tabela4[[#This Row],[Origem]],Tabela2[Estado],Tabela2[Id_Porto],-1)</f>
        <v>4</v>
      </c>
      <c r="F1733" s="68">
        <f>_xlfn.XLOOKUP(Tabela4[[#This Row],[Destino]],Tabela2[Estado],Tabela2[Id_Porto],-1)</f>
        <v>1</v>
      </c>
      <c r="G1733" s="68">
        <f>_xlfn.XLOOKUP(Tabela4[[#This Row],[Tipo]],Tabela5[Tipo],Tabela5[Id_Carga],-1)</f>
        <v>1</v>
      </c>
      <c r="H1733" s="59">
        <f>MONTH(DATE(2024, FIND(Tabela4[[#This Row],[Mês]], "janfevmarabrmaijunjulagosetoutnovdez")/3 + 1, 1))</f>
        <v>4</v>
      </c>
      <c r="I1733" s="51">
        <v>2</v>
      </c>
      <c r="J1733" s="47">
        <v>2</v>
      </c>
    </row>
    <row r="1734" spans="1:10" x14ac:dyDescent="0.25">
      <c r="A1734" s="59" t="s">
        <v>197</v>
      </c>
      <c r="B1734" s="46" t="s">
        <v>192</v>
      </c>
      <c r="C1734" s="46" t="s">
        <v>86</v>
      </c>
      <c r="D1734" s="46" t="s">
        <v>179</v>
      </c>
      <c r="E1734" s="68">
        <f>_xlfn.XLOOKUP(Tabela4[[#This Row],[Origem]],Tabela2[Estado],Tabela2[Id_Porto],-1)</f>
        <v>4</v>
      </c>
      <c r="F1734" s="68">
        <f>_xlfn.XLOOKUP(Tabela4[[#This Row],[Destino]],Tabela2[Estado],Tabela2[Id_Porto],-1)</f>
        <v>3</v>
      </c>
      <c r="G1734" s="68">
        <f>_xlfn.XLOOKUP(Tabela4[[#This Row],[Tipo]],Tabela5[Tipo],Tabela5[Id_Carga],-1)</f>
        <v>1</v>
      </c>
      <c r="H1734" s="59">
        <f>MONTH(DATE(2024, FIND(Tabela4[[#This Row],[Mês]], "janfevmarabrmaijunjulagosetoutnovdez")/3 + 1, 1))</f>
        <v>4</v>
      </c>
      <c r="I1734" s="51">
        <v>2</v>
      </c>
      <c r="J1734" s="47">
        <v>2</v>
      </c>
    </row>
    <row r="1735" spans="1:10" x14ac:dyDescent="0.25">
      <c r="A1735" s="59" t="s">
        <v>197</v>
      </c>
      <c r="B1735" s="46" t="s">
        <v>193</v>
      </c>
      <c r="C1735" s="46" t="s">
        <v>86</v>
      </c>
      <c r="D1735" s="46" t="s">
        <v>180</v>
      </c>
      <c r="E1735" s="68">
        <f>_xlfn.XLOOKUP(Tabela4[[#This Row],[Origem]],Tabela2[Estado],Tabela2[Id_Porto],-1)</f>
        <v>4</v>
      </c>
      <c r="F1735" s="68">
        <f>_xlfn.XLOOKUP(Tabela4[[#This Row],[Destino]],Tabela2[Estado],Tabela2[Id_Porto],-1)</f>
        <v>5</v>
      </c>
      <c r="G1735" s="68">
        <f>_xlfn.XLOOKUP(Tabela4[[#This Row],[Tipo]],Tabela5[Tipo],Tabela5[Id_Carga],-1)</f>
        <v>4</v>
      </c>
      <c r="H1735" s="59">
        <f>MONTH(DATE(2024, FIND(Tabela4[[#This Row],[Mês]], "janfevmarabrmaijunjulagosetoutnovdez")/3 + 1, 1))</f>
        <v>4</v>
      </c>
      <c r="I1735" s="51">
        <v>1</v>
      </c>
      <c r="J1735" s="47">
        <v>2</v>
      </c>
    </row>
    <row r="1736" spans="1:10" x14ac:dyDescent="0.25">
      <c r="A1736" s="59" t="s">
        <v>197</v>
      </c>
      <c r="B1736" s="46" t="s">
        <v>191</v>
      </c>
      <c r="C1736" s="46" t="s">
        <v>86</v>
      </c>
      <c r="D1736" s="46" t="s">
        <v>183</v>
      </c>
      <c r="E1736" s="68">
        <f>_xlfn.XLOOKUP(Tabela4[[#This Row],[Origem]],Tabela2[Estado],Tabela2[Id_Porto],-1)</f>
        <v>4</v>
      </c>
      <c r="F1736" s="68">
        <f>_xlfn.XLOOKUP(Tabela4[[#This Row],[Destino]],Tabela2[Estado],Tabela2[Id_Porto],-1)</f>
        <v>8</v>
      </c>
      <c r="G1736" s="68">
        <f>_xlfn.XLOOKUP(Tabela4[[#This Row],[Tipo]],Tabela5[Tipo],Tabela5[Id_Carga],-1)</f>
        <v>3</v>
      </c>
      <c r="H1736" s="59">
        <f>MONTH(DATE(2024, FIND(Tabela4[[#This Row],[Mês]], "janfevmarabrmaijunjulagosetoutnovdez")/3 + 1, 1))</f>
        <v>4</v>
      </c>
      <c r="I1736" s="51">
        <v>1</v>
      </c>
      <c r="J1736" s="47">
        <v>2</v>
      </c>
    </row>
    <row r="1737" spans="1:10" x14ac:dyDescent="0.25">
      <c r="A1737" s="59" t="s">
        <v>197</v>
      </c>
      <c r="B1737" s="46" t="s">
        <v>191</v>
      </c>
      <c r="C1737" s="46" t="s">
        <v>86</v>
      </c>
      <c r="D1737" s="46" t="s">
        <v>186</v>
      </c>
      <c r="E1737" s="68">
        <f>_xlfn.XLOOKUP(Tabela4[[#This Row],[Origem]],Tabela2[Estado],Tabela2[Id_Porto],-1)</f>
        <v>4</v>
      </c>
      <c r="F1737" s="68">
        <f>_xlfn.XLOOKUP(Tabela4[[#This Row],[Destino]],Tabela2[Estado],Tabela2[Id_Porto],-1)</f>
        <v>11</v>
      </c>
      <c r="G1737" s="68">
        <f>_xlfn.XLOOKUP(Tabela4[[#This Row],[Tipo]],Tabela5[Tipo],Tabela5[Id_Carga],-1)</f>
        <v>3</v>
      </c>
      <c r="H1737" s="59">
        <f>MONTH(DATE(2024, FIND(Tabela4[[#This Row],[Mês]], "janfevmarabrmaijunjulagosetoutnovdez")/3 + 1, 1))</f>
        <v>4</v>
      </c>
      <c r="I1737" s="51">
        <v>1</v>
      </c>
      <c r="J1737" s="47">
        <v>2</v>
      </c>
    </row>
    <row r="1738" spans="1:10" x14ac:dyDescent="0.25">
      <c r="A1738" s="59" t="s">
        <v>197</v>
      </c>
      <c r="B1738" s="46" t="s">
        <v>193</v>
      </c>
      <c r="C1738" s="46" t="s">
        <v>86</v>
      </c>
      <c r="D1738" s="46" t="s">
        <v>186</v>
      </c>
      <c r="E1738" s="68">
        <f>_xlfn.XLOOKUP(Tabela4[[#This Row],[Origem]],Tabela2[Estado],Tabela2[Id_Porto],-1)</f>
        <v>4</v>
      </c>
      <c r="F1738" s="68">
        <f>_xlfn.XLOOKUP(Tabela4[[#This Row],[Destino]],Tabela2[Estado],Tabela2[Id_Porto],-1)</f>
        <v>11</v>
      </c>
      <c r="G1738" s="68">
        <f>_xlfn.XLOOKUP(Tabela4[[#This Row],[Tipo]],Tabela5[Tipo],Tabela5[Id_Carga],-1)</f>
        <v>4</v>
      </c>
      <c r="H1738" s="59">
        <f>MONTH(DATE(2024, FIND(Tabela4[[#This Row],[Mês]], "janfevmarabrmaijunjulagosetoutnovdez")/3 + 1, 1))</f>
        <v>4</v>
      </c>
      <c r="I1738" s="51">
        <v>1</v>
      </c>
      <c r="J1738" s="47">
        <v>2</v>
      </c>
    </row>
    <row r="1739" spans="1:10" x14ac:dyDescent="0.25">
      <c r="A1739" s="59" t="s">
        <v>197</v>
      </c>
      <c r="B1739" s="46" t="s">
        <v>191</v>
      </c>
      <c r="C1739" s="46" t="s">
        <v>182</v>
      </c>
      <c r="D1739" s="46" t="s">
        <v>177</v>
      </c>
      <c r="E1739" s="68">
        <f>_xlfn.XLOOKUP(Tabela4[[#This Row],[Origem]],Tabela2[Estado],Tabela2[Id_Porto],-1)</f>
        <v>7</v>
      </c>
      <c r="F1739" s="68">
        <f>_xlfn.XLOOKUP(Tabela4[[#This Row],[Destino]],Tabela2[Estado],Tabela2[Id_Porto],-1)</f>
        <v>1</v>
      </c>
      <c r="G1739" s="68">
        <f>_xlfn.XLOOKUP(Tabela4[[#This Row],[Tipo]],Tabela5[Tipo],Tabela5[Id_Carga],-1)</f>
        <v>3</v>
      </c>
      <c r="H1739" s="59">
        <f>MONTH(DATE(2024, FIND(Tabela4[[#This Row],[Mês]], "janfevmarabrmaijunjulagosetoutnovdez")/3 + 1, 1))</f>
        <v>4</v>
      </c>
      <c r="I1739" s="51">
        <v>1</v>
      </c>
      <c r="J1739" s="47">
        <v>2</v>
      </c>
    </row>
    <row r="1740" spans="1:10" x14ac:dyDescent="0.25">
      <c r="A1740" s="59" t="s">
        <v>197</v>
      </c>
      <c r="B1740" s="46" t="s">
        <v>192</v>
      </c>
      <c r="C1740" s="46" t="s">
        <v>179</v>
      </c>
      <c r="D1740" s="46" t="s">
        <v>187</v>
      </c>
      <c r="E1740" s="68">
        <f>_xlfn.XLOOKUP(Tabela4[[#This Row],[Origem]],Tabela2[Estado],Tabela2[Id_Porto],-1)</f>
        <v>3</v>
      </c>
      <c r="F1740" s="68">
        <f>_xlfn.XLOOKUP(Tabela4[[#This Row],[Destino]],Tabela2[Estado],Tabela2[Id_Porto],-1)</f>
        <v>12</v>
      </c>
      <c r="G1740" s="68">
        <f>_xlfn.XLOOKUP(Tabela4[[#This Row],[Tipo]],Tabela5[Tipo],Tabela5[Id_Carga],-1)</f>
        <v>1</v>
      </c>
      <c r="H1740" s="59">
        <f>MONTH(DATE(2024, FIND(Tabela4[[#This Row],[Mês]], "janfevmarabrmaijunjulagosetoutnovdez")/3 + 1, 1))</f>
        <v>4</v>
      </c>
      <c r="I1740" s="51">
        <v>2</v>
      </c>
      <c r="J1740" s="47">
        <v>2</v>
      </c>
    </row>
    <row r="1741" spans="1:10" x14ac:dyDescent="0.25">
      <c r="A1741" s="59" t="s">
        <v>197</v>
      </c>
      <c r="B1741" s="46" t="s">
        <v>193</v>
      </c>
      <c r="C1741" s="46" t="s">
        <v>178</v>
      </c>
      <c r="D1741" s="46" t="s">
        <v>181</v>
      </c>
      <c r="E1741" s="68">
        <f>_xlfn.XLOOKUP(Tabela4[[#This Row],[Origem]],Tabela2[Estado],Tabela2[Id_Porto],-1)</f>
        <v>2</v>
      </c>
      <c r="F1741" s="68">
        <f>_xlfn.XLOOKUP(Tabela4[[#This Row],[Destino]],Tabela2[Estado],Tabela2[Id_Porto],-1)</f>
        <v>6</v>
      </c>
      <c r="G1741" s="68">
        <f>_xlfn.XLOOKUP(Tabela4[[#This Row],[Tipo]],Tabela5[Tipo],Tabela5[Id_Carga],-1)</f>
        <v>4</v>
      </c>
      <c r="H1741" s="59">
        <f>MONTH(DATE(2024, FIND(Tabela4[[#This Row],[Mês]], "janfevmarabrmaijunjulagosetoutnovdez")/3 + 1, 1))</f>
        <v>4</v>
      </c>
      <c r="I1741" s="51">
        <v>1</v>
      </c>
      <c r="J1741" s="47">
        <v>2</v>
      </c>
    </row>
    <row r="1742" spans="1:10" x14ac:dyDescent="0.25">
      <c r="A1742" s="59" t="s">
        <v>197</v>
      </c>
      <c r="B1742" s="46" t="s">
        <v>192</v>
      </c>
      <c r="C1742" s="46" t="s">
        <v>178</v>
      </c>
      <c r="D1742" s="46" t="s">
        <v>187</v>
      </c>
      <c r="E1742" s="68">
        <f>_xlfn.XLOOKUP(Tabela4[[#This Row],[Origem]],Tabela2[Estado],Tabela2[Id_Porto],-1)</f>
        <v>2</v>
      </c>
      <c r="F1742" s="68">
        <f>_xlfn.XLOOKUP(Tabela4[[#This Row],[Destino]],Tabela2[Estado],Tabela2[Id_Porto],-1)</f>
        <v>12</v>
      </c>
      <c r="G1742" s="68">
        <f>_xlfn.XLOOKUP(Tabela4[[#This Row],[Tipo]],Tabela5[Tipo],Tabela5[Id_Carga],-1)</f>
        <v>1</v>
      </c>
      <c r="H1742" s="59">
        <f>MONTH(DATE(2024, FIND(Tabela4[[#This Row],[Mês]], "janfevmarabrmaijunjulagosetoutnovdez")/3 + 1, 1))</f>
        <v>4</v>
      </c>
      <c r="I1742" s="51">
        <v>2</v>
      </c>
      <c r="J1742" s="47">
        <v>2</v>
      </c>
    </row>
    <row r="1743" spans="1:10" x14ac:dyDescent="0.25">
      <c r="A1743" s="59" t="s">
        <v>197</v>
      </c>
      <c r="B1743" s="46" t="s">
        <v>191</v>
      </c>
      <c r="C1743" s="46" t="s">
        <v>178</v>
      </c>
      <c r="D1743" s="46" t="s">
        <v>187</v>
      </c>
      <c r="E1743" s="68">
        <f>_xlfn.XLOOKUP(Tabela4[[#This Row],[Origem]],Tabela2[Estado],Tabela2[Id_Porto],-1)</f>
        <v>2</v>
      </c>
      <c r="F1743" s="68">
        <f>_xlfn.XLOOKUP(Tabela4[[#This Row],[Destino]],Tabela2[Estado],Tabela2[Id_Porto],-1)</f>
        <v>12</v>
      </c>
      <c r="G1743" s="68">
        <f>_xlfn.XLOOKUP(Tabela4[[#This Row],[Tipo]],Tabela5[Tipo],Tabela5[Id_Carga],-1)</f>
        <v>3</v>
      </c>
      <c r="H1743" s="59">
        <f>MONTH(DATE(2024, FIND(Tabela4[[#This Row],[Mês]], "janfevmarabrmaijunjulagosetoutnovdez")/3 + 1, 1))</f>
        <v>4</v>
      </c>
      <c r="I1743" s="51">
        <v>1</v>
      </c>
      <c r="J1743" s="47">
        <v>2</v>
      </c>
    </row>
    <row r="1744" spans="1:10" x14ac:dyDescent="0.25">
      <c r="A1744" s="59" t="s">
        <v>197</v>
      </c>
      <c r="B1744" s="46" t="s">
        <v>191</v>
      </c>
      <c r="C1744" s="46" t="s">
        <v>178</v>
      </c>
      <c r="D1744" s="46" t="s">
        <v>186</v>
      </c>
      <c r="E1744" s="68">
        <f>_xlfn.XLOOKUP(Tabela4[[#This Row],[Origem]],Tabela2[Estado],Tabela2[Id_Porto],-1)</f>
        <v>2</v>
      </c>
      <c r="F1744" s="68">
        <f>_xlfn.XLOOKUP(Tabela4[[#This Row],[Destino]],Tabela2[Estado],Tabela2[Id_Porto],-1)</f>
        <v>11</v>
      </c>
      <c r="G1744" s="68">
        <f>_xlfn.XLOOKUP(Tabela4[[#This Row],[Tipo]],Tabela5[Tipo],Tabela5[Id_Carga],-1)</f>
        <v>3</v>
      </c>
      <c r="H1744" s="59">
        <f>MONTH(DATE(2024, FIND(Tabela4[[#This Row],[Mês]], "janfevmarabrmaijunjulagosetoutnovdez")/3 + 1, 1))</f>
        <v>4</v>
      </c>
      <c r="I1744" s="51">
        <v>1</v>
      </c>
      <c r="J1744" s="47">
        <v>2</v>
      </c>
    </row>
    <row r="1745" spans="1:10" x14ac:dyDescent="0.25">
      <c r="A1745" s="59" t="s">
        <v>197</v>
      </c>
      <c r="B1745" s="46" t="s">
        <v>193</v>
      </c>
      <c r="C1745" s="46" t="s">
        <v>180</v>
      </c>
      <c r="D1745" s="46" t="s">
        <v>181</v>
      </c>
      <c r="E1745" s="68">
        <f>_xlfn.XLOOKUP(Tabela4[[#This Row],[Origem]],Tabela2[Estado],Tabela2[Id_Porto],-1)</f>
        <v>5</v>
      </c>
      <c r="F1745" s="68">
        <f>_xlfn.XLOOKUP(Tabela4[[#This Row],[Destino]],Tabela2[Estado],Tabela2[Id_Porto],-1)</f>
        <v>6</v>
      </c>
      <c r="G1745" s="68">
        <f>_xlfn.XLOOKUP(Tabela4[[#This Row],[Tipo]],Tabela5[Tipo],Tabela5[Id_Carga],-1)</f>
        <v>4</v>
      </c>
      <c r="H1745" s="59">
        <f>MONTH(DATE(2024, FIND(Tabela4[[#This Row],[Mês]], "janfevmarabrmaijunjulagosetoutnovdez")/3 + 1, 1))</f>
        <v>4</v>
      </c>
      <c r="I1745" s="51">
        <v>1</v>
      </c>
      <c r="J1745" s="47">
        <v>2</v>
      </c>
    </row>
    <row r="1746" spans="1:10" x14ac:dyDescent="0.25">
      <c r="A1746" s="59" t="s">
        <v>197</v>
      </c>
      <c r="B1746" s="46" t="s">
        <v>192</v>
      </c>
      <c r="C1746" s="46" t="s">
        <v>180</v>
      </c>
      <c r="D1746" s="46" t="s">
        <v>86</v>
      </c>
      <c r="E1746" s="68">
        <f>_xlfn.XLOOKUP(Tabela4[[#This Row],[Origem]],Tabela2[Estado],Tabela2[Id_Porto],-1)</f>
        <v>5</v>
      </c>
      <c r="F1746" s="68">
        <f>_xlfn.XLOOKUP(Tabela4[[#This Row],[Destino]],Tabela2[Estado],Tabela2[Id_Porto],-1)</f>
        <v>4</v>
      </c>
      <c r="G1746" s="68">
        <f>_xlfn.XLOOKUP(Tabela4[[#This Row],[Tipo]],Tabela5[Tipo],Tabela5[Id_Carga],-1)</f>
        <v>1</v>
      </c>
      <c r="H1746" s="59">
        <f>MONTH(DATE(2024, FIND(Tabela4[[#This Row],[Mês]], "janfevmarabrmaijunjulagosetoutnovdez")/3 + 1, 1))</f>
        <v>4</v>
      </c>
      <c r="I1746" s="51">
        <v>2</v>
      </c>
      <c r="J1746" s="47">
        <v>2</v>
      </c>
    </row>
    <row r="1747" spans="1:10" x14ac:dyDescent="0.25">
      <c r="A1747" s="59" t="s">
        <v>197</v>
      </c>
      <c r="B1747" s="46" t="s">
        <v>191</v>
      </c>
      <c r="C1747" s="46" t="s">
        <v>180</v>
      </c>
      <c r="D1747" s="46" t="s">
        <v>183</v>
      </c>
      <c r="E1747" s="68">
        <f>_xlfn.XLOOKUP(Tabela4[[#This Row],[Origem]],Tabela2[Estado],Tabela2[Id_Porto],-1)</f>
        <v>5</v>
      </c>
      <c r="F1747" s="68">
        <f>_xlfn.XLOOKUP(Tabela4[[#This Row],[Destino]],Tabela2[Estado],Tabela2[Id_Porto],-1)</f>
        <v>8</v>
      </c>
      <c r="G1747" s="68">
        <f>_xlfn.XLOOKUP(Tabela4[[#This Row],[Tipo]],Tabela5[Tipo],Tabela5[Id_Carga],-1)</f>
        <v>3</v>
      </c>
      <c r="H1747" s="59">
        <f>MONTH(DATE(2024, FIND(Tabela4[[#This Row],[Mês]], "janfevmarabrmaijunjulagosetoutnovdez")/3 + 1, 1))</f>
        <v>4</v>
      </c>
      <c r="I1747" s="51">
        <v>2</v>
      </c>
      <c r="J1747" s="47">
        <v>2</v>
      </c>
    </row>
    <row r="1748" spans="1:10" x14ac:dyDescent="0.25">
      <c r="A1748" s="59" t="s">
        <v>197</v>
      </c>
      <c r="B1748" s="46" t="s">
        <v>191</v>
      </c>
      <c r="C1748" s="46" t="s">
        <v>180</v>
      </c>
      <c r="D1748" s="46" t="s">
        <v>183</v>
      </c>
      <c r="E1748" s="68">
        <f>_xlfn.XLOOKUP(Tabela4[[#This Row],[Origem]],Tabela2[Estado],Tabela2[Id_Porto],-1)</f>
        <v>5</v>
      </c>
      <c r="F1748" s="68">
        <f>_xlfn.XLOOKUP(Tabela4[[#This Row],[Destino]],Tabela2[Estado],Tabela2[Id_Porto],-1)</f>
        <v>8</v>
      </c>
      <c r="G1748" s="68">
        <f>_xlfn.XLOOKUP(Tabela4[[#This Row],[Tipo]],Tabela5[Tipo],Tabela5[Id_Carga],-1)</f>
        <v>3</v>
      </c>
      <c r="H1748" s="59">
        <f>MONTH(DATE(2024, FIND(Tabela4[[#This Row],[Mês]], "janfevmarabrmaijunjulagosetoutnovdez")/3 + 1, 1))</f>
        <v>4</v>
      </c>
      <c r="I1748" s="51">
        <v>1</v>
      </c>
      <c r="J1748" s="47">
        <v>2</v>
      </c>
    </row>
    <row r="1749" spans="1:10" x14ac:dyDescent="0.25">
      <c r="A1749" s="59" t="s">
        <v>197</v>
      </c>
      <c r="B1749" s="46" t="s">
        <v>192</v>
      </c>
      <c r="C1749" s="46" t="s">
        <v>180</v>
      </c>
      <c r="D1749" s="46" t="s">
        <v>186</v>
      </c>
      <c r="E1749" s="68">
        <f>_xlfn.XLOOKUP(Tabela4[[#This Row],[Origem]],Tabela2[Estado],Tabela2[Id_Porto],-1)</f>
        <v>5</v>
      </c>
      <c r="F1749" s="68">
        <f>_xlfn.XLOOKUP(Tabela4[[#This Row],[Destino]],Tabela2[Estado],Tabela2[Id_Porto],-1)</f>
        <v>11</v>
      </c>
      <c r="G1749" s="68">
        <f>_xlfn.XLOOKUP(Tabela4[[#This Row],[Tipo]],Tabela5[Tipo],Tabela5[Id_Carga],-1)</f>
        <v>1</v>
      </c>
      <c r="H1749" s="59">
        <f>MONTH(DATE(2024, FIND(Tabela4[[#This Row],[Mês]], "janfevmarabrmaijunjulagosetoutnovdez")/3 + 1, 1))</f>
        <v>4</v>
      </c>
      <c r="I1749" s="51">
        <v>2</v>
      </c>
      <c r="J1749" s="47">
        <v>2</v>
      </c>
    </row>
    <row r="1750" spans="1:10" x14ac:dyDescent="0.25">
      <c r="A1750" s="59" t="s">
        <v>197</v>
      </c>
      <c r="B1750" s="46" t="s">
        <v>191</v>
      </c>
      <c r="C1750" s="46" t="s">
        <v>180</v>
      </c>
      <c r="D1750" s="46" t="s">
        <v>184</v>
      </c>
      <c r="E1750" s="68">
        <f>_xlfn.XLOOKUP(Tabela4[[#This Row],[Origem]],Tabela2[Estado],Tabela2[Id_Porto],-1)</f>
        <v>5</v>
      </c>
      <c r="F1750" s="68">
        <f>_xlfn.XLOOKUP(Tabela4[[#This Row],[Destino]],Tabela2[Estado],Tabela2[Id_Porto],-1)</f>
        <v>9</v>
      </c>
      <c r="G1750" s="68">
        <f>_xlfn.XLOOKUP(Tabela4[[#This Row],[Tipo]],Tabela5[Tipo],Tabela5[Id_Carga],-1)</f>
        <v>3</v>
      </c>
      <c r="H1750" s="59">
        <f>MONTH(DATE(2024, FIND(Tabela4[[#This Row],[Mês]], "janfevmarabrmaijunjulagosetoutnovdez")/3 + 1, 1))</f>
        <v>4</v>
      </c>
      <c r="I1750" s="51">
        <v>1</v>
      </c>
      <c r="J1750" s="47">
        <v>2</v>
      </c>
    </row>
    <row r="1751" spans="1:10" x14ac:dyDescent="0.25">
      <c r="A1751" s="59" t="s">
        <v>197</v>
      </c>
      <c r="B1751" s="46" t="s">
        <v>193</v>
      </c>
      <c r="C1751" s="46" t="s">
        <v>185</v>
      </c>
      <c r="D1751" s="46" t="s">
        <v>186</v>
      </c>
      <c r="E1751" s="68">
        <f>_xlfn.XLOOKUP(Tabela4[[#This Row],[Origem]],Tabela2[Estado],Tabela2[Id_Porto],-1)</f>
        <v>10</v>
      </c>
      <c r="F1751" s="68">
        <f>_xlfn.XLOOKUP(Tabela4[[#This Row],[Destino]],Tabela2[Estado],Tabela2[Id_Porto],-1)</f>
        <v>11</v>
      </c>
      <c r="G1751" s="68">
        <f>_xlfn.XLOOKUP(Tabela4[[#This Row],[Tipo]],Tabela5[Tipo],Tabela5[Id_Carga],-1)</f>
        <v>4</v>
      </c>
      <c r="H1751" s="59">
        <f>MONTH(DATE(2024, FIND(Tabela4[[#This Row],[Mês]], "janfevmarabrmaijunjulagosetoutnovdez")/3 + 1, 1))</f>
        <v>4</v>
      </c>
      <c r="I1751" s="51">
        <v>1</v>
      </c>
      <c r="J1751" s="47">
        <v>2</v>
      </c>
    </row>
    <row r="1752" spans="1:10" x14ac:dyDescent="0.25">
      <c r="A1752" s="59" t="s">
        <v>197</v>
      </c>
      <c r="B1752" s="46" t="s">
        <v>192</v>
      </c>
      <c r="C1752" s="46" t="s">
        <v>183</v>
      </c>
      <c r="D1752" s="46" t="s">
        <v>181</v>
      </c>
      <c r="E1752" s="68">
        <f>_xlfn.XLOOKUP(Tabela4[[#This Row],[Origem]],Tabela2[Estado],Tabela2[Id_Porto],-1)</f>
        <v>8</v>
      </c>
      <c r="F1752" s="68">
        <f>_xlfn.XLOOKUP(Tabela4[[#This Row],[Destino]],Tabela2[Estado],Tabela2[Id_Porto],-1)</f>
        <v>6</v>
      </c>
      <c r="G1752" s="68">
        <f>_xlfn.XLOOKUP(Tabela4[[#This Row],[Tipo]],Tabela5[Tipo],Tabela5[Id_Carga],-1)</f>
        <v>1</v>
      </c>
      <c r="H1752" s="59">
        <f>MONTH(DATE(2024, FIND(Tabela4[[#This Row],[Mês]], "janfevmarabrmaijunjulagosetoutnovdez")/3 + 1, 1))</f>
        <v>4</v>
      </c>
      <c r="I1752" s="51">
        <v>2</v>
      </c>
      <c r="J1752" s="47">
        <v>2</v>
      </c>
    </row>
    <row r="1753" spans="1:10" x14ac:dyDescent="0.25">
      <c r="A1753" s="59" t="s">
        <v>197</v>
      </c>
      <c r="B1753" s="46" t="s">
        <v>191</v>
      </c>
      <c r="C1753" s="46" t="s">
        <v>183</v>
      </c>
      <c r="D1753" s="46" t="s">
        <v>181</v>
      </c>
      <c r="E1753" s="68">
        <f>_xlfn.XLOOKUP(Tabela4[[#This Row],[Origem]],Tabela2[Estado],Tabela2[Id_Porto],-1)</f>
        <v>8</v>
      </c>
      <c r="F1753" s="68">
        <f>_xlfn.XLOOKUP(Tabela4[[#This Row],[Destino]],Tabela2[Estado],Tabela2[Id_Porto],-1)</f>
        <v>6</v>
      </c>
      <c r="G1753" s="68">
        <f>_xlfn.XLOOKUP(Tabela4[[#This Row],[Tipo]],Tabela5[Tipo],Tabela5[Id_Carga],-1)</f>
        <v>3</v>
      </c>
      <c r="H1753" s="59">
        <f>MONTH(DATE(2024, FIND(Tabela4[[#This Row],[Mês]], "janfevmarabrmaijunjulagosetoutnovdez")/3 + 1, 1))</f>
        <v>4</v>
      </c>
      <c r="I1753" s="51">
        <v>1</v>
      </c>
      <c r="J1753" s="47">
        <v>2</v>
      </c>
    </row>
    <row r="1754" spans="1:10" x14ac:dyDescent="0.25">
      <c r="A1754" s="59" t="s">
        <v>197</v>
      </c>
      <c r="B1754" s="46" t="s">
        <v>191</v>
      </c>
      <c r="C1754" s="46" t="s">
        <v>183</v>
      </c>
      <c r="D1754" s="46" t="s">
        <v>180</v>
      </c>
      <c r="E1754" s="68">
        <f>_xlfn.XLOOKUP(Tabela4[[#This Row],[Origem]],Tabela2[Estado],Tabela2[Id_Porto],-1)</f>
        <v>8</v>
      </c>
      <c r="F1754" s="68">
        <f>_xlfn.XLOOKUP(Tabela4[[#This Row],[Destino]],Tabela2[Estado],Tabela2[Id_Porto],-1)</f>
        <v>5</v>
      </c>
      <c r="G1754" s="68">
        <f>_xlfn.XLOOKUP(Tabela4[[#This Row],[Tipo]],Tabela5[Tipo],Tabela5[Id_Carga],-1)</f>
        <v>3</v>
      </c>
      <c r="H1754" s="59">
        <f>MONTH(DATE(2024, FIND(Tabela4[[#This Row],[Mês]], "janfevmarabrmaijunjulagosetoutnovdez")/3 + 1, 1))</f>
        <v>4</v>
      </c>
      <c r="I1754" s="51">
        <v>2</v>
      </c>
      <c r="J1754" s="47">
        <v>2</v>
      </c>
    </row>
    <row r="1755" spans="1:10" x14ac:dyDescent="0.25">
      <c r="A1755" s="59" t="s">
        <v>197</v>
      </c>
      <c r="B1755" s="46" t="s">
        <v>191</v>
      </c>
      <c r="C1755" s="46" t="s">
        <v>183</v>
      </c>
      <c r="D1755" s="46" t="s">
        <v>180</v>
      </c>
      <c r="E1755" s="68">
        <f>_xlfn.XLOOKUP(Tabela4[[#This Row],[Origem]],Tabela2[Estado],Tabela2[Id_Porto],-1)</f>
        <v>8</v>
      </c>
      <c r="F1755" s="68">
        <f>_xlfn.XLOOKUP(Tabela4[[#This Row],[Destino]],Tabela2[Estado],Tabela2[Id_Porto],-1)</f>
        <v>5</v>
      </c>
      <c r="G1755" s="68">
        <f>_xlfn.XLOOKUP(Tabela4[[#This Row],[Tipo]],Tabela5[Tipo],Tabela5[Id_Carga],-1)</f>
        <v>3</v>
      </c>
      <c r="H1755" s="59">
        <f>MONTH(DATE(2024, FIND(Tabela4[[#This Row],[Mês]], "janfevmarabrmaijunjulagosetoutnovdez")/3 + 1, 1))</f>
        <v>4</v>
      </c>
      <c r="I1755" s="51">
        <v>1</v>
      </c>
      <c r="J1755" s="47">
        <v>2</v>
      </c>
    </row>
    <row r="1756" spans="1:10" x14ac:dyDescent="0.25">
      <c r="A1756" s="59" t="s">
        <v>197</v>
      </c>
      <c r="B1756" s="46" t="s">
        <v>191</v>
      </c>
      <c r="C1756" s="46" t="s">
        <v>183</v>
      </c>
      <c r="D1756" s="46" t="s">
        <v>186</v>
      </c>
      <c r="E1756" s="68">
        <f>_xlfn.XLOOKUP(Tabela4[[#This Row],[Origem]],Tabela2[Estado],Tabela2[Id_Porto],-1)</f>
        <v>8</v>
      </c>
      <c r="F1756" s="68">
        <f>_xlfn.XLOOKUP(Tabela4[[#This Row],[Destino]],Tabela2[Estado],Tabela2[Id_Porto],-1)</f>
        <v>11</v>
      </c>
      <c r="G1756" s="68">
        <f>_xlfn.XLOOKUP(Tabela4[[#This Row],[Tipo]],Tabela5[Tipo],Tabela5[Id_Carga],-1)</f>
        <v>3</v>
      </c>
      <c r="H1756" s="59">
        <f>MONTH(DATE(2024, FIND(Tabela4[[#This Row],[Mês]], "janfevmarabrmaijunjulagosetoutnovdez")/3 + 1, 1))</f>
        <v>4</v>
      </c>
      <c r="I1756" s="51">
        <v>1</v>
      </c>
      <c r="J1756" s="47">
        <v>2</v>
      </c>
    </row>
    <row r="1757" spans="1:10" x14ac:dyDescent="0.25">
      <c r="A1757" s="59" t="s">
        <v>197</v>
      </c>
      <c r="B1757" s="46" t="s">
        <v>191</v>
      </c>
      <c r="C1757" s="46" t="s">
        <v>187</v>
      </c>
      <c r="D1757" s="46" t="s">
        <v>177</v>
      </c>
      <c r="E1757" s="68">
        <f>_xlfn.XLOOKUP(Tabela4[[#This Row],[Origem]],Tabela2[Estado],Tabela2[Id_Porto],-1)</f>
        <v>12</v>
      </c>
      <c r="F1757" s="68">
        <f>_xlfn.XLOOKUP(Tabela4[[#This Row],[Destino]],Tabela2[Estado],Tabela2[Id_Porto],-1)</f>
        <v>1</v>
      </c>
      <c r="G1757" s="68">
        <f>_xlfn.XLOOKUP(Tabela4[[#This Row],[Tipo]],Tabela5[Tipo],Tabela5[Id_Carga],-1)</f>
        <v>3</v>
      </c>
      <c r="H1757" s="59">
        <f>MONTH(DATE(2024, FIND(Tabela4[[#This Row],[Mês]], "janfevmarabrmaijunjulagosetoutnovdez")/3 + 1, 1))</f>
        <v>4</v>
      </c>
      <c r="I1757" s="51">
        <v>2</v>
      </c>
      <c r="J1757" s="47">
        <v>2</v>
      </c>
    </row>
    <row r="1758" spans="1:10" x14ac:dyDescent="0.25">
      <c r="A1758" s="59" t="s">
        <v>197</v>
      </c>
      <c r="B1758" s="46" t="s">
        <v>193</v>
      </c>
      <c r="C1758" s="46" t="s">
        <v>187</v>
      </c>
      <c r="D1758" s="46" t="s">
        <v>177</v>
      </c>
      <c r="E1758" s="68">
        <f>_xlfn.XLOOKUP(Tabela4[[#This Row],[Origem]],Tabela2[Estado],Tabela2[Id_Porto],-1)</f>
        <v>12</v>
      </c>
      <c r="F1758" s="68">
        <f>_xlfn.XLOOKUP(Tabela4[[#This Row],[Destino]],Tabela2[Estado],Tabela2[Id_Porto],-1)</f>
        <v>1</v>
      </c>
      <c r="G1758" s="68">
        <f>_xlfn.XLOOKUP(Tabela4[[#This Row],[Tipo]],Tabela5[Tipo],Tabela5[Id_Carga],-1)</f>
        <v>4</v>
      </c>
      <c r="H1758" s="59">
        <f>MONTH(DATE(2024, FIND(Tabela4[[#This Row],[Mês]], "janfevmarabrmaijunjulagosetoutnovdez")/3 + 1, 1))</f>
        <v>4</v>
      </c>
      <c r="I1758" s="51">
        <v>1</v>
      </c>
      <c r="J1758" s="47">
        <v>2</v>
      </c>
    </row>
    <row r="1759" spans="1:10" x14ac:dyDescent="0.25">
      <c r="A1759" s="59" t="s">
        <v>197</v>
      </c>
      <c r="B1759" s="46" t="s">
        <v>191</v>
      </c>
      <c r="C1759" s="46" t="s">
        <v>187</v>
      </c>
      <c r="D1759" s="46" t="s">
        <v>177</v>
      </c>
      <c r="E1759" s="68">
        <f>_xlfn.XLOOKUP(Tabela4[[#This Row],[Origem]],Tabela2[Estado],Tabela2[Id_Porto],-1)</f>
        <v>12</v>
      </c>
      <c r="F1759" s="68">
        <f>_xlfn.XLOOKUP(Tabela4[[#This Row],[Destino]],Tabela2[Estado],Tabela2[Id_Porto],-1)</f>
        <v>1</v>
      </c>
      <c r="G1759" s="68">
        <f>_xlfn.XLOOKUP(Tabela4[[#This Row],[Tipo]],Tabela5[Tipo],Tabela5[Id_Carga],-1)</f>
        <v>3</v>
      </c>
      <c r="H1759" s="59">
        <f>MONTH(DATE(2024, FIND(Tabela4[[#This Row],[Mês]], "janfevmarabrmaijunjulagosetoutnovdez")/3 + 1, 1))</f>
        <v>4</v>
      </c>
      <c r="I1759" s="51">
        <v>1</v>
      </c>
      <c r="J1759" s="47">
        <v>2</v>
      </c>
    </row>
    <row r="1760" spans="1:10" x14ac:dyDescent="0.25">
      <c r="A1760" s="59" t="s">
        <v>197</v>
      </c>
      <c r="B1760" s="46" t="s">
        <v>191</v>
      </c>
      <c r="C1760" s="46" t="s">
        <v>186</v>
      </c>
      <c r="D1760" s="46" t="s">
        <v>177</v>
      </c>
      <c r="E1760" s="68">
        <f>_xlfn.XLOOKUP(Tabela4[[#This Row],[Origem]],Tabela2[Estado],Tabela2[Id_Porto],-1)</f>
        <v>11</v>
      </c>
      <c r="F1760" s="68">
        <f>_xlfn.XLOOKUP(Tabela4[[#This Row],[Destino]],Tabela2[Estado],Tabela2[Id_Porto],-1)</f>
        <v>1</v>
      </c>
      <c r="G1760" s="68">
        <f>_xlfn.XLOOKUP(Tabela4[[#This Row],[Tipo]],Tabela5[Tipo],Tabela5[Id_Carga],-1)</f>
        <v>3</v>
      </c>
      <c r="H1760" s="59">
        <f>MONTH(DATE(2024, FIND(Tabela4[[#This Row],[Mês]], "janfevmarabrmaijunjulagosetoutnovdez")/3 + 1, 1))</f>
        <v>4</v>
      </c>
      <c r="I1760" s="51">
        <v>1</v>
      </c>
      <c r="J1760" s="47">
        <v>2</v>
      </c>
    </row>
    <row r="1761" spans="1:10" x14ac:dyDescent="0.25">
      <c r="A1761" s="59" t="s">
        <v>197</v>
      </c>
      <c r="B1761" s="46" t="s">
        <v>191</v>
      </c>
      <c r="C1761" s="46" t="s">
        <v>186</v>
      </c>
      <c r="D1761" s="46" t="s">
        <v>183</v>
      </c>
      <c r="E1761" s="68">
        <f>_xlfn.XLOOKUP(Tabela4[[#This Row],[Origem]],Tabela2[Estado],Tabela2[Id_Porto],-1)</f>
        <v>11</v>
      </c>
      <c r="F1761" s="68">
        <f>_xlfn.XLOOKUP(Tabela4[[#This Row],[Destino]],Tabela2[Estado],Tabela2[Id_Porto],-1)</f>
        <v>8</v>
      </c>
      <c r="G1761" s="68">
        <f>_xlfn.XLOOKUP(Tabela4[[#This Row],[Tipo]],Tabela5[Tipo],Tabela5[Id_Carga],-1)</f>
        <v>3</v>
      </c>
      <c r="H1761" s="59">
        <f>MONTH(DATE(2024, FIND(Tabela4[[#This Row],[Mês]], "janfevmarabrmaijunjulagosetoutnovdez")/3 + 1, 1))</f>
        <v>4</v>
      </c>
      <c r="I1761" s="51">
        <v>1</v>
      </c>
      <c r="J1761" s="47">
        <v>2</v>
      </c>
    </row>
    <row r="1762" spans="1:10" x14ac:dyDescent="0.25">
      <c r="A1762" s="59" t="s">
        <v>197</v>
      </c>
      <c r="B1762" s="46" t="s">
        <v>193</v>
      </c>
      <c r="C1762" s="46" t="s">
        <v>186</v>
      </c>
      <c r="D1762" s="46" t="s">
        <v>186</v>
      </c>
      <c r="E1762" s="68">
        <f>_xlfn.XLOOKUP(Tabela4[[#This Row],[Origem]],Tabela2[Estado],Tabela2[Id_Porto],-1)</f>
        <v>11</v>
      </c>
      <c r="F1762" s="68">
        <f>_xlfn.XLOOKUP(Tabela4[[#This Row],[Destino]],Tabela2[Estado],Tabela2[Id_Porto],-1)</f>
        <v>11</v>
      </c>
      <c r="G1762" s="68">
        <f>_xlfn.XLOOKUP(Tabela4[[#This Row],[Tipo]],Tabela5[Tipo],Tabela5[Id_Carga],-1)</f>
        <v>4</v>
      </c>
      <c r="H1762" s="59">
        <f>MONTH(DATE(2024, FIND(Tabela4[[#This Row],[Mês]], "janfevmarabrmaijunjulagosetoutnovdez")/3 + 1, 1))</f>
        <v>4</v>
      </c>
      <c r="I1762" s="51">
        <v>1</v>
      </c>
      <c r="J1762" s="47">
        <v>2</v>
      </c>
    </row>
    <row r="1763" spans="1:10" x14ac:dyDescent="0.25">
      <c r="A1763" s="59" t="s">
        <v>197</v>
      </c>
      <c r="B1763" s="46" t="s">
        <v>191</v>
      </c>
      <c r="C1763" s="46" t="s">
        <v>186</v>
      </c>
      <c r="D1763" s="46" t="s">
        <v>186</v>
      </c>
      <c r="E1763" s="68">
        <f>_xlfn.XLOOKUP(Tabela4[[#This Row],[Origem]],Tabela2[Estado],Tabela2[Id_Porto],-1)</f>
        <v>11</v>
      </c>
      <c r="F1763" s="68">
        <f>_xlfn.XLOOKUP(Tabela4[[#This Row],[Destino]],Tabela2[Estado],Tabela2[Id_Porto],-1)</f>
        <v>11</v>
      </c>
      <c r="G1763" s="68">
        <f>_xlfn.XLOOKUP(Tabela4[[#This Row],[Tipo]],Tabela5[Tipo],Tabela5[Id_Carga],-1)</f>
        <v>3</v>
      </c>
      <c r="H1763" s="59">
        <f>MONTH(DATE(2024, FIND(Tabela4[[#This Row],[Mês]], "janfevmarabrmaijunjulagosetoutnovdez")/3 + 1, 1))</f>
        <v>4</v>
      </c>
      <c r="I1763" s="51">
        <v>1</v>
      </c>
      <c r="J1763" s="47">
        <v>2</v>
      </c>
    </row>
    <row r="1764" spans="1:10" x14ac:dyDescent="0.25">
      <c r="A1764" s="59" t="s">
        <v>197</v>
      </c>
      <c r="B1764" s="46" t="s">
        <v>192</v>
      </c>
      <c r="C1764" s="46" t="s">
        <v>186</v>
      </c>
      <c r="D1764" s="46" t="s">
        <v>184</v>
      </c>
      <c r="E1764" s="68">
        <f>_xlfn.XLOOKUP(Tabela4[[#This Row],[Origem]],Tabela2[Estado],Tabela2[Id_Porto],-1)</f>
        <v>11</v>
      </c>
      <c r="F1764" s="68">
        <f>_xlfn.XLOOKUP(Tabela4[[#This Row],[Destino]],Tabela2[Estado],Tabela2[Id_Porto],-1)</f>
        <v>9</v>
      </c>
      <c r="G1764" s="68">
        <f>_xlfn.XLOOKUP(Tabela4[[#This Row],[Tipo]],Tabela5[Tipo],Tabela5[Id_Carga],-1)</f>
        <v>1</v>
      </c>
      <c r="H1764" s="59">
        <f>MONTH(DATE(2024, FIND(Tabela4[[#This Row],[Mês]], "janfevmarabrmaijunjulagosetoutnovdez")/3 + 1, 1))</f>
        <v>4</v>
      </c>
      <c r="I1764" s="51">
        <v>2</v>
      </c>
      <c r="J1764" s="47">
        <v>2</v>
      </c>
    </row>
    <row r="1765" spans="1:10" x14ac:dyDescent="0.25">
      <c r="A1765" s="59" t="s">
        <v>197</v>
      </c>
      <c r="B1765" s="46" t="s">
        <v>191</v>
      </c>
      <c r="C1765" s="46" t="s">
        <v>186</v>
      </c>
      <c r="D1765" s="46" t="s">
        <v>184</v>
      </c>
      <c r="E1765" s="68">
        <f>_xlfn.XLOOKUP(Tabela4[[#This Row],[Origem]],Tabela2[Estado],Tabela2[Id_Porto],-1)</f>
        <v>11</v>
      </c>
      <c r="F1765" s="68">
        <f>_xlfn.XLOOKUP(Tabela4[[#This Row],[Destino]],Tabela2[Estado],Tabela2[Id_Porto],-1)</f>
        <v>9</v>
      </c>
      <c r="G1765" s="68">
        <f>_xlfn.XLOOKUP(Tabela4[[#This Row],[Tipo]],Tabela5[Tipo],Tabela5[Id_Carga],-1)</f>
        <v>3</v>
      </c>
      <c r="H1765" s="59">
        <f>MONTH(DATE(2024, FIND(Tabela4[[#This Row],[Mês]], "janfevmarabrmaijunjulagosetoutnovdez")/3 + 1, 1))</f>
        <v>4</v>
      </c>
      <c r="I1765" s="51">
        <v>1</v>
      </c>
      <c r="J1765" s="47">
        <v>2</v>
      </c>
    </row>
    <row r="1766" spans="1:10" x14ac:dyDescent="0.25">
      <c r="A1766" s="59" t="s">
        <v>197</v>
      </c>
      <c r="B1766" s="46" t="s">
        <v>191</v>
      </c>
      <c r="C1766" s="46" t="s">
        <v>186</v>
      </c>
      <c r="D1766" s="46" t="s">
        <v>184</v>
      </c>
      <c r="E1766" s="68">
        <f>_xlfn.XLOOKUP(Tabela4[[#This Row],[Origem]],Tabela2[Estado],Tabela2[Id_Porto],-1)</f>
        <v>11</v>
      </c>
      <c r="F1766" s="68">
        <f>_xlfn.XLOOKUP(Tabela4[[#This Row],[Destino]],Tabela2[Estado],Tabela2[Id_Porto],-1)</f>
        <v>9</v>
      </c>
      <c r="G1766" s="68">
        <f>_xlfn.XLOOKUP(Tabela4[[#This Row],[Tipo]],Tabela5[Tipo],Tabela5[Id_Carga],-1)</f>
        <v>3</v>
      </c>
      <c r="H1766" s="59">
        <f>MONTH(DATE(2024, FIND(Tabela4[[#This Row],[Mês]], "janfevmarabrmaijunjulagosetoutnovdez")/3 + 1, 1))</f>
        <v>4</v>
      </c>
      <c r="I1766" s="51">
        <v>1</v>
      </c>
      <c r="J1766" s="47">
        <v>2</v>
      </c>
    </row>
    <row r="1767" spans="1:10" x14ac:dyDescent="0.25">
      <c r="A1767" s="59" t="s">
        <v>197</v>
      </c>
      <c r="B1767" s="46" t="s">
        <v>191</v>
      </c>
      <c r="C1767" s="46" t="s">
        <v>184</v>
      </c>
      <c r="D1767" s="46" t="s">
        <v>181</v>
      </c>
      <c r="E1767" s="68">
        <f>_xlfn.XLOOKUP(Tabela4[[#This Row],[Origem]],Tabela2[Estado],Tabela2[Id_Porto],-1)</f>
        <v>9</v>
      </c>
      <c r="F1767" s="68">
        <f>_xlfn.XLOOKUP(Tabela4[[#This Row],[Destino]],Tabela2[Estado],Tabela2[Id_Porto],-1)</f>
        <v>6</v>
      </c>
      <c r="G1767" s="68">
        <f>_xlfn.XLOOKUP(Tabela4[[#This Row],[Tipo]],Tabela5[Tipo],Tabela5[Id_Carga],-1)</f>
        <v>3</v>
      </c>
      <c r="H1767" s="59">
        <f>MONTH(DATE(2024, FIND(Tabela4[[#This Row],[Mês]], "janfevmarabrmaijunjulagosetoutnovdez")/3 + 1, 1))</f>
        <v>4</v>
      </c>
      <c r="I1767" s="51">
        <v>1</v>
      </c>
      <c r="J1767" s="47">
        <v>2</v>
      </c>
    </row>
    <row r="1768" spans="1:10" x14ac:dyDescent="0.25">
      <c r="A1768" s="59" t="s">
        <v>197</v>
      </c>
      <c r="B1768" s="46" t="s">
        <v>191</v>
      </c>
      <c r="C1768" s="46" t="s">
        <v>184</v>
      </c>
      <c r="D1768" s="46" t="s">
        <v>181</v>
      </c>
      <c r="E1768" s="68">
        <f>_xlfn.XLOOKUP(Tabela4[[#This Row],[Origem]],Tabela2[Estado],Tabela2[Id_Porto],-1)</f>
        <v>9</v>
      </c>
      <c r="F1768" s="68">
        <f>_xlfn.XLOOKUP(Tabela4[[#This Row],[Destino]],Tabela2[Estado],Tabela2[Id_Porto],-1)</f>
        <v>6</v>
      </c>
      <c r="G1768" s="68">
        <f>_xlfn.XLOOKUP(Tabela4[[#This Row],[Tipo]],Tabela5[Tipo],Tabela5[Id_Carga],-1)</f>
        <v>3</v>
      </c>
      <c r="H1768" s="59">
        <f>MONTH(DATE(2024, FIND(Tabela4[[#This Row],[Mês]], "janfevmarabrmaijunjulagosetoutnovdez")/3 + 1, 1))</f>
        <v>4</v>
      </c>
      <c r="I1768" s="51">
        <v>1</v>
      </c>
      <c r="J1768" s="47">
        <v>2</v>
      </c>
    </row>
    <row r="1769" spans="1:10" x14ac:dyDescent="0.25">
      <c r="A1769" s="59" t="s">
        <v>197</v>
      </c>
      <c r="B1769" s="46" t="s">
        <v>191</v>
      </c>
      <c r="C1769" s="46" t="s">
        <v>184</v>
      </c>
      <c r="D1769" s="46" t="s">
        <v>179</v>
      </c>
      <c r="E1769" s="68">
        <f>_xlfn.XLOOKUP(Tabela4[[#This Row],[Origem]],Tabela2[Estado],Tabela2[Id_Porto],-1)</f>
        <v>9</v>
      </c>
      <c r="F1769" s="68">
        <f>_xlfn.XLOOKUP(Tabela4[[#This Row],[Destino]],Tabela2[Estado],Tabela2[Id_Porto],-1)</f>
        <v>3</v>
      </c>
      <c r="G1769" s="68">
        <f>_xlfn.XLOOKUP(Tabela4[[#This Row],[Tipo]],Tabela5[Tipo],Tabela5[Id_Carga],-1)</f>
        <v>3</v>
      </c>
      <c r="H1769" s="59">
        <f>MONTH(DATE(2024, FIND(Tabela4[[#This Row],[Mês]], "janfevmarabrmaijunjulagosetoutnovdez")/3 + 1, 1))</f>
        <v>4</v>
      </c>
      <c r="I1769" s="51">
        <v>1</v>
      </c>
      <c r="J1769" s="47">
        <v>2</v>
      </c>
    </row>
    <row r="1770" spans="1:10" x14ac:dyDescent="0.25">
      <c r="A1770" s="59" t="s">
        <v>197</v>
      </c>
      <c r="B1770" s="46" t="s">
        <v>192</v>
      </c>
      <c r="C1770" s="46" t="s">
        <v>184</v>
      </c>
      <c r="D1770" s="46" t="s">
        <v>180</v>
      </c>
      <c r="E1770" s="68">
        <f>_xlfn.XLOOKUP(Tabela4[[#This Row],[Origem]],Tabela2[Estado],Tabela2[Id_Porto],-1)</f>
        <v>9</v>
      </c>
      <c r="F1770" s="68">
        <f>_xlfn.XLOOKUP(Tabela4[[#This Row],[Destino]],Tabela2[Estado],Tabela2[Id_Porto],-1)</f>
        <v>5</v>
      </c>
      <c r="G1770" s="68">
        <f>_xlfn.XLOOKUP(Tabela4[[#This Row],[Tipo]],Tabela5[Tipo],Tabela5[Id_Carga],-1)</f>
        <v>1</v>
      </c>
      <c r="H1770" s="59">
        <f>MONTH(DATE(2024, FIND(Tabela4[[#This Row],[Mês]], "janfevmarabrmaijunjulagosetoutnovdez")/3 + 1, 1))</f>
        <v>4</v>
      </c>
      <c r="I1770" s="51">
        <v>2</v>
      </c>
      <c r="J1770" s="47">
        <v>2</v>
      </c>
    </row>
    <row r="1771" spans="1:10" x14ac:dyDescent="0.25">
      <c r="A1771" s="59" t="s">
        <v>197</v>
      </c>
      <c r="B1771" s="46" t="s">
        <v>191</v>
      </c>
      <c r="C1771" s="46" t="s">
        <v>184</v>
      </c>
      <c r="D1771" s="46" t="s">
        <v>183</v>
      </c>
      <c r="E1771" s="68">
        <f>_xlfn.XLOOKUP(Tabela4[[#This Row],[Origem]],Tabela2[Estado],Tabela2[Id_Porto],-1)</f>
        <v>9</v>
      </c>
      <c r="F1771" s="68">
        <f>_xlfn.XLOOKUP(Tabela4[[#This Row],[Destino]],Tabela2[Estado],Tabela2[Id_Porto],-1)</f>
        <v>8</v>
      </c>
      <c r="G1771" s="68">
        <f>_xlfn.XLOOKUP(Tabela4[[#This Row],[Tipo]],Tabela5[Tipo],Tabela5[Id_Carga],-1)</f>
        <v>3</v>
      </c>
      <c r="H1771" s="59">
        <f>MONTH(DATE(2024, FIND(Tabela4[[#This Row],[Mês]], "janfevmarabrmaijunjulagosetoutnovdez")/3 + 1, 1))</f>
        <v>4</v>
      </c>
      <c r="I1771" s="51">
        <v>1</v>
      </c>
      <c r="J1771" s="47">
        <v>2</v>
      </c>
    </row>
    <row r="1772" spans="1:10" x14ac:dyDescent="0.25">
      <c r="A1772" s="59" t="s">
        <v>197</v>
      </c>
      <c r="B1772" s="46" t="s">
        <v>192</v>
      </c>
      <c r="C1772" s="46" t="s">
        <v>184</v>
      </c>
      <c r="D1772" s="46" t="s">
        <v>186</v>
      </c>
      <c r="E1772" s="68">
        <f>_xlfn.XLOOKUP(Tabela4[[#This Row],[Origem]],Tabela2[Estado],Tabela2[Id_Porto],-1)</f>
        <v>9</v>
      </c>
      <c r="F1772" s="68">
        <f>_xlfn.XLOOKUP(Tabela4[[#This Row],[Destino]],Tabela2[Estado],Tabela2[Id_Porto],-1)</f>
        <v>11</v>
      </c>
      <c r="G1772" s="68">
        <f>_xlfn.XLOOKUP(Tabela4[[#This Row],[Tipo]],Tabela5[Tipo],Tabela5[Id_Carga],-1)</f>
        <v>1</v>
      </c>
      <c r="H1772" s="59">
        <f>MONTH(DATE(2024, FIND(Tabela4[[#This Row],[Mês]], "janfevmarabrmaijunjulagosetoutnovdez")/3 + 1, 1))</f>
        <v>4</v>
      </c>
      <c r="I1772" s="51">
        <v>2</v>
      </c>
      <c r="J1772" s="47">
        <v>2</v>
      </c>
    </row>
    <row r="1773" spans="1:10" x14ac:dyDescent="0.25">
      <c r="A1773" s="59" t="s">
        <v>197</v>
      </c>
      <c r="B1773" s="46" t="s">
        <v>191</v>
      </c>
      <c r="C1773" s="46" t="s">
        <v>184</v>
      </c>
      <c r="D1773" s="46" t="s">
        <v>186</v>
      </c>
      <c r="E1773" s="68">
        <f>_xlfn.XLOOKUP(Tabela4[[#This Row],[Origem]],Tabela2[Estado],Tabela2[Id_Porto],-1)</f>
        <v>9</v>
      </c>
      <c r="F1773" s="68">
        <f>_xlfn.XLOOKUP(Tabela4[[#This Row],[Destino]],Tabela2[Estado],Tabela2[Id_Porto],-1)</f>
        <v>11</v>
      </c>
      <c r="G1773" s="68">
        <f>_xlfn.XLOOKUP(Tabela4[[#This Row],[Tipo]],Tabela5[Tipo],Tabela5[Id_Carga],-1)</f>
        <v>3</v>
      </c>
      <c r="H1773" s="59">
        <f>MONTH(DATE(2024, FIND(Tabela4[[#This Row],[Mês]], "janfevmarabrmaijunjulagosetoutnovdez")/3 + 1, 1))</f>
        <v>4</v>
      </c>
      <c r="I1773" s="51">
        <v>1</v>
      </c>
      <c r="J1773" s="47">
        <v>2</v>
      </c>
    </row>
    <row r="1774" spans="1:10" x14ac:dyDescent="0.25">
      <c r="A1774" s="59" t="s">
        <v>197</v>
      </c>
      <c r="B1774" s="46" t="s">
        <v>191</v>
      </c>
      <c r="C1774" s="46" t="s">
        <v>184</v>
      </c>
      <c r="D1774" s="46" t="s">
        <v>186</v>
      </c>
      <c r="E1774" s="68">
        <f>_xlfn.XLOOKUP(Tabela4[[#This Row],[Origem]],Tabela2[Estado],Tabela2[Id_Porto],-1)</f>
        <v>9</v>
      </c>
      <c r="F1774" s="68">
        <f>_xlfn.XLOOKUP(Tabela4[[#This Row],[Destino]],Tabela2[Estado],Tabela2[Id_Porto],-1)</f>
        <v>11</v>
      </c>
      <c r="G1774" s="68">
        <f>_xlfn.XLOOKUP(Tabela4[[#This Row],[Tipo]],Tabela5[Tipo],Tabela5[Id_Carga],-1)</f>
        <v>3</v>
      </c>
      <c r="H1774" s="59">
        <f>MONTH(DATE(2024, FIND(Tabela4[[#This Row],[Mês]], "janfevmarabrmaijunjulagosetoutnovdez")/3 + 1, 1))</f>
        <v>4</v>
      </c>
      <c r="I1774" s="51">
        <v>1</v>
      </c>
      <c r="J1774" s="47">
        <v>2</v>
      </c>
    </row>
    <row r="1775" spans="1:10" x14ac:dyDescent="0.25">
      <c r="A1775" s="59" t="s">
        <v>197</v>
      </c>
      <c r="B1775" s="46" t="s">
        <v>192</v>
      </c>
      <c r="C1775" s="46" t="s">
        <v>177</v>
      </c>
      <c r="D1775" s="46" t="s">
        <v>181</v>
      </c>
      <c r="E1775" s="68">
        <f>_xlfn.XLOOKUP(Tabela4[[#This Row],[Origem]],Tabela2[Estado],Tabela2[Id_Porto],-1)</f>
        <v>1</v>
      </c>
      <c r="F1775" s="68">
        <f>_xlfn.XLOOKUP(Tabela4[[#This Row],[Destino]],Tabela2[Estado],Tabela2[Id_Porto],-1)</f>
        <v>6</v>
      </c>
      <c r="G1775" s="68">
        <f>_xlfn.XLOOKUP(Tabela4[[#This Row],[Tipo]],Tabela5[Tipo],Tabela5[Id_Carga],-1)</f>
        <v>1</v>
      </c>
      <c r="H1775" s="59">
        <f>MONTH(DATE(2024, FIND(Tabela4[[#This Row],[Mês]], "janfevmarabrmaijunjulagosetoutnovdez")/3 + 1, 1))</f>
        <v>4</v>
      </c>
      <c r="I1775" s="51">
        <v>1</v>
      </c>
      <c r="J1775" s="47">
        <v>1</v>
      </c>
    </row>
    <row r="1776" spans="1:10" x14ac:dyDescent="0.25">
      <c r="A1776" s="59" t="s">
        <v>197</v>
      </c>
      <c r="B1776" s="46" t="s">
        <v>192</v>
      </c>
      <c r="C1776" s="46" t="s">
        <v>177</v>
      </c>
      <c r="D1776" s="46" t="s">
        <v>187</v>
      </c>
      <c r="E1776" s="68">
        <f>_xlfn.XLOOKUP(Tabela4[[#This Row],[Origem]],Tabela2[Estado],Tabela2[Id_Porto],-1)</f>
        <v>1</v>
      </c>
      <c r="F1776" s="68">
        <f>_xlfn.XLOOKUP(Tabela4[[#This Row],[Destino]],Tabela2[Estado],Tabela2[Id_Porto],-1)</f>
        <v>12</v>
      </c>
      <c r="G1776" s="68">
        <f>_xlfn.XLOOKUP(Tabela4[[#This Row],[Tipo]],Tabela5[Tipo],Tabela5[Id_Carga],-1)</f>
        <v>1</v>
      </c>
      <c r="H1776" s="59">
        <f>MONTH(DATE(2024, FIND(Tabela4[[#This Row],[Mês]], "janfevmarabrmaijunjulagosetoutnovdez")/3 + 1, 1))</f>
        <v>4</v>
      </c>
      <c r="I1776" s="51">
        <v>1</v>
      </c>
      <c r="J1776" s="47">
        <v>1</v>
      </c>
    </row>
    <row r="1777" spans="1:10" x14ac:dyDescent="0.25">
      <c r="A1777" s="59" t="s">
        <v>197</v>
      </c>
      <c r="B1777" s="46" t="s">
        <v>192</v>
      </c>
      <c r="C1777" s="46" t="s">
        <v>177</v>
      </c>
      <c r="D1777" s="46" t="s">
        <v>186</v>
      </c>
      <c r="E1777" s="68">
        <f>_xlfn.XLOOKUP(Tabela4[[#This Row],[Origem]],Tabela2[Estado],Tabela2[Id_Porto],-1)</f>
        <v>1</v>
      </c>
      <c r="F1777" s="68">
        <f>_xlfn.XLOOKUP(Tabela4[[#This Row],[Destino]],Tabela2[Estado],Tabela2[Id_Porto],-1)</f>
        <v>11</v>
      </c>
      <c r="G1777" s="68">
        <f>_xlfn.XLOOKUP(Tabela4[[#This Row],[Tipo]],Tabela5[Tipo],Tabela5[Id_Carga],-1)</f>
        <v>1</v>
      </c>
      <c r="H1777" s="59">
        <f>MONTH(DATE(2024, FIND(Tabela4[[#This Row],[Mês]], "janfevmarabrmaijunjulagosetoutnovdez")/3 + 1, 1))</f>
        <v>4</v>
      </c>
      <c r="I1777" s="51">
        <v>1</v>
      </c>
      <c r="J1777" s="47">
        <v>1</v>
      </c>
    </row>
    <row r="1778" spans="1:10" x14ac:dyDescent="0.25">
      <c r="A1778" s="59" t="s">
        <v>197</v>
      </c>
      <c r="B1778" s="46" t="s">
        <v>194</v>
      </c>
      <c r="C1778" s="46" t="s">
        <v>181</v>
      </c>
      <c r="D1778" s="46" t="s">
        <v>86</v>
      </c>
      <c r="E1778" s="68">
        <f>_xlfn.XLOOKUP(Tabela4[[#This Row],[Origem]],Tabela2[Estado],Tabela2[Id_Porto],-1)</f>
        <v>6</v>
      </c>
      <c r="F1778" s="68">
        <f>_xlfn.XLOOKUP(Tabela4[[#This Row],[Destino]],Tabela2[Estado],Tabela2[Id_Porto],-1)</f>
        <v>4</v>
      </c>
      <c r="G1778" s="68">
        <f>_xlfn.XLOOKUP(Tabela4[[#This Row],[Tipo]],Tabela5[Tipo],Tabela5[Id_Carga],-1)</f>
        <v>2</v>
      </c>
      <c r="H1778" s="59">
        <f>MONTH(DATE(2024, FIND(Tabela4[[#This Row],[Mês]], "janfevmarabrmaijunjulagosetoutnovdez")/3 + 1, 1))</f>
        <v>4</v>
      </c>
      <c r="I1778" s="51">
        <v>1</v>
      </c>
      <c r="J1778" s="47">
        <v>1</v>
      </c>
    </row>
    <row r="1779" spans="1:10" x14ac:dyDescent="0.25">
      <c r="A1779" s="59" t="s">
        <v>197</v>
      </c>
      <c r="B1779" s="46" t="s">
        <v>192</v>
      </c>
      <c r="C1779" s="46" t="s">
        <v>181</v>
      </c>
      <c r="D1779" s="46" t="s">
        <v>186</v>
      </c>
      <c r="E1779" s="68">
        <f>_xlfn.XLOOKUP(Tabela4[[#This Row],[Origem]],Tabela2[Estado],Tabela2[Id_Porto],-1)</f>
        <v>6</v>
      </c>
      <c r="F1779" s="68">
        <f>_xlfn.XLOOKUP(Tabela4[[#This Row],[Destino]],Tabela2[Estado],Tabela2[Id_Porto],-1)</f>
        <v>11</v>
      </c>
      <c r="G1779" s="68">
        <f>_xlfn.XLOOKUP(Tabela4[[#This Row],[Tipo]],Tabela5[Tipo],Tabela5[Id_Carga],-1)</f>
        <v>1</v>
      </c>
      <c r="H1779" s="59">
        <f>MONTH(DATE(2024, FIND(Tabela4[[#This Row],[Mês]], "janfevmarabrmaijunjulagosetoutnovdez")/3 + 1, 1))</f>
        <v>4</v>
      </c>
      <c r="I1779" s="51">
        <v>1</v>
      </c>
      <c r="J1779" s="47">
        <v>1</v>
      </c>
    </row>
    <row r="1780" spans="1:10" x14ac:dyDescent="0.25">
      <c r="A1780" s="59" t="s">
        <v>197</v>
      </c>
      <c r="B1780" s="46" t="s">
        <v>192</v>
      </c>
      <c r="C1780" s="46" t="s">
        <v>181</v>
      </c>
      <c r="D1780" s="46" t="s">
        <v>184</v>
      </c>
      <c r="E1780" s="68">
        <f>_xlfn.XLOOKUP(Tabela4[[#This Row],[Origem]],Tabela2[Estado],Tabela2[Id_Porto],-1)</f>
        <v>6</v>
      </c>
      <c r="F1780" s="68">
        <f>_xlfn.XLOOKUP(Tabela4[[#This Row],[Destino]],Tabela2[Estado],Tabela2[Id_Porto],-1)</f>
        <v>9</v>
      </c>
      <c r="G1780" s="68">
        <f>_xlfn.XLOOKUP(Tabela4[[#This Row],[Tipo]],Tabela5[Tipo],Tabela5[Id_Carga],-1)</f>
        <v>1</v>
      </c>
      <c r="H1780" s="59">
        <f>MONTH(DATE(2024, FIND(Tabela4[[#This Row],[Mês]], "janfevmarabrmaijunjulagosetoutnovdez")/3 + 1, 1))</f>
        <v>4</v>
      </c>
      <c r="I1780" s="51">
        <v>1</v>
      </c>
      <c r="J1780" s="47">
        <v>1</v>
      </c>
    </row>
    <row r="1781" spans="1:10" x14ac:dyDescent="0.25">
      <c r="A1781" s="59" t="s">
        <v>197</v>
      </c>
      <c r="B1781" s="46" t="s">
        <v>192</v>
      </c>
      <c r="C1781" s="46" t="s">
        <v>86</v>
      </c>
      <c r="D1781" s="46" t="s">
        <v>179</v>
      </c>
      <c r="E1781" s="68">
        <f>_xlfn.XLOOKUP(Tabela4[[#This Row],[Origem]],Tabela2[Estado],Tabela2[Id_Porto],-1)</f>
        <v>4</v>
      </c>
      <c r="F1781" s="68">
        <f>_xlfn.XLOOKUP(Tabela4[[#This Row],[Destino]],Tabela2[Estado],Tabela2[Id_Porto],-1)</f>
        <v>3</v>
      </c>
      <c r="G1781" s="68">
        <f>_xlfn.XLOOKUP(Tabela4[[#This Row],[Tipo]],Tabela5[Tipo],Tabela5[Id_Carga],-1)</f>
        <v>1</v>
      </c>
      <c r="H1781" s="59">
        <f>MONTH(DATE(2024, FIND(Tabela4[[#This Row],[Mês]], "janfevmarabrmaijunjulagosetoutnovdez")/3 + 1, 1))</f>
        <v>4</v>
      </c>
      <c r="I1781" s="51">
        <v>1</v>
      </c>
      <c r="J1781" s="47">
        <v>1</v>
      </c>
    </row>
    <row r="1782" spans="1:10" x14ac:dyDescent="0.25">
      <c r="A1782" s="59" t="s">
        <v>197</v>
      </c>
      <c r="B1782" s="46" t="s">
        <v>192</v>
      </c>
      <c r="C1782" s="46" t="s">
        <v>86</v>
      </c>
      <c r="D1782" s="46" t="s">
        <v>180</v>
      </c>
      <c r="E1782" s="68">
        <f>_xlfn.XLOOKUP(Tabela4[[#This Row],[Origem]],Tabela2[Estado],Tabela2[Id_Porto],-1)</f>
        <v>4</v>
      </c>
      <c r="F1782" s="68">
        <f>_xlfn.XLOOKUP(Tabela4[[#This Row],[Destino]],Tabela2[Estado],Tabela2[Id_Porto],-1)</f>
        <v>5</v>
      </c>
      <c r="G1782" s="68">
        <f>_xlfn.XLOOKUP(Tabela4[[#This Row],[Tipo]],Tabela5[Tipo],Tabela5[Id_Carga],-1)</f>
        <v>1</v>
      </c>
      <c r="H1782" s="59">
        <f>MONTH(DATE(2024, FIND(Tabela4[[#This Row],[Mês]], "janfevmarabrmaijunjulagosetoutnovdez")/3 + 1, 1))</f>
        <v>4</v>
      </c>
      <c r="I1782" s="51">
        <v>1</v>
      </c>
      <c r="J1782" s="47">
        <v>1</v>
      </c>
    </row>
    <row r="1783" spans="1:10" x14ac:dyDescent="0.25">
      <c r="A1783" s="59" t="s">
        <v>197</v>
      </c>
      <c r="B1783" s="46" t="s">
        <v>192</v>
      </c>
      <c r="C1783" s="46" t="s">
        <v>86</v>
      </c>
      <c r="D1783" s="46" t="s">
        <v>183</v>
      </c>
      <c r="E1783" s="68">
        <f>_xlfn.XLOOKUP(Tabela4[[#This Row],[Origem]],Tabela2[Estado],Tabela2[Id_Porto],-1)</f>
        <v>4</v>
      </c>
      <c r="F1783" s="68">
        <f>_xlfn.XLOOKUP(Tabela4[[#This Row],[Destino]],Tabela2[Estado],Tabela2[Id_Porto],-1)</f>
        <v>8</v>
      </c>
      <c r="G1783" s="68">
        <f>_xlfn.XLOOKUP(Tabela4[[#This Row],[Tipo]],Tabela5[Tipo],Tabela5[Id_Carga],-1)</f>
        <v>1</v>
      </c>
      <c r="H1783" s="59">
        <f>MONTH(DATE(2024, FIND(Tabela4[[#This Row],[Mês]], "janfevmarabrmaijunjulagosetoutnovdez")/3 + 1, 1))</f>
        <v>4</v>
      </c>
      <c r="I1783" s="51">
        <v>1</v>
      </c>
      <c r="J1783" s="47">
        <v>1</v>
      </c>
    </row>
    <row r="1784" spans="1:10" x14ac:dyDescent="0.25">
      <c r="A1784" s="59" t="s">
        <v>197</v>
      </c>
      <c r="B1784" s="46" t="s">
        <v>192</v>
      </c>
      <c r="C1784" s="46" t="s">
        <v>182</v>
      </c>
      <c r="D1784" s="46" t="s">
        <v>183</v>
      </c>
      <c r="E1784" s="68">
        <f>_xlfn.XLOOKUP(Tabela4[[#This Row],[Origem]],Tabela2[Estado],Tabela2[Id_Porto],-1)</f>
        <v>7</v>
      </c>
      <c r="F1784" s="68">
        <f>_xlfn.XLOOKUP(Tabela4[[#This Row],[Destino]],Tabela2[Estado],Tabela2[Id_Porto],-1)</f>
        <v>8</v>
      </c>
      <c r="G1784" s="68">
        <f>_xlfn.XLOOKUP(Tabela4[[#This Row],[Tipo]],Tabela5[Tipo],Tabela5[Id_Carga],-1)</f>
        <v>1</v>
      </c>
      <c r="H1784" s="59">
        <f>MONTH(DATE(2024, FIND(Tabela4[[#This Row],[Mês]], "janfevmarabrmaijunjulagosetoutnovdez")/3 + 1, 1))</f>
        <v>4</v>
      </c>
      <c r="I1784" s="51">
        <v>1</v>
      </c>
      <c r="J1784" s="47">
        <v>1</v>
      </c>
    </row>
    <row r="1785" spans="1:10" x14ac:dyDescent="0.25">
      <c r="A1785" s="59" t="s">
        <v>197</v>
      </c>
      <c r="B1785" s="46" t="s">
        <v>194</v>
      </c>
      <c r="C1785" s="46" t="s">
        <v>182</v>
      </c>
      <c r="D1785" s="46" t="s">
        <v>184</v>
      </c>
      <c r="E1785" s="68">
        <f>_xlfn.XLOOKUP(Tabela4[[#This Row],[Origem]],Tabela2[Estado],Tabela2[Id_Porto],-1)</f>
        <v>7</v>
      </c>
      <c r="F1785" s="68">
        <f>_xlfn.XLOOKUP(Tabela4[[#This Row],[Destino]],Tabela2[Estado],Tabela2[Id_Porto],-1)</f>
        <v>9</v>
      </c>
      <c r="G1785" s="68">
        <f>_xlfn.XLOOKUP(Tabela4[[#This Row],[Tipo]],Tabela5[Tipo],Tabela5[Id_Carga],-1)</f>
        <v>2</v>
      </c>
      <c r="H1785" s="59">
        <f>MONTH(DATE(2024, FIND(Tabela4[[#This Row],[Mês]], "janfevmarabrmaijunjulagosetoutnovdez")/3 + 1, 1))</f>
        <v>4</v>
      </c>
      <c r="I1785" s="51">
        <v>1</v>
      </c>
      <c r="J1785" s="47">
        <v>1</v>
      </c>
    </row>
    <row r="1786" spans="1:10" x14ac:dyDescent="0.25">
      <c r="A1786" s="59" t="s">
        <v>197</v>
      </c>
      <c r="B1786" s="46" t="s">
        <v>192</v>
      </c>
      <c r="C1786" s="46" t="s">
        <v>180</v>
      </c>
      <c r="D1786" s="46" t="s">
        <v>181</v>
      </c>
      <c r="E1786" s="68">
        <f>_xlfn.XLOOKUP(Tabela4[[#This Row],[Origem]],Tabela2[Estado],Tabela2[Id_Porto],-1)</f>
        <v>5</v>
      </c>
      <c r="F1786" s="68">
        <f>_xlfn.XLOOKUP(Tabela4[[#This Row],[Destino]],Tabela2[Estado],Tabela2[Id_Porto],-1)</f>
        <v>6</v>
      </c>
      <c r="G1786" s="68">
        <f>_xlfn.XLOOKUP(Tabela4[[#This Row],[Tipo]],Tabela5[Tipo],Tabela5[Id_Carga],-1)</f>
        <v>1</v>
      </c>
      <c r="H1786" s="59">
        <f>MONTH(DATE(2024, FIND(Tabela4[[#This Row],[Mês]], "janfevmarabrmaijunjulagosetoutnovdez")/3 + 1, 1))</f>
        <v>4</v>
      </c>
      <c r="I1786" s="51">
        <v>1</v>
      </c>
      <c r="J1786" s="47">
        <v>1</v>
      </c>
    </row>
    <row r="1787" spans="1:10" x14ac:dyDescent="0.25">
      <c r="A1787" s="59" t="s">
        <v>197</v>
      </c>
      <c r="B1787" s="46" t="s">
        <v>192</v>
      </c>
      <c r="C1787" s="46" t="s">
        <v>180</v>
      </c>
      <c r="D1787" s="46" t="s">
        <v>179</v>
      </c>
      <c r="E1787" s="68">
        <f>_xlfn.XLOOKUP(Tabela4[[#This Row],[Origem]],Tabela2[Estado],Tabela2[Id_Porto],-1)</f>
        <v>5</v>
      </c>
      <c r="F1787" s="68">
        <f>_xlfn.XLOOKUP(Tabela4[[#This Row],[Destino]],Tabela2[Estado],Tabela2[Id_Porto],-1)</f>
        <v>3</v>
      </c>
      <c r="G1787" s="68">
        <f>_xlfn.XLOOKUP(Tabela4[[#This Row],[Tipo]],Tabela5[Tipo],Tabela5[Id_Carga],-1)</f>
        <v>1</v>
      </c>
      <c r="H1787" s="59">
        <f>MONTH(DATE(2024, FIND(Tabela4[[#This Row],[Mês]], "janfevmarabrmaijunjulagosetoutnovdez")/3 + 1, 1))</f>
        <v>4</v>
      </c>
      <c r="I1787" s="51">
        <v>1</v>
      </c>
      <c r="J1787" s="47">
        <v>1</v>
      </c>
    </row>
    <row r="1788" spans="1:10" x14ac:dyDescent="0.25">
      <c r="A1788" s="59" t="s">
        <v>197</v>
      </c>
      <c r="B1788" s="46" t="s">
        <v>192</v>
      </c>
      <c r="C1788" s="46" t="s">
        <v>180</v>
      </c>
      <c r="D1788" s="46" t="s">
        <v>187</v>
      </c>
      <c r="E1788" s="68">
        <f>_xlfn.XLOOKUP(Tabela4[[#This Row],[Origem]],Tabela2[Estado],Tabela2[Id_Porto],-1)</f>
        <v>5</v>
      </c>
      <c r="F1788" s="68">
        <f>_xlfn.XLOOKUP(Tabela4[[#This Row],[Destino]],Tabela2[Estado],Tabela2[Id_Porto],-1)</f>
        <v>12</v>
      </c>
      <c r="G1788" s="68">
        <f>_xlfn.XLOOKUP(Tabela4[[#This Row],[Tipo]],Tabela5[Tipo],Tabela5[Id_Carga],-1)</f>
        <v>1</v>
      </c>
      <c r="H1788" s="59">
        <f>MONTH(DATE(2024, FIND(Tabela4[[#This Row],[Mês]], "janfevmarabrmaijunjulagosetoutnovdez")/3 + 1, 1))</f>
        <v>4</v>
      </c>
      <c r="I1788" s="51">
        <v>1</v>
      </c>
      <c r="J1788" s="47">
        <v>1</v>
      </c>
    </row>
    <row r="1789" spans="1:10" x14ac:dyDescent="0.25">
      <c r="A1789" s="59" t="s">
        <v>197</v>
      </c>
      <c r="B1789" s="46" t="s">
        <v>192</v>
      </c>
      <c r="C1789" s="46" t="s">
        <v>180</v>
      </c>
      <c r="D1789" s="46" t="s">
        <v>186</v>
      </c>
      <c r="E1789" s="68">
        <f>_xlfn.XLOOKUP(Tabela4[[#This Row],[Origem]],Tabela2[Estado],Tabela2[Id_Porto],-1)</f>
        <v>5</v>
      </c>
      <c r="F1789" s="68">
        <f>_xlfn.XLOOKUP(Tabela4[[#This Row],[Destino]],Tabela2[Estado],Tabela2[Id_Porto],-1)</f>
        <v>11</v>
      </c>
      <c r="G1789" s="68">
        <f>_xlfn.XLOOKUP(Tabela4[[#This Row],[Tipo]],Tabela5[Tipo],Tabela5[Id_Carga],-1)</f>
        <v>1</v>
      </c>
      <c r="H1789" s="59">
        <f>MONTH(DATE(2024, FIND(Tabela4[[#This Row],[Mês]], "janfevmarabrmaijunjulagosetoutnovdez")/3 + 1, 1))</f>
        <v>4</v>
      </c>
      <c r="I1789" s="51">
        <v>1</v>
      </c>
      <c r="J1789" s="47">
        <v>1</v>
      </c>
    </row>
    <row r="1790" spans="1:10" x14ac:dyDescent="0.25">
      <c r="A1790" s="59" t="s">
        <v>197</v>
      </c>
      <c r="B1790" s="46" t="s">
        <v>194</v>
      </c>
      <c r="C1790" s="46" t="s">
        <v>180</v>
      </c>
      <c r="D1790" s="46" t="s">
        <v>186</v>
      </c>
      <c r="E1790" s="68">
        <f>_xlfn.XLOOKUP(Tabela4[[#This Row],[Origem]],Tabela2[Estado],Tabela2[Id_Porto],-1)</f>
        <v>5</v>
      </c>
      <c r="F1790" s="68">
        <f>_xlfn.XLOOKUP(Tabela4[[#This Row],[Destino]],Tabela2[Estado],Tabela2[Id_Porto],-1)</f>
        <v>11</v>
      </c>
      <c r="G1790" s="68">
        <f>_xlfn.XLOOKUP(Tabela4[[#This Row],[Tipo]],Tabela5[Tipo],Tabela5[Id_Carga],-1)</f>
        <v>2</v>
      </c>
      <c r="H1790" s="59">
        <f>MONTH(DATE(2024, FIND(Tabela4[[#This Row],[Mês]], "janfevmarabrmaijunjulagosetoutnovdez")/3 + 1, 1))</f>
        <v>4</v>
      </c>
      <c r="I1790" s="51">
        <v>1</v>
      </c>
      <c r="J1790" s="47">
        <v>1</v>
      </c>
    </row>
    <row r="1791" spans="1:10" x14ac:dyDescent="0.25">
      <c r="A1791" s="59" t="s">
        <v>197</v>
      </c>
      <c r="B1791" s="46" t="s">
        <v>192</v>
      </c>
      <c r="C1791" s="46" t="s">
        <v>185</v>
      </c>
      <c r="D1791" s="46" t="s">
        <v>186</v>
      </c>
      <c r="E1791" s="68">
        <f>_xlfn.XLOOKUP(Tabela4[[#This Row],[Origem]],Tabela2[Estado],Tabela2[Id_Porto],-1)</f>
        <v>10</v>
      </c>
      <c r="F1791" s="68">
        <f>_xlfn.XLOOKUP(Tabela4[[#This Row],[Destino]],Tabela2[Estado],Tabela2[Id_Porto],-1)</f>
        <v>11</v>
      </c>
      <c r="G1791" s="68">
        <f>_xlfn.XLOOKUP(Tabela4[[#This Row],[Tipo]],Tabela5[Tipo],Tabela5[Id_Carga],-1)</f>
        <v>1</v>
      </c>
      <c r="H1791" s="59">
        <f>MONTH(DATE(2024, FIND(Tabela4[[#This Row],[Mês]], "janfevmarabrmaijunjulagosetoutnovdez")/3 + 1, 1))</f>
        <v>4</v>
      </c>
      <c r="I1791" s="51">
        <v>1</v>
      </c>
      <c r="J1791" s="47">
        <v>1</v>
      </c>
    </row>
    <row r="1792" spans="1:10" x14ac:dyDescent="0.25">
      <c r="A1792" s="59" t="s">
        <v>197</v>
      </c>
      <c r="B1792" s="46" t="s">
        <v>192</v>
      </c>
      <c r="C1792" s="46" t="s">
        <v>187</v>
      </c>
      <c r="D1792" s="46" t="s">
        <v>177</v>
      </c>
      <c r="E1792" s="68">
        <f>_xlfn.XLOOKUP(Tabela4[[#This Row],[Origem]],Tabela2[Estado],Tabela2[Id_Porto],-1)</f>
        <v>12</v>
      </c>
      <c r="F1792" s="68">
        <f>_xlfn.XLOOKUP(Tabela4[[#This Row],[Destino]],Tabela2[Estado],Tabela2[Id_Porto],-1)</f>
        <v>1</v>
      </c>
      <c r="G1792" s="68">
        <f>_xlfn.XLOOKUP(Tabela4[[#This Row],[Tipo]],Tabela5[Tipo],Tabela5[Id_Carga],-1)</f>
        <v>1</v>
      </c>
      <c r="H1792" s="59">
        <f>MONTH(DATE(2024, FIND(Tabela4[[#This Row],[Mês]], "janfevmarabrmaijunjulagosetoutnovdez")/3 + 1, 1))</f>
        <v>4</v>
      </c>
      <c r="I1792" s="51">
        <v>1</v>
      </c>
      <c r="J1792" s="47">
        <v>1</v>
      </c>
    </row>
    <row r="1793" spans="1:10" x14ac:dyDescent="0.25">
      <c r="A1793" s="59" t="s">
        <v>197</v>
      </c>
      <c r="B1793" s="46" t="s">
        <v>192</v>
      </c>
      <c r="C1793" s="46" t="s">
        <v>187</v>
      </c>
      <c r="D1793" s="46" t="s">
        <v>181</v>
      </c>
      <c r="E1793" s="68">
        <f>_xlfn.XLOOKUP(Tabela4[[#This Row],[Origem]],Tabela2[Estado],Tabela2[Id_Porto],-1)</f>
        <v>12</v>
      </c>
      <c r="F1793" s="68">
        <f>_xlfn.XLOOKUP(Tabela4[[#This Row],[Destino]],Tabela2[Estado],Tabela2[Id_Porto],-1)</f>
        <v>6</v>
      </c>
      <c r="G1793" s="68">
        <f>_xlfn.XLOOKUP(Tabela4[[#This Row],[Tipo]],Tabela5[Tipo],Tabela5[Id_Carga],-1)</f>
        <v>1</v>
      </c>
      <c r="H1793" s="59">
        <f>MONTH(DATE(2024, FIND(Tabela4[[#This Row],[Mês]], "janfevmarabrmaijunjulagosetoutnovdez")/3 + 1, 1))</f>
        <v>4</v>
      </c>
      <c r="I1793" s="51">
        <v>1</v>
      </c>
      <c r="J1793" s="47">
        <v>1</v>
      </c>
    </row>
    <row r="1794" spans="1:10" x14ac:dyDescent="0.25">
      <c r="A1794" s="59" t="s">
        <v>197</v>
      </c>
      <c r="B1794" s="46" t="s">
        <v>192</v>
      </c>
      <c r="C1794" s="46" t="s">
        <v>187</v>
      </c>
      <c r="D1794" s="46" t="s">
        <v>180</v>
      </c>
      <c r="E1794" s="68">
        <f>_xlfn.XLOOKUP(Tabela4[[#This Row],[Origem]],Tabela2[Estado],Tabela2[Id_Porto],-1)</f>
        <v>12</v>
      </c>
      <c r="F1794" s="68">
        <f>_xlfn.XLOOKUP(Tabela4[[#This Row],[Destino]],Tabela2[Estado],Tabela2[Id_Porto],-1)</f>
        <v>5</v>
      </c>
      <c r="G1794" s="68">
        <f>_xlfn.XLOOKUP(Tabela4[[#This Row],[Tipo]],Tabela5[Tipo],Tabela5[Id_Carga],-1)</f>
        <v>1</v>
      </c>
      <c r="H1794" s="59">
        <f>MONTH(DATE(2024, FIND(Tabela4[[#This Row],[Mês]], "janfevmarabrmaijunjulagosetoutnovdez")/3 + 1, 1))</f>
        <v>4</v>
      </c>
      <c r="I1794" s="51">
        <v>1</v>
      </c>
      <c r="J1794" s="47">
        <v>1</v>
      </c>
    </row>
    <row r="1795" spans="1:10" x14ac:dyDescent="0.25">
      <c r="A1795" s="59" t="s">
        <v>197</v>
      </c>
      <c r="B1795" s="46" t="s">
        <v>192</v>
      </c>
      <c r="C1795" s="46" t="s">
        <v>187</v>
      </c>
      <c r="D1795" s="46" t="s">
        <v>186</v>
      </c>
      <c r="E1795" s="68">
        <f>_xlfn.XLOOKUP(Tabela4[[#This Row],[Origem]],Tabela2[Estado],Tabela2[Id_Porto],-1)</f>
        <v>12</v>
      </c>
      <c r="F1795" s="68">
        <f>_xlfn.XLOOKUP(Tabela4[[#This Row],[Destino]],Tabela2[Estado],Tabela2[Id_Porto],-1)</f>
        <v>11</v>
      </c>
      <c r="G1795" s="68">
        <f>_xlfn.XLOOKUP(Tabela4[[#This Row],[Tipo]],Tabela5[Tipo],Tabela5[Id_Carga],-1)</f>
        <v>1</v>
      </c>
      <c r="H1795" s="59">
        <f>MONTH(DATE(2024, FIND(Tabela4[[#This Row],[Mês]], "janfevmarabrmaijunjulagosetoutnovdez")/3 + 1, 1))</f>
        <v>4</v>
      </c>
      <c r="I1795" s="51">
        <v>1</v>
      </c>
      <c r="J1795" s="47">
        <v>1</v>
      </c>
    </row>
    <row r="1796" spans="1:10" x14ac:dyDescent="0.25">
      <c r="A1796" s="59" t="s">
        <v>197</v>
      </c>
      <c r="B1796" s="46" t="s">
        <v>192</v>
      </c>
      <c r="C1796" s="46" t="s">
        <v>187</v>
      </c>
      <c r="D1796" s="46" t="s">
        <v>184</v>
      </c>
      <c r="E1796" s="68">
        <f>_xlfn.XLOOKUP(Tabela4[[#This Row],[Origem]],Tabela2[Estado],Tabela2[Id_Porto],-1)</f>
        <v>12</v>
      </c>
      <c r="F1796" s="68">
        <f>_xlfn.XLOOKUP(Tabela4[[#This Row],[Destino]],Tabela2[Estado],Tabela2[Id_Porto],-1)</f>
        <v>9</v>
      </c>
      <c r="G1796" s="68">
        <f>_xlfn.XLOOKUP(Tabela4[[#This Row],[Tipo]],Tabela5[Tipo],Tabela5[Id_Carga],-1)</f>
        <v>1</v>
      </c>
      <c r="H1796" s="59">
        <f>MONTH(DATE(2024, FIND(Tabela4[[#This Row],[Mês]], "janfevmarabrmaijunjulagosetoutnovdez")/3 + 1, 1))</f>
        <v>4</v>
      </c>
      <c r="I1796" s="51">
        <v>1</v>
      </c>
      <c r="J1796" s="47">
        <v>1</v>
      </c>
    </row>
    <row r="1797" spans="1:10" x14ac:dyDescent="0.25">
      <c r="A1797" s="59" t="s">
        <v>197</v>
      </c>
      <c r="B1797" s="46" t="s">
        <v>194</v>
      </c>
      <c r="C1797" s="46" t="s">
        <v>186</v>
      </c>
      <c r="D1797" s="46" t="s">
        <v>86</v>
      </c>
      <c r="E1797" s="68">
        <f>_xlfn.XLOOKUP(Tabela4[[#This Row],[Origem]],Tabela2[Estado],Tabela2[Id_Porto],-1)</f>
        <v>11</v>
      </c>
      <c r="F1797" s="68">
        <f>_xlfn.XLOOKUP(Tabela4[[#This Row],[Destino]],Tabela2[Estado],Tabela2[Id_Porto],-1)</f>
        <v>4</v>
      </c>
      <c r="G1797" s="68">
        <f>_xlfn.XLOOKUP(Tabela4[[#This Row],[Tipo]],Tabela5[Tipo],Tabela5[Id_Carga],-1)</f>
        <v>2</v>
      </c>
      <c r="H1797" s="59">
        <f>MONTH(DATE(2024, FIND(Tabela4[[#This Row],[Mês]], "janfevmarabrmaijunjulagosetoutnovdez")/3 + 1, 1))</f>
        <v>4</v>
      </c>
      <c r="I1797" s="51">
        <v>1</v>
      </c>
      <c r="J1797" s="47">
        <v>1</v>
      </c>
    </row>
    <row r="1798" spans="1:10" x14ac:dyDescent="0.25">
      <c r="A1798" s="59" t="s">
        <v>197</v>
      </c>
      <c r="B1798" s="46" t="s">
        <v>192</v>
      </c>
      <c r="C1798" s="46" t="s">
        <v>186</v>
      </c>
      <c r="D1798" s="46" t="s">
        <v>180</v>
      </c>
      <c r="E1798" s="68">
        <f>_xlfn.XLOOKUP(Tabela4[[#This Row],[Origem]],Tabela2[Estado],Tabela2[Id_Porto],-1)</f>
        <v>11</v>
      </c>
      <c r="F1798" s="68">
        <f>_xlfn.XLOOKUP(Tabela4[[#This Row],[Destino]],Tabela2[Estado],Tabela2[Id_Porto],-1)</f>
        <v>5</v>
      </c>
      <c r="G1798" s="68">
        <f>_xlfn.XLOOKUP(Tabela4[[#This Row],[Tipo]],Tabela5[Tipo],Tabela5[Id_Carga],-1)</f>
        <v>1</v>
      </c>
      <c r="H1798" s="59">
        <f>MONTH(DATE(2024, FIND(Tabela4[[#This Row],[Mês]], "janfevmarabrmaijunjulagosetoutnovdez")/3 + 1, 1))</f>
        <v>4</v>
      </c>
      <c r="I1798" s="51">
        <v>1</v>
      </c>
      <c r="J1798" s="47">
        <v>1</v>
      </c>
    </row>
    <row r="1799" spans="1:10" x14ac:dyDescent="0.25">
      <c r="A1799" s="59" t="s">
        <v>197</v>
      </c>
      <c r="B1799" s="46" t="s">
        <v>192</v>
      </c>
      <c r="C1799" s="46" t="s">
        <v>186</v>
      </c>
      <c r="D1799" s="46" t="s">
        <v>183</v>
      </c>
      <c r="E1799" s="68">
        <f>_xlfn.XLOOKUP(Tabela4[[#This Row],[Origem]],Tabela2[Estado],Tabela2[Id_Porto],-1)</f>
        <v>11</v>
      </c>
      <c r="F1799" s="68">
        <f>_xlfn.XLOOKUP(Tabela4[[#This Row],[Destino]],Tabela2[Estado],Tabela2[Id_Porto],-1)</f>
        <v>8</v>
      </c>
      <c r="G1799" s="68">
        <f>_xlfn.XLOOKUP(Tabela4[[#This Row],[Tipo]],Tabela5[Tipo],Tabela5[Id_Carga],-1)</f>
        <v>1</v>
      </c>
      <c r="H1799" s="59">
        <f>MONTH(DATE(2024, FIND(Tabela4[[#This Row],[Mês]], "janfevmarabrmaijunjulagosetoutnovdez")/3 + 1, 1))</f>
        <v>4</v>
      </c>
      <c r="I1799" s="51">
        <v>1</v>
      </c>
      <c r="J1799" s="47">
        <v>1</v>
      </c>
    </row>
    <row r="1800" spans="1:10" x14ac:dyDescent="0.25">
      <c r="A1800" s="59" t="s">
        <v>197</v>
      </c>
      <c r="B1800" s="46" t="s">
        <v>194</v>
      </c>
      <c r="C1800" s="46" t="s">
        <v>184</v>
      </c>
      <c r="D1800" s="46" t="s">
        <v>181</v>
      </c>
      <c r="E1800" s="68">
        <f>_xlfn.XLOOKUP(Tabela4[[#This Row],[Origem]],Tabela2[Estado],Tabela2[Id_Porto],-1)</f>
        <v>9</v>
      </c>
      <c r="F1800" s="68">
        <f>_xlfn.XLOOKUP(Tabela4[[#This Row],[Destino]],Tabela2[Estado],Tabela2[Id_Porto],-1)</f>
        <v>6</v>
      </c>
      <c r="G1800" s="68">
        <f>_xlfn.XLOOKUP(Tabela4[[#This Row],[Tipo]],Tabela5[Tipo],Tabela5[Id_Carga],-1)</f>
        <v>2</v>
      </c>
      <c r="H1800" s="59">
        <f>MONTH(DATE(2024, FIND(Tabela4[[#This Row],[Mês]], "janfevmarabrmaijunjulagosetoutnovdez")/3 + 1, 1))</f>
        <v>4</v>
      </c>
      <c r="I1800" s="51">
        <v>1</v>
      </c>
      <c r="J1800" s="47">
        <v>1</v>
      </c>
    </row>
    <row r="1801" spans="1:10" x14ac:dyDescent="0.25">
      <c r="A1801" s="59" t="s">
        <v>197</v>
      </c>
      <c r="B1801" s="46" t="s">
        <v>194</v>
      </c>
      <c r="C1801" s="46" t="s">
        <v>184</v>
      </c>
      <c r="D1801" s="46" t="s">
        <v>86</v>
      </c>
      <c r="E1801" s="68">
        <f>_xlfn.XLOOKUP(Tabela4[[#This Row],[Origem]],Tabela2[Estado],Tabela2[Id_Porto],-1)</f>
        <v>9</v>
      </c>
      <c r="F1801" s="68">
        <f>_xlfn.XLOOKUP(Tabela4[[#This Row],[Destino]],Tabela2[Estado],Tabela2[Id_Porto],-1)</f>
        <v>4</v>
      </c>
      <c r="G1801" s="68">
        <f>_xlfn.XLOOKUP(Tabela4[[#This Row],[Tipo]],Tabela5[Tipo],Tabela5[Id_Carga],-1)</f>
        <v>2</v>
      </c>
      <c r="H1801" s="59">
        <f>MONTH(DATE(2024, FIND(Tabela4[[#This Row],[Mês]], "janfevmarabrmaijunjulagosetoutnovdez")/3 + 1, 1))</f>
        <v>4</v>
      </c>
      <c r="I1801" s="51">
        <v>1</v>
      </c>
      <c r="J1801" s="47">
        <v>1</v>
      </c>
    </row>
    <row r="1802" spans="1:10" x14ac:dyDescent="0.25">
      <c r="A1802" s="59" t="s">
        <v>197</v>
      </c>
      <c r="B1802" s="46" t="s">
        <v>192</v>
      </c>
      <c r="C1802" s="46" t="s">
        <v>184</v>
      </c>
      <c r="D1802" s="46" t="s">
        <v>180</v>
      </c>
      <c r="E1802" s="68">
        <f>_xlfn.XLOOKUP(Tabela4[[#This Row],[Origem]],Tabela2[Estado],Tabela2[Id_Porto],-1)</f>
        <v>9</v>
      </c>
      <c r="F1802" s="68">
        <f>_xlfn.XLOOKUP(Tabela4[[#This Row],[Destino]],Tabela2[Estado],Tabela2[Id_Porto],-1)</f>
        <v>5</v>
      </c>
      <c r="G1802" s="68">
        <f>_xlfn.XLOOKUP(Tabela4[[#This Row],[Tipo]],Tabela5[Tipo],Tabela5[Id_Carga],-1)</f>
        <v>1</v>
      </c>
      <c r="H1802" s="59">
        <f>MONTH(DATE(2024, FIND(Tabela4[[#This Row],[Mês]], "janfevmarabrmaijunjulagosetoutnovdez")/3 + 1, 1))</f>
        <v>4</v>
      </c>
      <c r="I1802" s="51">
        <v>1</v>
      </c>
      <c r="J1802" s="47">
        <v>1</v>
      </c>
    </row>
    <row r="1803" spans="1:10" x14ac:dyDescent="0.25">
      <c r="A1803" s="59" t="s">
        <v>197</v>
      </c>
      <c r="B1803" s="46" t="s">
        <v>194</v>
      </c>
      <c r="C1803" s="46" t="s">
        <v>184</v>
      </c>
      <c r="D1803" s="46" t="s">
        <v>185</v>
      </c>
      <c r="E1803" s="68">
        <f>_xlfn.XLOOKUP(Tabela4[[#This Row],[Origem]],Tabela2[Estado],Tabela2[Id_Porto],-1)</f>
        <v>9</v>
      </c>
      <c r="F1803" s="68">
        <f>_xlfn.XLOOKUP(Tabela4[[#This Row],[Destino]],Tabela2[Estado],Tabela2[Id_Porto],-1)</f>
        <v>10</v>
      </c>
      <c r="G1803" s="68">
        <f>_xlfn.XLOOKUP(Tabela4[[#This Row],[Tipo]],Tabela5[Tipo],Tabela5[Id_Carga],-1)</f>
        <v>2</v>
      </c>
      <c r="H1803" s="59">
        <f>MONTH(DATE(2024, FIND(Tabela4[[#This Row],[Mês]], "janfevmarabrmaijunjulagosetoutnovdez")/3 + 1, 1))</f>
        <v>4</v>
      </c>
      <c r="I1803" s="51">
        <v>1</v>
      </c>
      <c r="J1803" s="47">
        <v>1</v>
      </c>
    </row>
    <row r="1804" spans="1:10" x14ac:dyDescent="0.25">
      <c r="A1804" s="59" t="s">
        <v>197</v>
      </c>
      <c r="B1804" s="46" t="s">
        <v>194</v>
      </c>
      <c r="C1804" s="46" t="s">
        <v>184</v>
      </c>
      <c r="D1804" s="46" t="s">
        <v>183</v>
      </c>
      <c r="E1804" s="68">
        <f>_xlfn.XLOOKUP(Tabela4[[#This Row],[Origem]],Tabela2[Estado],Tabela2[Id_Porto],-1)</f>
        <v>9</v>
      </c>
      <c r="F1804" s="68">
        <f>_xlfn.XLOOKUP(Tabela4[[#This Row],[Destino]],Tabela2[Estado],Tabela2[Id_Porto],-1)</f>
        <v>8</v>
      </c>
      <c r="G1804" s="68">
        <f>_xlfn.XLOOKUP(Tabela4[[#This Row],[Tipo]],Tabela5[Tipo],Tabela5[Id_Carga],-1)</f>
        <v>2</v>
      </c>
      <c r="H1804" s="59">
        <f>MONTH(DATE(2024, FIND(Tabela4[[#This Row],[Mês]], "janfevmarabrmaijunjulagosetoutnovdez")/3 + 1, 1))</f>
        <v>4</v>
      </c>
      <c r="I1804" s="51">
        <v>1</v>
      </c>
      <c r="J1804" s="47">
        <v>1</v>
      </c>
    </row>
    <row r="1805" spans="1:10" x14ac:dyDescent="0.25">
      <c r="A1805" s="59" t="s">
        <v>198</v>
      </c>
      <c r="B1805" s="46" t="s">
        <v>191</v>
      </c>
      <c r="C1805" s="46" t="s">
        <v>177</v>
      </c>
      <c r="D1805" s="46" t="s">
        <v>184</v>
      </c>
      <c r="E1805" s="68">
        <f>_xlfn.XLOOKUP(Tabela4[[#This Row],[Origem]],Tabela2[Estado],Tabela2[Id_Porto],-1)</f>
        <v>1</v>
      </c>
      <c r="F1805" s="68">
        <f>_xlfn.XLOOKUP(Tabela4[[#This Row],[Destino]],Tabela2[Estado],Tabela2[Id_Porto],-1)</f>
        <v>9</v>
      </c>
      <c r="G1805" s="68">
        <f>_xlfn.XLOOKUP(Tabela4[[#This Row],[Tipo]],Tabela5[Tipo],Tabela5[Id_Carga],-1)</f>
        <v>3</v>
      </c>
      <c r="H1805" s="59">
        <f>MONTH(DATE(2024, FIND(Tabela4[[#This Row],[Mês]], "janfevmarabrmaijunjulagosetoutnovdez")/3 + 1, 1))</f>
        <v>5</v>
      </c>
      <c r="I1805" s="51">
        <v>2593</v>
      </c>
      <c r="J1805" s="47">
        <v>5186</v>
      </c>
    </row>
    <row r="1806" spans="1:10" x14ac:dyDescent="0.25">
      <c r="A1806" s="59" t="s">
        <v>198</v>
      </c>
      <c r="B1806" s="46" t="s">
        <v>191</v>
      </c>
      <c r="C1806" s="46" t="s">
        <v>184</v>
      </c>
      <c r="D1806" s="46" t="s">
        <v>180</v>
      </c>
      <c r="E1806" s="68">
        <f>_xlfn.XLOOKUP(Tabela4[[#This Row],[Origem]],Tabela2[Estado],Tabela2[Id_Porto],-1)</f>
        <v>9</v>
      </c>
      <c r="F1806" s="68">
        <f>_xlfn.XLOOKUP(Tabela4[[#This Row],[Destino]],Tabela2[Estado],Tabela2[Id_Porto],-1)</f>
        <v>5</v>
      </c>
      <c r="G1806" s="68">
        <f>_xlfn.XLOOKUP(Tabela4[[#This Row],[Tipo]],Tabela5[Tipo],Tabela5[Id_Carga],-1)</f>
        <v>3</v>
      </c>
      <c r="H1806" s="59">
        <f>MONTH(DATE(2024, FIND(Tabela4[[#This Row],[Mês]], "janfevmarabrmaijunjulagosetoutnovdez")/3 + 1, 1))</f>
        <v>5</v>
      </c>
      <c r="I1806" s="51">
        <v>2428</v>
      </c>
      <c r="J1806" s="47">
        <v>4856</v>
      </c>
    </row>
    <row r="1807" spans="1:10" x14ac:dyDescent="0.25">
      <c r="A1807" s="59" t="s">
        <v>198</v>
      </c>
      <c r="B1807" s="46" t="s">
        <v>191</v>
      </c>
      <c r="C1807" s="46" t="s">
        <v>184</v>
      </c>
      <c r="D1807" s="46" t="s">
        <v>185</v>
      </c>
      <c r="E1807" s="68">
        <f>_xlfn.XLOOKUP(Tabela4[[#This Row],[Origem]],Tabela2[Estado],Tabela2[Id_Porto],-1)</f>
        <v>9</v>
      </c>
      <c r="F1807" s="68">
        <f>_xlfn.XLOOKUP(Tabela4[[#This Row],[Destino]],Tabela2[Estado],Tabela2[Id_Porto],-1)</f>
        <v>10</v>
      </c>
      <c r="G1807" s="68">
        <f>_xlfn.XLOOKUP(Tabela4[[#This Row],[Tipo]],Tabela5[Tipo],Tabela5[Id_Carga],-1)</f>
        <v>3</v>
      </c>
      <c r="H1807" s="59">
        <f>MONTH(DATE(2024, FIND(Tabela4[[#This Row],[Mês]], "janfevmarabrmaijunjulagosetoutnovdez")/3 + 1, 1))</f>
        <v>5</v>
      </c>
      <c r="I1807" s="51">
        <v>2241</v>
      </c>
      <c r="J1807" s="47">
        <v>4482</v>
      </c>
    </row>
    <row r="1808" spans="1:10" x14ac:dyDescent="0.25">
      <c r="A1808" s="59" t="s">
        <v>198</v>
      </c>
      <c r="B1808" s="46" t="s">
        <v>191</v>
      </c>
      <c r="C1808" s="46" t="s">
        <v>177</v>
      </c>
      <c r="D1808" s="46" t="s">
        <v>184</v>
      </c>
      <c r="E1808" s="68">
        <f>_xlfn.XLOOKUP(Tabela4[[#This Row],[Origem]],Tabela2[Estado],Tabela2[Id_Porto],-1)</f>
        <v>1</v>
      </c>
      <c r="F1808" s="68">
        <f>_xlfn.XLOOKUP(Tabela4[[#This Row],[Destino]],Tabela2[Estado],Tabela2[Id_Porto],-1)</f>
        <v>9</v>
      </c>
      <c r="G1808" s="68">
        <f>_xlfn.XLOOKUP(Tabela4[[#This Row],[Tipo]],Tabela5[Tipo],Tabela5[Id_Carga],-1)</f>
        <v>3</v>
      </c>
      <c r="H1808" s="59">
        <f>MONTH(DATE(2024, FIND(Tabela4[[#This Row],[Mês]], "janfevmarabrmaijunjulagosetoutnovdez")/3 + 1, 1))</f>
        <v>5</v>
      </c>
      <c r="I1808" s="51">
        <v>2082</v>
      </c>
      <c r="J1808" s="47">
        <v>4164</v>
      </c>
    </row>
    <row r="1809" spans="1:10" x14ac:dyDescent="0.25">
      <c r="A1809" s="59" t="s">
        <v>198</v>
      </c>
      <c r="B1809" s="46" t="s">
        <v>192</v>
      </c>
      <c r="C1809" s="46" t="s">
        <v>182</v>
      </c>
      <c r="D1809" s="46" t="s">
        <v>183</v>
      </c>
      <c r="E1809" s="68">
        <f>_xlfn.XLOOKUP(Tabela4[[#This Row],[Origem]],Tabela2[Estado],Tabela2[Id_Porto],-1)</f>
        <v>7</v>
      </c>
      <c r="F1809" s="68">
        <f>_xlfn.XLOOKUP(Tabela4[[#This Row],[Destino]],Tabela2[Estado],Tabela2[Id_Porto],-1)</f>
        <v>8</v>
      </c>
      <c r="G1809" s="68">
        <f>_xlfn.XLOOKUP(Tabela4[[#This Row],[Tipo]],Tabela5[Tipo],Tabela5[Id_Carga],-1)</f>
        <v>1</v>
      </c>
      <c r="H1809" s="59">
        <f>MONTH(DATE(2024, FIND(Tabela4[[#This Row],[Mês]], "janfevmarabrmaijunjulagosetoutnovdez")/3 + 1, 1))</f>
        <v>5</v>
      </c>
      <c r="I1809" s="51">
        <v>4120</v>
      </c>
      <c r="J1809" s="47">
        <v>4120</v>
      </c>
    </row>
    <row r="1810" spans="1:10" x14ac:dyDescent="0.25">
      <c r="A1810" s="59" t="s">
        <v>198</v>
      </c>
      <c r="B1810" s="46" t="s">
        <v>191</v>
      </c>
      <c r="C1810" s="46" t="s">
        <v>184</v>
      </c>
      <c r="D1810" s="46" t="s">
        <v>177</v>
      </c>
      <c r="E1810" s="68">
        <f>_xlfn.XLOOKUP(Tabela4[[#This Row],[Origem]],Tabela2[Estado],Tabela2[Id_Porto],-1)</f>
        <v>9</v>
      </c>
      <c r="F1810" s="68">
        <f>_xlfn.XLOOKUP(Tabela4[[#This Row],[Destino]],Tabela2[Estado],Tabela2[Id_Porto],-1)</f>
        <v>1</v>
      </c>
      <c r="G1810" s="68">
        <f>_xlfn.XLOOKUP(Tabela4[[#This Row],[Tipo]],Tabela5[Tipo],Tabela5[Id_Carga],-1)</f>
        <v>3</v>
      </c>
      <c r="H1810" s="59">
        <f>MONTH(DATE(2024, FIND(Tabela4[[#This Row],[Mês]], "janfevmarabrmaijunjulagosetoutnovdez")/3 + 1, 1))</f>
        <v>5</v>
      </c>
      <c r="I1810" s="51">
        <v>1729</v>
      </c>
      <c r="J1810" s="47">
        <v>3458</v>
      </c>
    </row>
    <row r="1811" spans="1:10" x14ac:dyDescent="0.25">
      <c r="A1811" s="59" t="s">
        <v>198</v>
      </c>
      <c r="B1811" s="46" t="s">
        <v>191</v>
      </c>
      <c r="C1811" s="46" t="s">
        <v>184</v>
      </c>
      <c r="D1811" s="46" t="s">
        <v>86</v>
      </c>
      <c r="E1811" s="68">
        <f>_xlfn.XLOOKUP(Tabela4[[#This Row],[Origem]],Tabela2[Estado],Tabela2[Id_Porto],-1)</f>
        <v>9</v>
      </c>
      <c r="F1811" s="68">
        <f>_xlfn.XLOOKUP(Tabela4[[#This Row],[Destino]],Tabela2[Estado],Tabela2[Id_Porto],-1)</f>
        <v>4</v>
      </c>
      <c r="G1811" s="68">
        <f>_xlfn.XLOOKUP(Tabela4[[#This Row],[Tipo]],Tabela5[Tipo],Tabela5[Id_Carga],-1)</f>
        <v>3</v>
      </c>
      <c r="H1811" s="59">
        <f>MONTH(DATE(2024, FIND(Tabela4[[#This Row],[Mês]], "janfevmarabrmaijunjulagosetoutnovdez")/3 + 1, 1))</f>
        <v>5</v>
      </c>
      <c r="I1811" s="51">
        <v>1602</v>
      </c>
      <c r="J1811" s="47">
        <v>3204</v>
      </c>
    </row>
    <row r="1812" spans="1:10" x14ac:dyDescent="0.25">
      <c r="A1812" s="59" t="s">
        <v>198</v>
      </c>
      <c r="B1812" s="46" t="s">
        <v>191</v>
      </c>
      <c r="C1812" s="46" t="s">
        <v>183</v>
      </c>
      <c r="D1812" s="46" t="s">
        <v>182</v>
      </c>
      <c r="E1812" s="68">
        <f>_xlfn.XLOOKUP(Tabela4[[#This Row],[Origem]],Tabela2[Estado],Tabela2[Id_Porto],-1)</f>
        <v>8</v>
      </c>
      <c r="F1812" s="68">
        <f>_xlfn.XLOOKUP(Tabela4[[#This Row],[Destino]],Tabela2[Estado],Tabela2[Id_Porto],-1)</f>
        <v>7</v>
      </c>
      <c r="G1812" s="68">
        <f>_xlfn.XLOOKUP(Tabela4[[#This Row],[Tipo]],Tabela5[Tipo],Tabela5[Id_Carga],-1)</f>
        <v>3</v>
      </c>
      <c r="H1812" s="59">
        <f>MONTH(DATE(2024, FIND(Tabela4[[#This Row],[Mês]], "janfevmarabrmaijunjulagosetoutnovdez")/3 + 1, 1))</f>
        <v>5</v>
      </c>
      <c r="I1812" s="51">
        <v>1590</v>
      </c>
      <c r="J1812" s="47">
        <v>3180</v>
      </c>
    </row>
    <row r="1813" spans="1:10" x14ac:dyDescent="0.25">
      <c r="A1813" s="59" t="s">
        <v>198</v>
      </c>
      <c r="B1813" s="46" t="s">
        <v>191</v>
      </c>
      <c r="C1813" s="46" t="s">
        <v>180</v>
      </c>
      <c r="D1813" s="46" t="s">
        <v>177</v>
      </c>
      <c r="E1813" s="68">
        <f>_xlfn.XLOOKUP(Tabela4[[#This Row],[Origem]],Tabela2[Estado],Tabela2[Id_Porto],-1)</f>
        <v>5</v>
      </c>
      <c r="F1813" s="68">
        <f>_xlfn.XLOOKUP(Tabela4[[#This Row],[Destino]],Tabela2[Estado],Tabela2[Id_Porto],-1)</f>
        <v>1</v>
      </c>
      <c r="G1813" s="68">
        <f>_xlfn.XLOOKUP(Tabela4[[#This Row],[Tipo]],Tabela5[Tipo],Tabela5[Id_Carga],-1)</f>
        <v>3</v>
      </c>
      <c r="H1813" s="59">
        <f>MONTH(DATE(2024, FIND(Tabela4[[#This Row],[Mês]], "janfevmarabrmaijunjulagosetoutnovdez")/3 + 1, 1))</f>
        <v>5</v>
      </c>
      <c r="I1813" s="51">
        <v>1583</v>
      </c>
      <c r="J1813" s="47">
        <v>3166</v>
      </c>
    </row>
    <row r="1814" spans="1:10" x14ac:dyDescent="0.25">
      <c r="A1814" s="59" t="s">
        <v>198</v>
      </c>
      <c r="B1814" s="46" t="s">
        <v>191</v>
      </c>
      <c r="C1814" s="46" t="s">
        <v>186</v>
      </c>
      <c r="D1814" s="46" t="s">
        <v>177</v>
      </c>
      <c r="E1814" s="68">
        <f>_xlfn.XLOOKUP(Tabela4[[#This Row],[Origem]],Tabela2[Estado],Tabela2[Id_Porto],-1)</f>
        <v>11</v>
      </c>
      <c r="F1814" s="68">
        <f>_xlfn.XLOOKUP(Tabela4[[#This Row],[Destino]],Tabela2[Estado],Tabela2[Id_Porto],-1)</f>
        <v>1</v>
      </c>
      <c r="G1814" s="68">
        <f>_xlfn.XLOOKUP(Tabela4[[#This Row],[Tipo]],Tabela5[Tipo],Tabela5[Id_Carga],-1)</f>
        <v>3</v>
      </c>
      <c r="H1814" s="59">
        <f>MONTH(DATE(2024, FIND(Tabela4[[#This Row],[Mês]], "janfevmarabrmaijunjulagosetoutnovdez")/3 + 1, 1))</f>
        <v>5</v>
      </c>
      <c r="I1814" s="51">
        <v>1011</v>
      </c>
      <c r="J1814" s="47">
        <v>2022</v>
      </c>
    </row>
    <row r="1815" spans="1:10" x14ac:dyDescent="0.25">
      <c r="A1815" s="59" t="s">
        <v>198</v>
      </c>
      <c r="B1815" s="46" t="s">
        <v>191</v>
      </c>
      <c r="C1815" s="46" t="s">
        <v>186</v>
      </c>
      <c r="D1815" s="46" t="s">
        <v>180</v>
      </c>
      <c r="E1815" s="68">
        <f>_xlfn.XLOOKUP(Tabela4[[#This Row],[Origem]],Tabela2[Estado],Tabela2[Id_Porto],-1)</f>
        <v>11</v>
      </c>
      <c r="F1815" s="68">
        <f>_xlfn.XLOOKUP(Tabela4[[#This Row],[Destino]],Tabela2[Estado],Tabela2[Id_Porto],-1)</f>
        <v>5</v>
      </c>
      <c r="G1815" s="68">
        <f>_xlfn.XLOOKUP(Tabela4[[#This Row],[Tipo]],Tabela5[Tipo],Tabela5[Id_Carga],-1)</f>
        <v>3</v>
      </c>
      <c r="H1815" s="59">
        <f>MONTH(DATE(2024, FIND(Tabela4[[#This Row],[Mês]], "janfevmarabrmaijunjulagosetoutnovdez")/3 + 1, 1))</f>
        <v>5</v>
      </c>
      <c r="I1815" s="51">
        <v>993</v>
      </c>
      <c r="J1815" s="47">
        <v>1986</v>
      </c>
    </row>
    <row r="1816" spans="1:10" x14ac:dyDescent="0.25">
      <c r="A1816" s="59" t="s">
        <v>198</v>
      </c>
      <c r="B1816" s="46" t="s">
        <v>191</v>
      </c>
      <c r="C1816" s="46" t="s">
        <v>184</v>
      </c>
      <c r="D1816" s="46" t="s">
        <v>182</v>
      </c>
      <c r="E1816" s="68">
        <f>_xlfn.XLOOKUP(Tabela4[[#This Row],[Origem]],Tabela2[Estado],Tabela2[Id_Porto],-1)</f>
        <v>9</v>
      </c>
      <c r="F1816" s="68">
        <f>_xlfn.XLOOKUP(Tabela4[[#This Row],[Destino]],Tabela2[Estado],Tabela2[Id_Porto],-1)</f>
        <v>7</v>
      </c>
      <c r="G1816" s="68">
        <f>_xlfn.XLOOKUP(Tabela4[[#This Row],[Tipo]],Tabela5[Tipo],Tabela5[Id_Carga],-1)</f>
        <v>3</v>
      </c>
      <c r="H1816" s="59">
        <f>MONTH(DATE(2024, FIND(Tabela4[[#This Row],[Mês]], "janfevmarabrmaijunjulagosetoutnovdez")/3 + 1, 1))</f>
        <v>5</v>
      </c>
      <c r="I1816" s="51">
        <v>990</v>
      </c>
      <c r="J1816" s="47">
        <v>1980</v>
      </c>
    </row>
    <row r="1817" spans="1:10" x14ac:dyDescent="0.25">
      <c r="A1817" s="59" t="s">
        <v>198</v>
      </c>
      <c r="B1817" s="46" t="s">
        <v>191</v>
      </c>
      <c r="C1817" s="46" t="s">
        <v>86</v>
      </c>
      <c r="D1817" s="46" t="s">
        <v>177</v>
      </c>
      <c r="E1817" s="68">
        <f>_xlfn.XLOOKUP(Tabela4[[#This Row],[Origem]],Tabela2[Estado],Tabela2[Id_Porto],-1)</f>
        <v>4</v>
      </c>
      <c r="F1817" s="68">
        <f>_xlfn.XLOOKUP(Tabela4[[#This Row],[Destino]],Tabela2[Estado],Tabela2[Id_Porto],-1)</f>
        <v>1</v>
      </c>
      <c r="G1817" s="68">
        <f>_xlfn.XLOOKUP(Tabela4[[#This Row],[Tipo]],Tabela5[Tipo],Tabela5[Id_Carga],-1)</f>
        <v>3</v>
      </c>
      <c r="H1817" s="59">
        <f>MONTH(DATE(2024, FIND(Tabela4[[#This Row],[Mês]], "janfevmarabrmaijunjulagosetoutnovdez")/3 + 1, 1))</f>
        <v>5</v>
      </c>
      <c r="I1817" s="51">
        <v>862</v>
      </c>
      <c r="J1817" s="47">
        <v>1724</v>
      </c>
    </row>
    <row r="1818" spans="1:10" x14ac:dyDescent="0.25">
      <c r="A1818" s="59" t="s">
        <v>198</v>
      </c>
      <c r="B1818" s="46" t="s">
        <v>191</v>
      </c>
      <c r="C1818" s="46" t="s">
        <v>181</v>
      </c>
      <c r="D1818" s="46" t="s">
        <v>184</v>
      </c>
      <c r="E1818" s="68">
        <f>_xlfn.XLOOKUP(Tabela4[[#This Row],[Origem]],Tabela2[Estado],Tabela2[Id_Porto],-1)</f>
        <v>6</v>
      </c>
      <c r="F1818" s="68">
        <f>_xlfn.XLOOKUP(Tabela4[[#This Row],[Destino]],Tabela2[Estado],Tabela2[Id_Porto],-1)</f>
        <v>9</v>
      </c>
      <c r="G1818" s="68">
        <f>_xlfn.XLOOKUP(Tabela4[[#This Row],[Tipo]],Tabela5[Tipo],Tabela5[Id_Carga],-1)</f>
        <v>3</v>
      </c>
      <c r="H1818" s="59">
        <f>MONTH(DATE(2024, FIND(Tabela4[[#This Row],[Mês]], "janfevmarabrmaijunjulagosetoutnovdez")/3 + 1, 1))</f>
        <v>5</v>
      </c>
      <c r="I1818" s="51">
        <v>789</v>
      </c>
      <c r="J1818" s="47">
        <v>1578</v>
      </c>
    </row>
    <row r="1819" spans="1:10" x14ac:dyDescent="0.25">
      <c r="A1819" s="59" t="s">
        <v>198</v>
      </c>
      <c r="B1819" s="46" t="s">
        <v>191</v>
      </c>
      <c r="C1819" s="46" t="s">
        <v>180</v>
      </c>
      <c r="D1819" s="46" t="s">
        <v>184</v>
      </c>
      <c r="E1819" s="68">
        <f>_xlfn.XLOOKUP(Tabela4[[#This Row],[Origem]],Tabela2[Estado],Tabela2[Id_Porto],-1)</f>
        <v>5</v>
      </c>
      <c r="F1819" s="68">
        <f>_xlfn.XLOOKUP(Tabela4[[#This Row],[Destino]],Tabela2[Estado],Tabela2[Id_Porto],-1)</f>
        <v>9</v>
      </c>
      <c r="G1819" s="68">
        <f>_xlfn.XLOOKUP(Tabela4[[#This Row],[Tipo]],Tabela5[Tipo],Tabela5[Id_Carga],-1)</f>
        <v>3</v>
      </c>
      <c r="H1819" s="59">
        <f>MONTH(DATE(2024, FIND(Tabela4[[#This Row],[Mês]], "janfevmarabrmaijunjulagosetoutnovdez")/3 + 1, 1))</f>
        <v>5</v>
      </c>
      <c r="I1819" s="51">
        <v>720</v>
      </c>
      <c r="J1819" s="47">
        <v>1440</v>
      </c>
    </row>
    <row r="1820" spans="1:10" x14ac:dyDescent="0.25">
      <c r="A1820" s="59" t="s">
        <v>198</v>
      </c>
      <c r="B1820" s="46" t="s">
        <v>191</v>
      </c>
      <c r="C1820" s="46" t="s">
        <v>186</v>
      </c>
      <c r="D1820" s="46" t="s">
        <v>180</v>
      </c>
      <c r="E1820" s="68">
        <f>_xlfn.XLOOKUP(Tabela4[[#This Row],[Origem]],Tabela2[Estado],Tabela2[Id_Porto],-1)</f>
        <v>11</v>
      </c>
      <c r="F1820" s="68">
        <f>_xlfn.XLOOKUP(Tabela4[[#This Row],[Destino]],Tabela2[Estado],Tabela2[Id_Porto],-1)</f>
        <v>5</v>
      </c>
      <c r="G1820" s="68">
        <f>_xlfn.XLOOKUP(Tabela4[[#This Row],[Tipo]],Tabela5[Tipo],Tabela5[Id_Carga],-1)</f>
        <v>3</v>
      </c>
      <c r="H1820" s="59">
        <f>MONTH(DATE(2024, FIND(Tabela4[[#This Row],[Mês]], "janfevmarabrmaijunjulagosetoutnovdez")/3 + 1, 1))</f>
        <v>5</v>
      </c>
      <c r="I1820" s="51">
        <v>687</v>
      </c>
      <c r="J1820" s="47">
        <v>1374</v>
      </c>
    </row>
    <row r="1821" spans="1:10" x14ac:dyDescent="0.25">
      <c r="A1821" s="59" t="s">
        <v>198</v>
      </c>
      <c r="B1821" s="46" t="s">
        <v>191</v>
      </c>
      <c r="C1821" s="46" t="s">
        <v>186</v>
      </c>
      <c r="D1821" s="46" t="s">
        <v>86</v>
      </c>
      <c r="E1821" s="68">
        <f>_xlfn.XLOOKUP(Tabela4[[#This Row],[Origem]],Tabela2[Estado],Tabela2[Id_Porto],-1)</f>
        <v>11</v>
      </c>
      <c r="F1821" s="68">
        <f>_xlfn.XLOOKUP(Tabela4[[#This Row],[Destino]],Tabela2[Estado],Tabela2[Id_Porto],-1)</f>
        <v>4</v>
      </c>
      <c r="G1821" s="68">
        <f>_xlfn.XLOOKUP(Tabela4[[#This Row],[Tipo]],Tabela5[Tipo],Tabela5[Id_Carga],-1)</f>
        <v>3</v>
      </c>
      <c r="H1821" s="59">
        <f>MONTH(DATE(2024, FIND(Tabela4[[#This Row],[Mês]], "janfevmarabrmaijunjulagosetoutnovdez")/3 + 1, 1))</f>
        <v>5</v>
      </c>
      <c r="I1821" s="51">
        <v>676</v>
      </c>
      <c r="J1821" s="47">
        <v>1352</v>
      </c>
    </row>
    <row r="1822" spans="1:10" x14ac:dyDescent="0.25">
      <c r="A1822" s="59" t="s">
        <v>198</v>
      </c>
      <c r="B1822" s="46" t="s">
        <v>191</v>
      </c>
      <c r="C1822" s="46" t="s">
        <v>184</v>
      </c>
      <c r="D1822" s="46" t="s">
        <v>186</v>
      </c>
      <c r="E1822" s="68">
        <f>_xlfn.XLOOKUP(Tabela4[[#This Row],[Origem]],Tabela2[Estado],Tabela2[Id_Porto],-1)</f>
        <v>9</v>
      </c>
      <c r="F1822" s="68">
        <f>_xlfn.XLOOKUP(Tabela4[[#This Row],[Destino]],Tabela2[Estado],Tabela2[Id_Porto],-1)</f>
        <v>11</v>
      </c>
      <c r="G1822" s="68">
        <f>_xlfn.XLOOKUP(Tabela4[[#This Row],[Tipo]],Tabela5[Tipo],Tabela5[Id_Carga],-1)</f>
        <v>3</v>
      </c>
      <c r="H1822" s="59">
        <f>MONTH(DATE(2024, FIND(Tabela4[[#This Row],[Mês]], "janfevmarabrmaijunjulagosetoutnovdez")/3 + 1, 1))</f>
        <v>5</v>
      </c>
      <c r="I1822" s="51">
        <v>630</v>
      </c>
      <c r="J1822" s="47">
        <v>1260</v>
      </c>
    </row>
    <row r="1823" spans="1:10" x14ac:dyDescent="0.25">
      <c r="A1823" s="59" t="s">
        <v>198</v>
      </c>
      <c r="B1823" s="46" t="s">
        <v>191</v>
      </c>
      <c r="C1823" s="46" t="s">
        <v>177</v>
      </c>
      <c r="D1823" s="46" t="s">
        <v>86</v>
      </c>
      <c r="E1823" s="68">
        <f>_xlfn.XLOOKUP(Tabela4[[#This Row],[Origem]],Tabela2[Estado],Tabela2[Id_Porto],-1)</f>
        <v>1</v>
      </c>
      <c r="F1823" s="68">
        <f>_xlfn.XLOOKUP(Tabela4[[#This Row],[Destino]],Tabela2[Estado],Tabela2[Id_Porto],-1)</f>
        <v>4</v>
      </c>
      <c r="G1823" s="68">
        <f>_xlfn.XLOOKUP(Tabela4[[#This Row],[Tipo]],Tabela5[Tipo],Tabela5[Id_Carga],-1)</f>
        <v>3</v>
      </c>
      <c r="H1823" s="59">
        <f>MONTH(DATE(2024, FIND(Tabela4[[#This Row],[Mês]], "janfevmarabrmaijunjulagosetoutnovdez")/3 + 1, 1))</f>
        <v>5</v>
      </c>
      <c r="I1823" s="51">
        <v>628</v>
      </c>
      <c r="J1823" s="47">
        <v>1256</v>
      </c>
    </row>
    <row r="1824" spans="1:10" x14ac:dyDescent="0.25">
      <c r="A1824" s="59" t="s">
        <v>198</v>
      </c>
      <c r="B1824" s="46" t="s">
        <v>191</v>
      </c>
      <c r="C1824" s="46" t="s">
        <v>177</v>
      </c>
      <c r="D1824" s="46" t="s">
        <v>183</v>
      </c>
      <c r="E1824" s="68">
        <f>_xlfn.XLOOKUP(Tabela4[[#This Row],[Origem]],Tabela2[Estado],Tabela2[Id_Porto],-1)</f>
        <v>1</v>
      </c>
      <c r="F1824" s="68">
        <f>_xlfn.XLOOKUP(Tabela4[[#This Row],[Destino]],Tabela2[Estado],Tabela2[Id_Porto],-1)</f>
        <v>8</v>
      </c>
      <c r="G1824" s="68">
        <f>_xlfn.XLOOKUP(Tabela4[[#This Row],[Tipo]],Tabela5[Tipo],Tabela5[Id_Carga],-1)</f>
        <v>3</v>
      </c>
      <c r="H1824" s="59">
        <f>MONTH(DATE(2024, FIND(Tabela4[[#This Row],[Mês]], "janfevmarabrmaijunjulagosetoutnovdez")/3 + 1, 1))</f>
        <v>5</v>
      </c>
      <c r="I1824" s="51">
        <v>591</v>
      </c>
      <c r="J1824" s="47">
        <v>1182</v>
      </c>
    </row>
    <row r="1825" spans="1:10" x14ac:dyDescent="0.25">
      <c r="A1825" s="59" t="s">
        <v>198</v>
      </c>
      <c r="B1825" s="46" t="s">
        <v>191</v>
      </c>
      <c r="C1825" s="46" t="s">
        <v>184</v>
      </c>
      <c r="D1825" s="46" t="s">
        <v>86</v>
      </c>
      <c r="E1825" s="68">
        <f>_xlfn.XLOOKUP(Tabela4[[#This Row],[Origem]],Tabela2[Estado],Tabela2[Id_Porto],-1)</f>
        <v>9</v>
      </c>
      <c r="F1825" s="68">
        <f>_xlfn.XLOOKUP(Tabela4[[#This Row],[Destino]],Tabela2[Estado],Tabela2[Id_Porto],-1)</f>
        <v>4</v>
      </c>
      <c r="G1825" s="68">
        <f>_xlfn.XLOOKUP(Tabela4[[#This Row],[Tipo]],Tabela5[Tipo],Tabela5[Id_Carga],-1)</f>
        <v>3</v>
      </c>
      <c r="H1825" s="59">
        <f>MONTH(DATE(2024, FIND(Tabela4[[#This Row],[Mês]], "janfevmarabrmaijunjulagosetoutnovdez")/3 + 1, 1))</f>
        <v>5</v>
      </c>
      <c r="I1825" s="51">
        <v>535</v>
      </c>
      <c r="J1825" s="47">
        <v>1070</v>
      </c>
    </row>
    <row r="1826" spans="1:10" x14ac:dyDescent="0.25">
      <c r="A1826" s="59" t="s">
        <v>198</v>
      </c>
      <c r="B1826" s="46" t="s">
        <v>191</v>
      </c>
      <c r="C1826" s="46" t="s">
        <v>184</v>
      </c>
      <c r="D1826" s="46" t="s">
        <v>186</v>
      </c>
      <c r="E1826" s="68">
        <f>_xlfn.XLOOKUP(Tabela4[[#This Row],[Origem]],Tabela2[Estado],Tabela2[Id_Porto],-1)</f>
        <v>9</v>
      </c>
      <c r="F1826" s="68">
        <f>_xlfn.XLOOKUP(Tabela4[[#This Row],[Destino]],Tabela2[Estado],Tabela2[Id_Porto],-1)</f>
        <v>11</v>
      </c>
      <c r="G1826" s="68">
        <f>_xlfn.XLOOKUP(Tabela4[[#This Row],[Tipo]],Tabela5[Tipo],Tabela5[Id_Carga],-1)</f>
        <v>3</v>
      </c>
      <c r="H1826" s="59">
        <f>MONTH(DATE(2024, FIND(Tabela4[[#This Row],[Mês]], "janfevmarabrmaijunjulagosetoutnovdez")/3 + 1, 1))</f>
        <v>5</v>
      </c>
      <c r="I1826" s="51">
        <v>526</v>
      </c>
      <c r="J1826" s="47">
        <v>1052</v>
      </c>
    </row>
    <row r="1827" spans="1:10" x14ac:dyDescent="0.25">
      <c r="A1827" s="59" t="s">
        <v>198</v>
      </c>
      <c r="B1827" s="46" t="s">
        <v>193</v>
      </c>
      <c r="C1827" s="46" t="s">
        <v>186</v>
      </c>
      <c r="D1827" s="46" t="s">
        <v>177</v>
      </c>
      <c r="E1827" s="68">
        <f>_xlfn.XLOOKUP(Tabela4[[#This Row],[Origem]],Tabela2[Estado],Tabela2[Id_Porto],-1)</f>
        <v>11</v>
      </c>
      <c r="F1827" s="68">
        <f>_xlfn.XLOOKUP(Tabela4[[#This Row],[Destino]],Tabela2[Estado],Tabela2[Id_Porto],-1)</f>
        <v>1</v>
      </c>
      <c r="G1827" s="68">
        <f>_xlfn.XLOOKUP(Tabela4[[#This Row],[Tipo]],Tabela5[Tipo],Tabela5[Id_Carga],-1)</f>
        <v>4</v>
      </c>
      <c r="H1827" s="59">
        <f>MONTH(DATE(2024, FIND(Tabela4[[#This Row],[Mês]], "janfevmarabrmaijunjulagosetoutnovdez")/3 + 1, 1))</f>
        <v>5</v>
      </c>
      <c r="I1827" s="51">
        <v>501</v>
      </c>
      <c r="J1827" s="47">
        <v>1002</v>
      </c>
    </row>
    <row r="1828" spans="1:10" x14ac:dyDescent="0.25">
      <c r="A1828" s="59" t="s">
        <v>198</v>
      </c>
      <c r="B1828" s="46" t="s">
        <v>192</v>
      </c>
      <c r="C1828" s="46" t="s">
        <v>184</v>
      </c>
      <c r="D1828" s="46" t="s">
        <v>185</v>
      </c>
      <c r="E1828" s="68">
        <f>_xlfn.XLOOKUP(Tabela4[[#This Row],[Origem]],Tabela2[Estado],Tabela2[Id_Porto],-1)</f>
        <v>9</v>
      </c>
      <c r="F1828" s="68">
        <f>_xlfn.XLOOKUP(Tabela4[[#This Row],[Destino]],Tabela2[Estado],Tabela2[Id_Porto],-1)</f>
        <v>10</v>
      </c>
      <c r="G1828" s="68">
        <f>_xlfn.XLOOKUP(Tabela4[[#This Row],[Tipo]],Tabela5[Tipo],Tabela5[Id_Carga],-1)</f>
        <v>1</v>
      </c>
      <c r="H1828" s="59">
        <f>MONTH(DATE(2024, FIND(Tabela4[[#This Row],[Mês]], "janfevmarabrmaijunjulagosetoutnovdez")/3 + 1, 1))</f>
        <v>5</v>
      </c>
      <c r="I1828" s="51">
        <v>972</v>
      </c>
      <c r="J1828" s="47">
        <v>972</v>
      </c>
    </row>
    <row r="1829" spans="1:10" x14ac:dyDescent="0.25">
      <c r="A1829" s="59" t="s">
        <v>198</v>
      </c>
      <c r="B1829" s="46" t="s">
        <v>192</v>
      </c>
      <c r="C1829" s="46" t="s">
        <v>186</v>
      </c>
      <c r="D1829" s="46" t="s">
        <v>86</v>
      </c>
      <c r="E1829" s="68">
        <f>_xlfn.XLOOKUP(Tabela4[[#This Row],[Origem]],Tabela2[Estado],Tabela2[Id_Porto],-1)</f>
        <v>11</v>
      </c>
      <c r="F1829" s="68">
        <f>_xlfn.XLOOKUP(Tabela4[[#This Row],[Destino]],Tabela2[Estado],Tabela2[Id_Porto],-1)</f>
        <v>4</v>
      </c>
      <c r="G1829" s="68">
        <f>_xlfn.XLOOKUP(Tabela4[[#This Row],[Tipo]],Tabela5[Tipo],Tabela5[Id_Carga],-1)</f>
        <v>1</v>
      </c>
      <c r="H1829" s="59">
        <f>MONTH(DATE(2024, FIND(Tabela4[[#This Row],[Mês]], "janfevmarabrmaijunjulagosetoutnovdez")/3 + 1, 1))</f>
        <v>5</v>
      </c>
      <c r="I1829" s="51">
        <v>921</v>
      </c>
      <c r="J1829" s="47">
        <v>921</v>
      </c>
    </row>
    <row r="1830" spans="1:10" x14ac:dyDescent="0.25">
      <c r="A1830" s="59" t="s">
        <v>198</v>
      </c>
      <c r="B1830" s="46" t="s">
        <v>191</v>
      </c>
      <c r="C1830" s="46" t="s">
        <v>177</v>
      </c>
      <c r="D1830" s="46" t="s">
        <v>180</v>
      </c>
      <c r="E1830" s="68">
        <f>_xlfn.XLOOKUP(Tabela4[[#This Row],[Origem]],Tabela2[Estado],Tabela2[Id_Porto],-1)</f>
        <v>1</v>
      </c>
      <c r="F1830" s="68">
        <f>_xlfn.XLOOKUP(Tabela4[[#This Row],[Destino]],Tabela2[Estado],Tabela2[Id_Porto],-1)</f>
        <v>5</v>
      </c>
      <c r="G1830" s="68">
        <f>_xlfn.XLOOKUP(Tabela4[[#This Row],[Tipo]],Tabela5[Tipo],Tabela5[Id_Carga],-1)</f>
        <v>3</v>
      </c>
      <c r="H1830" s="59">
        <f>MONTH(DATE(2024, FIND(Tabela4[[#This Row],[Mês]], "janfevmarabrmaijunjulagosetoutnovdez")/3 + 1, 1))</f>
        <v>5</v>
      </c>
      <c r="I1830" s="51">
        <v>444</v>
      </c>
      <c r="J1830" s="47">
        <v>888</v>
      </c>
    </row>
    <row r="1831" spans="1:10" x14ac:dyDescent="0.25">
      <c r="A1831" s="59" t="s">
        <v>198</v>
      </c>
      <c r="B1831" s="46" t="s">
        <v>193</v>
      </c>
      <c r="C1831" s="46" t="s">
        <v>186</v>
      </c>
      <c r="D1831" s="46" t="s">
        <v>180</v>
      </c>
      <c r="E1831" s="68">
        <f>_xlfn.XLOOKUP(Tabela4[[#This Row],[Origem]],Tabela2[Estado],Tabela2[Id_Porto],-1)</f>
        <v>11</v>
      </c>
      <c r="F1831" s="68">
        <f>_xlfn.XLOOKUP(Tabela4[[#This Row],[Destino]],Tabela2[Estado],Tabela2[Id_Porto],-1)</f>
        <v>5</v>
      </c>
      <c r="G1831" s="68">
        <f>_xlfn.XLOOKUP(Tabela4[[#This Row],[Tipo]],Tabela5[Tipo],Tabela5[Id_Carga],-1)</f>
        <v>4</v>
      </c>
      <c r="H1831" s="59">
        <f>MONTH(DATE(2024, FIND(Tabela4[[#This Row],[Mês]], "janfevmarabrmaijunjulagosetoutnovdez")/3 + 1, 1))</f>
        <v>5</v>
      </c>
      <c r="I1831" s="51">
        <v>437</v>
      </c>
      <c r="J1831" s="47">
        <v>874</v>
      </c>
    </row>
    <row r="1832" spans="1:10" x14ac:dyDescent="0.25">
      <c r="A1832" s="59" t="s">
        <v>198</v>
      </c>
      <c r="B1832" s="46" t="s">
        <v>192</v>
      </c>
      <c r="C1832" s="46" t="s">
        <v>186</v>
      </c>
      <c r="D1832" s="46" t="s">
        <v>180</v>
      </c>
      <c r="E1832" s="68">
        <f>_xlfn.XLOOKUP(Tabela4[[#This Row],[Origem]],Tabela2[Estado],Tabela2[Id_Porto],-1)</f>
        <v>11</v>
      </c>
      <c r="F1832" s="68">
        <f>_xlfn.XLOOKUP(Tabela4[[#This Row],[Destino]],Tabela2[Estado],Tabela2[Id_Porto],-1)</f>
        <v>5</v>
      </c>
      <c r="G1832" s="68">
        <f>_xlfn.XLOOKUP(Tabela4[[#This Row],[Tipo]],Tabela5[Tipo],Tabela5[Id_Carga],-1)</f>
        <v>1</v>
      </c>
      <c r="H1832" s="59">
        <f>MONTH(DATE(2024, FIND(Tabela4[[#This Row],[Mês]], "janfevmarabrmaijunjulagosetoutnovdez")/3 + 1, 1))</f>
        <v>5</v>
      </c>
      <c r="I1832" s="51">
        <v>864</v>
      </c>
      <c r="J1832" s="47">
        <v>864</v>
      </c>
    </row>
    <row r="1833" spans="1:10" x14ac:dyDescent="0.25">
      <c r="A1833" s="59" t="s">
        <v>198</v>
      </c>
      <c r="B1833" s="46" t="s">
        <v>191</v>
      </c>
      <c r="C1833" s="46" t="s">
        <v>184</v>
      </c>
      <c r="D1833" s="46" t="s">
        <v>186</v>
      </c>
      <c r="E1833" s="68">
        <f>_xlfn.XLOOKUP(Tabela4[[#This Row],[Origem]],Tabela2[Estado],Tabela2[Id_Porto],-1)</f>
        <v>9</v>
      </c>
      <c r="F1833" s="68">
        <f>_xlfn.XLOOKUP(Tabela4[[#This Row],[Destino]],Tabela2[Estado],Tabela2[Id_Porto],-1)</f>
        <v>11</v>
      </c>
      <c r="G1833" s="68">
        <f>_xlfn.XLOOKUP(Tabela4[[#This Row],[Tipo]],Tabela5[Tipo],Tabela5[Id_Carga],-1)</f>
        <v>3</v>
      </c>
      <c r="H1833" s="59">
        <f>MONTH(DATE(2024, FIND(Tabela4[[#This Row],[Mês]], "janfevmarabrmaijunjulagosetoutnovdez")/3 + 1, 1))</f>
        <v>5</v>
      </c>
      <c r="I1833" s="51">
        <v>421</v>
      </c>
      <c r="J1833" s="47">
        <v>842</v>
      </c>
    </row>
    <row r="1834" spans="1:10" x14ac:dyDescent="0.25">
      <c r="A1834" s="59" t="s">
        <v>198</v>
      </c>
      <c r="B1834" s="46" t="s">
        <v>192</v>
      </c>
      <c r="C1834" s="46" t="s">
        <v>183</v>
      </c>
      <c r="D1834" s="46" t="s">
        <v>182</v>
      </c>
      <c r="E1834" s="68">
        <f>_xlfn.XLOOKUP(Tabela4[[#This Row],[Origem]],Tabela2[Estado],Tabela2[Id_Porto],-1)</f>
        <v>8</v>
      </c>
      <c r="F1834" s="68">
        <f>_xlfn.XLOOKUP(Tabela4[[#This Row],[Destino]],Tabela2[Estado],Tabela2[Id_Porto],-1)</f>
        <v>7</v>
      </c>
      <c r="G1834" s="68">
        <f>_xlfn.XLOOKUP(Tabela4[[#This Row],[Tipo]],Tabela5[Tipo],Tabela5[Id_Carga],-1)</f>
        <v>1</v>
      </c>
      <c r="H1834" s="59">
        <f>MONTH(DATE(2024, FIND(Tabela4[[#This Row],[Mês]], "janfevmarabrmaijunjulagosetoutnovdez")/3 + 1, 1))</f>
        <v>5</v>
      </c>
      <c r="I1834" s="51">
        <v>840</v>
      </c>
      <c r="J1834" s="47">
        <v>840</v>
      </c>
    </row>
    <row r="1835" spans="1:10" x14ac:dyDescent="0.25">
      <c r="A1835" s="59" t="s">
        <v>198</v>
      </c>
      <c r="B1835" s="46" t="s">
        <v>191</v>
      </c>
      <c r="C1835" s="46" t="s">
        <v>184</v>
      </c>
      <c r="D1835" s="46" t="s">
        <v>183</v>
      </c>
      <c r="E1835" s="68">
        <f>_xlfn.XLOOKUP(Tabela4[[#This Row],[Origem]],Tabela2[Estado],Tabela2[Id_Porto],-1)</f>
        <v>9</v>
      </c>
      <c r="F1835" s="68">
        <f>_xlfn.XLOOKUP(Tabela4[[#This Row],[Destino]],Tabela2[Estado],Tabela2[Id_Porto],-1)</f>
        <v>8</v>
      </c>
      <c r="G1835" s="68">
        <f>_xlfn.XLOOKUP(Tabela4[[#This Row],[Tipo]],Tabela5[Tipo],Tabela5[Id_Carga],-1)</f>
        <v>3</v>
      </c>
      <c r="H1835" s="59">
        <f>MONTH(DATE(2024, FIND(Tabela4[[#This Row],[Mês]], "janfevmarabrmaijunjulagosetoutnovdez")/3 + 1, 1))</f>
        <v>5</v>
      </c>
      <c r="I1835" s="51">
        <v>406</v>
      </c>
      <c r="J1835" s="47">
        <v>812</v>
      </c>
    </row>
    <row r="1836" spans="1:10" x14ac:dyDescent="0.25">
      <c r="A1836" s="59" t="s">
        <v>198</v>
      </c>
      <c r="B1836" s="46" t="s">
        <v>191</v>
      </c>
      <c r="C1836" s="46" t="s">
        <v>186</v>
      </c>
      <c r="D1836" s="46" t="s">
        <v>185</v>
      </c>
      <c r="E1836" s="68">
        <f>_xlfn.XLOOKUP(Tabela4[[#This Row],[Origem]],Tabela2[Estado],Tabela2[Id_Porto],-1)</f>
        <v>11</v>
      </c>
      <c r="F1836" s="68">
        <f>_xlfn.XLOOKUP(Tabela4[[#This Row],[Destino]],Tabela2[Estado],Tabela2[Id_Porto],-1)</f>
        <v>10</v>
      </c>
      <c r="G1836" s="68">
        <f>_xlfn.XLOOKUP(Tabela4[[#This Row],[Tipo]],Tabela5[Tipo],Tabela5[Id_Carga],-1)</f>
        <v>3</v>
      </c>
      <c r="H1836" s="59">
        <f>MONTH(DATE(2024, FIND(Tabela4[[#This Row],[Mês]], "janfevmarabrmaijunjulagosetoutnovdez")/3 + 1, 1))</f>
        <v>5</v>
      </c>
      <c r="I1836" s="51">
        <v>385</v>
      </c>
      <c r="J1836" s="47">
        <v>770</v>
      </c>
    </row>
    <row r="1837" spans="1:10" x14ac:dyDescent="0.25">
      <c r="A1837" s="59" t="s">
        <v>198</v>
      </c>
      <c r="B1837" s="46" t="s">
        <v>191</v>
      </c>
      <c r="C1837" s="46" t="s">
        <v>180</v>
      </c>
      <c r="D1837" s="46" t="s">
        <v>86</v>
      </c>
      <c r="E1837" s="68">
        <f>_xlfn.XLOOKUP(Tabela4[[#This Row],[Origem]],Tabela2[Estado],Tabela2[Id_Porto],-1)</f>
        <v>5</v>
      </c>
      <c r="F1837" s="68">
        <f>_xlfn.XLOOKUP(Tabela4[[#This Row],[Destino]],Tabela2[Estado],Tabela2[Id_Porto],-1)</f>
        <v>4</v>
      </c>
      <c r="G1837" s="68">
        <f>_xlfn.XLOOKUP(Tabela4[[#This Row],[Tipo]],Tabela5[Tipo],Tabela5[Id_Carga],-1)</f>
        <v>3</v>
      </c>
      <c r="H1837" s="59">
        <f>MONTH(DATE(2024, FIND(Tabela4[[#This Row],[Mês]], "janfevmarabrmaijunjulagosetoutnovdez")/3 + 1, 1))</f>
        <v>5</v>
      </c>
      <c r="I1837" s="51">
        <v>381</v>
      </c>
      <c r="J1837" s="47">
        <v>762</v>
      </c>
    </row>
    <row r="1838" spans="1:10" x14ac:dyDescent="0.25">
      <c r="A1838" s="59" t="s">
        <v>198</v>
      </c>
      <c r="B1838" s="46" t="s">
        <v>192</v>
      </c>
      <c r="C1838" s="46" t="s">
        <v>86</v>
      </c>
      <c r="D1838" s="46" t="s">
        <v>184</v>
      </c>
      <c r="E1838" s="68">
        <f>_xlfn.XLOOKUP(Tabela4[[#This Row],[Origem]],Tabela2[Estado],Tabela2[Id_Porto],-1)</f>
        <v>4</v>
      </c>
      <c r="F1838" s="68">
        <f>_xlfn.XLOOKUP(Tabela4[[#This Row],[Destino]],Tabela2[Estado],Tabela2[Id_Porto],-1)</f>
        <v>9</v>
      </c>
      <c r="G1838" s="68">
        <f>_xlfn.XLOOKUP(Tabela4[[#This Row],[Tipo]],Tabela5[Tipo],Tabela5[Id_Carga],-1)</f>
        <v>1</v>
      </c>
      <c r="H1838" s="59">
        <f>MONTH(DATE(2024, FIND(Tabela4[[#This Row],[Mês]], "janfevmarabrmaijunjulagosetoutnovdez")/3 + 1, 1))</f>
        <v>5</v>
      </c>
      <c r="I1838" s="51">
        <v>751</v>
      </c>
      <c r="J1838" s="47">
        <v>751</v>
      </c>
    </row>
    <row r="1839" spans="1:10" x14ac:dyDescent="0.25">
      <c r="A1839" s="59" t="s">
        <v>198</v>
      </c>
      <c r="B1839" s="46" t="s">
        <v>191</v>
      </c>
      <c r="C1839" s="46" t="s">
        <v>177</v>
      </c>
      <c r="D1839" s="46" t="s">
        <v>186</v>
      </c>
      <c r="E1839" s="68">
        <f>_xlfn.XLOOKUP(Tabela4[[#This Row],[Origem]],Tabela2[Estado],Tabela2[Id_Porto],-1)</f>
        <v>1</v>
      </c>
      <c r="F1839" s="68">
        <f>_xlfn.XLOOKUP(Tabela4[[#This Row],[Destino]],Tabela2[Estado],Tabela2[Id_Porto],-1)</f>
        <v>11</v>
      </c>
      <c r="G1839" s="68">
        <f>_xlfn.XLOOKUP(Tabela4[[#This Row],[Tipo]],Tabela5[Tipo],Tabela5[Id_Carga],-1)</f>
        <v>3</v>
      </c>
      <c r="H1839" s="59">
        <f>MONTH(DATE(2024, FIND(Tabela4[[#This Row],[Mês]], "janfevmarabrmaijunjulagosetoutnovdez")/3 + 1, 1))</f>
        <v>5</v>
      </c>
      <c r="I1839" s="51">
        <v>370</v>
      </c>
      <c r="J1839" s="47">
        <v>740</v>
      </c>
    </row>
    <row r="1840" spans="1:10" x14ac:dyDescent="0.25">
      <c r="A1840" s="59" t="s">
        <v>198</v>
      </c>
      <c r="B1840" s="46" t="s">
        <v>191</v>
      </c>
      <c r="C1840" s="46" t="s">
        <v>183</v>
      </c>
      <c r="D1840" s="46" t="s">
        <v>177</v>
      </c>
      <c r="E1840" s="68">
        <f>_xlfn.XLOOKUP(Tabela4[[#This Row],[Origem]],Tabela2[Estado],Tabela2[Id_Porto],-1)</f>
        <v>8</v>
      </c>
      <c r="F1840" s="68">
        <f>_xlfn.XLOOKUP(Tabela4[[#This Row],[Destino]],Tabela2[Estado],Tabela2[Id_Porto],-1)</f>
        <v>1</v>
      </c>
      <c r="G1840" s="68">
        <f>_xlfn.XLOOKUP(Tabela4[[#This Row],[Tipo]],Tabela5[Tipo],Tabela5[Id_Carga],-1)</f>
        <v>3</v>
      </c>
      <c r="H1840" s="59">
        <f>MONTH(DATE(2024, FIND(Tabela4[[#This Row],[Mês]], "janfevmarabrmaijunjulagosetoutnovdez")/3 + 1, 1))</f>
        <v>5</v>
      </c>
      <c r="I1840" s="51">
        <v>336</v>
      </c>
      <c r="J1840" s="47">
        <v>672</v>
      </c>
    </row>
    <row r="1841" spans="1:10" x14ac:dyDescent="0.25">
      <c r="A1841" s="59" t="s">
        <v>198</v>
      </c>
      <c r="B1841" s="46" t="s">
        <v>191</v>
      </c>
      <c r="C1841" s="46" t="s">
        <v>187</v>
      </c>
      <c r="D1841" s="46" t="s">
        <v>86</v>
      </c>
      <c r="E1841" s="68">
        <f>_xlfn.XLOOKUP(Tabela4[[#This Row],[Origem]],Tabela2[Estado],Tabela2[Id_Porto],-1)</f>
        <v>12</v>
      </c>
      <c r="F1841" s="68">
        <f>_xlfn.XLOOKUP(Tabela4[[#This Row],[Destino]],Tabela2[Estado],Tabela2[Id_Porto],-1)</f>
        <v>4</v>
      </c>
      <c r="G1841" s="68">
        <f>_xlfn.XLOOKUP(Tabela4[[#This Row],[Tipo]],Tabela5[Tipo],Tabela5[Id_Carga],-1)</f>
        <v>3</v>
      </c>
      <c r="H1841" s="59">
        <f>MONTH(DATE(2024, FIND(Tabela4[[#This Row],[Mês]], "janfevmarabrmaijunjulagosetoutnovdez")/3 + 1, 1))</f>
        <v>5</v>
      </c>
      <c r="I1841" s="51">
        <v>319</v>
      </c>
      <c r="J1841" s="47">
        <v>638</v>
      </c>
    </row>
    <row r="1842" spans="1:10" x14ac:dyDescent="0.25">
      <c r="A1842" s="59" t="s">
        <v>198</v>
      </c>
      <c r="B1842" s="46" t="s">
        <v>191</v>
      </c>
      <c r="C1842" s="46" t="s">
        <v>184</v>
      </c>
      <c r="D1842" s="46" t="s">
        <v>183</v>
      </c>
      <c r="E1842" s="68">
        <f>_xlfn.XLOOKUP(Tabela4[[#This Row],[Origem]],Tabela2[Estado],Tabela2[Id_Porto],-1)</f>
        <v>9</v>
      </c>
      <c r="F1842" s="68">
        <f>_xlfn.XLOOKUP(Tabela4[[#This Row],[Destino]],Tabela2[Estado],Tabela2[Id_Porto],-1)</f>
        <v>8</v>
      </c>
      <c r="G1842" s="68">
        <f>_xlfn.XLOOKUP(Tabela4[[#This Row],[Tipo]],Tabela5[Tipo],Tabela5[Id_Carga],-1)</f>
        <v>3</v>
      </c>
      <c r="H1842" s="59">
        <f>MONTH(DATE(2024, FIND(Tabela4[[#This Row],[Mês]], "janfevmarabrmaijunjulagosetoutnovdez")/3 + 1, 1))</f>
        <v>5</v>
      </c>
      <c r="I1842" s="51">
        <v>313</v>
      </c>
      <c r="J1842" s="47">
        <v>626</v>
      </c>
    </row>
    <row r="1843" spans="1:10" x14ac:dyDescent="0.25">
      <c r="A1843" s="59" t="s">
        <v>198</v>
      </c>
      <c r="B1843" s="46" t="s">
        <v>191</v>
      </c>
      <c r="C1843" s="46" t="s">
        <v>86</v>
      </c>
      <c r="D1843" s="46" t="s">
        <v>184</v>
      </c>
      <c r="E1843" s="68">
        <f>_xlfn.XLOOKUP(Tabela4[[#This Row],[Origem]],Tabela2[Estado],Tabela2[Id_Porto],-1)</f>
        <v>4</v>
      </c>
      <c r="F1843" s="68">
        <f>_xlfn.XLOOKUP(Tabela4[[#This Row],[Destino]],Tabela2[Estado],Tabela2[Id_Porto],-1)</f>
        <v>9</v>
      </c>
      <c r="G1843" s="68">
        <f>_xlfn.XLOOKUP(Tabela4[[#This Row],[Tipo]],Tabela5[Tipo],Tabela5[Id_Carga],-1)</f>
        <v>3</v>
      </c>
      <c r="H1843" s="59">
        <f>MONTH(DATE(2024, FIND(Tabela4[[#This Row],[Mês]], "janfevmarabrmaijunjulagosetoutnovdez")/3 + 1, 1))</f>
        <v>5</v>
      </c>
      <c r="I1843" s="51">
        <v>311</v>
      </c>
      <c r="J1843" s="47">
        <v>622</v>
      </c>
    </row>
    <row r="1844" spans="1:10" x14ac:dyDescent="0.25">
      <c r="A1844" s="59" t="s">
        <v>198</v>
      </c>
      <c r="B1844" s="46" t="s">
        <v>192</v>
      </c>
      <c r="C1844" s="46" t="s">
        <v>180</v>
      </c>
      <c r="D1844" s="46" t="s">
        <v>184</v>
      </c>
      <c r="E1844" s="68">
        <f>_xlfn.XLOOKUP(Tabela4[[#This Row],[Origem]],Tabela2[Estado],Tabela2[Id_Porto],-1)</f>
        <v>5</v>
      </c>
      <c r="F1844" s="68">
        <f>_xlfn.XLOOKUP(Tabela4[[#This Row],[Destino]],Tabela2[Estado],Tabela2[Id_Porto],-1)</f>
        <v>9</v>
      </c>
      <c r="G1844" s="68">
        <f>_xlfn.XLOOKUP(Tabela4[[#This Row],[Tipo]],Tabela5[Tipo],Tabela5[Id_Carga],-1)</f>
        <v>1</v>
      </c>
      <c r="H1844" s="59">
        <f>MONTH(DATE(2024, FIND(Tabela4[[#This Row],[Mês]], "janfevmarabrmaijunjulagosetoutnovdez")/3 + 1, 1))</f>
        <v>5</v>
      </c>
      <c r="I1844" s="51">
        <v>622</v>
      </c>
      <c r="J1844" s="47">
        <v>622</v>
      </c>
    </row>
    <row r="1845" spans="1:10" x14ac:dyDescent="0.25">
      <c r="A1845" s="59" t="s">
        <v>198</v>
      </c>
      <c r="B1845" s="46" t="s">
        <v>191</v>
      </c>
      <c r="C1845" s="46" t="s">
        <v>187</v>
      </c>
      <c r="D1845" s="46" t="s">
        <v>180</v>
      </c>
      <c r="E1845" s="68">
        <f>_xlfn.XLOOKUP(Tabela4[[#This Row],[Origem]],Tabela2[Estado],Tabela2[Id_Porto],-1)</f>
        <v>12</v>
      </c>
      <c r="F1845" s="68">
        <f>_xlfn.XLOOKUP(Tabela4[[#This Row],[Destino]],Tabela2[Estado],Tabela2[Id_Porto],-1)</f>
        <v>5</v>
      </c>
      <c r="G1845" s="68">
        <f>_xlfn.XLOOKUP(Tabela4[[#This Row],[Tipo]],Tabela5[Tipo],Tabela5[Id_Carga],-1)</f>
        <v>3</v>
      </c>
      <c r="H1845" s="59">
        <f>MONTH(DATE(2024, FIND(Tabela4[[#This Row],[Mês]], "janfevmarabrmaijunjulagosetoutnovdez")/3 + 1, 1))</f>
        <v>5</v>
      </c>
      <c r="I1845" s="51">
        <v>304</v>
      </c>
      <c r="J1845" s="47">
        <v>608</v>
      </c>
    </row>
    <row r="1846" spans="1:10" x14ac:dyDescent="0.25">
      <c r="A1846" s="59" t="s">
        <v>198</v>
      </c>
      <c r="B1846" s="46" t="s">
        <v>193</v>
      </c>
      <c r="C1846" s="46" t="s">
        <v>184</v>
      </c>
      <c r="D1846" s="46" t="s">
        <v>186</v>
      </c>
      <c r="E1846" s="68">
        <f>_xlfn.XLOOKUP(Tabela4[[#This Row],[Origem]],Tabela2[Estado],Tabela2[Id_Porto],-1)</f>
        <v>9</v>
      </c>
      <c r="F1846" s="68">
        <f>_xlfn.XLOOKUP(Tabela4[[#This Row],[Destino]],Tabela2[Estado],Tabela2[Id_Porto],-1)</f>
        <v>11</v>
      </c>
      <c r="G1846" s="68">
        <f>_xlfn.XLOOKUP(Tabela4[[#This Row],[Tipo]],Tabela5[Tipo],Tabela5[Id_Carga],-1)</f>
        <v>4</v>
      </c>
      <c r="H1846" s="59">
        <f>MONTH(DATE(2024, FIND(Tabela4[[#This Row],[Mês]], "janfevmarabrmaijunjulagosetoutnovdez")/3 + 1, 1))</f>
        <v>5</v>
      </c>
      <c r="I1846" s="51">
        <v>294</v>
      </c>
      <c r="J1846" s="47">
        <v>588</v>
      </c>
    </row>
    <row r="1847" spans="1:10" x14ac:dyDescent="0.25">
      <c r="A1847" s="59" t="s">
        <v>198</v>
      </c>
      <c r="B1847" s="46" t="s">
        <v>192</v>
      </c>
      <c r="C1847" s="46" t="s">
        <v>184</v>
      </c>
      <c r="D1847" s="46" t="s">
        <v>180</v>
      </c>
      <c r="E1847" s="68">
        <f>_xlfn.XLOOKUP(Tabela4[[#This Row],[Origem]],Tabela2[Estado],Tabela2[Id_Porto],-1)</f>
        <v>9</v>
      </c>
      <c r="F1847" s="68">
        <f>_xlfn.XLOOKUP(Tabela4[[#This Row],[Destino]],Tabela2[Estado],Tabela2[Id_Porto],-1)</f>
        <v>5</v>
      </c>
      <c r="G1847" s="68">
        <f>_xlfn.XLOOKUP(Tabela4[[#This Row],[Tipo]],Tabela5[Tipo],Tabela5[Id_Carga],-1)</f>
        <v>1</v>
      </c>
      <c r="H1847" s="59">
        <f>MONTH(DATE(2024, FIND(Tabela4[[#This Row],[Mês]], "janfevmarabrmaijunjulagosetoutnovdez")/3 + 1, 1))</f>
        <v>5</v>
      </c>
      <c r="I1847" s="51">
        <v>569</v>
      </c>
      <c r="J1847" s="47">
        <v>569</v>
      </c>
    </row>
    <row r="1848" spans="1:10" x14ac:dyDescent="0.25">
      <c r="A1848" s="59" t="s">
        <v>198</v>
      </c>
      <c r="B1848" s="46" t="s">
        <v>191</v>
      </c>
      <c r="C1848" s="46" t="s">
        <v>187</v>
      </c>
      <c r="D1848" s="46" t="s">
        <v>181</v>
      </c>
      <c r="E1848" s="68">
        <f>_xlfn.XLOOKUP(Tabela4[[#This Row],[Origem]],Tabela2[Estado],Tabela2[Id_Porto],-1)</f>
        <v>12</v>
      </c>
      <c r="F1848" s="68">
        <f>_xlfn.XLOOKUP(Tabela4[[#This Row],[Destino]],Tabela2[Estado],Tabela2[Id_Porto],-1)</f>
        <v>6</v>
      </c>
      <c r="G1848" s="68">
        <f>_xlfn.XLOOKUP(Tabela4[[#This Row],[Tipo]],Tabela5[Tipo],Tabela5[Id_Carga],-1)</f>
        <v>3</v>
      </c>
      <c r="H1848" s="59">
        <f>MONTH(DATE(2024, FIND(Tabela4[[#This Row],[Mês]], "janfevmarabrmaijunjulagosetoutnovdez")/3 + 1, 1))</f>
        <v>5</v>
      </c>
      <c r="I1848" s="51">
        <v>283</v>
      </c>
      <c r="J1848" s="47">
        <v>566</v>
      </c>
    </row>
    <row r="1849" spans="1:10" x14ac:dyDescent="0.25">
      <c r="A1849" s="59" t="s">
        <v>198</v>
      </c>
      <c r="B1849" s="46" t="s">
        <v>191</v>
      </c>
      <c r="C1849" s="46" t="s">
        <v>181</v>
      </c>
      <c r="D1849" s="46" t="s">
        <v>177</v>
      </c>
      <c r="E1849" s="68">
        <f>_xlfn.XLOOKUP(Tabela4[[#This Row],[Origem]],Tabela2[Estado],Tabela2[Id_Porto],-1)</f>
        <v>6</v>
      </c>
      <c r="F1849" s="68">
        <f>_xlfn.XLOOKUP(Tabela4[[#This Row],[Destino]],Tabela2[Estado],Tabela2[Id_Porto],-1)</f>
        <v>1</v>
      </c>
      <c r="G1849" s="68">
        <f>_xlfn.XLOOKUP(Tabela4[[#This Row],[Tipo]],Tabela5[Tipo],Tabela5[Id_Carga],-1)</f>
        <v>3</v>
      </c>
      <c r="H1849" s="59">
        <f>MONTH(DATE(2024, FIND(Tabela4[[#This Row],[Mês]], "janfevmarabrmaijunjulagosetoutnovdez")/3 + 1, 1))</f>
        <v>5</v>
      </c>
      <c r="I1849" s="51">
        <v>277</v>
      </c>
      <c r="J1849" s="47">
        <v>554</v>
      </c>
    </row>
    <row r="1850" spans="1:10" x14ac:dyDescent="0.25">
      <c r="A1850" s="59" t="s">
        <v>198</v>
      </c>
      <c r="B1850" s="46" t="s">
        <v>191</v>
      </c>
      <c r="C1850" s="46" t="s">
        <v>186</v>
      </c>
      <c r="D1850" s="46" t="s">
        <v>86</v>
      </c>
      <c r="E1850" s="68">
        <f>_xlfn.XLOOKUP(Tabela4[[#This Row],[Origem]],Tabela2[Estado],Tabela2[Id_Porto],-1)</f>
        <v>11</v>
      </c>
      <c r="F1850" s="68">
        <f>_xlfn.XLOOKUP(Tabela4[[#This Row],[Destino]],Tabela2[Estado],Tabela2[Id_Porto],-1)</f>
        <v>4</v>
      </c>
      <c r="G1850" s="68">
        <f>_xlfn.XLOOKUP(Tabela4[[#This Row],[Tipo]],Tabela5[Tipo],Tabela5[Id_Carga],-1)</f>
        <v>3</v>
      </c>
      <c r="H1850" s="59">
        <f>MONTH(DATE(2024, FIND(Tabela4[[#This Row],[Mês]], "janfevmarabrmaijunjulagosetoutnovdez")/3 + 1, 1))</f>
        <v>5</v>
      </c>
      <c r="I1850" s="51">
        <v>273</v>
      </c>
      <c r="J1850" s="47">
        <v>546</v>
      </c>
    </row>
    <row r="1851" spans="1:10" x14ac:dyDescent="0.25">
      <c r="A1851" s="59" t="s">
        <v>198</v>
      </c>
      <c r="B1851" s="46" t="s">
        <v>192</v>
      </c>
      <c r="C1851" s="46" t="s">
        <v>184</v>
      </c>
      <c r="D1851" s="46" t="s">
        <v>86</v>
      </c>
      <c r="E1851" s="68">
        <f>_xlfn.XLOOKUP(Tabela4[[#This Row],[Origem]],Tabela2[Estado],Tabela2[Id_Porto],-1)</f>
        <v>9</v>
      </c>
      <c r="F1851" s="68">
        <f>_xlfn.XLOOKUP(Tabela4[[#This Row],[Destino]],Tabela2[Estado],Tabela2[Id_Porto],-1)</f>
        <v>4</v>
      </c>
      <c r="G1851" s="68">
        <f>_xlfn.XLOOKUP(Tabela4[[#This Row],[Tipo]],Tabela5[Tipo],Tabela5[Id_Carga],-1)</f>
        <v>1</v>
      </c>
      <c r="H1851" s="59">
        <f>MONTH(DATE(2024, FIND(Tabela4[[#This Row],[Mês]], "janfevmarabrmaijunjulagosetoutnovdez")/3 + 1, 1))</f>
        <v>5</v>
      </c>
      <c r="I1851" s="51">
        <v>542</v>
      </c>
      <c r="J1851" s="47">
        <v>542</v>
      </c>
    </row>
    <row r="1852" spans="1:10" x14ac:dyDescent="0.25">
      <c r="A1852" s="59" t="s">
        <v>198</v>
      </c>
      <c r="B1852" s="46" t="s">
        <v>191</v>
      </c>
      <c r="C1852" s="46" t="s">
        <v>183</v>
      </c>
      <c r="D1852" s="46" t="s">
        <v>180</v>
      </c>
      <c r="E1852" s="68">
        <f>_xlfn.XLOOKUP(Tabela4[[#This Row],[Origem]],Tabela2[Estado],Tabela2[Id_Porto],-1)</f>
        <v>8</v>
      </c>
      <c r="F1852" s="68">
        <f>_xlfn.XLOOKUP(Tabela4[[#This Row],[Destino]],Tabela2[Estado],Tabela2[Id_Porto],-1)</f>
        <v>5</v>
      </c>
      <c r="G1852" s="68">
        <f>_xlfn.XLOOKUP(Tabela4[[#This Row],[Tipo]],Tabela5[Tipo],Tabela5[Id_Carga],-1)</f>
        <v>3</v>
      </c>
      <c r="H1852" s="59">
        <f>MONTH(DATE(2024, FIND(Tabela4[[#This Row],[Mês]], "janfevmarabrmaijunjulagosetoutnovdez")/3 + 1, 1))</f>
        <v>5</v>
      </c>
      <c r="I1852" s="51">
        <v>267</v>
      </c>
      <c r="J1852" s="47">
        <v>534</v>
      </c>
    </row>
    <row r="1853" spans="1:10" x14ac:dyDescent="0.25">
      <c r="A1853" s="59" t="s">
        <v>198</v>
      </c>
      <c r="B1853" s="46" t="s">
        <v>191</v>
      </c>
      <c r="C1853" s="46" t="s">
        <v>182</v>
      </c>
      <c r="D1853" s="46" t="s">
        <v>183</v>
      </c>
      <c r="E1853" s="68">
        <f>_xlfn.XLOOKUP(Tabela4[[#This Row],[Origem]],Tabela2[Estado],Tabela2[Id_Porto],-1)</f>
        <v>7</v>
      </c>
      <c r="F1853" s="68">
        <f>_xlfn.XLOOKUP(Tabela4[[#This Row],[Destino]],Tabela2[Estado],Tabela2[Id_Porto],-1)</f>
        <v>8</v>
      </c>
      <c r="G1853" s="68">
        <f>_xlfn.XLOOKUP(Tabela4[[#This Row],[Tipo]],Tabela5[Tipo],Tabela5[Id_Carga],-1)</f>
        <v>3</v>
      </c>
      <c r="H1853" s="59">
        <f>MONTH(DATE(2024, FIND(Tabela4[[#This Row],[Mês]], "janfevmarabrmaijunjulagosetoutnovdez")/3 + 1, 1))</f>
        <v>5</v>
      </c>
      <c r="I1853" s="51">
        <v>266</v>
      </c>
      <c r="J1853" s="47">
        <v>532</v>
      </c>
    </row>
    <row r="1854" spans="1:10" x14ac:dyDescent="0.25">
      <c r="A1854" s="59" t="s">
        <v>198</v>
      </c>
      <c r="B1854" s="46" t="s">
        <v>192</v>
      </c>
      <c r="C1854" s="46" t="s">
        <v>187</v>
      </c>
      <c r="D1854" s="46" t="s">
        <v>180</v>
      </c>
      <c r="E1854" s="68">
        <f>_xlfn.XLOOKUP(Tabela4[[#This Row],[Origem]],Tabela2[Estado],Tabela2[Id_Porto],-1)</f>
        <v>12</v>
      </c>
      <c r="F1854" s="68">
        <f>_xlfn.XLOOKUP(Tabela4[[#This Row],[Destino]],Tabela2[Estado],Tabela2[Id_Porto],-1)</f>
        <v>5</v>
      </c>
      <c r="G1854" s="68">
        <f>_xlfn.XLOOKUP(Tabela4[[#This Row],[Tipo]],Tabela5[Tipo],Tabela5[Id_Carga],-1)</f>
        <v>1</v>
      </c>
      <c r="H1854" s="59">
        <f>MONTH(DATE(2024, FIND(Tabela4[[#This Row],[Mês]], "janfevmarabrmaijunjulagosetoutnovdez")/3 + 1, 1))</f>
        <v>5</v>
      </c>
      <c r="I1854" s="51">
        <v>528</v>
      </c>
      <c r="J1854" s="47">
        <v>528</v>
      </c>
    </row>
    <row r="1855" spans="1:10" x14ac:dyDescent="0.25">
      <c r="A1855" s="59" t="s">
        <v>198</v>
      </c>
      <c r="B1855" s="46" t="s">
        <v>191</v>
      </c>
      <c r="C1855" s="46" t="s">
        <v>180</v>
      </c>
      <c r="D1855" s="46" t="s">
        <v>186</v>
      </c>
      <c r="E1855" s="68">
        <f>_xlfn.XLOOKUP(Tabela4[[#This Row],[Origem]],Tabela2[Estado],Tabela2[Id_Porto],-1)</f>
        <v>5</v>
      </c>
      <c r="F1855" s="68">
        <f>_xlfn.XLOOKUP(Tabela4[[#This Row],[Destino]],Tabela2[Estado],Tabela2[Id_Porto],-1)</f>
        <v>11</v>
      </c>
      <c r="G1855" s="68">
        <f>_xlfn.XLOOKUP(Tabela4[[#This Row],[Tipo]],Tabela5[Tipo],Tabela5[Id_Carga],-1)</f>
        <v>3</v>
      </c>
      <c r="H1855" s="59">
        <f>MONTH(DATE(2024, FIND(Tabela4[[#This Row],[Mês]], "janfevmarabrmaijunjulagosetoutnovdez")/3 + 1, 1))</f>
        <v>5</v>
      </c>
      <c r="I1855" s="51">
        <v>258</v>
      </c>
      <c r="J1855" s="47">
        <v>516</v>
      </c>
    </row>
    <row r="1856" spans="1:10" x14ac:dyDescent="0.25">
      <c r="A1856" s="59" t="s">
        <v>198</v>
      </c>
      <c r="B1856" s="46" t="s">
        <v>192</v>
      </c>
      <c r="C1856" s="46" t="s">
        <v>187</v>
      </c>
      <c r="D1856" s="46" t="s">
        <v>86</v>
      </c>
      <c r="E1856" s="68">
        <f>_xlfn.XLOOKUP(Tabela4[[#This Row],[Origem]],Tabela2[Estado],Tabela2[Id_Porto],-1)</f>
        <v>12</v>
      </c>
      <c r="F1856" s="68">
        <f>_xlfn.XLOOKUP(Tabela4[[#This Row],[Destino]],Tabela2[Estado],Tabela2[Id_Porto],-1)</f>
        <v>4</v>
      </c>
      <c r="G1856" s="68">
        <f>_xlfn.XLOOKUP(Tabela4[[#This Row],[Tipo]],Tabela5[Tipo],Tabela5[Id_Carga],-1)</f>
        <v>1</v>
      </c>
      <c r="H1856" s="59">
        <f>MONTH(DATE(2024, FIND(Tabela4[[#This Row],[Mês]], "janfevmarabrmaijunjulagosetoutnovdez")/3 + 1, 1))</f>
        <v>5</v>
      </c>
      <c r="I1856" s="51">
        <v>516</v>
      </c>
      <c r="J1856" s="47">
        <v>516</v>
      </c>
    </row>
    <row r="1857" spans="1:10" x14ac:dyDescent="0.25">
      <c r="A1857" s="59" t="s">
        <v>198</v>
      </c>
      <c r="B1857" s="46" t="s">
        <v>191</v>
      </c>
      <c r="C1857" s="46" t="s">
        <v>184</v>
      </c>
      <c r="D1857" s="46" t="s">
        <v>181</v>
      </c>
      <c r="E1857" s="68">
        <f>_xlfn.XLOOKUP(Tabela4[[#This Row],[Origem]],Tabela2[Estado],Tabela2[Id_Porto],-1)</f>
        <v>9</v>
      </c>
      <c r="F1857" s="68">
        <f>_xlfn.XLOOKUP(Tabela4[[#This Row],[Destino]],Tabela2[Estado],Tabela2[Id_Porto],-1)</f>
        <v>6</v>
      </c>
      <c r="G1857" s="68">
        <f>_xlfn.XLOOKUP(Tabela4[[#This Row],[Tipo]],Tabela5[Tipo],Tabela5[Id_Carga],-1)</f>
        <v>3</v>
      </c>
      <c r="H1857" s="59">
        <f>MONTH(DATE(2024, FIND(Tabela4[[#This Row],[Mês]], "janfevmarabrmaijunjulagosetoutnovdez")/3 + 1, 1))</f>
        <v>5</v>
      </c>
      <c r="I1857" s="51">
        <v>254</v>
      </c>
      <c r="J1857" s="47">
        <v>508</v>
      </c>
    </row>
    <row r="1858" spans="1:10" x14ac:dyDescent="0.25">
      <c r="A1858" s="59" t="s">
        <v>198</v>
      </c>
      <c r="B1858" s="46" t="s">
        <v>191</v>
      </c>
      <c r="C1858" s="46" t="s">
        <v>86</v>
      </c>
      <c r="D1858" s="46" t="s">
        <v>180</v>
      </c>
      <c r="E1858" s="68">
        <f>_xlfn.XLOOKUP(Tabela4[[#This Row],[Origem]],Tabela2[Estado],Tabela2[Id_Porto],-1)</f>
        <v>4</v>
      </c>
      <c r="F1858" s="68">
        <f>_xlfn.XLOOKUP(Tabela4[[#This Row],[Destino]],Tabela2[Estado],Tabela2[Id_Porto],-1)</f>
        <v>5</v>
      </c>
      <c r="G1858" s="68">
        <f>_xlfn.XLOOKUP(Tabela4[[#This Row],[Tipo]],Tabela5[Tipo],Tabela5[Id_Carga],-1)</f>
        <v>3</v>
      </c>
      <c r="H1858" s="59">
        <f>MONTH(DATE(2024, FIND(Tabela4[[#This Row],[Mês]], "janfevmarabrmaijunjulagosetoutnovdez")/3 + 1, 1))</f>
        <v>5</v>
      </c>
      <c r="I1858" s="51">
        <v>248</v>
      </c>
      <c r="J1858" s="47">
        <v>496</v>
      </c>
    </row>
    <row r="1859" spans="1:10" x14ac:dyDescent="0.25">
      <c r="A1859" s="59" t="s">
        <v>198</v>
      </c>
      <c r="B1859" s="46" t="s">
        <v>191</v>
      </c>
      <c r="C1859" s="46" t="s">
        <v>181</v>
      </c>
      <c r="D1859" s="46" t="s">
        <v>184</v>
      </c>
      <c r="E1859" s="68">
        <f>_xlfn.XLOOKUP(Tabela4[[#This Row],[Origem]],Tabela2[Estado],Tabela2[Id_Porto],-1)</f>
        <v>6</v>
      </c>
      <c r="F1859" s="68">
        <f>_xlfn.XLOOKUP(Tabela4[[#This Row],[Destino]],Tabela2[Estado],Tabela2[Id_Porto],-1)</f>
        <v>9</v>
      </c>
      <c r="G1859" s="68">
        <f>_xlfn.XLOOKUP(Tabela4[[#This Row],[Tipo]],Tabela5[Tipo],Tabela5[Id_Carga],-1)</f>
        <v>3</v>
      </c>
      <c r="H1859" s="59">
        <f>MONTH(DATE(2024, FIND(Tabela4[[#This Row],[Mês]], "janfevmarabrmaijunjulagosetoutnovdez")/3 + 1, 1))</f>
        <v>5</v>
      </c>
      <c r="I1859" s="51">
        <v>245</v>
      </c>
      <c r="J1859" s="47">
        <v>490</v>
      </c>
    </row>
    <row r="1860" spans="1:10" x14ac:dyDescent="0.25">
      <c r="A1860" s="59" t="s">
        <v>198</v>
      </c>
      <c r="B1860" s="46" t="s">
        <v>191</v>
      </c>
      <c r="C1860" s="46" t="s">
        <v>183</v>
      </c>
      <c r="D1860" s="46" t="s">
        <v>181</v>
      </c>
      <c r="E1860" s="68">
        <f>_xlfn.XLOOKUP(Tabela4[[#This Row],[Origem]],Tabela2[Estado],Tabela2[Id_Porto],-1)</f>
        <v>8</v>
      </c>
      <c r="F1860" s="68">
        <f>_xlfn.XLOOKUP(Tabela4[[#This Row],[Destino]],Tabela2[Estado],Tabela2[Id_Porto],-1)</f>
        <v>6</v>
      </c>
      <c r="G1860" s="68">
        <f>_xlfn.XLOOKUP(Tabela4[[#This Row],[Tipo]],Tabela5[Tipo],Tabela5[Id_Carga],-1)</f>
        <v>3</v>
      </c>
      <c r="H1860" s="59">
        <f>MONTH(DATE(2024, FIND(Tabela4[[#This Row],[Mês]], "janfevmarabrmaijunjulagosetoutnovdez")/3 + 1, 1))</f>
        <v>5</v>
      </c>
      <c r="I1860" s="51">
        <v>239</v>
      </c>
      <c r="J1860" s="47">
        <v>478</v>
      </c>
    </row>
    <row r="1861" spans="1:10" x14ac:dyDescent="0.25">
      <c r="A1861" s="59" t="s">
        <v>198</v>
      </c>
      <c r="B1861" s="46" t="s">
        <v>193</v>
      </c>
      <c r="C1861" s="46" t="s">
        <v>184</v>
      </c>
      <c r="D1861" s="46" t="s">
        <v>86</v>
      </c>
      <c r="E1861" s="68">
        <f>_xlfn.XLOOKUP(Tabela4[[#This Row],[Origem]],Tabela2[Estado],Tabela2[Id_Porto],-1)</f>
        <v>9</v>
      </c>
      <c r="F1861" s="68">
        <f>_xlfn.XLOOKUP(Tabela4[[#This Row],[Destino]],Tabela2[Estado],Tabela2[Id_Porto],-1)</f>
        <v>4</v>
      </c>
      <c r="G1861" s="68">
        <f>_xlfn.XLOOKUP(Tabela4[[#This Row],[Tipo]],Tabela5[Tipo],Tabela5[Id_Carga],-1)</f>
        <v>4</v>
      </c>
      <c r="H1861" s="59">
        <f>MONTH(DATE(2024, FIND(Tabela4[[#This Row],[Mês]], "janfevmarabrmaijunjulagosetoutnovdez")/3 + 1, 1))</f>
        <v>5</v>
      </c>
      <c r="I1861" s="51">
        <v>235</v>
      </c>
      <c r="J1861" s="47">
        <v>470</v>
      </c>
    </row>
    <row r="1862" spans="1:10" x14ac:dyDescent="0.25">
      <c r="A1862" s="59" t="s">
        <v>198</v>
      </c>
      <c r="B1862" s="46" t="s">
        <v>191</v>
      </c>
      <c r="C1862" s="46" t="s">
        <v>86</v>
      </c>
      <c r="D1862" s="46" t="s">
        <v>184</v>
      </c>
      <c r="E1862" s="68">
        <f>_xlfn.XLOOKUP(Tabela4[[#This Row],[Origem]],Tabela2[Estado],Tabela2[Id_Porto],-1)</f>
        <v>4</v>
      </c>
      <c r="F1862" s="68">
        <f>_xlfn.XLOOKUP(Tabela4[[#This Row],[Destino]],Tabela2[Estado],Tabela2[Id_Porto],-1)</f>
        <v>9</v>
      </c>
      <c r="G1862" s="68">
        <f>_xlfn.XLOOKUP(Tabela4[[#This Row],[Tipo]],Tabela5[Tipo],Tabela5[Id_Carga],-1)</f>
        <v>3</v>
      </c>
      <c r="H1862" s="59">
        <f>MONTH(DATE(2024, FIND(Tabela4[[#This Row],[Mês]], "janfevmarabrmaijunjulagosetoutnovdez")/3 + 1, 1))</f>
        <v>5</v>
      </c>
      <c r="I1862" s="51">
        <v>228</v>
      </c>
      <c r="J1862" s="47">
        <v>456</v>
      </c>
    </row>
    <row r="1863" spans="1:10" x14ac:dyDescent="0.25">
      <c r="A1863" s="59" t="s">
        <v>198</v>
      </c>
      <c r="B1863" s="46" t="s">
        <v>191</v>
      </c>
      <c r="C1863" s="46" t="s">
        <v>187</v>
      </c>
      <c r="D1863" s="46" t="s">
        <v>177</v>
      </c>
      <c r="E1863" s="68">
        <f>_xlfn.XLOOKUP(Tabela4[[#This Row],[Origem]],Tabela2[Estado],Tabela2[Id_Porto],-1)</f>
        <v>12</v>
      </c>
      <c r="F1863" s="68">
        <f>_xlfn.XLOOKUP(Tabela4[[#This Row],[Destino]],Tabela2[Estado],Tabela2[Id_Porto],-1)</f>
        <v>1</v>
      </c>
      <c r="G1863" s="68">
        <f>_xlfn.XLOOKUP(Tabela4[[#This Row],[Tipo]],Tabela5[Tipo],Tabela5[Id_Carga],-1)</f>
        <v>3</v>
      </c>
      <c r="H1863" s="59">
        <f>MONTH(DATE(2024, FIND(Tabela4[[#This Row],[Mês]], "janfevmarabrmaijunjulagosetoutnovdez")/3 + 1, 1))</f>
        <v>5</v>
      </c>
      <c r="I1863" s="51">
        <v>224</v>
      </c>
      <c r="J1863" s="47">
        <v>448</v>
      </c>
    </row>
    <row r="1864" spans="1:10" x14ac:dyDescent="0.25">
      <c r="A1864" s="59" t="s">
        <v>198</v>
      </c>
      <c r="B1864" s="46" t="s">
        <v>192</v>
      </c>
      <c r="C1864" s="46" t="s">
        <v>178</v>
      </c>
      <c r="D1864" s="46" t="s">
        <v>184</v>
      </c>
      <c r="E1864" s="68">
        <f>_xlfn.XLOOKUP(Tabela4[[#This Row],[Origem]],Tabela2[Estado],Tabela2[Id_Porto],-1)</f>
        <v>2</v>
      </c>
      <c r="F1864" s="68">
        <f>_xlfn.XLOOKUP(Tabela4[[#This Row],[Destino]],Tabela2[Estado],Tabela2[Id_Porto],-1)</f>
        <v>9</v>
      </c>
      <c r="G1864" s="68">
        <f>_xlfn.XLOOKUP(Tabela4[[#This Row],[Tipo]],Tabela5[Tipo],Tabela5[Id_Carga],-1)</f>
        <v>1</v>
      </c>
      <c r="H1864" s="59">
        <f>MONTH(DATE(2024, FIND(Tabela4[[#This Row],[Mês]], "janfevmarabrmaijunjulagosetoutnovdez")/3 + 1, 1))</f>
        <v>5</v>
      </c>
      <c r="I1864" s="51">
        <v>434</v>
      </c>
      <c r="J1864" s="47">
        <v>434</v>
      </c>
    </row>
    <row r="1865" spans="1:10" x14ac:dyDescent="0.25">
      <c r="A1865" s="59" t="s">
        <v>198</v>
      </c>
      <c r="B1865" s="46" t="s">
        <v>191</v>
      </c>
      <c r="C1865" s="46" t="s">
        <v>180</v>
      </c>
      <c r="D1865" s="46" t="s">
        <v>177</v>
      </c>
      <c r="E1865" s="68">
        <f>_xlfn.XLOOKUP(Tabela4[[#This Row],[Origem]],Tabela2[Estado],Tabela2[Id_Porto],-1)</f>
        <v>5</v>
      </c>
      <c r="F1865" s="68">
        <f>_xlfn.XLOOKUP(Tabela4[[#This Row],[Destino]],Tabela2[Estado],Tabela2[Id_Porto],-1)</f>
        <v>1</v>
      </c>
      <c r="G1865" s="68">
        <f>_xlfn.XLOOKUP(Tabela4[[#This Row],[Tipo]],Tabela5[Tipo],Tabela5[Id_Carga],-1)</f>
        <v>3</v>
      </c>
      <c r="H1865" s="59">
        <f>MONTH(DATE(2024, FIND(Tabela4[[#This Row],[Mês]], "janfevmarabrmaijunjulagosetoutnovdez")/3 + 1, 1))</f>
        <v>5</v>
      </c>
      <c r="I1865" s="51">
        <v>210</v>
      </c>
      <c r="J1865" s="47">
        <v>420</v>
      </c>
    </row>
    <row r="1866" spans="1:10" x14ac:dyDescent="0.25">
      <c r="A1866" s="59" t="s">
        <v>198</v>
      </c>
      <c r="B1866" s="46" t="s">
        <v>191</v>
      </c>
      <c r="C1866" s="46" t="s">
        <v>180</v>
      </c>
      <c r="D1866" s="46" t="s">
        <v>184</v>
      </c>
      <c r="E1866" s="68">
        <f>_xlfn.XLOOKUP(Tabela4[[#This Row],[Origem]],Tabela2[Estado],Tabela2[Id_Porto],-1)</f>
        <v>5</v>
      </c>
      <c r="F1866" s="68">
        <f>_xlfn.XLOOKUP(Tabela4[[#This Row],[Destino]],Tabela2[Estado],Tabela2[Id_Porto],-1)</f>
        <v>9</v>
      </c>
      <c r="G1866" s="68">
        <f>_xlfn.XLOOKUP(Tabela4[[#This Row],[Tipo]],Tabela5[Tipo],Tabela5[Id_Carga],-1)</f>
        <v>3</v>
      </c>
      <c r="H1866" s="59">
        <f>MONTH(DATE(2024, FIND(Tabela4[[#This Row],[Mês]], "janfevmarabrmaijunjulagosetoutnovdez")/3 + 1, 1))</f>
        <v>5</v>
      </c>
      <c r="I1866" s="51">
        <v>209</v>
      </c>
      <c r="J1866" s="47">
        <v>418</v>
      </c>
    </row>
    <row r="1867" spans="1:10" x14ac:dyDescent="0.25">
      <c r="A1867" s="59" t="s">
        <v>198</v>
      </c>
      <c r="B1867" s="46" t="s">
        <v>193</v>
      </c>
      <c r="C1867" s="46" t="s">
        <v>184</v>
      </c>
      <c r="D1867" s="46" t="s">
        <v>180</v>
      </c>
      <c r="E1867" s="68">
        <f>_xlfn.XLOOKUP(Tabela4[[#This Row],[Origem]],Tabela2[Estado],Tabela2[Id_Porto],-1)</f>
        <v>9</v>
      </c>
      <c r="F1867" s="68">
        <f>_xlfn.XLOOKUP(Tabela4[[#This Row],[Destino]],Tabela2[Estado],Tabela2[Id_Porto],-1)</f>
        <v>5</v>
      </c>
      <c r="G1867" s="68">
        <f>_xlfn.XLOOKUP(Tabela4[[#This Row],[Tipo]],Tabela5[Tipo],Tabela5[Id_Carga],-1)</f>
        <v>4</v>
      </c>
      <c r="H1867" s="59">
        <f>MONTH(DATE(2024, FIND(Tabela4[[#This Row],[Mês]], "janfevmarabrmaijunjulagosetoutnovdez")/3 + 1, 1))</f>
        <v>5</v>
      </c>
      <c r="I1867" s="51">
        <v>203</v>
      </c>
      <c r="J1867" s="47">
        <v>406</v>
      </c>
    </row>
    <row r="1868" spans="1:10" x14ac:dyDescent="0.25">
      <c r="A1868" s="59" t="s">
        <v>198</v>
      </c>
      <c r="B1868" s="46" t="s">
        <v>192</v>
      </c>
      <c r="C1868" s="46" t="s">
        <v>184</v>
      </c>
      <c r="D1868" s="46" t="s">
        <v>183</v>
      </c>
      <c r="E1868" s="68">
        <f>_xlfn.XLOOKUP(Tabela4[[#This Row],[Origem]],Tabela2[Estado],Tabela2[Id_Porto],-1)</f>
        <v>9</v>
      </c>
      <c r="F1868" s="68">
        <f>_xlfn.XLOOKUP(Tabela4[[#This Row],[Destino]],Tabela2[Estado],Tabela2[Id_Porto],-1)</f>
        <v>8</v>
      </c>
      <c r="G1868" s="68">
        <f>_xlfn.XLOOKUP(Tabela4[[#This Row],[Tipo]],Tabela5[Tipo],Tabela5[Id_Carga],-1)</f>
        <v>1</v>
      </c>
      <c r="H1868" s="59">
        <f>MONTH(DATE(2024, FIND(Tabela4[[#This Row],[Mês]], "janfevmarabrmaijunjulagosetoutnovdez")/3 + 1, 1))</f>
        <v>5</v>
      </c>
      <c r="I1868" s="51">
        <v>402</v>
      </c>
      <c r="J1868" s="47">
        <v>402</v>
      </c>
    </row>
    <row r="1869" spans="1:10" x14ac:dyDescent="0.25">
      <c r="A1869" s="59" t="s">
        <v>198</v>
      </c>
      <c r="B1869" s="46" t="s">
        <v>191</v>
      </c>
      <c r="C1869" s="46" t="s">
        <v>184</v>
      </c>
      <c r="D1869" s="46" t="s">
        <v>177</v>
      </c>
      <c r="E1869" s="68">
        <f>_xlfn.XLOOKUP(Tabela4[[#This Row],[Origem]],Tabela2[Estado],Tabela2[Id_Porto],-1)</f>
        <v>9</v>
      </c>
      <c r="F1869" s="68">
        <f>_xlfn.XLOOKUP(Tabela4[[#This Row],[Destino]],Tabela2[Estado],Tabela2[Id_Porto],-1)</f>
        <v>1</v>
      </c>
      <c r="G1869" s="68">
        <f>_xlfn.XLOOKUP(Tabela4[[#This Row],[Tipo]],Tabela5[Tipo],Tabela5[Id_Carga],-1)</f>
        <v>3</v>
      </c>
      <c r="H1869" s="59">
        <f>MONTH(DATE(2024, FIND(Tabela4[[#This Row],[Mês]], "janfevmarabrmaijunjulagosetoutnovdez")/3 + 1, 1))</f>
        <v>5</v>
      </c>
      <c r="I1869" s="51">
        <v>198</v>
      </c>
      <c r="J1869" s="47">
        <v>396</v>
      </c>
    </row>
    <row r="1870" spans="1:10" x14ac:dyDescent="0.25">
      <c r="A1870" s="59" t="s">
        <v>198</v>
      </c>
      <c r="B1870" s="46" t="s">
        <v>191</v>
      </c>
      <c r="C1870" s="46" t="s">
        <v>86</v>
      </c>
      <c r="D1870" s="46" t="s">
        <v>184</v>
      </c>
      <c r="E1870" s="68">
        <f>_xlfn.XLOOKUP(Tabela4[[#This Row],[Origem]],Tabela2[Estado],Tabela2[Id_Porto],-1)</f>
        <v>4</v>
      </c>
      <c r="F1870" s="68">
        <f>_xlfn.XLOOKUP(Tabela4[[#This Row],[Destino]],Tabela2[Estado],Tabela2[Id_Porto],-1)</f>
        <v>9</v>
      </c>
      <c r="G1870" s="68">
        <f>_xlfn.XLOOKUP(Tabela4[[#This Row],[Tipo]],Tabela5[Tipo],Tabela5[Id_Carga],-1)</f>
        <v>3</v>
      </c>
      <c r="H1870" s="59">
        <f>MONTH(DATE(2024, FIND(Tabela4[[#This Row],[Mês]], "janfevmarabrmaijunjulagosetoutnovdez")/3 + 1, 1))</f>
        <v>5</v>
      </c>
      <c r="I1870" s="51">
        <v>193</v>
      </c>
      <c r="J1870" s="47">
        <v>386</v>
      </c>
    </row>
    <row r="1871" spans="1:10" x14ac:dyDescent="0.25">
      <c r="A1871" s="59" t="s">
        <v>198</v>
      </c>
      <c r="B1871" s="46" t="s">
        <v>191</v>
      </c>
      <c r="C1871" s="46" t="s">
        <v>186</v>
      </c>
      <c r="D1871" s="46" t="s">
        <v>177</v>
      </c>
      <c r="E1871" s="68">
        <f>_xlfn.XLOOKUP(Tabela4[[#This Row],[Origem]],Tabela2[Estado],Tabela2[Id_Porto],-1)</f>
        <v>11</v>
      </c>
      <c r="F1871" s="68">
        <f>_xlfn.XLOOKUP(Tabela4[[#This Row],[Destino]],Tabela2[Estado],Tabela2[Id_Porto],-1)</f>
        <v>1</v>
      </c>
      <c r="G1871" s="68">
        <f>_xlfn.XLOOKUP(Tabela4[[#This Row],[Tipo]],Tabela5[Tipo],Tabela5[Id_Carga],-1)</f>
        <v>3</v>
      </c>
      <c r="H1871" s="59">
        <f>MONTH(DATE(2024, FIND(Tabela4[[#This Row],[Mês]], "janfevmarabrmaijunjulagosetoutnovdez")/3 + 1, 1))</f>
        <v>5</v>
      </c>
      <c r="I1871" s="51">
        <v>191</v>
      </c>
      <c r="J1871" s="47">
        <v>382</v>
      </c>
    </row>
    <row r="1872" spans="1:10" x14ac:dyDescent="0.25">
      <c r="A1872" s="59" t="s">
        <v>198</v>
      </c>
      <c r="B1872" s="46" t="s">
        <v>191</v>
      </c>
      <c r="C1872" s="46" t="s">
        <v>186</v>
      </c>
      <c r="D1872" s="46" t="s">
        <v>181</v>
      </c>
      <c r="E1872" s="68">
        <f>_xlfn.XLOOKUP(Tabela4[[#This Row],[Origem]],Tabela2[Estado],Tabela2[Id_Porto],-1)</f>
        <v>11</v>
      </c>
      <c r="F1872" s="68">
        <f>_xlfn.XLOOKUP(Tabela4[[#This Row],[Destino]],Tabela2[Estado],Tabela2[Id_Porto],-1)</f>
        <v>6</v>
      </c>
      <c r="G1872" s="68">
        <f>_xlfn.XLOOKUP(Tabela4[[#This Row],[Tipo]],Tabela5[Tipo],Tabela5[Id_Carga],-1)</f>
        <v>3</v>
      </c>
      <c r="H1872" s="59">
        <f>MONTH(DATE(2024, FIND(Tabela4[[#This Row],[Mês]], "janfevmarabrmaijunjulagosetoutnovdez")/3 + 1, 1))</f>
        <v>5</v>
      </c>
      <c r="I1872" s="51">
        <v>188</v>
      </c>
      <c r="J1872" s="47">
        <v>376</v>
      </c>
    </row>
    <row r="1873" spans="1:10" x14ac:dyDescent="0.25">
      <c r="A1873" s="59" t="s">
        <v>198</v>
      </c>
      <c r="B1873" s="46" t="s">
        <v>193</v>
      </c>
      <c r="C1873" s="46" t="s">
        <v>184</v>
      </c>
      <c r="D1873" s="46" t="s">
        <v>177</v>
      </c>
      <c r="E1873" s="68">
        <f>_xlfn.XLOOKUP(Tabela4[[#This Row],[Origem]],Tabela2[Estado],Tabela2[Id_Porto],-1)</f>
        <v>9</v>
      </c>
      <c r="F1873" s="68">
        <f>_xlfn.XLOOKUP(Tabela4[[#This Row],[Destino]],Tabela2[Estado],Tabela2[Id_Porto],-1)</f>
        <v>1</v>
      </c>
      <c r="G1873" s="68">
        <f>_xlfn.XLOOKUP(Tabela4[[#This Row],[Tipo]],Tabela5[Tipo],Tabela5[Id_Carga],-1)</f>
        <v>4</v>
      </c>
      <c r="H1873" s="59">
        <f>MONTH(DATE(2024, FIND(Tabela4[[#This Row],[Mês]], "janfevmarabrmaijunjulagosetoutnovdez")/3 + 1, 1))</f>
        <v>5</v>
      </c>
      <c r="I1873" s="51">
        <v>186</v>
      </c>
      <c r="J1873" s="47">
        <v>372</v>
      </c>
    </row>
    <row r="1874" spans="1:10" x14ac:dyDescent="0.25">
      <c r="A1874" s="59" t="s">
        <v>198</v>
      </c>
      <c r="B1874" s="46" t="s">
        <v>191</v>
      </c>
      <c r="C1874" s="46" t="s">
        <v>177</v>
      </c>
      <c r="D1874" s="46" t="s">
        <v>181</v>
      </c>
      <c r="E1874" s="68">
        <f>_xlfn.XLOOKUP(Tabela4[[#This Row],[Origem]],Tabela2[Estado],Tabela2[Id_Porto],-1)</f>
        <v>1</v>
      </c>
      <c r="F1874" s="68">
        <f>_xlfn.XLOOKUP(Tabela4[[#This Row],[Destino]],Tabela2[Estado],Tabela2[Id_Porto],-1)</f>
        <v>6</v>
      </c>
      <c r="G1874" s="68">
        <f>_xlfn.XLOOKUP(Tabela4[[#This Row],[Tipo]],Tabela5[Tipo],Tabela5[Id_Carga],-1)</f>
        <v>3</v>
      </c>
      <c r="H1874" s="59">
        <f>MONTH(DATE(2024, FIND(Tabela4[[#This Row],[Mês]], "janfevmarabrmaijunjulagosetoutnovdez")/3 + 1, 1))</f>
        <v>5</v>
      </c>
      <c r="I1874" s="51">
        <v>181</v>
      </c>
      <c r="J1874" s="47">
        <v>362</v>
      </c>
    </row>
    <row r="1875" spans="1:10" x14ac:dyDescent="0.25">
      <c r="A1875" s="59" t="s">
        <v>198</v>
      </c>
      <c r="B1875" s="46" t="s">
        <v>192</v>
      </c>
      <c r="C1875" s="46" t="s">
        <v>181</v>
      </c>
      <c r="D1875" s="46" t="s">
        <v>184</v>
      </c>
      <c r="E1875" s="68">
        <f>_xlfn.XLOOKUP(Tabela4[[#This Row],[Origem]],Tabela2[Estado],Tabela2[Id_Porto],-1)</f>
        <v>6</v>
      </c>
      <c r="F1875" s="68">
        <f>_xlfn.XLOOKUP(Tabela4[[#This Row],[Destino]],Tabela2[Estado],Tabela2[Id_Porto],-1)</f>
        <v>9</v>
      </c>
      <c r="G1875" s="68">
        <f>_xlfn.XLOOKUP(Tabela4[[#This Row],[Tipo]],Tabela5[Tipo],Tabela5[Id_Carga],-1)</f>
        <v>1</v>
      </c>
      <c r="H1875" s="59">
        <f>MONTH(DATE(2024, FIND(Tabela4[[#This Row],[Mês]], "janfevmarabrmaijunjulagosetoutnovdez")/3 + 1, 1))</f>
        <v>5</v>
      </c>
      <c r="I1875" s="51">
        <v>359</v>
      </c>
      <c r="J1875" s="47">
        <v>359</v>
      </c>
    </row>
    <row r="1876" spans="1:10" x14ac:dyDescent="0.25">
      <c r="A1876" s="59" t="s">
        <v>198</v>
      </c>
      <c r="B1876" s="46" t="s">
        <v>191</v>
      </c>
      <c r="C1876" s="46" t="s">
        <v>181</v>
      </c>
      <c r="D1876" s="46" t="s">
        <v>180</v>
      </c>
      <c r="E1876" s="68">
        <f>_xlfn.XLOOKUP(Tabela4[[#This Row],[Origem]],Tabela2[Estado],Tabela2[Id_Porto],-1)</f>
        <v>6</v>
      </c>
      <c r="F1876" s="68">
        <f>_xlfn.XLOOKUP(Tabela4[[#This Row],[Destino]],Tabela2[Estado],Tabela2[Id_Porto],-1)</f>
        <v>5</v>
      </c>
      <c r="G1876" s="68">
        <f>_xlfn.XLOOKUP(Tabela4[[#This Row],[Tipo]],Tabela5[Tipo],Tabela5[Id_Carga],-1)</f>
        <v>3</v>
      </c>
      <c r="H1876" s="59">
        <f>MONTH(DATE(2024, FIND(Tabela4[[#This Row],[Mês]], "janfevmarabrmaijunjulagosetoutnovdez")/3 + 1, 1))</f>
        <v>5</v>
      </c>
      <c r="I1876" s="51">
        <v>177</v>
      </c>
      <c r="J1876" s="47">
        <v>354</v>
      </c>
    </row>
    <row r="1877" spans="1:10" x14ac:dyDescent="0.25">
      <c r="A1877" s="59" t="s">
        <v>198</v>
      </c>
      <c r="B1877" s="46" t="s">
        <v>191</v>
      </c>
      <c r="C1877" s="46" t="s">
        <v>183</v>
      </c>
      <c r="D1877" s="46" t="s">
        <v>184</v>
      </c>
      <c r="E1877" s="68">
        <f>_xlfn.XLOOKUP(Tabela4[[#This Row],[Origem]],Tabela2[Estado],Tabela2[Id_Porto],-1)</f>
        <v>8</v>
      </c>
      <c r="F1877" s="68">
        <f>_xlfn.XLOOKUP(Tabela4[[#This Row],[Destino]],Tabela2[Estado],Tabela2[Id_Porto],-1)</f>
        <v>9</v>
      </c>
      <c r="G1877" s="68">
        <f>_xlfn.XLOOKUP(Tabela4[[#This Row],[Tipo]],Tabela5[Tipo],Tabela5[Id_Carga],-1)</f>
        <v>3</v>
      </c>
      <c r="H1877" s="59">
        <f>MONTH(DATE(2024, FIND(Tabela4[[#This Row],[Mês]], "janfevmarabrmaijunjulagosetoutnovdez")/3 + 1, 1))</f>
        <v>5</v>
      </c>
      <c r="I1877" s="51">
        <v>175</v>
      </c>
      <c r="J1877" s="47">
        <v>350</v>
      </c>
    </row>
    <row r="1878" spans="1:10" x14ac:dyDescent="0.25">
      <c r="A1878" s="59" t="s">
        <v>198</v>
      </c>
      <c r="B1878" s="46" t="s">
        <v>192</v>
      </c>
      <c r="C1878" s="46" t="s">
        <v>184</v>
      </c>
      <c r="D1878" s="46" t="s">
        <v>182</v>
      </c>
      <c r="E1878" s="68">
        <f>_xlfn.XLOOKUP(Tabela4[[#This Row],[Origem]],Tabela2[Estado],Tabela2[Id_Porto],-1)</f>
        <v>9</v>
      </c>
      <c r="F1878" s="68">
        <f>_xlfn.XLOOKUP(Tabela4[[#This Row],[Destino]],Tabela2[Estado],Tabela2[Id_Porto],-1)</f>
        <v>7</v>
      </c>
      <c r="G1878" s="68">
        <f>_xlfn.XLOOKUP(Tabela4[[#This Row],[Tipo]],Tabela5[Tipo],Tabela5[Id_Carga],-1)</f>
        <v>1</v>
      </c>
      <c r="H1878" s="59">
        <f>MONTH(DATE(2024, FIND(Tabela4[[#This Row],[Mês]], "janfevmarabrmaijunjulagosetoutnovdez")/3 + 1, 1))</f>
        <v>5</v>
      </c>
      <c r="I1878" s="51">
        <v>341</v>
      </c>
      <c r="J1878" s="47">
        <v>341</v>
      </c>
    </row>
    <row r="1879" spans="1:10" x14ac:dyDescent="0.25">
      <c r="A1879" s="59" t="s">
        <v>198</v>
      </c>
      <c r="B1879" s="46" t="s">
        <v>193</v>
      </c>
      <c r="C1879" s="46" t="s">
        <v>186</v>
      </c>
      <c r="D1879" s="46" t="s">
        <v>86</v>
      </c>
      <c r="E1879" s="68">
        <f>_xlfn.XLOOKUP(Tabela4[[#This Row],[Origem]],Tabela2[Estado],Tabela2[Id_Porto],-1)</f>
        <v>11</v>
      </c>
      <c r="F1879" s="68">
        <f>_xlfn.XLOOKUP(Tabela4[[#This Row],[Destino]],Tabela2[Estado],Tabela2[Id_Porto],-1)</f>
        <v>4</v>
      </c>
      <c r="G1879" s="68">
        <f>_xlfn.XLOOKUP(Tabela4[[#This Row],[Tipo]],Tabela5[Tipo],Tabela5[Id_Carga],-1)</f>
        <v>4</v>
      </c>
      <c r="H1879" s="59">
        <f>MONTH(DATE(2024, FIND(Tabela4[[#This Row],[Mês]], "janfevmarabrmaijunjulagosetoutnovdez")/3 + 1, 1))</f>
        <v>5</v>
      </c>
      <c r="I1879" s="51">
        <v>169</v>
      </c>
      <c r="J1879" s="47">
        <v>338</v>
      </c>
    </row>
    <row r="1880" spans="1:10" x14ac:dyDescent="0.25">
      <c r="A1880" s="59" t="s">
        <v>198</v>
      </c>
      <c r="B1880" s="46" t="s">
        <v>191</v>
      </c>
      <c r="C1880" s="46" t="s">
        <v>184</v>
      </c>
      <c r="D1880" s="46" t="s">
        <v>186</v>
      </c>
      <c r="E1880" s="68">
        <f>_xlfn.XLOOKUP(Tabela4[[#This Row],[Origem]],Tabela2[Estado],Tabela2[Id_Porto],-1)</f>
        <v>9</v>
      </c>
      <c r="F1880" s="68">
        <f>_xlfn.XLOOKUP(Tabela4[[#This Row],[Destino]],Tabela2[Estado],Tabela2[Id_Porto],-1)</f>
        <v>11</v>
      </c>
      <c r="G1880" s="68">
        <f>_xlfn.XLOOKUP(Tabela4[[#This Row],[Tipo]],Tabela5[Tipo],Tabela5[Id_Carga],-1)</f>
        <v>3</v>
      </c>
      <c r="H1880" s="59">
        <f>MONTH(DATE(2024, FIND(Tabela4[[#This Row],[Mês]], "janfevmarabrmaijunjulagosetoutnovdez")/3 + 1, 1))</f>
        <v>5</v>
      </c>
      <c r="I1880" s="51">
        <v>168</v>
      </c>
      <c r="J1880" s="47">
        <v>336</v>
      </c>
    </row>
    <row r="1881" spans="1:10" x14ac:dyDescent="0.25">
      <c r="A1881" s="59" t="s">
        <v>198</v>
      </c>
      <c r="B1881" s="46" t="s">
        <v>191</v>
      </c>
      <c r="C1881" s="46" t="s">
        <v>86</v>
      </c>
      <c r="D1881" s="46" t="s">
        <v>177</v>
      </c>
      <c r="E1881" s="68">
        <f>_xlfn.XLOOKUP(Tabela4[[#This Row],[Origem]],Tabela2[Estado],Tabela2[Id_Porto],-1)</f>
        <v>4</v>
      </c>
      <c r="F1881" s="68">
        <f>_xlfn.XLOOKUP(Tabela4[[#This Row],[Destino]],Tabela2[Estado],Tabela2[Id_Porto],-1)</f>
        <v>1</v>
      </c>
      <c r="G1881" s="68">
        <f>_xlfn.XLOOKUP(Tabela4[[#This Row],[Tipo]],Tabela5[Tipo],Tabela5[Id_Carga],-1)</f>
        <v>3</v>
      </c>
      <c r="H1881" s="59">
        <f>MONTH(DATE(2024, FIND(Tabela4[[#This Row],[Mês]], "janfevmarabrmaijunjulagosetoutnovdez")/3 + 1, 1))</f>
        <v>5</v>
      </c>
      <c r="I1881" s="51">
        <v>163</v>
      </c>
      <c r="J1881" s="47">
        <v>326</v>
      </c>
    </row>
    <row r="1882" spans="1:10" x14ac:dyDescent="0.25">
      <c r="A1882" s="59" t="s">
        <v>198</v>
      </c>
      <c r="B1882" s="46" t="s">
        <v>191</v>
      </c>
      <c r="C1882" s="46" t="s">
        <v>177</v>
      </c>
      <c r="D1882" s="46" t="s">
        <v>186</v>
      </c>
      <c r="E1882" s="68">
        <f>_xlfn.XLOOKUP(Tabela4[[#This Row],[Origem]],Tabela2[Estado],Tabela2[Id_Porto],-1)</f>
        <v>1</v>
      </c>
      <c r="F1882" s="68">
        <f>_xlfn.XLOOKUP(Tabela4[[#This Row],[Destino]],Tabela2[Estado],Tabela2[Id_Porto],-1)</f>
        <v>11</v>
      </c>
      <c r="G1882" s="68">
        <f>_xlfn.XLOOKUP(Tabela4[[#This Row],[Tipo]],Tabela5[Tipo],Tabela5[Id_Carga],-1)</f>
        <v>3</v>
      </c>
      <c r="H1882" s="59">
        <f>MONTH(DATE(2024, FIND(Tabela4[[#This Row],[Mês]], "janfevmarabrmaijunjulagosetoutnovdez")/3 + 1, 1))</f>
        <v>5</v>
      </c>
      <c r="I1882" s="51">
        <v>162</v>
      </c>
      <c r="J1882" s="47">
        <v>324</v>
      </c>
    </row>
    <row r="1883" spans="1:10" x14ac:dyDescent="0.25">
      <c r="A1883" s="59" t="s">
        <v>198</v>
      </c>
      <c r="B1883" s="46" t="s">
        <v>193</v>
      </c>
      <c r="C1883" s="46" t="s">
        <v>180</v>
      </c>
      <c r="D1883" s="46" t="s">
        <v>177</v>
      </c>
      <c r="E1883" s="68">
        <f>_xlfn.XLOOKUP(Tabela4[[#This Row],[Origem]],Tabela2[Estado],Tabela2[Id_Porto],-1)</f>
        <v>5</v>
      </c>
      <c r="F1883" s="68">
        <f>_xlfn.XLOOKUP(Tabela4[[#This Row],[Destino]],Tabela2[Estado],Tabela2[Id_Porto],-1)</f>
        <v>1</v>
      </c>
      <c r="G1883" s="68">
        <f>_xlfn.XLOOKUP(Tabela4[[#This Row],[Tipo]],Tabela5[Tipo],Tabela5[Id_Carga],-1)</f>
        <v>4</v>
      </c>
      <c r="H1883" s="59">
        <f>MONTH(DATE(2024, FIND(Tabela4[[#This Row],[Mês]], "janfevmarabrmaijunjulagosetoutnovdez")/3 + 1, 1))</f>
        <v>5</v>
      </c>
      <c r="I1883" s="51">
        <v>159</v>
      </c>
      <c r="J1883" s="47">
        <v>318</v>
      </c>
    </row>
    <row r="1884" spans="1:10" x14ac:dyDescent="0.25">
      <c r="A1884" s="59" t="s">
        <v>198</v>
      </c>
      <c r="B1884" s="46" t="s">
        <v>193</v>
      </c>
      <c r="C1884" s="46" t="s">
        <v>184</v>
      </c>
      <c r="D1884" s="46" t="s">
        <v>185</v>
      </c>
      <c r="E1884" s="68">
        <f>_xlfn.XLOOKUP(Tabela4[[#This Row],[Origem]],Tabela2[Estado],Tabela2[Id_Porto],-1)</f>
        <v>9</v>
      </c>
      <c r="F1884" s="68">
        <f>_xlfn.XLOOKUP(Tabela4[[#This Row],[Destino]],Tabela2[Estado],Tabela2[Id_Porto],-1)</f>
        <v>10</v>
      </c>
      <c r="G1884" s="68">
        <f>_xlfn.XLOOKUP(Tabela4[[#This Row],[Tipo]],Tabela5[Tipo],Tabela5[Id_Carga],-1)</f>
        <v>4</v>
      </c>
      <c r="H1884" s="59">
        <f>MONTH(DATE(2024, FIND(Tabela4[[#This Row],[Mês]], "janfevmarabrmaijunjulagosetoutnovdez")/3 + 1, 1))</f>
        <v>5</v>
      </c>
      <c r="I1884" s="51">
        <v>158</v>
      </c>
      <c r="J1884" s="47">
        <v>316</v>
      </c>
    </row>
    <row r="1885" spans="1:10" x14ac:dyDescent="0.25">
      <c r="A1885" s="59" t="s">
        <v>198</v>
      </c>
      <c r="B1885" s="46" t="s">
        <v>192</v>
      </c>
      <c r="C1885" s="46" t="s">
        <v>186</v>
      </c>
      <c r="D1885" s="46" t="s">
        <v>181</v>
      </c>
      <c r="E1885" s="68">
        <f>_xlfn.XLOOKUP(Tabela4[[#This Row],[Origem]],Tabela2[Estado],Tabela2[Id_Porto],-1)</f>
        <v>11</v>
      </c>
      <c r="F1885" s="68">
        <f>_xlfn.XLOOKUP(Tabela4[[#This Row],[Destino]],Tabela2[Estado],Tabela2[Id_Porto],-1)</f>
        <v>6</v>
      </c>
      <c r="G1885" s="68">
        <f>_xlfn.XLOOKUP(Tabela4[[#This Row],[Tipo]],Tabela5[Tipo],Tabela5[Id_Carga],-1)</f>
        <v>1</v>
      </c>
      <c r="H1885" s="59">
        <f>MONTH(DATE(2024, FIND(Tabela4[[#This Row],[Mês]], "janfevmarabrmaijunjulagosetoutnovdez")/3 + 1, 1))</f>
        <v>5</v>
      </c>
      <c r="I1885" s="51">
        <v>311</v>
      </c>
      <c r="J1885" s="47">
        <v>311</v>
      </c>
    </row>
    <row r="1886" spans="1:10" x14ac:dyDescent="0.25">
      <c r="A1886" s="59" t="s">
        <v>198</v>
      </c>
      <c r="B1886" s="46" t="s">
        <v>191</v>
      </c>
      <c r="C1886" s="46" t="s">
        <v>187</v>
      </c>
      <c r="D1886" s="46" t="s">
        <v>86</v>
      </c>
      <c r="E1886" s="68">
        <f>_xlfn.XLOOKUP(Tabela4[[#This Row],[Origem]],Tabela2[Estado],Tabela2[Id_Porto],-1)</f>
        <v>12</v>
      </c>
      <c r="F1886" s="68">
        <f>_xlfn.XLOOKUP(Tabela4[[#This Row],[Destino]],Tabela2[Estado],Tabela2[Id_Porto],-1)</f>
        <v>4</v>
      </c>
      <c r="G1886" s="68">
        <f>_xlfn.XLOOKUP(Tabela4[[#This Row],[Tipo]],Tabela5[Tipo],Tabela5[Id_Carga],-1)</f>
        <v>3</v>
      </c>
      <c r="H1886" s="59">
        <f>MONTH(DATE(2024, FIND(Tabela4[[#This Row],[Mês]], "janfevmarabrmaijunjulagosetoutnovdez")/3 + 1, 1))</f>
        <v>5</v>
      </c>
      <c r="I1886" s="51">
        <v>143</v>
      </c>
      <c r="J1886" s="47">
        <v>286</v>
      </c>
    </row>
    <row r="1887" spans="1:10" x14ac:dyDescent="0.25">
      <c r="A1887" s="59" t="s">
        <v>198</v>
      </c>
      <c r="B1887" s="46" t="s">
        <v>192</v>
      </c>
      <c r="C1887" s="46" t="s">
        <v>86</v>
      </c>
      <c r="D1887" s="46" t="s">
        <v>186</v>
      </c>
      <c r="E1887" s="68">
        <f>_xlfn.XLOOKUP(Tabela4[[#This Row],[Origem]],Tabela2[Estado],Tabela2[Id_Porto],-1)</f>
        <v>4</v>
      </c>
      <c r="F1887" s="68">
        <f>_xlfn.XLOOKUP(Tabela4[[#This Row],[Destino]],Tabela2[Estado],Tabela2[Id_Porto],-1)</f>
        <v>11</v>
      </c>
      <c r="G1887" s="68">
        <f>_xlfn.XLOOKUP(Tabela4[[#This Row],[Tipo]],Tabela5[Tipo],Tabela5[Id_Carga],-1)</f>
        <v>1</v>
      </c>
      <c r="H1887" s="59">
        <f>MONTH(DATE(2024, FIND(Tabela4[[#This Row],[Mês]], "janfevmarabrmaijunjulagosetoutnovdez")/3 + 1, 1))</f>
        <v>5</v>
      </c>
      <c r="I1887" s="51">
        <v>284</v>
      </c>
      <c r="J1887" s="47">
        <v>284</v>
      </c>
    </row>
    <row r="1888" spans="1:10" x14ac:dyDescent="0.25">
      <c r="A1888" s="59" t="s">
        <v>198</v>
      </c>
      <c r="B1888" s="46" t="s">
        <v>192</v>
      </c>
      <c r="C1888" s="46" t="s">
        <v>178</v>
      </c>
      <c r="D1888" s="46" t="s">
        <v>86</v>
      </c>
      <c r="E1888" s="68">
        <f>_xlfn.XLOOKUP(Tabela4[[#This Row],[Origem]],Tabela2[Estado],Tabela2[Id_Porto],-1)</f>
        <v>2</v>
      </c>
      <c r="F1888" s="68">
        <f>_xlfn.XLOOKUP(Tabela4[[#This Row],[Destino]],Tabela2[Estado],Tabela2[Id_Porto],-1)</f>
        <v>4</v>
      </c>
      <c r="G1888" s="68">
        <f>_xlfn.XLOOKUP(Tabela4[[#This Row],[Tipo]],Tabela5[Tipo],Tabela5[Id_Carga],-1)</f>
        <v>1</v>
      </c>
      <c r="H1888" s="59">
        <f>MONTH(DATE(2024, FIND(Tabela4[[#This Row],[Mês]], "janfevmarabrmaijunjulagosetoutnovdez")/3 + 1, 1))</f>
        <v>5</v>
      </c>
      <c r="I1888" s="51">
        <v>276</v>
      </c>
      <c r="J1888" s="47">
        <v>276</v>
      </c>
    </row>
    <row r="1889" spans="1:10" x14ac:dyDescent="0.25">
      <c r="A1889" s="59" t="s">
        <v>198</v>
      </c>
      <c r="B1889" s="46" t="s">
        <v>191</v>
      </c>
      <c r="C1889" s="46" t="s">
        <v>178</v>
      </c>
      <c r="D1889" s="46" t="s">
        <v>86</v>
      </c>
      <c r="E1889" s="68">
        <f>_xlfn.XLOOKUP(Tabela4[[#This Row],[Origem]],Tabela2[Estado],Tabela2[Id_Porto],-1)</f>
        <v>2</v>
      </c>
      <c r="F1889" s="68">
        <f>_xlfn.XLOOKUP(Tabela4[[#This Row],[Destino]],Tabela2[Estado],Tabela2[Id_Porto],-1)</f>
        <v>4</v>
      </c>
      <c r="G1889" s="68">
        <f>_xlfn.XLOOKUP(Tabela4[[#This Row],[Tipo]],Tabela5[Tipo],Tabela5[Id_Carga],-1)</f>
        <v>3</v>
      </c>
      <c r="H1889" s="59">
        <f>MONTH(DATE(2024, FIND(Tabela4[[#This Row],[Mês]], "janfevmarabrmaijunjulagosetoutnovdez")/3 + 1, 1))</f>
        <v>5</v>
      </c>
      <c r="I1889" s="51">
        <v>136</v>
      </c>
      <c r="J1889" s="47">
        <v>272</v>
      </c>
    </row>
    <row r="1890" spans="1:10" x14ac:dyDescent="0.25">
      <c r="A1890" s="59" t="s">
        <v>198</v>
      </c>
      <c r="B1890" s="46" t="s">
        <v>192</v>
      </c>
      <c r="C1890" s="46" t="s">
        <v>180</v>
      </c>
      <c r="D1890" s="46" t="s">
        <v>181</v>
      </c>
      <c r="E1890" s="68">
        <f>_xlfn.XLOOKUP(Tabela4[[#This Row],[Origem]],Tabela2[Estado],Tabela2[Id_Porto],-1)</f>
        <v>5</v>
      </c>
      <c r="F1890" s="68">
        <f>_xlfn.XLOOKUP(Tabela4[[#This Row],[Destino]],Tabela2[Estado],Tabela2[Id_Porto],-1)</f>
        <v>6</v>
      </c>
      <c r="G1890" s="68">
        <f>_xlfn.XLOOKUP(Tabela4[[#This Row],[Tipo]],Tabela5[Tipo],Tabela5[Id_Carga],-1)</f>
        <v>1</v>
      </c>
      <c r="H1890" s="59">
        <f>MONTH(DATE(2024, FIND(Tabela4[[#This Row],[Mês]], "janfevmarabrmaijunjulagosetoutnovdez")/3 + 1, 1))</f>
        <v>5</v>
      </c>
      <c r="I1890" s="51">
        <v>269</v>
      </c>
      <c r="J1890" s="47">
        <v>269</v>
      </c>
    </row>
    <row r="1891" spans="1:10" x14ac:dyDescent="0.25">
      <c r="A1891" s="59" t="s">
        <v>198</v>
      </c>
      <c r="B1891" s="46" t="s">
        <v>192</v>
      </c>
      <c r="C1891" s="46" t="s">
        <v>86</v>
      </c>
      <c r="D1891" s="46" t="s">
        <v>177</v>
      </c>
      <c r="E1891" s="68">
        <f>_xlfn.XLOOKUP(Tabela4[[#This Row],[Origem]],Tabela2[Estado],Tabela2[Id_Porto],-1)</f>
        <v>4</v>
      </c>
      <c r="F1891" s="68">
        <f>_xlfn.XLOOKUP(Tabela4[[#This Row],[Destino]],Tabela2[Estado],Tabela2[Id_Porto],-1)</f>
        <v>1</v>
      </c>
      <c r="G1891" s="68">
        <f>_xlfn.XLOOKUP(Tabela4[[#This Row],[Tipo]],Tabela5[Tipo],Tabela5[Id_Carga],-1)</f>
        <v>1</v>
      </c>
      <c r="H1891" s="59">
        <f>MONTH(DATE(2024, FIND(Tabela4[[#This Row],[Mês]], "janfevmarabrmaijunjulagosetoutnovdez")/3 + 1, 1))</f>
        <v>5</v>
      </c>
      <c r="I1891" s="51">
        <v>266</v>
      </c>
      <c r="J1891" s="47">
        <v>266</v>
      </c>
    </row>
    <row r="1892" spans="1:10" x14ac:dyDescent="0.25">
      <c r="A1892" s="59" t="s">
        <v>198</v>
      </c>
      <c r="B1892" s="46" t="s">
        <v>191</v>
      </c>
      <c r="C1892" s="46" t="s">
        <v>180</v>
      </c>
      <c r="D1892" s="46" t="s">
        <v>181</v>
      </c>
      <c r="E1892" s="68">
        <f>_xlfn.XLOOKUP(Tabela4[[#This Row],[Origem]],Tabela2[Estado],Tabela2[Id_Porto],-1)</f>
        <v>5</v>
      </c>
      <c r="F1892" s="68">
        <f>_xlfn.XLOOKUP(Tabela4[[#This Row],[Destino]],Tabela2[Estado],Tabela2[Id_Porto],-1)</f>
        <v>6</v>
      </c>
      <c r="G1892" s="68">
        <f>_xlfn.XLOOKUP(Tabela4[[#This Row],[Tipo]],Tabela5[Tipo],Tabela5[Id_Carga],-1)</f>
        <v>3</v>
      </c>
      <c r="H1892" s="59">
        <f>MONTH(DATE(2024, FIND(Tabela4[[#This Row],[Mês]], "janfevmarabrmaijunjulagosetoutnovdez")/3 + 1, 1))</f>
        <v>5</v>
      </c>
      <c r="I1892" s="51">
        <v>129</v>
      </c>
      <c r="J1892" s="47">
        <v>258</v>
      </c>
    </row>
    <row r="1893" spans="1:10" x14ac:dyDescent="0.25">
      <c r="A1893" s="59" t="s">
        <v>198</v>
      </c>
      <c r="B1893" s="46" t="s">
        <v>192</v>
      </c>
      <c r="C1893" s="46" t="s">
        <v>184</v>
      </c>
      <c r="D1893" s="46" t="s">
        <v>177</v>
      </c>
      <c r="E1893" s="68">
        <f>_xlfn.XLOOKUP(Tabela4[[#This Row],[Origem]],Tabela2[Estado],Tabela2[Id_Porto],-1)</f>
        <v>9</v>
      </c>
      <c r="F1893" s="68">
        <f>_xlfn.XLOOKUP(Tabela4[[#This Row],[Destino]],Tabela2[Estado],Tabela2[Id_Porto],-1)</f>
        <v>1</v>
      </c>
      <c r="G1893" s="68">
        <f>_xlfn.XLOOKUP(Tabela4[[#This Row],[Tipo]],Tabela5[Tipo],Tabela5[Id_Carga],-1)</f>
        <v>1</v>
      </c>
      <c r="H1893" s="59">
        <f>MONTH(DATE(2024, FIND(Tabela4[[#This Row],[Mês]], "janfevmarabrmaijunjulagosetoutnovdez")/3 + 1, 1))</f>
        <v>5</v>
      </c>
      <c r="I1893" s="51">
        <v>252</v>
      </c>
      <c r="J1893" s="47">
        <v>252</v>
      </c>
    </row>
    <row r="1894" spans="1:10" x14ac:dyDescent="0.25">
      <c r="A1894" s="59" t="s">
        <v>198</v>
      </c>
      <c r="B1894" s="46" t="s">
        <v>191</v>
      </c>
      <c r="C1894" s="46" t="s">
        <v>181</v>
      </c>
      <c r="D1894" s="46" t="s">
        <v>186</v>
      </c>
      <c r="E1894" s="68">
        <f>_xlfn.XLOOKUP(Tabela4[[#This Row],[Origem]],Tabela2[Estado],Tabela2[Id_Porto],-1)</f>
        <v>6</v>
      </c>
      <c r="F1894" s="68">
        <f>_xlfn.XLOOKUP(Tabela4[[#This Row],[Destino]],Tabela2[Estado],Tabela2[Id_Porto],-1)</f>
        <v>11</v>
      </c>
      <c r="G1894" s="68">
        <f>_xlfn.XLOOKUP(Tabela4[[#This Row],[Tipo]],Tabela5[Tipo],Tabela5[Id_Carga],-1)</f>
        <v>3</v>
      </c>
      <c r="H1894" s="59">
        <f>MONTH(DATE(2024, FIND(Tabela4[[#This Row],[Mês]], "janfevmarabrmaijunjulagosetoutnovdez")/3 + 1, 1))</f>
        <v>5</v>
      </c>
      <c r="I1894" s="51">
        <v>124</v>
      </c>
      <c r="J1894" s="47">
        <v>248</v>
      </c>
    </row>
    <row r="1895" spans="1:10" x14ac:dyDescent="0.25">
      <c r="A1895" s="59" t="s">
        <v>198</v>
      </c>
      <c r="B1895" s="46" t="s">
        <v>191</v>
      </c>
      <c r="C1895" s="46" t="s">
        <v>181</v>
      </c>
      <c r="D1895" s="46" t="s">
        <v>86</v>
      </c>
      <c r="E1895" s="68">
        <f>_xlfn.XLOOKUP(Tabela4[[#This Row],[Origem]],Tabela2[Estado],Tabela2[Id_Porto],-1)</f>
        <v>6</v>
      </c>
      <c r="F1895" s="68">
        <f>_xlfn.XLOOKUP(Tabela4[[#This Row],[Destino]],Tabela2[Estado],Tabela2[Id_Porto],-1)</f>
        <v>4</v>
      </c>
      <c r="G1895" s="68">
        <f>_xlfn.XLOOKUP(Tabela4[[#This Row],[Tipo]],Tabela5[Tipo],Tabela5[Id_Carga],-1)</f>
        <v>3</v>
      </c>
      <c r="H1895" s="59">
        <f>MONTH(DATE(2024, FIND(Tabela4[[#This Row],[Mês]], "janfevmarabrmaijunjulagosetoutnovdez")/3 + 1, 1))</f>
        <v>5</v>
      </c>
      <c r="I1895" s="51">
        <v>120</v>
      </c>
      <c r="J1895" s="47">
        <v>240</v>
      </c>
    </row>
    <row r="1896" spans="1:10" x14ac:dyDescent="0.25">
      <c r="A1896" s="59" t="s">
        <v>198</v>
      </c>
      <c r="B1896" s="46" t="s">
        <v>191</v>
      </c>
      <c r="C1896" s="46" t="s">
        <v>187</v>
      </c>
      <c r="D1896" s="46" t="s">
        <v>177</v>
      </c>
      <c r="E1896" s="68">
        <f>_xlfn.XLOOKUP(Tabela4[[#This Row],[Origem]],Tabela2[Estado],Tabela2[Id_Porto],-1)</f>
        <v>12</v>
      </c>
      <c r="F1896" s="68">
        <f>_xlfn.XLOOKUP(Tabela4[[#This Row],[Destino]],Tabela2[Estado],Tabela2[Id_Porto],-1)</f>
        <v>1</v>
      </c>
      <c r="G1896" s="68">
        <f>_xlfn.XLOOKUP(Tabela4[[#This Row],[Tipo]],Tabela5[Tipo],Tabela5[Id_Carga],-1)</f>
        <v>3</v>
      </c>
      <c r="H1896" s="59">
        <f>MONTH(DATE(2024, FIND(Tabela4[[#This Row],[Mês]], "janfevmarabrmaijunjulagosetoutnovdez")/3 + 1, 1))</f>
        <v>5</v>
      </c>
      <c r="I1896" s="51">
        <v>120</v>
      </c>
      <c r="J1896" s="47">
        <v>240</v>
      </c>
    </row>
    <row r="1897" spans="1:10" x14ac:dyDescent="0.25">
      <c r="A1897" s="59" t="s">
        <v>198</v>
      </c>
      <c r="B1897" s="46" t="s">
        <v>191</v>
      </c>
      <c r="C1897" s="46" t="s">
        <v>180</v>
      </c>
      <c r="D1897" s="46" t="s">
        <v>86</v>
      </c>
      <c r="E1897" s="68">
        <f>_xlfn.XLOOKUP(Tabela4[[#This Row],[Origem]],Tabela2[Estado],Tabela2[Id_Porto],-1)</f>
        <v>5</v>
      </c>
      <c r="F1897" s="68">
        <f>_xlfn.XLOOKUP(Tabela4[[#This Row],[Destino]],Tabela2[Estado],Tabela2[Id_Porto],-1)</f>
        <v>4</v>
      </c>
      <c r="G1897" s="68">
        <f>_xlfn.XLOOKUP(Tabela4[[#This Row],[Tipo]],Tabela5[Tipo],Tabela5[Id_Carga],-1)</f>
        <v>3</v>
      </c>
      <c r="H1897" s="59">
        <f>MONTH(DATE(2024, FIND(Tabela4[[#This Row],[Mês]], "janfevmarabrmaijunjulagosetoutnovdez")/3 + 1, 1))</f>
        <v>5</v>
      </c>
      <c r="I1897" s="51">
        <v>118</v>
      </c>
      <c r="J1897" s="47">
        <v>236</v>
      </c>
    </row>
    <row r="1898" spans="1:10" x14ac:dyDescent="0.25">
      <c r="A1898" s="59" t="s">
        <v>198</v>
      </c>
      <c r="B1898" s="46" t="s">
        <v>191</v>
      </c>
      <c r="C1898" s="46" t="s">
        <v>187</v>
      </c>
      <c r="D1898" s="46" t="s">
        <v>184</v>
      </c>
      <c r="E1898" s="68">
        <f>_xlfn.XLOOKUP(Tabela4[[#This Row],[Origem]],Tabela2[Estado],Tabela2[Id_Porto],-1)</f>
        <v>12</v>
      </c>
      <c r="F1898" s="68">
        <f>_xlfn.XLOOKUP(Tabela4[[#This Row],[Destino]],Tabela2[Estado],Tabela2[Id_Porto],-1)</f>
        <v>9</v>
      </c>
      <c r="G1898" s="68">
        <f>_xlfn.XLOOKUP(Tabela4[[#This Row],[Tipo]],Tabela5[Tipo],Tabela5[Id_Carga],-1)</f>
        <v>3</v>
      </c>
      <c r="H1898" s="59">
        <f>MONTH(DATE(2024, FIND(Tabela4[[#This Row],[Mês]], "janfevmarabrmaijunjulagosetoutnovdez")/3 + 1, 1))</f>
        <v>5</v>
      </c>
      <c r="I1898" s="51">
        <v>118</v>
      </c>
      <c r="J1898" s="47">
        <v>236</v>
      </c>
    </row>
    <row r="1899" spans="1:10" x14ac:dyDescent="0.25">
      <c r="A1899" s="59" t="s">
        <v>198</v>
      </c>
      <c r="B1899" s="46" t="s">
        <v>191</v>
      </c>
      <c r="C1899" s="46" t="s">
        <v>183</v>
      </c>
      <c r="D1899" s="46" t="s">
        <v>186</v>
      </c>
      <c r="E1899" s="68">
        <f>_xlfn.XLOOKUP(Tabela4[[#This Row],[Origem]],Tabela2[Estado],Tabela2[Id_Porto],-1)</f>
        <v>8</v>
      </c>
      <c r="F1899" s="68">
        <f>_xlfn.XLOOKUP(Tabela4[[#This Row],[Destino]],Tabela2[Estado],Tabela2[Id_Porto],-1)</f>
        <v>11</v>
      </c>
      <c r="G1899" s="68">
        <f>_xlfn.XLOOKUP(Tabela4[[#This Row],[Tipo]],Tabela5[Tipo],Tabela5[Id_Carga],-1)</f>
        <v>3</v>
      </c>
      <c r="H1899" s="59">
        <f>MONTH(DATE(2024, FIND(Tabela4[[#This Row],[Mês]], "janfevmarabrmaijunjulagosetoutnovdez")/3 + 1, 1))</f>
        <v>5</v>
      </c>
      <c r="I1899" s="51">
        <v>115</v>
      </c>
      <c r="J1899" s="47">
        <v>230</v>
      </c>
    </row>
    <row r="1900" spans="1:10" x14ac:dyDescent="0.25">
      <c r="A1900" s="59" t="s">
        <v>198</v>
      </c>
      <c r="B1900" s="46" t="s">
        <v>192</v>
      </c>
      <c r="C1900" s="46" t="s">
        <v>181</v>
      </c>
      <c r="D1900" s="46" t="s">
        <v>184</v>
      </c>
      <c r="E1900" s="68">
        <f>_xlfn.XLOOKUP(Tabela4[[#This Row],[Origem]],Tabela2[Estado],Tabela2[Id_Porto],-1)</f>
        <v>6</v>
      </c>
      <c r="F1900" s="68">
        <f>_xlfn.XLOOKUP(Tabela4[[#This Row],[Destino]],Tabela2[Estado],Tabela2[Id_Porto],-1)</f>
        <v>9</v>
      </c>
      <c r="G1900" s="68">
        <f>_xlfn.XLOOKUP(Tabela4[[#This Row],[Tipo]],Tabela5[Tipo],Tabela5[Id_Carga],-1)</f>
        <v>1</v>
      </c>
      <c r="H1900" s="59">
        <f>MONTH(DATE(2024, FIND(Tabela4[[#This Row],[Mês]], "janfevmarabrmaijunjulagosetoutnovdez")/3 + 1, 1))</f>
        <v>5</v>
      </c>
      <c r="I1900" s="51">
        <v>229</v>
      </c>
      <c r="J1900" s="47">
        <v>229</v>
      </c>
    </row>
    <row r="1901" spans="1:10" x14ac:dyDescent="0.25">
      <c r="A1901" s="59" t="s">
        <v>198</v>
      </c>
      <c r="B1901" s="46" t="s">
        <v>191</v>
      </c>
      <c r="C1901" s="46" t="s">
        <v>181</v>
      </c>
      <c r="D1901" s="46" t="s">
        <v>186</v>
      </c>
      <c r="E1901" s="68">
        <f>_xlfn.XLOOKUP(Tabela4[[#This Row],[Origem]],Tabela2[Estado],Tabela2[Id_Porto],-1)</f>
        <v>6</v>
      </c>
      <c r="F1901" s="68">
        <f>_xlfn.XLOOKUP(Tabela4[[#This Row],[Destino]],Tabela2[Estado],Tabela2[Id_Porto],-1)</f>
        <v>11</v>
      </c>
      <c r="G1901" s="68">
        <f>_xlfn.XLOOKUP(Tabela4[[#This Row],[Tipo]],Tabela5[Tipo],Tabela5[Id_Carga],-1)</f>
        <v>3</v>
      </c>
      <c r="H1901" s="59">
        <f>MONTH(DATE(2024, FIND(Tabela4[[#This Row],[Mês]], "janfevmarabrmaijunjulagosetoutnovdez")/3 + 1, 1))</f>
        <v>5</v>
      </c>
      <c r="I1901" s="51">
        <v>113</v>
      </c>
      <c r="J1901" s="47">
        <v>226</v>
      </c>
    </row>
    <row r="1902" spans="1:10" x14ac:dyDescent="0.25">
      <c r="A1902" s="59" t="s">
        <v>198</v>
      </c>
      <c r="B1902" s="46" t="s">
        <v>191</v>
      </c>
      <c r="C1902" s="46" t="s">
        <v>180</v>
      </c>
      <c r="D1902" s="46" t="s">
        <v>187</v>
      </c>
      <c r="E1902" s="68">
        <f>_xlfn.XLOOKUP(Tabela4[[#This Row],[Origem]],Tabela2[Estado],Tabela2[Id_Porto],-1)</f>
        <v>5</v>
      </c>
      <c r="F1902" s="68">
        <f>_xlfn.XLOOKUP(Tabela4[[#This Row],[Destino]],Tabela2[Estado],Tabela2[Id_Porto],-1)</f>
        <v>12</v>
      </c>
      <c r="G1902" s="68">
        <f>_xlfn.XLOOKUP(Tabela4[[#This Row],[Tipo]],Tabela5[Tipo],Tabela5[Id_Carga],-1)</f>
        <v>3</v>
      </c>
      <c r="H1902" s="59">
        <f>MONTH(DATE(2024, FIND(Tabela4[[#This Row],[Mês]], "janfevmarabrmaijunjulagosetoutnovdez")/3 + 1, 1))</f>
        <v>5</v>
      </c>
      <c r="I1902" s="51">
        <v>108</v>
      </c>
      <c r="J1902" s="47">
        <v>216</v>
      </c>
    </row>
    <row r="1903" spans="1:10" x14ac:dyDescent="0.25">
      <c r="A1903" s="59" t="s">
        <v>198</v>
      </c>
      <c r="B1903" s="46" t="s">
        <v>192</v>
      </c>
      <c r="C1903" s="46" t="s">
        <v>177</v>
      </c>
      <c r="D1903" s="46" t="s">
        <v>184</v>
      </c>
      <c r="E1903" s="68">
        <f>_xlfn.XLOOKUP(Tabela4[[#This Row],[Origem]],Tabela2[Estado],Tabela2[Id_Porto],-1)</f>
        <v>1</v>
      </c>
      <c r="F1903" s="68">
        <f>_xlfn.XLOOKUP(Tabela4[[#This Row],[Destino]],Tabela2[Estado],Tabela2[Id_Porto],-1)</f>
        <v>9</v>
      </c>
      <c r="G1903" s="68">
        <f>_xlfn.XLOOKUP(Tabela4[[#This Row],[Tipo]],Tabela5[Tipo],Tabela5[Id_Carga],-1)</f>
        <v>1</v>
      </c>
      <c r="H1903" s="59">
        <f>MONTH(DATE(2024, FIND(Tabela4[[#This Row],[Mês]], "janfevmarabrmaijunjulagosetoutnovdez")/3 + 1, 1))</f>
        <v>5</v>
      </c>
      <c r="I1903" s="51">
        <v>215</v>
      </c>
      <c r="J1903" s="47">
        <v>215</v>
      </c>
    </row>
    <row r="1904" spans="1:10" x14ac:dyDescent="0.25">
      <c r="A1904" s="59" t="s">
        <v>198</v>
      </c>
      <c r="B1904" s="46" t="s">
        <v>191</v>
      </c>
      <c r="C1904" s="46" t="s">
        <v>182</v>
      </c>
      <c r="D1904" s="46" t="s">
        <v>184</v>
      </c>
      <c r="E1904" s="68">
        <f>_xlfn.XLOOKUP(Tabela4[[#This Row],[Origem]],Tabela2[Estado],Tabela2[Id_Porto],-1)</f>
        <v>7</v>
      </c>
      <c r="F1904" s="68">
        <f>_xlfn.XLOOKUP(Tabela4[[#This Row],[Destino]],Tabela2[Estado],Tabela2[Id_Porto],-1)</f>
        <v>9</v>
      </c>
      <c r="G1904" s="68">
        <f>_xlfn.XLOOKUP(Tabela4[[#This Row],[Tipo]],Tabela5[Tipo],Tabela5[Id_Carga],-1)</f>
        <v>3</v>
      </c>
      <c r="H1904" s="59">
        <f>MONTH(DATE(2024, FIND(Tabela4[[#This Row],[Mês]], "janfevmarabrmaijunjulagosetoutnovdez")/3 + 1, 1))</f>
        <v>5</v>
      </c>
      <c r="I1904" s="51">
        <v>105</v>
      </c>
      <c r="J1904" s="47">
        <v>210</v>
      </c>
    </row>
    <row r="1905" spans="1:10" x14ac:dyDescent="0.25">
      <c r="A1905" s="59" t="s">
        <v>198</v>
      </c>
      <c r="B1905" s="46" t="s">
        <v>192</v>
      </c>
      <c r="C1905" s="46" t="s">
        <v>183</v>
      </c>
      <c r="D1905" s="46" t="s">
        <v>186</v>
      </c>
      <c r="E1905" s="68">
        <f>_xlfn.XLOOKUP(Tabela4[[#This Row],[Origem]],Tabela2[Estado],Tabela2[Id_Porto],-1)</f>
        <v>8</v>
      </c>
      <c r="F1905" s="68">
        <f>_xlfn.XLOOKUP(Tabela4[[#This Row],[Destino]],Tabela2[Estado],Tabela2[Id_Porto],-1)</f>
        <v>11</v>
      </c>
      <c r="G1905" s="68">
        <f>_xlfn.XLOOKUP(Tabela4[[#This Row],[Tipo]],Tabela5[Tipo],Tabela5[Id_Carga],-1)</f>
        <v>1</v>
      </c>
      <c r="H1905" s="59">
        <f>MONTH(DATE(2024, FIND(Tabela4[[#This Row],[Mês]], "janfevmarabrmaijunjulagosetoutnovdez")/3 + 1, 1))</f>
        <v>5</v>
      </c>
      <c r="I1905" s="51">
        <v>210</v>
      </c>
      <c r="J1905" s="47">
        <v>210</v>
      </c>
    </row>
    <row r="1906" spans="1:10" x14ac:dyDescent="0.25">
      <c r="A1906" s="59" t="s">
        <v>198</v>
      </c>
      <c r="B1906" s="46" t="s">
        <v>192</v>
      </c>
      <c r="C1906" s="46" t="s">
        <v>187</v>
      </c>
      <c r="D1906" s="46" t="s">
        <v>181</v>
      </c>
      <c r="E1906" s="68">
        <f>_xlfn.XLOOKUP(Tabela4[[#This Row],[Origem]],Tabela2[Estado],Tabela2[Id_Porto],-1)</f>
        <v>12</v>
      </c>
      <c r="F1906" s="68">
        <f>_xlfn.XLOOKUP(Tabela4[[#This Row],[Destino]],Tabela2[Estado],Tabela2[Id_Porto],-1)</f>
        <v>6</v>
      </c>
      <c r="G1906" s="68">
        <f>_xlfn.XLOOKUP(Tabela4[[#This Row],[Tipo]],Tabela5[Tipo],Tabela5[Id_Carga],-1)</f>
        <v>1</v>
      </c>
      <c r="H1906" s="59">
        <f>MONTH(DATE(2024, FIND(Tabela4[[#This Row],[Mês]], "janfevmarabrmaijunjulagosetoutnovdez")/3 + 1, 1))</f>
        <v>5</v>
      </c>
      <c r="I1906" s="51">
        <v>207</v>
      </c>
      <c r="J1906" s="47">
        <v>207</v>
      </c>
    </row>
    <row r="1907" spans="1:10" x14ac:dyDescent="0.25">
      <c r="A1907" s="59" t="s">
        <v>198</v>
      </c>
      <c r="B1907" s="46" t="s">
        <v>191</v>
      </c>
      <c r="C1907" s="46" t="s">
        <v>181</v>
      </c>
      <c r="D1907" s="46" t="s">
        <v>183</v>
      </c>
      <c r="E1907" s="68">
        <f>_xlfn.XLOOKUP(Tabela4[[#This Row],[Origem]],Tabela2[Estado],Tabela2[Id_Porto],-1)</f>
        <v>6</v>
      </c>
      <c r="F1907" s="68">
        <f>_xlfn.XLOOKUP(Tabela4[[#This Row],[Destino]],Tabela2[Estado],Tabela2[Id_Porto],-1)</f>
        <v>8</v>
      </c>
      <c r="G1907" s="68">
        <f>_xlfn.XLOOKUP(Tabela4[[#This Row],[Tipo]],Tabela5[Tipo],Tabela5[Id_Carga],-1)</f>
        <v>3</v>
      </c>
      <c r="H1907" s="59">
        <f>MONTH(DATE(2024, FIND(Tabela4[[#This Row],[Mês]], "janfevmarabrmaijunjulagosetoutnovdez")/3 + 1, 1))</f>
        <v>5</v>
      </c>
      <c r="I1907" s="51">
        <v>103</v>
      </c>
      <c r="J1907" s="47">
        <v>206</v>
      </c>
    </row>
    <row r="1908" spans="1:10" x14ac:dyDescent="0.25">
      <c r="A1908" s="59" t="s">
        <v>198</v>
      </c>
      <c r="B1908" s="46" t="s">
        <v>193</v>
      </c>
      <c r="C1908" s="46" t="s">
        <v>186</v>
      </c>
      <c r="D1908" s="46" t="s">
        <v>181</v>
      </c>
      <c r="E1908" s="68">
        <f>_xlfn.XLOOKUP(Tabela4[[#This Row],[Origem]],Tabela2[Estado],Tabela2[Id_Porto],-1)</f>
        <v>11</v>
      </c>
      <c r="F1908" s="68">
        <f>_xlfn.XLOOKUP(Tabela4[[#This Row],[Destino]],Tabela2[Estado],Tabela2[Id_Porto],-1)</f>
        <v>6</v>
      </c>
      <c r="G1908" s="68">
        <f>_xlfn.XLOOKUP(Tabela4[[#This Row],[Tipo]],Tabela5[Tipo],Tabela5[Id_Carga],-1)</f>
        <v>4</v>
      </c>
      <c r="H1908" s="59">
        <f>MONTH(DATE(2024, FIND(Tabela4[[#This Row],[Mês]], "janfevmarabrmaijunjulagosetoutnovdez")/3 + 1, 1))</f>
        <v>5</v>
      </c>
      <c r="I1908" s="51">
        <v>102</v>
      </c>
      <c r="J1908" s="47">
        <v>204</v>
      </c>
    </row>
    <row r="1909" spans="1:10" x14ac:dyDescent="0.25">
      <c r="A1909" s="59" t="s">
        <v>198</v>
      </c>
      <c r="B1909" s="46" t="s">
        <v>191</v>
      </c>
      <c r="C1909" s="46" t="s">
        <v>184</v>
      </c>
      <c r="D1909" s="46" t="s">
        <v>179</v>
      </c>
      <c r="E1909" s="68">
        <f>_xlfn.XLOOKUP(Tabela4[[#This Row],[Origem]],Tabela2[Estado],Tabela2[Id_Porto],-1)</f>
        <v>9</v>
      </c>
      <c r="F1909" s="68">
        <f>_xlfn.XLOOKUP(Tabela4[[#This Row],[Destino]],Tabela2[Estado],Tabela2[Id_Porto],-1)</f>
        <v>3</v>
      </c>
      <c r="G1909" s="68">
        <f>_xlfn.XLOOKUP(Tabela4[[#This Row],[Tipo]],Tabela5[Tipo],Tabela5[Id_Carga],-1)</f>
        <v>3</v>
      </c>
      <c r="H1909" s="59">
        <f>MONTH(DATE(2024, FIND(Tabela4[[#This Row],[Mês]], "janfevmarabrmaijunjulagosetoutnovdez")/3 + 1, 1))</f>
        <v>5</v>
      </c>
      <c r="I1909" s="51">
        <v>102</v>
      </c>
      <c r="J1909" s="47">
        <v>204</v>
      </c>
    </row>
    <row r="1910" spans="1:10" x14ac:dyDescent="0.25">
      <c r="A1910" s="59" t="s">
        <v>198</v>
      </c>
      <c r="B1910" s="46" t="s">
        <v>192</v>
      </c>
      <c r="C1910" s="46" t="s">
        <v>86</v>
      </c>
      <c r="D1910" s="46" t="s">
        <v>184</v>
      </c>
      <c r="E1910" s="68">
        <f>_xlfn.XLOOKUP(Tabela4[[#This Row],[Origem]],Tabela2[Estado],Tabela2[Id_Porto],-1)</f>
        <v>4</v>
      </c>
      <c r="F1910" s="68">
        <f>_xlfn.XLOOKUP(Tabela4[[#This Row],[Destino]],Tabela2[Estado],Tabela2[Id_Porto],-1)</f>
        <v>9</v>
      </c>
      <c r="G1910" s="68">
        <f>_xlfn.XLOOKUP(Tabela4[[#This Row],[Tipo]],Tabela5[Tipo],Tabela5[Id_Carga],-1)</f>
        <v>1</v>
      </c>
      <c r="H1910" s="59">
        <f>MONTH(DATE(2024, FIND(Tabela4[[#This Row],[Mês]], "janfevmarabrmaijunjulagosetoutnovdez")/3 + 1, 1))</f>
        <v>5</v>
      </c>
      <c r="I1910" s="51">
        <v>199</v>
      </c>
      <c r="J1910" s="47">
        <v>199</v>
      </c>
    </row>
    <row r="1911" spans="1:10" x14ac:dyDescent="0.25">
      <c r="A1911" s="59" t="s">
        <v>198</v>
      </c>
      <c r="B1911" s="46" t="s">
        <v>192</v>
      </c>
      <c r="C1911" s="46" t="s">
        <v>184</v>
      </c>
      <c r="D1911" s="46" t="s">
        <v>183</v>
      </c>
      <c r="E1911" s="68">
        <f>_xlfn.XLOOKUP(Tabela4[[#This Row],[Origem]],Tabela2[Estado],Tabela2[Id_Porto],-1)</f>
        <v>9</v>
      </c>
      <c r="F1911" s="68">
        <f>_xlfn.XLOOKUP(Tabela4[[#This Row],[Destino]],Tabela2[Estado],Tabela2[Id_Porto],-1)</f>
        <v>8</v>
      </c>
      <c r="G1911" s="68">
        <f>_xlfn.XLOOKUP(Tabela4[[#This Row],[Tipo]],Tabela5[Tipo],Tabela5[Id_Carga],-1)</f>
        <v>1</v>
      </c>
      <c r="H1911" s="59">
        <f>MONTH(DATE(2024, FIND(Tabela4[[#This Row],[Mês]], "janfevmarabrmaijunjulagosetoutnovdez")/3 + 1, 1))</f>
        <v>5</v>
      </c>
      <c r="I1911" s="51">
        <v>197</v>
      </c>
      <c r="J1911" s="47">
        <v>197</v>
      </c>
    </row>
    <row r="1912" spans="1:10" x14ac:dyDescent="0.25">
      <c r="A1912" s="59" t="s">
        <v>198</v>
      </c>
      <c r="B1912" s="46" t="s">
        <v>192</v>
      </c>
      <c r="C1912" s="46" t="s">
        <v>184</v>
      </c>
      <c r="D1912" s="46" t="s">
        <v>186</v>
      </c>
      <c r="E1912" s="68">
        <f>_xlfn.XLOOKUP(Tabela4[[#This Row],[Origem]],Tabela2[Estado],Tabela2[Id_Porto],-1)</f>
        <v>9</v>
      </c>
      <c r="F1912" s="68">
        <f>_xlfn.XLOOKUP(Tabela4[[#This Row],[Destino]],Tabela2[Estado],Tabela2[Id_Porto],-1)</f>
        <v>11</v>
      </c>
      <c r="G1912" s="68">
        <f>_xlfn.XLOOKUP(Tabela4[[#This Row],[Tipo]],Tabela5[Tipo],Tabela5[Id_Carga],-1)</f>
        <v>1</v>
      </c>
      <c r="H1912" s="59">
        <f>MONTH(DATE(2024, FIND(Tabela4[[#This Row],[Mês]], "janfevmarabrmaijunjulagosetoutnovdez")/3 + 1, 1))</f>
        <v>5</v>
      </c>
      <c r="I1912" s="51">
        <v>196</v>
      </c>
      <c r="J1912" s="47">
        <v>196</v>
      </c>
    </row>
    <row r="1913" spans="1:10" x14ac:dyDescent="0.25">
      <c r="A1913" s="59" t="s">
        <v>198</v>
      </c>
      <c r="B1913" s="46" t="s">
        <v>191</v>
      </c>
      <c r="C1913" s="46" t="s">
        <v>181</v>
      </c>
      <c r="D1913" s="46" t="s">
        <v>86</v>
      </c>
      <c r="E1913" s="68">
        <f>_xlfn.XLOOKUP(Tabela4[[#This Row],[Origem]],Tabela2[Estado],Tabela2[Id_Porto],-1)</f>
        <v>6</v>
      </c>
      <c r="F1913" s="68">
        <f>_xlfn.XLOOKUP(Tabela4[[#This Row],[Destino]],Tabela2[Estado],Tabela2[Id_Porto],-1)</f>
        <v>4</v>
      </c>
      <c r="G1913" s="68">
        <f>_xlfn.XLOOKUP(Tabela4[[#This Row],[Tipo]],Tabela5[Tipo],Tabela5[Id_Carga],-1)</f>
        <v>3</v>
      </c>
      <c r="H1913" s="59">
        <f>MONTH(DATE(2024, FIND(Tabela4[[#This Row],[Mês]], "janfevmarabrmaijunjulagosetoutnovdez")/3 + 1, 1))</f>
        <v>5</v>
      </c>
      <c r="I1913" s="51">
        <v>96</v>
      </c>
      <c r="J1913" s="47">
        <v>192</v>
      </c>
    </row>
    <row r="1914" spans="1:10" x14ac:dyDescent="0.25">
      <c r="A1914" s="59" t="s">
        <v>198</v>
      </c>
      <c r="B1914" s="46" t="s">
        <v>191</v>
      </c>
      <c r="C1914" s="46" t="s">
        <v>183</v>
      </c>
      <c r="D1914" s="46" t="s">
        <v>184</v>
      </c>
      <c r="E1914" s="68">
        <f>_xlfn.XLOOKUP(Tabela4[[#This Row],[Origem]],Tabela2[Estado],Tabela2[Id_Porto],-1)</f>
        <v>8</v>
      </c>
      <c r="F1914" s="68">
        <f>_xlfn.XLOOKUP(Tabela4[[#This Row],[Destino]],Tabela2[Estado],Tabela2[Id_Porto],-1)</f>
        <v>9</v>
      </c>
      <c r="G1914" s="68">
        <f>_xlfn.XLOOKUP(Tabela4[[#This Row],[Tipo]],Tabela5[Tipo],Tabela5[Id_Carga],-1)</f>
        <v>3</v>
      </c>
      <c r="H1914" s="59">
        <f>MONTH(DATE(2024, FIND(Tabela4[[#This Row],[Mês]], "janfevmarabrmaijunjulagosetoutnovdez")/3 + 1, 1))</f>
        <v>5</v>
      </c>
      <c r="I1914" s="51">
        <v>96</v>
      </c>
      <c r="J1914" s="47">
        <v>192</v>
      </c>
    </row>
    <row r="1915" spans="1:10" x14ac:dyDescent="0.25">
      <c r="A1915" s="59" t="s">
        <v>198</v>
      </c>
      <c r="B1915" s="46" t="s">
        <v>191</v>
      </c>
      <c r="C1915" s="46" t="s">
        <v>86</v>
      </c>
      <c r="D1915" s="46" t="s">
        <v>186</v>
      </c>
      <c r="E1915" s="68">
        <f>_xlfn.XLOOKUP(Tabela4[[#This Row],[Origem]],Tabela2[Estado],Tabela2[Id_Porto],-1)</f>
        <v>4</v>
      </c>
      <c r="F1915" s="68">
        <f>_xlfn.XLOOKUP(Tabela4[[#This Row],[Destino]],Tabela2[Estado],Tabela2[Id_Porto],-1)</f>
        <v>11</v>
      </c>
      <c r="G1915" s="68">
        <f>_xlfn.XLOOKUP(Tabela4[[#This Row],[Tipo]],Tabela5[Tipo],Tabela5[Id_Carga],-1)</f>
        <v>3</v>
      </c>
      <c r="H1915" s="59">
        <f>MONTH(DATE(2024, FIND(Tabela4[[#This Row],[Mês]], "janfevmarabrmaijunjulagosetoutnovdez")/3 + 1, 1))</f>
        <v>5</v>
      </c>
      <c r="I1915" s="51">
        <v>94</v>
      </c>
      <c r="J1915" s="47">
        <v>188</v>
      </c>
    </row>
    <row r="1916" spans="1:10" x14ac:dyDescent="0.25">
      <c r="A1916" s="59" t="s">
        <v>198</v>
      </c>
      <c r="B1916" s="46" t="s">
        <v>191</v>
      </c>
      <c r="C1916" s="46" t="s">
        <v>186</v>
      </c>
      <c r="D1916" s="46" t="s">
        <v>186</v>
      </c>
      <c r="E1916" s="68">
        <f>_xlfn.XLOOKUP(Tabela4[[#This Row],[Origem]],Tabela2[Estado],Tabela2[Id_Porto],-1)</f>
        <v>11</v>
      </c>
      <c r="F1916" s="68">
        <f>_xlfn.XLOOKUP(Tabela4[[#This Row],[Destino]],Tabela2[Estado],Tabela2[Id_Porto],-1)</f>
        <v>11</v>
      </c>
      <c r="G1916" s="68">
        <f>_xlfn.XLOOKUP(Tabela4[[#This Row],[Tipo]],Tabela5[Tipo],Tabela5[Id_Carga],-1)</f>
        <v>3</v>
      </c>
      <c r="H1916" s="59">
        <f>MONTH(DATE(2024, FIND(Tabela4[[#This Row],[Mês]], "janfevmarabrmaijunjulagosetoutnovdez")/3 + 1, 1))</f>
        <v>5</v>
      </c>
      <c r="I1916" s="51">
        <v>94</v>
      </c>
      <c r="J1916" s="47">
        <v>188</v>
      </c>
    </row>
    <row r="1917" spans="1:10" x14ac:dyDescent="0.25">
      <c r="A1917" s="59" t="s">
        <v>198</v>
      </c>
      <c r="B1917" s="46" t="s">
        <v>192</v>
      </c>
      <c r="C1917" s="46" t="s">
        <v>186</v>
      </c>
      <c r="D1917" s="46" t="s">
        <v>180</v>
      </c>
      <c r="E1917" s="68">
        <f>_xlfn.XLOOKUP(Tabela4[[#This Row],[Origem]],Tabela2[Estado],Tabela2[Id_Porto],-1)</f>
        <v>11</v>
      </c>
      <c r="F1917" s="68">
        <f>_xlfn.XLOOKUP(Tabela4[[#This Row],[Destino]],Tabela2[Estado],Tabela2[Id_Porto],-1)</f>
        <v>5</v>
      </c>
      <c r="G1917" s="68">
        <f>_xlfn.XLOOKUP(Tabela4[[#This Row],[Tipo]],Tabela5[Tipo],Tabela5[Id_Carga],-1)</f>
        <v>1</v>
      </c>
      <c r="H1917" s="59">
        <f>MONTH(DATE(2024, FIND(Tabela4[[#This Row],[Mês]], "janfevmarabrmaijunjulagosetoutnovdez")/3 + 1, 1))</f>
        <v>5</v>
      </c>
      <c r="I1917" s="51">
        <v>186</v>
      </c>
      <c r="J1917" s="47">
        <v>186</v>
      </c>
    </row>
    <row r="1918" spans="1:10" x14ac:dyDescent="0.25">
      <c r="A1918" s="59" t="s">
        <v>198</v>
      </c>
      <c r="B1918" s="46" t="s">
        <v>191</v>
      </c>
      <c r="C1918" s="46" t="s">
        <v>184</v>
      </c>
      <c r="D1918" s="46" t="s">
        <v>183</v>
      </c>
      <c r="E1918" s="68">
        <f>_xlfn.XLOOKUP(Tabela4[[#This Row],[Origem]],Tabela2[Estado],Tabela2[Id_Porto],-1)</f>
        <v>9</v>
      </c>
      <c r="F1918" s="68">
        <f>_xlfn.XLOOKUP(Tabela4[[#This Row],[Destino]],Tabela2[Estado],Tabela2[Id_Porto],-1)</f>
        <v>8</v>
      </c>
      <c r="G1918" s="68">
        <f>_xlfn.XLOOKUP(Tabela4[[#This Row],[Tipo]],Tabela5[Tipo],Tabela5[Id_Carga],-1)</f>
        <v>3</v>
      </c>
      <c r="H1918" s="59">
        <f>MONTH(DATE(2024, FIND(Tabela4[[#This Row],[Mês]], "janfevmarabrmaijunjulagosetoutnovdez")/3 + 1, 1))</f>
        <v>5</v>
      </c>
      <c r="I1918" s="51">
        <v>91</v>
      </c>
      <c r="J1918" s="47">
        <v>182</v>
      </c>
    </row>
    <row r="1919" spans="1:10" x14ac:dyDescent="0.25">
      <c r="A1919" s="59" t="s">
        <v>198</v>
      </c>
      <c r="B1919" s="46" t="s">
        <v>192</v>
      </c>
      <c r="C1919" s="46" t="s">
        <v>181</v>
      </c>
      <c r="D1919" s="46" t="s">
        <v>184</v>
      </c>
      <c r="E1919" s="68">
        <f>_xlfn.XLOOKUP(Tabela4[[#This Row],[Origem]],Tabela2[Estado],Tabela2[Id_Porto],-1)</f>
        <v>6</v>
      </c>
      <c r="F1919" s="68">
        <f>_xlfn.XLOOKUP(Tabela4[[#This Row],[Destino]],Tabela2[Estado],Tabela2[Id_Porto],-1)</f>
        <v>9</v>
      </c>
      <c r="G1919" s="68">
        <f>_xlfn.XLOOKUP(Tabela4[[#This Row],[Tipo]],Tabela5[Tipo],Tabela5[Id_Carga],-1)</f>
        <v>1</v>
      </c>
      <c r="H1919" s="59">
        <f>MONTH(DATE(2024, FIND(Tabela4[[#This Row],[Mês]], "janfevmarabrmaijunjulagosetoutnovdez")/3 + 1, 1))</f>
        <v>5</v>
      </c>
      <c r="I1919" s="51">
        <v>178</v>
      </c>
      <c r="J1919" s="47">
        <v>178</v>
      </c>
    </row>
    <row r="1920" spans="1:10" x14ac:dyDescent="0.25">
      <c r="A1920" s="59" t="s">
        <v>198</v>
      </c>
      <c r="B1920" s="46" t="s">
        <v>191</v>
      </c>
      <c r="C1920" s="46" t="s">
        <v>186</v>
      </c>
      <c r="D1920" s="46" t="s">
        <v>186</v>
      </c>
      <c r="E1920" s="68">
        <f>_xlfn.XLOOKUP(Tabela4[[#This Row],[Origem]],Tabela2[Estado],Tabela2[Id_Porto],-1)</f>
        <v>11</v>
      </c>
      <c r="F1920" s="68">
        <f>_xlfn.XLOOKUP(Tabela4[[#This Row],[Destino]],Tabela2[Estado],Tabela2[Id_Porto],-1)</f>
        <v>11</v>
      </c>
      <c r="G1920" s="68">
        <f>_xlfn.XLOOKUP(Tabela4[[#This Row],[Tipo]],Tabela5[Tipo],Tabela5[Id_Carga],-1)</f>
        <v>3</v>
      </c>
      <c r="H1920" s="59">
        <f>MONTH(DATE(2024, FIND(Tabela4[[#This Row],[Mês]], "janfevmarabrmaijunjulagosetoutnovdez")/3 + 1, 1))</f>
        <v>5</v>
      </c>
      <c r="I1920" s="51">
        <v>86</v>
      </c>
      <c r="J1920" s="47">
        <v>172</v>
      </c>
    </row>
    <row r="1921" spans="1:10" x14ac:dyDescent="0.25">
      <c r="A1921" s="59" t="s">
        <v>198</v>
      </c>
      <c r="B1921" s="46" t="s">
        <v>193</v>
      </c>
      <c r="C1921" s="46" t="s">
        <v>186</v>
      </c>
      <c r="D1921" s="46" t="s">
        <v>186</v>
      </c>
      <c r="E1921" s="68">
        <f>_xlfn.XLOOKUP(Tabela4[[#This Row],[Origem]],Tabela2[Estado],Tabela2[Id_Porto],-1)</f>
        <v>11</v>
      </c>
      <c r="F1921" s="68">
        <f>_xlfn.XLOOKUP(Tabela4[[#This Row],[Destino]],Tabela2[Estado],Tabela2[Id_Porto],-1)</f>
        <v>11</v>
      </c>
      <c r="G1921" s="68">
        <f>_xlfn.XLOOKUP(Tabela4[[#This Row],[Tipo]],Tabela5[Tipo],Tabela5[Id_Carga],-1)</f>
        <v>4</v>
      </c>
      <c r="H1921" s="59">
        <f>MONTH(DATE(2024, FIND(Tabela4[[#This Row],[Mês]], "janfevmarabrmaijunjulagosetoutnovdez")/3 + 1, 1))</f>
        <v>5</v>
      </c>
      <c r="I1921" s="51">
        <v>83</v>
      </c>
      <c r="J1921" s="47">
        <v>166</v>
      </c>
    </row>
    <row r="1922" spans="1:10" x14ac:dyDescent="0.25">
      <c r="A1922" s="59" t="s">
        <v>198</v>
      </c>
      <c r="B1922" s="46" t="s">
        <v>192</v>
      </c>
      <c r="C1922" s="46" t="s">
        <v>177</v>
      </c>
      <c r="D1922" s="46" t="s">
        <v>86</v>
      </c>
      <c r="E1922" s="68">
        <f>_xlfn.XLOOKUP(Tabela4[[#This Row],[Origem]],Tabela2[Estado],Tabela2[Id_Porto],-1)</f>
        <v>1</v>
      </c>
      <c r="F1922" s="68">
        <f>_xlfn.XLOOKUP(Tabela4[[#This Row],[Destino]],Tabela2[Estado],Tabela2[Id_Porto],-1)</f>
        <v>4</v>
      </c>
      <c r="G1922" s="68">
        <f>_xlfn.XLOOKUP(Tabela4[[#This Row],[Tipo]],Tabela5[Tipo],Tabela5[Id_Carga],-1)</f>
        <v>1</v>
      </c>
      <c r="H1922" s="59">
        <f>MONTH(DATE(2024, FIND(Tabela4[[#This Row],[Mês]], "janfevmarabrmaijunjulagosetoutnovdez")/3 + 1, 1))</f>
        <v>5</v>
      </c>
      <c r="I1922" s="51">
        <v>164</v>
      </c>
      <c r="J1922" s="47">
        <v>164</v>
      </c>
    </row>
    <row r="1923" spans="1:10" x14ac:dyDescent="0.25">
      <c r="A1923" s="59" t="s">
        <v>198</v>
      </c>
      <c r="B1923" s="46" t="s">
        <v>193</v>
      </c>
      <c r="C1923" s="46" t="s">
        <v>187</v>
      </c>
      <c r="D1923" s="46" t="s">
        <v>186</v>
      </c>
      <c r="E1923" s="68">
        <f>_xlfn.XLOOKUP(Tabela4[[#This Row],[Origem]],Tabela2[Estado],Tabela2[Id_Porto],-1)</f>
        <v>12</v>
      </c>
      <c r="F1923" s="68">
        <f>_xlfn.XLOOKUP(Tabela4[[#This Row],[Destino]],Tabela2[Estado],Tabela2[Id_Porto],-1)</f>
        <v>11</v>
      </c>
      <c r="G1923" s="68">
        <f>_xlfn.XLOOKUP(Tabela4[[#This Row],[Tipo]],Tabela5[Tipo],Tabela5[Id_Carga],-1)</f>
        <v>4</v>
      </c>
      <c r="H1923" s="59">
        <f>MONTH(DATE(2024, FIND(Tabela4[[#This Row],[Mês]], "janfevmarabrmaijunjulagosetoutnovdez")/3 + 1, 1))</f>
        <v>5</v>
      </c>
      <c r="I1923" s="51">
        <v>81</v>
      </c>
      <c r="J1923" s="47">
        <v>162</v>
      </c>
    </row>
    <row r="1924" spans="1:10" x14ac:dyDescent="0.25">
      <c r="A1924" s="59" t="s">
        <v>198</v>
      </c>
      <c r="B1924" s="46" t="s">
        <v>191</v>
      </c>
      <c r="C1924" s="46" t="s">
        <v>177</v>
      </c>
      <c r="D1924" s="46" t="s">
        <v>187</v>
      </c>
      <c r="E1924" s="68">
        <f>_xlfn.XLOOKUP(Tabela4[[#This Row],[Origem]],Tabela2[Estado],Tabela2[Id_Porto],-1)</f>
        <v>1</v>
      </c>
      <c r="F1924" s="68">
        <f>_xlfn.XLOOKUP(Tabela4[[#This Row],[Destino]],Tabela2[Estado],Tabela2[Id_Porto],-1)</f>
        <v>12</v>
      </c>
      <c r="G1924" s="68">
        <f>_xlfn.XLOOKUP(Tabela4[[#This Row],[Tipo]],Tabela5[Tipo],Tabela5[Id_Carga],-1)</f>
        <v>3</v>
      </c>
      <c r="H1924" s="59">
        <f>MONTH(DATE(2024, FIND(Tabela4[[#This Row],[Mês]], "janfevmarabrmaijunjulagosetoutnovdez")/3 + 1, 1))</f>
        <v>5</v>
      </c>
      <c r="I1924" s="51">
        <v>78</v>
      </c>
      <c r="J1924" s="47">
        <v>156</v>
      </c>
    </row>
    <row r="1925" spans="1:10" x14ac:dyDescent="0.25">
      <c r="A1925" s="59" t="s">
        <v>198</v>
      </c>
      <c r="B1925" s="46" t="s">
        <v>191</v>
      </c>
      <c r="C1925" s="46" t="s">
        <v>187</v>
      </c>
      <c r="D1925" s="46" t="s">
        <v>180</v>
      </c>
      <c r="E1925" s="68">
        <f>_xlfn.XLOOKUP(Tabela4[[#This Row],[Origem]],Tabela2[Estado],Tabela2[Id_Porto],-1)</f>
        <v>12</v>
      </c>
      <c r="F1925" s="68">
        <f>_xlfn.XLOOKUP(Tabela4[[#This Row],[Destino]],Tabela2[Estado],Tabela2[Id_Porto],-1)</f>
        <v>5</v>
      </c>
      <c r="G1925" s="68">
        <f>_xlfn.XLOOKUP(Tabela4[[#This Row],[Tipo]],Tabela5[Tipo],Tabela5[Id_Carga],-1)</f>
        <v>3</v>
      </c>
      <c r="H1925" s="59">
        <f>MONTH(DATE(2024, FIND(Tabela4[[#This Row],[Mês]], "janfevmarabrmaijunjulagosetoutnovdez")/3 + 1, 1))</f>
        <v>5</v>
      </c>
      <c r="I1925" s="51">
        <v>71</v>
      </c>
      <c r="J1925" s="47">
        <v>142</v>
      </c>
    </row>
    <row r="1926" spans="1:10" x14ac:dyDescent="0.25">
      <c r="A1926" s="59" t="s">
        <v>198</v>
      </c>
      <c r="B1926" s="46" t="s">
        <v>192</v>
      </c>
      <c r="C1926" s="46" t="s">
        <v>180</v>
      </c>
      <c r="D1926" s="46" t="s">
        <v>86</v>
      </c>
      <c r="E1926" s="68">
        <f>_xlfn.XLOOKUP(Tabela4[[#This Row],[Origem]],Tabela2[Estado],Tabela2[Id_Porto],-1)</f>
        <v>5</v>
      </c>
      <c r="F1926" s="68">
        <f>_xlfn.XLOOKUP(Tabela4[[#This Row],[Destino]],Tabela2[Estado],Tabela2[Id_Porto],-1)</f>
        <v>4</v>
      </c>
      <c r="G1926" s="68">
        <f>_xlfn.XLOOKUP(Tabela4[[#This Row],[Tipo]],Tabela5[Tipo],Tabela5[Id_Carga],-1)</f>
        <v>1</v>
      </c>
      <c r="H1926" s="59">
        <f>MONTH(DATE(2024, FIND(Tabela4[[#This Row],[Mês]], "janfevmarabrmaijunjulagosetoutnovdez")/3 + 1, 1))</f>
        <v>5</v>
      </c>
      <c r="I1926" s="51">
        <v>141</v>
      </c>
      <c r="J1926" s="47">
        <v>141</v>
      </c>
    </row>
    <row r="1927" spans="1:10" x14ac:dyDescent="0.25">
      <c r="A1927" s="59" t="s">
        <v>198</v>
      </c>
      <c r="B1927" s="46" t="s">
        <v>193</v>
      </c>
      <c r="C1927" s="46" t="s">
        <v>181</v>
      </c>
      <c r="D1927" s="46" t="s">
        <v>184</v>
      </c>
      <c r="E1927" s="68">
        <f>_xlfn.XLOOKUP(Tabela4[[#This Row],[Origem]],Tabela2[Estado],Tabela2[Id_Porto],-1)</f>
        <v>6</v>
      </c>
      <c r="F1927" s="68">
        <f>_xlfn.XLOOKUP(Tabela4[[#This Row],[Destino]],Tabela2[Estado],Tabela2[Id_Porto],-1)</f>
        <v>9</v>
      </c>
      <c r="G1927" s="68">
        <f>_xlfn.XLOOKUP(Tabela4[[#This Row],[Tipo]],Tabela5[Tipo],Tabela5[Id_Carga],-1)</f>
        <v>4</v>
      </c>
      <c r="H1927" s="59">
        <f>MONTH(DATE(2024, FIND(Tabela4[[#This Row],[Mês]], "janfevmarabrmaijunjulagosetoutnovdez")/3 + 1, 1))</f>
        <v>5</v>
      </c>
      <c r="I1927" s="51">
        <v>67</v>
      </c>
      <c r="J1927" s="47">
        <v>134</v>
      </c>
    </row>
    <row r="1928" spans="1:10" x14ac:dyDescent="0.25">
      <c r="A1928" s="59" t="s">
        <v>198</v>
      </c>
      <c r="B1928" s="46" t="s">
        <v>191</v>
      </c>
      <c r="C1928" s="46" t="s">
        <v>86</v>
      </c>
      <c r="D1928" s="46" t="s">
        <v>186</v>
      </c>
      <c r="E1928" s="68">
        <f>_xlfn.XLOOKUP(Tabela4[[#This Row],[Origem]],Tabela2[Estado],Tabela2[Id_Porto],-1)</f>
        <v>4</v>
      </c>
      <c r="F1928" s="68">
        <f>_xlfn.XLOOKUP(Tabela4[[#This Row],[Destino]],Tabela2[Estado],Tabela2[Id_Porto],-1)</f>
        <v>11</v>
      </c>
      <c r="G1928" s="68">
        <f>_xlfn.XLOOKUP(Tabela4[[#This Row],[Tipo]],Tabela5[Tipo],Tabela5[Id_Carga],-1)</f>
        <v>3</v>
      </c>
      <c r="H1928" s="59">
        <f>MONTH(DATE(2024, FIND(Tabela4[[#This Row],[Mês]], "janfevmarabrmaijunjulagosetoutnovdez")/3 + 1, 1))</f>
        <v>5</v>
      </c>
      <c r="I1928" s="51">
        <v>67</v>
      </c>
      <c r="J1928" s="47">
        <v>134</v>
      </c>
    </row>
    <row r="1929" spans="1:10" x14ac:dyDescent="0.25">
      <c r="A1929" s="59" t="s">
        <v>198</v>
      </c>
      <c r="B1929" s="46" t="s">
        <v>192</v>
      </c>
      <c r="C1929" s="46" t="s">
        <v>186</v>
      </c>
      <c r="D1929" s="46" t="s">
        <v>185</v>
      </c>
      <c r="E1929" s="68">
        <f>_xlfn.XLOOKUP(Tabela4[[#This Row],[Origem]],Tabela2[Estado],Tabela2[Id_Porto],-1)</f>
        <v>11</v>
      </c>
      <c r="F1929" s="68">
        <f>_xlfn.XLOOKUP(Tabela4[[#This Row],[Destino]],Tabela2[Estado],Tabela2[Id_Porto],-1)</f>
        <v>10</v>
      </c>
      <c r="G1929" s="68">
        <f>_xlfn.XLOOKUP(Tabela4[[#This Row],[Tipo]],Tabela5[Tipo],Tabela5[Id_Carga],-1)</f>
        <v>1</v>
      </c>
      <c r="H1929" s="59">
        <f>MONTH(DATE(2024, FIND(Tabela4[[#This Row],[Mês]], "janfevmarabrmaijunjulagosetoutnovdez")/3 + 1, 1))</f>
        <v>5</v>
      </c>
      <c r="I1929" s="51">
        <v>126</v>
      </c>
      <c r="J1929" s="47">
        <v>126</v>
      </c>
    </row>
    <row r="1930" spans="1:10" x14ac:dyDescent="0.25">
      <c r="A1930" s="59" t="s">
        <v>198</v>
      </c>
      <c r="B1930" s="46" t="s">
        <v>192</v>
      </c>
      <c r="C1930" s="46" t="s">
        <v>186</v>
      </c>
      <c r="D1930" s="46" t="s">
        <v>177</v>
      </c>
      <c r="E1930" s="68">
        <f>_xlfn.XLOOKUP(Tabela4[[#This Row],[Origem]],Tabela2[Estado],Tabela2[Id_Porto],-1)</f>
        <v>11</v>
      </c>
      <c r="F1930" s="68">
        <f>_xlfn.XLOOKUP(Tabela4[[#This Row],[Destino]],Tabela2[Estado],Tabela2[Id_Porto],-1)</f>
        <v>1</v>
      </c>
      <c r="G1930" s="68">
        <f>_xlfn.XLOOKUP(Tabela4[[#This Row],[Tipo]],Tabela5[Tipo],Tabela5[Id_Carga],-1)</f>
        <v>1</v>
      </c>
      <c r="H1930" s="59">
        <f>MONTH(DATE(2024, FIND(Tabela4[[#This Row],[Mês]], "janfevmarabrmaijunjulagosetoutnovdez")/3 + 1, 1))</f>
        <v>5</v>
      </c>
      <c r="I1930" s="51">
        <v>125</v>
      </c>
      <c r="J1930" s="47">
        <v>125</v>
      </c>
    </row>
    <row r="1931" spans="1:10" x14ac:dyDescent="0.25">
      <c r="A1931" s="59" t="s">
        <v>198</v>
      </c>
      <c r="B1931" s="46" t="s">
        <v>192</v>
      </c>
      <c r="C1931" s="46" t="s">
        <v>184</v>
      </c>
      <c r="D1931" s="46" t="s">
        <v>181</v>
      </c>
      <c r="E1931" s="68">
        <f>_xlfn.XLOOKUP(Tabela4[[#This Row],[Origem]],Tabela2[Estado],Tabela2[Id_Porto],-1)</f>
        <v>9</v>
      </c>
      <c r="F1931" s="68">
        <f>_xlfn.XLOOKUP(Tabela4[[#This Row],[Destino]],Tabela2[Estado],Tabela2[Id_Porto],-1)</f>
        <v>6</v>
      </c>
      <c r="G1931" s="68">
        <f>_xlfn.XLOOKUP(Tabela4[[#This Row],[Tipo]],Tabela5[Tipo],Tabela5[Id_Carga],-1)</f>
        <v>1</v>
      </c>
      <c r="H1931" s="59">
        <f>MONTH(DATE(2024, FIND(Tabela4[[#This Row],[Mês]], "janfevmarabrmaijunjulagosetoutnovdez")/3 + 1, 1))</f>
        <v>5</v>
      </c>
      <c r="I1931" s="51">
        <v>123</v>
      </c>
      <c r="J1931" s="47">
        <v>123</v>
      </c>
    </row>
    <row r="1932" spans="1:10" x14ac:dyDescent="0.25">
      <c r="A1932" s="59" t="s">
        <v>198</v>
      </c>
      <c r="B1932" s="46" t="s">
        <v>191</v>
      </c>
      <c r="C1932" s="46" t="s">
        <v>86</v>
      </c>
      <c r="D1932" s="46" t="s">
        <v>187</v>
      </c>
      <c r="E1932" s="68">
        <f>_xlfn.XLOOKUP(Tabela4[[#This Row],[Origem]],Tabela2[Estado],Tabela2[Id_Porto],-1)</f>
        <v>4</v>
      </c>
      <c r="F1932" s="68">
        <f>_xlfn.XLOOKUP(Tabela4[[#This Row],[Destino]],Tabela2[Estado],Tabela2[Id_Porto],-1)</f>
        <v>12</v>
      </c>
      <c r="G1932" s="68">
        <f>_xlfn.XLOOKUP(Tabela4[[#This Row],[Tipo]],Tabela5[Tipo],Tabela5[Id_Carga],-1)</f>
        <v>3</v>
      </c>
      <c r="H1932" s="59">
        <f>MONTH(DATE(2024, FIND(Tabela4[[#This Row],[Mês]], "janfevmarabrmaijunjulagosetoutnovdez")/3 + 1, 1))</f>
        <v>5</v>
      </c>
      <c r="I1932" s="51">
        <v>59</v>
      </c>
      <c r="J1932" s="47">
        <v>118</v>
      </c>
    </row>
    <row r="1933" spans="1:10" x14ac:dyDescent="0.25">
      <c r="A1933" s="59" t="s">
        <v>198</v>
      </c>
      <c r="B1933" s="46" t="s">
        <v>191</v>
      </c>
      <c r="C1933" s="46" t="s">
        <v>182</v>
      </c>
      <c r="D1933" s="46" t="s">
        <v>177</v>
      </c>
      <c r="E1933" s="68">
        <f>_xlfn.XLOOKUP(Tabela4[[#This Row],[Origem]],Tabela2[Estado],Tabela2[Id_Porto],-1)</f>
        <v>7</v>
      </c>
      <c r="F1933" s="68">
        <f>_xlfn.XLOOKUP(Tabela4[[#This Row],[Destino]],Tabela2[Estado],Tabela2[Id_Porto],-1)</f>
        <v>1</v>
      </c>
      <c r="G1933" s="68">
        <f>_xlfn.XLOOKUP(Tabela4[[#This Row],[Tipo]],Tabela5[Tipo],Tabela5[Id_Carga],-1)</f>
        <v>3</v>
      </c>
      <c r="H1933" s="59">
        <f>MONTH(DATE(2024, FIND(Tabela4[[#This Row],[Mês]], "janfevmarabrmaijunjulagosetoutnovdez")/3 + 1, 1))</f>
        <v>5</v>
      </c>
      <c r="I1933" s="51">
        <v>59</v>
      </c>
      <c r="J1933" s="47">
        <v>118</v>
      </c>
    </row>
    <row r="1934" spans="1:10" x14ac:dyDescent="0.25">
      <c r="A1934" s="59" t="s">
        <v>198</v>
      </c>
      <c r="B1934" s="46" t="s">
        <v>193</v>
      </c>
      <c r="C1934" s="46" t="s">
        <v>186</v>
      </c>
      <c r="D1934" s="46" t="s">
        <v>185</v>
      </c>
      <c r="E1934" s="68">
        <f>_xlfn.XLOOKUP(Tabela4[[#This Row],[Origem]],Tabela2[Estado],Tabela2[Id_Porto],-1)</f>
        <v>11</v>
      </c>
      <c r="F1934" s="68">
        <f>_xlfn.XLOOKUP(Tabela4[[#This Row],[Destino]],Tabela2[Estado],Tabela2[Id_Porto],-1)</f>
        <v>10</v>
      </c>
      <c r="G1934" s="68">
        <f>_xlfn.XLOOKUP(Tabela4[[#This Row],[Tipo]],Tabela5[Tipo],Tabela5[Id_Carga],-1)</f>
        <v>4</v>
      </c>
      <c r="H1934" s="59">
        <f>MONTH(DATE(2024, FIND(Tabela4[[#This Row],[Mês]], "janfevmarabrmaijunjulagosetoutnovdez")/3 + 1, 1))</f>
        <v>5</v>
      </c>
      <c r="I1934" s="51">
        <v>59</v>
      </c>
      <c r="J1934" s="47">
        <v>118</v>
      </c>
    </row>
    <row r="1935" spans="1:10" x14ac:dyDescent="0.25">
      <c r="A1935" s="59" t="s">
        <v>198</v>
      </c>
      <c r="B1935" s="46" t="s">
        <v>191</v>
      </c>
      <c r="C1935" s="46" t="s">
        <v>186</v>
      </c>
      <c r="D1935" s="46" t="s">
        <v>183</v>
      </c>
      <c r="E1935" s="68">
        <f>_xlfn.XLOOKUP(Tabela4[[#This Row],[Origem]],Tabela2[Estado],Tabela2[Id_Porto],-1)</f>
        <v>11</v>
      </c>
      <c r="F1935" s="68">
        <f>_xlfn.XLOOKUP(Tabela4[[#This Row],[Destino]],Tabela2[Estado],Tabela2[Id_Porto],-1)</f>
        <v>8</v>
      </c>
      <c r="G1935" s="68">
        <f>_xlfn.XLOOKUP(Tabela4[[#This Row],[Tipo]],Tabela5[Tipo],Tabela5[Id_Carga],-1)</f>
        <v>3</v>
      </c>
      <c r="H1935" s="59">
        <f>MONTH(DATE(2024, FIND(Tabela4[[#This Row],[Mês]], "janfevmarabrmaijunjulagosetoutnovdez")/3 + 1, 1))</f>
        <v>5</v>
      </c>
      <c r="I1935" s="51">
        <v>57</v>
      </c>
      <c r="J1935" s="47">
        <v>114</v>
      </c>
    </row>
    <row r="1936" spans="1:10" x14ac:dyDescent="0.25">
      <c r="A1936" s="59" t="s">
        <v>198</v>
      </c>
      <c r="B1936" s="46" t="s">
        <v>191</v>
      </c>
      <c r="C1936" s="46" t="s">
        <v>181</v>
      </c>
      <c r="D1936" s="46" t="s">
        <v>187</v>
      </c>
      <c r="E1936" s="68">
        <f>_xlfn.XLOOKUP(Tabela4[[#This Row],[Origem]],Tabela2[Estado],Tabela2[Id_Porto],-1)</f>
        <v>6</v>
      </c>
      <c r="F1936" s="68">
        <f>_xlfn.XLOOKUP(Tabela4[[#This Row],[Destino]],Tabela2[Estado],Tabela2[Id_Porto],-1)</f>
        <v>12</v>
      </c>
      <c r="G1936" s="68">
        <f>_xlfn.XLOOKUP(Tabela4[[#This Row],[Tipo]],Tabela5[Tipo],Tabela5[Id_Carga],-1)</f>
        <v>3</v>
      </c>
      <c r="H1936" s="59">
        <f>MONTH(DATE(2024, FIND(Tabela4[[#This Row],[Mês]], "janfevmarabrmaijunjulagosetoutnovdez")/3 + 1, 1))</f>
        <v>5</v>
      </c>
      <c r="I1936" s="51">
        <v>55</v>
      </c>
      <c r="J1936" s="47">
        <v>110</v>
      </c>
    </row>
    <row r="1937" spans="1:10" x14ac:dyDescent="0.25">
      <c r="A1937" s="59" t="s">
        <v>198</v>
      </c>
      <c r="B1937" s="46" t="s">
        <v>191</v>
      </c>
      <c r="C1937" s="46" t="s">
        <v>186</v>
      </c>
      <c r="D1937" s="46" t="s">
        <v>179</v>
      </c>
      <c r="E1937" s="68">
        <f>_xlfn.XLOOKUP(Tabela4[[#This Row],[Origem]],Tabela2[Estado],Tabela2[Id_Porto],-1)</f>
        <v>11</v>
      </c>
      <c r="F1937" s="68">
        <f>_xlfn.XLOOKUP(Tabela4[[#This Row],[Destino]],Tabela2[Estado],Tabela2[Id_Porto],-1)</f>
        <v>3</v>
      </c>
      <c r="G1937" s="68">
        <f>_xlfn.XLOOKUP(Tabela4[[#This Row],[Tipo]],Tabela5[Tipo],Tabela5[Id_Carga],-1)</f>
        <v>3</v>
      </c>
      <c r="H1937" s="59">
        <f>MONTH(DATE(2024, FIND(Tabela4[[#This Row],[Mês]], "janfevmarabrmaijunjulagosetoutnovdez")/3 + 1, 1))</f>
        <v>5</v>
      </c>
      <c r="I1937" s="51">
        <v>55</v>
      </c>
      <c r="J1937" s="47">
        <v>110</v>
      </c>
    </row>
    <row r="1938" spans="1:10" x14ac:dyDescent="0.25">
      <c r="A1938" s="59" t="s">
        <v>198</v>
      </c>
      <c r="B1938" s="46" t="s">
        <v>192</v>
      </c>
      <c r="C1938" s="46" t="s">
        <v>182</v>
      </c>
      <c r="D1938" s="46" t="s">
        <v>184</v>
      </c>
      <c r="E1938" s="68">
        <f>_xlfn.XLOOKUP(Tabela4[[#This Row],[Origem]],Tabela2[Estado],Tabela2[Id_Porto],-1)</f>
        <v>7</v>
      </c>
      <c r="F1938" s="68">
        <f>_xlfn.XLOOKUP(Tabela4[[#This Row],[Destino]],Tabela2[Estado],Tabela2[Id_Porto],-1)</f>
        <v>9</v>
      </c>
      <c r="G1938" s="68">
        <f>_xlfn.XLOOKUP(Tabela4[[#This Row],[Tipo]],Tabela5[Tipo],Tabela5[Id_Carga],-1)</f>
        <v>1</v>
      </c>
      <c r="H1938" s="59">
        <f>MONTH(DATE(2024, FIND(Tabela4[[#This Row],[Mês]], "janfevmarabrmaijunjulagosetoutnovdez")/3 + 1, 1))</f>
        <v>5</v>
      </c>
      <c r="I1938" s="51">
        <v>107</v>
      </c>
      <c r="J1938" s="47">
        <v>107</v>
      </c>
    </row>
    <row r="1939" spans="1:10" x14ac:dyDescent="0.25">
      <c r="A1939" s="59" t="s">
        <v>198</v>
      </c>
      <c r="B1939" s="46" t="s">
        <v>193</v>
      </c>
      <c r="C1939" s="46" t="s">
        <v>181</v>
      </c>
      <c r="D1939" s="46" t="s">
        <v>180</v>
      </c>
      <c r="E1939" s="68">
        <f>_xlfn.XLOOKUP(Tabela4[[#This Row],[Origem]],Tabela2[Estado],Tabela2[Id_Porto],-1)</f>
        <v>6</v>
      </c>
      <c r="F1939" s="68">
        <f>_xlfn.XLOOKUP(Tabela4[[#This Row],[Destino]],Tabela2[Estado],Tabela2[Id_Porto],-1)</f>
        <v>5</v>
      </c>
      <c r="G1939" s="68">
        <f>_xlfn.XLOOKUP(Tabela4[[#This Row],[Tipo]],Tabela5[Tipo],Tabela5[Id_Carga],-1)</f>
        <v>4</v>
      </c>
      <c r="H1939" s="59">
        <f>MONTH(DATE(2024, FIND(Tabela4[[#This Row],[Mês]], "janfevmarabrmaijunjulagosetoutnovdez")/3 + 1, 1))</f>
        <v>5</v>
      </c>
      <c r="I1939" s="51">
        <v>53</v>
      </c>
      <c r="J1939" s="47">
        <v>106</v>
      </c>
    </row>
    <row r="1940" spans="1:10" x14ac:dyDescent="0.25">
      <c r="A1940" s="59" t="s">
        <v>198</v>
      </c>
      <c r="B1940" s="46" t="s">
        <v>192</v>
      </c>
      <c r="C1940" s="46" t="s">
        <v>186</v>
      </c>
      <c r="D1940" s="46" t="s">
        <v>186</v>
      </c>
      <c r="E1940" s="68">
        <f>_xlfn.XLOOKUP(Tabela4[[#This Row],[Origem]],Tabela2[Estado],Tabela2[Id_Porto],-1)</f>
        <v>11</v>
      </c>
      <c r="F1940" s="68">
        <f>_xlfn.XLOOKUP(Tabela4[[#This Row],[Destino]],Tabela2[Estado],Tabela2[Id_Porto],-1)</f>
        <v>11</v>
      </c>
      <c r="G1940" s="68">
        <f>_xlfn.XLOOKUP(Tabela4[[#This Row],[Tipo]],Tabela5[Tipo],Tabela5[Id_Carga],-1)</f>
        <v>1</v>
      </c>
      <c r="H1940" s="59">
        <f>MONTH(DATE(2024, FIND(Tabela4[[#This Row],[Mês]], "janfevmarabrmaijunjulagosetoutnovdez")/3 + 1, 1))</f>
        <v>5</v>
      </c>
      <c r="I1940" s="51">
        <v>105</v>
      </c>
      <c r="J1940" s="47">
        <v>105</v>
      </c>
    </row>
    <row r="1941" spans="1:10" x14ac:dyDescent="0.25">
      <c r="A1941" s="59" t="s">
        <v>198</v>
      </c>
      <c r="B1941" s="46" t="s">
        <v>192</v>
      </c>
      <c r="C1941" s="46" t="s">
        <v>184</v>
      </c>
      <c r="D1941" s="46" t="s">
        <v>181</v>
      </c>
      <c r="E1941" s="68">
        <f>_xlfn.XLOOKUP(Tabela4[[#This Row],[Origem]],Tabela2[Estado],Tabela2[Id_Porto],-1)</f>
        <v>9</v>
      </c>
      <c r="F1941" s="68">
        <f>_xlfn.XLOOKUP(Tabela4[[#This Row],[Destino]],Tabela2[Estado],Tabela2[Id_Porto],-1)</f>
        <v>6</v>
      </c>
      <c r="G1941" s="68">
        <f>_xlfn.XLOOKUP(Tabela4[[#This Row],[Tipo]],Tabela5[Tipo],Tabela5[Id_Carga],-1)</f>
        <v>1</v>
      </c>
      <c r="H1941" s="59">
        <f>MONTH(DATE(2024, FIND(Tabela4[[#This Row],[Mês]], "janfevmarabrmaijunjulagosetoutnovdez")/3 + 1, 1))</f>
        <v>5</v>
      </c>
      <c r="I1941" s="51">
        <v>103</v>
      </c>
      <c r="J1941" s="47">
        <v>103</v>
      </c>
    </row>
    <row r="1942" spans="1:10" x14ac:dyDescent="0.25">
      <c r="A1942" s="59" t="s">
        <v>198</v>
      </c>
      <c r="B1942" s="46" t="s">
        <v>192</v>
      </c>
      <c r="C1942" s="46" t="s">
        <v>184</v>
      </c>
      <c r="D1942" s="46" t="s">
        <v>177</v>
      </c>
      <c r="E1942" s="68">
        <f>_xlfn.XLOOKUP(Tabela4[[#This Row],[Origem]],Tabela2[Estado],Tabela2[Id_Porto],-1)</f>
        <v>9</v>
      </c>
      <c r="F1942" s="68">
        <f>_xlfn.XLOOKUP(Tabela4[[#This Row],[Destino]],Tabela2[Estado],Tabela2[Id_Porto],-1)</f>
        <v>1</v>
      </c>
      <c r="G1942" s="68">
        <f>_xlfn.XLOOKUP(Tabela4[[#This Row],[Tipo]],Tabela5[Tipo],Tabela5[Id_Carga],-1)</f>
        <v>1</v>
      </c>
      <c r="H1942" s="59">
        <f>MONTH(DATE(2024, FIND(Tabela4[[#This Row],[Mês]], "janfevmarabrmaijunjulagosetoutnovdez")/3 + 1, 1))</f>
        <v>5</v>
      </c>
      <c r="I1942" s="51">
        <v>102</v>
      </c>
      <c r="J1942" s="47">
        <v>102</v>
      </c>
    </row>
    <row r="1943" spans="1:10" x14ac:dyDescent="0.25">
      <c r="A1943" s="59" t="s">
        <v>198</v>
      </c>
      <c r="B1943" s="46" t="s">
        <v>192</v>
      </c>
      <c r="C1943" s="46" t="s">
        <v>184</v>
      </c>
      <c r="D1943" s="46" t="s">
        <v>86</v>
      </c>
      <c r="E1943" s="68">
        <f>_xlfn.XLOOKUP(Tabela4[[#This Row],[Origem]],Tabela2[Estado],Tabela2[Id_Porto],-1)</f>
        <v>9</v>
      </c>
      <c r="F1943" s="68">
        <f>_xlfn.XLOOKUP(Tabela4[[#This Row],[Destino]],Tabela2[Estado],Tabela2[Id_Porto],-1)</f>
        <v>4</v>
      </c>
      <c r="G1943" s="68">
        <f>_xlfn.XLOOKUP(Tabela4[[#This Row],[Tipo]],Tabela5[Tipo],Tabela5[Id_Carga],-1)</f>
        <v>1</v>
      </c>
      <c r="H1943" s="59">
        <f>MONTH(DATE(2024, FIND(Tabela4[[#This Row],[Mês]], "janfevmarabrmaijunjulagosetoutnovdez")/3 + 1, 1))</f>
        <v>5</v>
      </c>
      <c r="I1943" s="51">
        <v>102</v>
      </c>
      <c r="J1943" s="47">
        <v>102</v>
      </c>
    </row>
    <row r="1944" spans="1:10" x14ac:dyDescent="0.25">
      <c r="A1944" s="59" t="s">
        <v>198</v>
      </c>
      <c r="B1944" s="46" t="s">
        <v>192</v>
      </c>
      <c r="C1944" s="46" t="s">
        <v>180</v>
      </c>
      <c r="D1944" s="46" t="s">
        <v>177</v>
      </c>
      <c r="E1944" s="68">
        <f>_xlfn.XLOOKUP(Tabela4[[#This Row],[Origem]],Tabela2[Estado],Tabela2[Id_Porto],-1)</f>
        <v>5</v>
      </c>
      <c r="F1944" s="68">
        <f>_xlfn.XLOOKUP(Tabela4[[#This Row],[Destino]],Tabela2[Estado],Tabela2[Id_Porto],-1)</f>
        <v>1</v>
      </c>
      <c r="G1944" s="68">
        <f>_xlfn.XLOOKUP(Tabela4[[#This Row],[Tipo]],Tabela5[Tipo],Tabela5[Id_Carga],-1)</f>
        <v>1</v>
      </c>
      <c r="H1944" s="59">
        <f>MONTH(DATE(2024, FIND(Tabela4[[#This Row],[Mês]], "janfevmarabrmaijunjulagosetoutnovdez")/3 + 1, 1))</f>
        <v>5</v>
      </c>
      <c r="I1944" s="51">
        <v>100</v>
      </c>
      <c r="J1944" s="47">
        <v>100</v>
      </c>
    </row>
    <row r="1945" spans="1:10" x14ac:dyDescent="0.25">
      <c r="A1945" s="59" t="s">
        <v>198</v>
      </c>
      <c r="B1945" s="46" t="s">
        <v>191</v>
      </c>
      <c r="C1945" s="46" t="s">
        <v>183</v>
      </c>
      <c r="D1945" s="46" t="s">
        <v>86</v>
      </c>
      <c r="E1945" s="68">
        <f>_xlfn.XLOOKUP(Tabela4[[#This Row],[Origem]],Tabela2[Estado],Tabela2[Id_Porto],-1)</f>
        <v>8</v>
      </c>
      <c r="F1945" s="68">
        <f>_xlfn.XLOOKUP(Tabela4[[#This Row],[Destino]],Tabela2[Estado],Tabela2[Id_Porto],-1)</f>
        <v>4</v>
      </c>
      <c r="G1945" s="68">
        <f>_xlfn.XLOOKUP(Tabela4[[#This Row],[Tipo]],Tabela5[Tipo],Tabela5[Id_Carga],-1)</f>
        <v>3</v>
      </c>
      <c r="H1945" s="59">
        <f>MONTH(DATE(2024, FIND(Tabela4[[#This Row],[Mês]], "janfevmarabrmaijunjulagosetoutnovdez")/3 + 1, 1))</f>
        <v>5</v>
      </c>
      <c r="I1945" s="51">
        <v>50</v>
      </c>
      <c r="J1945" s="47">
        <v>100</v>
      </c>
    </row>
    <row r="1946" spans="1:10" x14ac:dyDescent="0.25">
      <c r="A1946" s="59" t="s">
        <v>198</v>
      </c>
      <c r="B1946" s="46" t="s">
        <v>191</v>
      </c>
      <c r="C1946" s="46" t="s">
        <v>187</v>
      </c>
      <c r="D1946" s="46" t="s">
        <v>186</v>
      </c>
      <c r="E1946" s="68">
        <f>_xlfn.XLOOKUP(Tabela4[[#This Row],[Origem]],Tabela2[Estado],Tabela2[Id_Porto],-1)</f>
        <v>12</v>
      </c>
      <c r="F1946" s="68">
        <f>_xlfn.XLOOKUP(Tabela4[[#This Row],[Destino]],Tabela2[Estado],Tabela2[Id_Porto],-1)</f>
        <v>11</v>
      </c>
      <c r="G1946" s="68">
        <f>_xlfn.XLOOKUP(Tabela4[[#This Row],[Tipo]],Tabela5[Tipo],Tabela5[Id_Carga],-1)</f>
        <v>3</v>
      </c>
      <c r="H1946" s="59">
        <f>MONTH(DATE(2024, FIND(Tabela4[[#This Row],[Mês]], "janfevmarabrmaijunjulagosetoutnovdez")/3 + 1, 1))</f>
        <v>5</v>
      </c>
      <c r="I1946" s="51">
        <v>50</v>
      </c>
      <c r="J1946" s="47">
        <v>100</v>
      </c>
    </row>
    <row r="1947" spans="1:10" x14ac:dyDescent="0.25">
      <c r="A1947" s="59" t="s">
        <v>198</v>
      </c>
      <c r="B1947" s="46" t="s">
        <v>193</v>
      </c>
      <c r="C1947" s="46" t="s">
        <v>186</v>
      </c>
      <c r="D1947" s="46" t="s">
        <v>183</v>
      </c>
      <c r="E1947" s="68">
        <f>_xlfn.XLOOKUP(Tabela4[[#This Row],[Origem]],Tabela2[Estado],Tabela2[Id_Porto],-1)</f>
        <v>11</v>
      </c>
      <c r="F1947" s="68">
        <f>_xlfn.XLOOKUP(Tabela4[[#This Row],[Destino]],Tabela2[Estado],Tabela2[Id_Porto],-1)</f>
        <v>8</v>
      </c>
      <c r="G1947" s="68">
        <f>_xlfn.XLOOKUP(Tabela4[[#This Row],[Tipo]],Tabela5[Tipo],Tabela5[Id_Carga],-1)</f>
        <v>4</v>
      </c>
      <c r="H1947" s="59">
        <f>MONTH(DATE(2024, FIND(Tabela4[[#This Row],[Mês]], "janfevmarabrmaijunjulagosetoutnovdez")/3 + 1, 1))</f>
        <v>5</v>
      </c>
      <c r="I1947" s="51">
        <v>48</v>
      </c>
      <c r="J1947" s="47">
        <v>96</v>
      </c>
    </row>
    <row r="1948" spans="1:10" x14ac:dyDescent="0.25">
      <c r="A1948" s="59" t="s">
        <v>198</v>
      </c>
      <c r="B1948" s="46" t="s">
        <v>192</v>
      </c>
      <c r="C1948" s="46" t="s">
        <v>180</v>
      </c>
      <c r="D1948" s="46" t="s">
        <v>183</v>
      </c>
      <c r="E1948" s="68">
        <f>_xlfn.XLOOKUP(Tabela4[[#This Row],[Origem]],Tabela2[Estado],Tabela2[Id_Porto],-1)</f>
        <v>5</v>
      </c>
      <c r="F1948" s="68">
        <f>_xlfn.XLOOKUP(Tabela4[[#This Row],[Destino]],Tabela2[Estado],Tabela2[Id_Porto],-1)</f>
        <v>8</v>
      </c>
      <c r="G1948" s="68">
        <f>_xlfn.XLOOKUP(Tabela4[[#This Row],[Tipo]],Tabela5[Tipo],Tabela5[Id_Carga],-1)</f>
        <v>1</v>
      </c>
      <c r="H1948" s="59">
        <f>MONTH(DATE(2024, FIND(Tabela4[[#This Row],[Mês]], "janfevmarabrmaijunjulagosetoutnovdez")/3 + 1, 1))</f>
        <v>5</v>
      </c>
      <c r="I1948" s="51">
        <v>95</v>
      </c>
      <c r="J1948" s="47">
        <v>95</v>
      </c>
    </row>
    <row r="1949" spans="1:10" x14ac:dyDescent="0.25">
      <c r="A1949" s="59" t="s">
        <v>198</v>
      </c>
      <c r="B1949" s="46" t="s">
        <v>192</v>
      </c>
      <c r="C1949" s="46" t="s">
        <v>183</v>
      </c>
      <c r="D1949" s="46" t="s">
        <v>177</v>
      </c>
      <c r="E1949" s="68">
        <f>_xlfn.XLOOKUP(Tabela4[[#This Row],[Origem]],Tabela2[Estado],Tabela2[Id_Porto],-1)</f>
        <v>8</v>
      </c>
      <c r="F1949" s="68">
        <f>_xlfn.XLOOKUP(Tabela4[[#This Row],[Destino]],Tabela2[Estado],Tabela2[Id_Porto],-1)</f>
        <v>1</v>
      </c>
      <c r="G1949" s="68">
        <f>_xlfn.XLOOKUP(Tabela4[[#This Row],[Tipo]],Tabela5[Tipo],Tabela5[Id_Carga],-1)</f>
        <v>1</v>
      </c>
      <c r="H1949" s="59">
        <f>MONTH(DATE(2024, FIND(Tabela4[[#This Row],[Mês]], "janfevmarabrmaijunjulagosetoutnovdez")/3 + 1, 1))</f>
        <v>5</v>
      </c>
      <c r="I1949" s="51">
        <v>94</v>
      </c>
      <c r="J1949" s="47">
        <v>94</v>
      </c>
    </row>
    <row r="1950" spans="1:10" x14ac:dyDescent="0.25">
      <c r="A1950" s="59" t="s">
        <v>198</v>
      </c>
      <c r="B1950" s="46" t="s">
        <v>191</v>
      </c>
      <c r="C1950" s="46" t="s">
        <v>183</v>
      </c>
      <c r="D1950" s="46" t="s">
        <v>177</v>
      </c>
      <c r="E1950" s="68">
        <f>_xlfn.XLOOKUP(Tabela4[[#This Row],[Origem]],Tabela2[Estado],Tabela2[Id_Porto],-1)</f>
        <v>8</v>
      </c>
      <c r="F1950" s="68">
        <f>_xlfn.XLOOKUP(Tabela4[[#This Row],[Destino]],Tabela2[Estado],Tabela2[Id_Porto],-1)</f>
        <v>1</v>
      </c>
      <c r="G1950" s="68">
        <f>_xlfn.XLOOKUP(Tabela4[[#This Row],[Tipo]],Tabela5[Tipo],Tabela5[Id_Carga],-1)</f>
        <v>3</v>
      </c>
      <c r="H1950" s="59">
        <f>MONTH(DATE(2024, FIND(Tabela4[[#This Row],[Mês]], "janfevmarabrmaijunjulagosetoutnovdez")/3 + 1, 1))</f>
        <v>5</v>
      </c>
      <c r="I1950" s="51">
        <v>47</v>
      </c>
      <c r="J1950" s="47">
        <v>94</v>
      </c>
    </row>
    <row r="1951" spans="1:10" x14ac:dyDescent="0.25">
      <c r="A1951" s="59" t="s">
        <v>198</v>
      </c>
      <c r="B1951" s="46" t="s">
        <v>192</v>
      </c>
      <c r="C1951" s="46" t="s">
        <v>182</v>
      </c>
      <c r="D1951" s="46" t="s">
        <v>184</v>
      </c>
      <c r="E1951" s="68">
        <f>_xlfn.XLOOKUP(Tabela4[[#This Row],[Origem]],Tabela2[Estado],Tabela2[Id_Porto],-1)</f>
        <v>7</v>
      </c>
      <c r="F1951" s="68">
        <f>_xlfn.XLOOKUP(Tabela4[[#This Row],[Destino]],Tabela2[Estado],Tabela2[Id_Porto],-1)</f>
        <v>9</v>
      </c>
      <c r="G1951" s="68">
        <f>_xlfn.XLOOKUP(Tabela4[[#This Row],[Tipo]],Tabela5[Tipo],Tabela5[Id_Carga],-1)</f>
        <v>1</v>
      </c>
      <c r="H1951" s="59">
        <f>MONTH(DATE(2024, FIND(Tabela4[[#This Row],[Mês]], "janfevmarabrmaijunjulagosetoutnovdez")/3 + 1, 1))</f>
        <v>5</v>
      </c>
      <c r="I1951" s="51">
        <v>88</v>
      </c>
      <c r="J1951" s="47">
        <v>88</v>
      </c>
    </row>
    <row r="1952" spans="1:10" x14ac:dyDescent="0.25">
      <c r="A1952" s="59" t="s">
        <v>198</v>
      </c>
      <c r="B1952" s="46" t="s">
        <v>192</v>
      </c>
      <c r="C1952" s="46" t="s">
        <v>184</v>
      </c>
      <c r="D1952" s="46" t="s">
        <v>86</v>
      </c>
      <c r="E1952" s="68">
        <f>_xlfn.XLOOKUP(Tabela4[[#This Row],[Origem]],Tabela2[Estado],Tabela2[Id_Porto],-1)</f>
        <v>9</v>
      </c>
      <c r="F1952" s="68">
        <f>_xlfn.XLOOKUP(Tabela4[[#This Row],[Destino]],Tabela2[Estado],Tabela2[Id_Porto],-1)</f>
        <v>4</v>
      </c>
      <c r="G1952" s="68">
        <f>_xlfn.XLOOKUP(Tabela4[[#This Row],[Tipo]],Tabela5[Tipo],Tabela5[Id_Carga],-1)</f>
        <v>1</v>
      </c>
      <c r="H1952" s="59">
        <f>MONTH(DATE(2024, FIND(Tabela4[[#This Row],[Mês]], "janfevmarabrmaijunjulagosetoutnovdez")/3 + 1, 1))</f>
        <v>5</v>
      </c>
      <c r="I1952" s="51">
        <v>88</v>
      </c>
      <c r="J1952" s="47">
        <v>88</v>
      </c>
    </row>
    <row r="1953" spans="1:10" x14ac:dyDescent="0.25">
      <c r="A1953" s="59" t="s">
        <v>198</v>
      </c>
      <c r="B1953" s="46" t="s">
        <v>191</v>
      </c>
      <c r="C1953" s="46" t="s">
        <v>181</v>
      </c>
      <c r="D1953" s="46" t="s">
        <v>177</v>
      </c>
      <c r="E1953" s="68">
        <f>_xlfn.XLOOKUP(Tabela4[[#This Row],[Origem]],Tabela2[Estado],Tabela2[Id_Porto],-1)</f>
        <v>6</v>
      </c>
      <c r="F1953" s="68">
        <f>_xlfn.XLOOKUP(Tabela4[[#This Row],[Destino]],Tabela2[Estado],Tabela2[Id_Porto],-1)</f>
        <v>1</v>
      </c>
      <c r="G1953" s="68">
        <f>_xlfn.XLOOKUP(Tabela4[[#This Row],[Tipo]],Tabela5[Tipo],Tabela5[Id_Carga],-1)</f>
        <v>3</v>
      </c>
      <c r="H1953" s="59">
        <f>MONTH(DATE(2024, FIND(Tabela4[[#This Row],[Mês]], "janfevmarabrmaijunjulagosetoutnovdez")/3 + 1, 1))</f>
        <v>5</v>
      </c>
      <c r="I1953" s="51">
        <v>43</v>
      </c>
      <c r="J1953" s="47">
        <v>86</v>
      </c>
    </row>
    <row r="1954" spans="1:10" x14ac:dyDescent="0.25">
      <c r="A1954" s="59" t="s">
        <v>198</v>
      </c>
      <c r="B1954" s="46" t="s">
        <v>191</v>
      </c>
      <c r="C1954" s="46" t="s">
        <v>184</v>
      </c>
      <c r="D1954" s="46" t="s">
        <v>186</v>
      </c>
      <c r="E1954" s="68">
        <f>_xlfn.XLOOKUP(Tabela4[[#This Row],[Origem]],Tabela2[Estado],Tabela2[Id_Porto],-1)</f>
        <v>9</v>
      </c>
      <c r="F1954" s="68">
        <f>_xlfn.XLOOKUP(Tabela4[[#This Row],[Destino]],Tabela2[Estado],Tabela2[Id_Porto],-1)</f>
        <v>11</v>
      </c>
      <c r="G1954" s="68">
        <f>_xlfn.XLOOKUP(Tabela4[[#This Row],[Tipo]],Tabela5[Tipo],Tabela5[Id_Carga],-1)</f>
        <v>3</v>
      </c>
      <c r="H1954" s="59">
        <f>MONTH(DATE(2024, FIND(Tabela4[[#This Row],[Mês]], "janfevmarabrmaijunjulagosetoutnovdez")/3 + 1, 1))</f>
        <v>5</v>
      </c>
      <c r="I1954" s="51">
        <v>43</v>
      </c>
      <c r="J1954" s="47">
        <v>86</v>
      </c>
    </row>
    <row r="1955" spans="1:10" x14ac:dyDescent="0.25">
      <c r="A1955" s="59" t="s">
        <v>198</v>
      </c>
      <c r="B1955" s="46" t="s">
        <v>191</v>
      </c>
      <c r="C1955" s="46" t="s">
        <v>180</v>
      </c>
      <c r="D1955" s="46" t="s">
        <v>183</v>
      </c>
      <c r="E1955" s="68">
        <f>_xlfn.XLOOKUP(Tabela4[[#This Row],[Origem]],Tabela2[Estado],Tabela2[Id_Porto],-1)</f>
        <v>5</v>
      </c>
      <c r="F1955" s="68">
        <f>_xlfn.XLOOKUP(Tabela4[[#This Row],[Destino]],Tabela2[Estado],Tabela2[Id_Porto],-1)</f>
        <v>8</v>
      </c>
      <c r="G1955" s="68">
        <f>_xlfn.XLOOKUP(Tabela4[[#This Row],[Tipo]],Tabela5[Tipo],Tabela5[Id_Carga],-1)</f>
        <v>3</v>
      </c>
      <c r="H1955" s="59">
        <f>MONTH(DATE(2024, FIND(Tabela4[[#This Row],[Mês]], "janfevmarabrmaijunjulagosetoutnovdez")/3 + 1, 1))</f>
        <v>5</v>
      </c>
      <c r="I1955" s="51">
        <v>41</v>
      </c>
      <c r="J1955" s="47">
        <v>82</v>
      </c>
    </row>
    <row r="1956" spans="1:10" x14ac:dyDescent="0.25">
      <c r="A1956" s="59" t="s">
        <v>198</v>
      </c>
      <c r="B1956" s="46" t="s">
        <v>191</v>
      </c>
      <c r="C1956" s="46" t="s">
        <v>180</v>
      </c>
      <c r="D1956" s="46" t="s">
        <v>186</v>
      </c>
      <c r="E1956" s="68">
        <f>_xlfn.XLOOKUP(Tabela4[[#This Row],[Origem]],Tabela2[Estado],Tabela2[Id_Porto],-1)</f>
        <v>5</v>
      </c>
      <c r="F1956" s="68">
        <f>_xlfn.XLOOKUP(Tabela4[[#This Row],[Destino]],Tabela2[Estado],Tabela2[Id_Porto],-1)</f>
        <v>11</v>
      </c>
      <c r="G1956" s="68">
        <f>_xlfn.XLOOKUP(Tabela4[[#This Row],[Tipo]],Tabela5[Tipo],Tabela5[Id_Carga],-1)</f>
        <v>3</v>
      </c>
      <c r="H1956" s="59">
        <f>MONTH(DATE(2024, FIND(Tabela4[[#This Row],[Mês]], "janfevmarabrmaijunjulagosetoutnovdez")/3 + 1, 1))</f>
        <v>5</v>
      </c>
      <c r="I1956" s="51">
        <v>41</v>
      </c>
      <c r="J1956" s="47">
        <v>82</v>
      </c>
    </row>
    <row r="1957" spans="1:10" x14ac:dyDescent="0.25">
      <c r="A1957" s="59" t="s">
        <v>198</v>
      </c>
      <c r="B1957" s="46" t="s">
        <v>191</v>
      </c>
      <c r="C1957" s="46" t="s">
        <v>180</v>
      </c>
      <c r="D1957" s="46" t="s">
        <v>186</v>
      </c>
      <c r="E1957" s="68">
        <f>_xlfn.XLOOKUP(Tabela4[[#This Row],[Origem]],Tabela2[Estado],Tabela2[Id_Porto],-1)</f>
        <v>5</v>
      </c>
      <c r="F1957" s="68">
        <f>_xlfn.XLOOKUP(Tabela4[[#This Row],[Destino]],Tabela2[Estado],Tabela2[Id_Porto],-1)</f>
        <v>11</v>
      </c>
      <c r="G1957" s="68">
        <f>_xlfn.XLOOKUP(Tabela4[[#This Row],[Tipo]],Tabela5[Tipo],Tabela5[Id_Carga],-1)</f>
        <v>3</v>
      </c>
      <c r="H1957" s="59">
        <f>MONTH(DATE(2024, FIND(Tabela4[[#This Row],[Mês]], "janfevmarabrmaijunjulagosetoutnovdez")/3 + 1, 1))</f>
        <v>5</v>
      </c>
      <c r="I1957" s="51">
        <v>41</v>
      </c>
      <c r="J1957" s="47">
        <v>82</v>
      </c>
    </row>
    <row r="1958" spans="1:10" x14ac:dyDescent="0.25">
      <c r="A1958" s="59" t="s">
        <v>198</v>
      </c>
      <c r="B1958" s="46" t="s">
        <v>193</v>
      </c>
      <c r="C1958" s="46" t="s">
        <v>184</v>
      </c>
      <c r="D1958" s="46" t="s">
        <v>183</v>
      </c>
      <c r="E1958" s="68">
        <f>_xlfn.XLOOKUP(Tabela4[[#This Row],[Origem]],Tabela2[Estado],Tabela2[Id_Porto],-1)</f>
        <v>9</v>
      </c>
      <c r="F1958" s="68">
        <f>_xlfn.XLOOKUP(Tabela4[[#This Row],[Destino]],Tabela2[Estado],Tabela2[Id_Porto],-1)</f>
        <v>8</v>
      </c>
      <c r="G1958" s="68">
        <f>_xlfn.XLOOKUP(Tabela4[[#This Row],[Tipo]],Tabela5[Tipo],Tabela5[Id_Carga],-1)</f>
        <v>4</v>
      </c>
      <c r="H1958" s="59">
        <f>MONTH(DATE(2024, FIND(Tabela4[[#This Row],[Mês]], "janfevmarabrmaijunjulagosetoutnovdez")/3 + 1, 1))</f>
        <v>5</v>
      </c>
      <c r="I1958" s="51">
        <v>41</v>
      </c>
      <c r="J1958" s="47">
        <v>82</v>
      </c>
    </row>
    <row r="1959" spans="1:10" x14ac:dyDescent="0.25">
      <c r="A1959" s="59" t="s">
        <v>198</v>
      </c>
      <c r="B1959" s="46" t="s">
        <v>191</v>
      </c>
      <c r="C1959" s="46" t="s">
        <v>181</v>
      </c>
      <c r="D1959" s="46" t="s">
        <v>184</v>
      </c>
      <c r="E1959" s="68">
        <f>_xlfn.XLOOKUP(Tabela4[[#This Row],[Origem]],Tabela2[Estado],Tabela2[Id_Porto],-1)</f>
        <v>6</v>
      </c>
      <c r="F1959" s="68">
        <f>_xlfn.XLOOKUP(Tabela4[[#This Row],[Destino]],Tabela2[Estado],Tabela2[Id_Porto],-1)</f>
        <v>9</v>
      </c>
      <c r="G1959" s="68">
        <f>_xlfn.XLOOKUP(Tabela4[[#This Row],[Tipo]],Tabela5[Tipo],Tabela5[Id_Carga],-1)</f>
        <v>3</v>
      </c>
      <c r="H1959" s="59">
        <f>MONTH(DATE(2024, FIND(Tabela4[[#This Row],[Mês]], "janfevmarabrmaijunjulagosetoutnovdez")/3 + 1, 1))</f>
        <v>5</v>
      </c>
      <c r="I1959" s="51">
        <v>39</v>
      </c>
      <c r="J1959" s="47">
        <v>78</v>
      </c>
    </row>
    <row r="1960" spans="1:10" x14ac:dyDescent="0.25">
      <c r="A1960" s="59" t="s">
        <v>198</v>
      </c>
      <c r="B1960" s="46" t="s">
        <v>191</v>
      </c>
      <c r="C1960" s="46" t="s">
        <v>178</v>
      </c>
      <c r="D1960" s="46" t="s">
        <v>184</v>
      </c>
      <c r="E1960" s="68">
        <f>_xlfn.XLOOKUP(Tabela4[[#This Row],[Origem]],Tabela2[Estado],Tabela2[Id_Porto],-1)</f>
        <v>2</v>
      </c>
      <c r="F1960" s="68">
        <f>_xlfn.XLOOKUP(Tabela4[[#This Row],[Destino]],Tabela2[Estado],Tabela2[Id_Porto],-1)</f>
        <v>9</v>
      </c>
      <c r="G1960" s="68">
        <f>_xlfn.XLOOKUP(Tabela4[[#This Row],[Tipo]],Tabela5[Tipo],Tabela5[Id_Carga],-1)</f>
        <v>3</v>
      </c>
      <c r="H1960" s="59">
        <f>MONTH(DATE(2024, FIND(Tabela4[[#This Row],[Mês]], "janfevmarabrmaijunjulagosetoutnovdez")/3 + 1, 1))</f>
        <v>5</v>
      </c>
      <c r="I1960" s="51">
        <v>39</v>
      </c>
      <c r="J1960" s="47">
        <v>78</v>
      </c>
    </row>
    <row r="1961" spans="1:10" x14ac:dyDescent="0.25">
      <c r="A1961" s="59" t="s">
        <v>198</v>
      </c>
      <c r="B1961" s="46" t="s">
        <v>191</v>
      </c>
      <c r="C1961" s="46" t="s">
        <v>187</v>
      </c>
      <c r="D1961" s="46" t="s">
        <v>179</v>
      </c>
      <c r="E1961" s="68">
        <f>_xlfn.XLOOKUP(Tabela4[[#This Row],[Origem]],Tabela2[Estado],Tabela2[Id_Porto],-1)</f>
        <v>12</v>
      </c>
      <c r="F1961" s="68">
        <f>_xlfn.XLOOKUP(Tabela4[[#This Row],[Destino]],Tabela2[Estado],Tabela2[Id_Porto],-1)</f>
        <v>3</v>
      </c>
      <c r="G1961" s="68">
        <f>_xlfn.XLOOKUP(Tabela4[[#This Row],[Tipo]],Tabela5[Tipo],Tabela5[Id_Carga],-1)</f>
        <v>3</v>
      </c>
      <c r="H1961" s="59">
        <f>MONTH(DATE(2024, FIND(Tabela4[[#This Row],[Mês]], "janfevmarabrmaijunjulagosetoutnovdez")/3 + 1, 1))</f>
        <v>5</v>
      </c>
      <c r="I1961" s="51">
        <v>38</v>
      </c>
      <c r="J1961" s="47">
        <v>76</v>
      </c>
    </row>
    <row r="1962" spans="1:10" x14ac:dyDescent="0.25">
      <c r="A1962" s="59" t="s">
        <v>198</v>
      </c>
      <c r="B1962" s="46" t="s">
        <v>191</v>
      </c>
      <c r="C1962" s="46" t="s">
        <v>184</v>
      </c>
      <c r="D1962" s="46" t="s">
        <v>180</v>
      </c>
      <c r="E1962" s="68">
        <f>_xlfn.XLOOKUP(Tabela4[[#This Row],[Origem]],Tabela2[Estado],Tabela2[Id_Porto],-1)</f>
        <v>9</v>
      </c>
      <c r="F1962" s="68">
        <f>_xlfn.XLOOKUP(Tabela4[[#This Row],[Destino]],Tabela2[Estado],Tabela2[Id_Porto],-1)</f>
        <v>5</v>
      </c>
      <c r="G1962" s="68">
        <f>_xlfn.XLOOKUP(Tabela4[[#This Row],[Tipo]],Tabela5[Tipo],Tabela5[Id_Carga],-1)</f>
        <v>3</v>
      </c>
      <c r="H1962" s="59">
        <f>MONTH(DATE(2024, FIND(Tabela4[[#This Row],[Mês]], "janfevmarabrmaijunjulagosetoutnovdez")/3 + 1, 1))</f>
        <v>5</v>
      </c>
      <c r="I1962" s="51">
        <v>38</v>
      </c>
      <c r="J1962" s="47">
        <v>76</v>
      </c>
    </row>
    <row r="1963" spans="1:10" x14ac:dyDescent="0.25">
      <c r="A1963" s="59" t="s">
        <v>198</v>
      </c>
      <c r="B1963" s="46" t="s">
        <v>192</v>
      </c>
      <c r="C1963" s="46" t="s">
        <v>86</v>
      </c>
      <c r="D1963" s="46" t="s">
        <v>186</v>
      </c>
      <c r="E1963" s="68">
        <f>_xlfn.XLOOKUP(Tabela4[[#This Row],[Origem]],Tabela2[Estado],Tabela2[Id_Porto],-1)</f>
        <v>4</v>
      </c>
      <c r="F1963" s="68">
        <f>_xlfn.XLOOKUP(Tabela4[[#This Row],[Destino]],Tabela2[Estado],Tabela2[Id_Porto],-1)</f>
        <v>11</v>
      </c>
      <c r="G1963" s="68">
        <f>_xlfn.XLOOKUP(Tabela4[[#This Row],[Tipo]],Tabela5[Tipo],Tabela5[Id_Carga],-1)</f>
        <v>1</v>
      </c>
      <c r="H1963" s="59">
        <f>MONTH(DATE(2024, FIND(Tabela4[[#This Row],[Mês]], "janfevmarabrmaijunjulagosetoutnovdez")/3 + 1, 1))</f>
        <v>5</v>
      </c>
      <c r="I1963" s="51">
        <v>75</v>
      </c>
      <c r="J1963" s="47">
        <v>75</v>
      </c>
    </row>
    <row r="1964" spans="1:10" x14ac:dyDescent="0.25">
      <c r="A1964" s="59" t="s">
        <v>198</v>
      </c>
      <c r="B1964" s="46" t="s">
        <v>192</v>
      </c>
      <c r="C1964" s="46" t="s">
        <v>187</v>
      </c>
      <c r="D1964" s="46" t="s">
        <v>179</v>
      </c>
      <c r="E1964" s="68">
        <f>_xlfn.XLOOKUP(Tabela4[[#This Row],[Origem]],Tabela2[Estado],Tabela2[Id_Porto],-1)</f>
        <v>12</v>
      </c>
      <c r="F1964" s="68">
        <f>_xlfn.XLOOKUP(Tabela4[[#This Row],[Destino]],Tabela2[Estado],Tabela2[Id_Porto],-1)</f>
        <v>3</v>
      </c>
      <c r="G1964" s="68">
        <f>_xlfn.XLOOKUP(Tabela4[[#This Row],[Tipo]],Tabela5[Tipo],Tabela5[Id_Carga],-1)</f>
        <v>1</v>
      </c>
      <c r="H1964" s="59">
        <f>MONTH(DATE(2024, FIND(Tabela4[[#This Row],[Mês]], "janfevmarabrmaijunjulagosetoutnovdez")/3 + 1, 1))</f>
        <v>5</v>
      </c>
      <c r="I1964" s="51">
        <v>75</v>
      </c>
      <c r="J1964" s="47">
        <v>75</v>
      </c>
    </row>
    <row r="1965" spans="1:10" x14ac:dyDescent="0.25">
      <c r="A1965" s="59" t="s">
        <v>198</v>
      </c>
      <c r="B1965" s="46" t="s">
        <v>192</v>
      </c>
      <c r="C1965" s="46" t="s">
        <v>180</v>
      </c>
      <c r="D1965" s="46" t="s">
        <v>184</v>
      </c>
      <c r="E1965" s="68">
        <f>_xlfn.XLOOKUP(Tabela4[[#This Row],[Origem]],Tabela2[Estado],Tabela2[Id_Porto],-1)</f>
        <v>5</v>
      </c>
      <c r="F1965" s="68">
        <f>_xlfn.XLOOKUP(Tabela4[[#This Row],[Destino]],Tabela2[Estado],Tabela2[Id_Porto],-1)</f>
        <v>9</v>
      </c>
      <c r="G1965" s="68">
        <f>_xlfn.XLOOKUP(Tabela4[[#This Row],[Tipo]],Tabela5[Tipo],Tabela5[Id_Carga],-1)</f>
        <v>1</v>
      </c>
      <c r="H1965" s="59">
        <f>MONTH(DATE(2024, FIND(Tabela4[[#This Row],[Mês]], "janfevmarabrmaijunjulagosetoutnovdez")/3 + 1, 1))</f>
        <v>5</v>
      </c>
      <c r="I1965" s="51">
        <v>71</v>
      </c>
      <c r="J1965" s="47">
        <v>71</v>
      </c>
    </row>
    <row r="1966" spans="1:10" x14ac:dyDescent="0.25">
      <c r="A1966" s="59" t="s">
        <v>198</v>
      </c>
      <c r="B1966" s="46" t="s">
        <v>192</v>
      </c>
      <c r="C1966" s="46" t="s">
        <v>180</v>
      </c>
      <c r="D1966" s="46" t="s">
        <v>177</v>
      </c>
      <c r="E1966" s="68">
        <f>_xlfn.XLOOKUP(Tabela4[[#This Row],[Origem]],Tabela2[Estado],Tabela2[Id_Porto],-1)</f>
        <v>5</v>
      </c>
      <c r="F1966" s="68">
        <f>_xlfn.XLOOKUP(Tabela4[[#This Row],[Destino]],Tabela2[Estado],Tabela2[Id_Porto],-1)</f>
        <v>1</v>
      </c>
      <c r="G1966" s="68">
        <f>_xlfn.XLOOKUP(Tabela4[[#This Row],[Tipo]],Tabela5[Tipo],Tabela5[Id_Carga],-1)</f>
        <v>1</v>
      </c>
      <c r="H1966" s="59">
        <f>MONTH(DATE(2024, FIND(Tabela4[[#This Row],[Mês]], "janfevmarabrmaijunjulagosetoutnovdez")/3 + 1, 1))</f>
        <v>5</v>
      </c>
      <c r="I1966" s="51">
        <v>64</v>
      </c>
      <c r="J1966" s="47">
        <v>64</v>
      </c>
    </row>
    <row r="1967" spans="1:10" x14ac:dyDescent="0.25">
      <c r="A1967" s="59" t="s">
        <v>198</v>
      </c>
      <c r="B1967" s="46" t="s">
        <v>191</v>
      </c>
      <c r="C1967" s="46" t="s">
        <v>182</v>
      </c>
      <c r="D1967" s="46" t="s">
        <v>184</v>
      </c>
      <c r="E1967" s="68">
        <f>_xlfn.XLOOKUP(Tabela4[[#This Row],[Origem]],Tabela2[Estado],Tabela2[Id_Porto],-1)</f>
        <v>7</v>
      </c>
      <c r="F1967" s="68">
        <f>_xlfn.XLOOKUP(Tabela4[[#This Row],[Destino]],Tabela2[Estado],Tabela2[Id_Porto],-1)</f>
        <v>9</v>
      </c>
      <c r="G1967" s="68">
        <f>_xlfn.XLOOKUP(Tabela4[[#This Row],[Tipo]],Tabela5[Tipo],Tabela5[Id_Carga],-1)</f>
        <v>3</v>
      </c>
      <c r="H1967" s="59">
        <f>MONTH(DATE(2024, FIND(Tabela4[[#This Row],[Mês]], "janfevmarabrmaijunjulagosetoutnovdez")/3 + 1, 1))</f>
        <v>5</v>
      </c>
      <c r="I1967" s="51">
        <v>31</v>
      </c>
      <c r="J1967" s="47">
        <v>62</v>
      </c>
    </row>
    <row r="1968" spans="1:10" x14ac:dyDescent="0.25">
      <c r="A1968" s="59" t="s">
        <v>198</v>
      </c>
      <c r="B1968" s="46" t="s">
        <v>191</v>
      </c>
      <c r="C1968" s="46" t="s">
        <v>184</v>
      </c>
      <c r="D1968" s="46" t="s">
        <v>180</v>
      </c>
      <c r="E1968" s="68">
        <f>_xlfn.XLOOKUP(Tabela4[[#This Row],[Origem]],Tabela2[Estado],Tabela2[Id_Porto],-1)</f>
        <v>9</v>
      </c>
      <c r="F1968" s="68">
        <f>_xlfn.XLOOKUP(Tabela4[[#This Row],[Destino]],Tabela2[Estado],Tabela2[Id_Porto],-1)</f>
        <v>5</v>
      </c>
      <c r="G1968" s="68">
        <f>_xlfn.XLOOKUP(Tabela4[[#This Row],[Tipo]],Tabela5[Tipo],Tabela5[Id_Carga],-1)</f>
        <v>3</v>
      </c>
      <c r="H1968" s="59">
        <f>MONTH(DATE(2024, FIND(Tabela4[[#This Row],[Mês]], "janfevmarabrmaijunjulagosetoutnovdez")/3 + 1, 1))</f>
        <v>5</v>
      </c>
      <c r="I1968" s="51">
        <v>31</v>
      </c>
      <c r="J1968" s="47">
        <v>62</v>
      </c>
    </row>
    <row r="1969" spans="1:10" x14ac:dyDescent="0.25">
      <c r="A1969" s="59" t="s">
        <v>198</v>
      </c>
      <c r="B1969" s="46" t="s">
        <v>192</v>
      </c>
      <c r="C1969" s="46" t="s">
        <v>187</v>
      </c>
      <c r="D1969" s="46" t="s">
        <v>179</v>
      </c>
      <c r="E1969" s="68">
        <f>_xlfn.XLOOKUP(Tabela4[[#This Row],[Origem]],Tabela2[Estado],Tabela2[Id_Porto],-1)</f>
        <v>12</v>
      </c>
      <c r="F1969" s="68">
        <f>_xlfn.XLOOKUP(Tabela4[[#This Row],[Destino]],Tabela2[Estado],Tabela2[Id_Porto],-1)</f>
        <v>3</v>
      </c>
      <c r="G1969" s="68">
        <f>_xlfn.XLOOKUP(Tabela4[[#This Row],[Tipo]],Tabela5[Tipo],Tabela5[Id_Carga],-1)</f>
        <v>1</v>
      </c>
      <c r="H1969" s="59">
        <f>MONTH(DATE(2024, FIND(Tabela4[[#This Row],[Mês]], "janfevmarabrmaijunjulagosetoutnovdez")/3 + 1, 1))</f>
        <v>5</v>
      </c>
      <c r="I1969" s="51">
        <v>61</v>
      </c>
      <c r="J1969" s="47">
        <v>61</v>
      </c>
    </row>
    <row r="1970" spans="1:10" x14ac:dyDescent="0.25">
      <c r="A1970" s="59" t="s">
        <v>198</v>
      </c>
      <c r="B1970" s="46" t="s">
        <v>191</v>
      </c>
      <c r="C1970" s="46" t="s">
        <v>181</v>
      </c>
      <c r="D1970" s="46" t="s">
        <v>186</v>
      </c>
      <c r="E1970" s="68">
        <f>_xlfn.XLOOKUP(Tabela4[[#This Row],[Origem]],Tabela2[Estado],Tabela2[Id_Porto],-1)</f>
        <v>6</v>
      </c>
      <c r="F1970" s="68">
        <f>_xlfn.XLOOKUP(Tabela4[[#This Row],[Destino]],Tabela2[Estado],Tabela2[Id_Porto],-1)</f>
        <v>11</v>
      </c>
      <c r="G1970" s="68">
        <f>_xlfn.XLOOKUP(Tabela4[[#This Row],[Tipo]],Tabela5[Tipo],Tabela5[Id_Carga],-1)</f>
        <v>3</v>
      </c>
      <c r="H1970" s="59">
        <f>MONTH(DATE(2024, FIND(Tabela4[[#This Row],[Mês]], "janfevmarabrmaijunjulagosetoutnovdez")/3 + 1, 1))</f>
        <v>5</v>
      </c>
      <c r="I1970" s="51">
        <v>30</v>
      </c>
      <c r="J1970" s="47">
        <v>60</v>
      </c>
    </row>
    <row r="1971" spans="1:10" x14ac:dyDescent="0.25">
      <c r="A1971" s="59" t="s">
        <v>198</v>
      </c>
      <c r="B1971" s="46" t="s">
        <v>191</v>
      </c>
      <c r="C1971" s="46" t="s">
        <v>183</v>
      </c>
      <c r="D1971" s="46" t="s">
        <v>184</v>
      </c>
      <c r="E1971" s="68">
        <f>_xlfn.XLOOKUP(Tabela4[[#This Row],[Origem]],Tabela2[Estado],Tabela2[Id_Porto],-1)</f>
        <v>8</v>
      </c>
      <c r="F1971" s="68">
        <f>_xlfn.XLOOKUP(Tabela4[[#This Row],[Destino]],Tabela2[Estado],Tabela2[Id_Porto],-1)</f>
        <v>9</v>
      </c>
      <c r="G1971" s="68">
        <f>_xlfn.XLOOKUP(Tabela4[[#This Row],[Tipo]],Tabela5[Tipo],Tabela5[Id_Carga],-1)</f>
        <v>3</v>
      </c>
      <c r="H1971" s="59">
        <f>MONTH(DATE(2024, FIND(Tabela4[[#This Row],[Mês]], "janfevmarabrmaijunjulagosetoutnovdez")/3 + 1, 1))</f>
        <v>5</v>
      </c>
      <c r="I1971" s="51">
        <v>30</v>
      </c>
      <c r="J1971" s="47">
        <v>60</v>
      </c>
    </row>
    <row r="1972" spans="1:10" x14ac:dyDescent="0.25">
      <c r="A1972" s="59" t="s">
        <v>198</v>
      </c>
      <c r="B1972" s="46" t="s">
        <v>192</v>
      </c>
      <c r="C1972" s="46" t="s">
        <v>183</v>
      </c>
      <c r="D1972" s="46" t="s">
        <v>181</v>
      </c>
      <c r="E1972" s="68">
        <f>_xlfn.XLOOKUP(Tabela4[[#This Row],[Origem]],Tabela2[Estado],Tabela2[Id_Porto],-1)</f>
        <v>8</v>
      </c>
      <c r="F1972" s="68">
        <f>_xlfn.XLOOKUP(Tabela4[[#This Row],[Destino]],Tabela2[Estado],Tabela2[Id_Porto],-1)</f>
        <v>6</v>
      </c>
      <c r="G1972" s="68">
        <f>_xlfn.XLOOKUP(Tabela4[[#This Row],[Tipo]],Tabela5[Tipo],Tabela5[Id_Carga],-1)</f>
        <v>1</v>
      </c>
      <c r="H1972" s="59">
        <f>MONTH(DATE(2024, FIND(Tabela4[[#This Row],[Mês]], "janfevmarabrmaijunjulagosetoutnovdez")/3 + 1, 1))</f>
        <v>5</v>
      </c>
      <c r="I1972" s="51">
        <v>59</v>
      </c>
      <c r="J1972" s="47">
        <v>59</v>
      </c>
    </row>
    <row r="1973" spans="1:10" x14ac:dyDescent="0.25">
      <c r="A1973" s="59" t="s">
        <v>198</v>
      </c>
      <c r="B1973" s="46" t="s">
        <v>192</v>
      </c>
      <c r="C1973" s="46" t="s">
        <v>184</v>
      </c>
      <c r="D1973" s="46" t="s">
        <v>186</v>
      </c>
      <c r="E1973" s="68">
        <f>_xlfn.XLOOKUP(Tabela4[[#This Row],[Origem]],Tabela2[Estado],Tabela2[Id_Porto],-1)</f>
        <v>9</v>
      </c>
      <c r="F1973" s="68">
        <f>_xlfn.XLOOKUP(Tabela4[[#This Row],[Destino]],Tabela2[Estado],Tabela2[Id_Porto],-1)</f>
        <v>11</v>
      </c>
      <c r="G1973" s="68">
        <f>_xlfn.XLOOKUP(Tabela4[[#This Row],[Tipo]],Tabela5[Tipo],Tabela5[Id_Carga],-1)</f>
        <v>1</v>
      </c>
      <c r="H1973" s="59">
        <f>MONTH(DATE(2024, FIND(Tabela4[[#This Row],[Mês]], "janfevmarabrmaijunjulagosetoutnovdez")/3 + 1, 1))</f>
        <v>5</v>
      </c>
      <c r="I1973" s="51">
        <v>59</v>
      </c>
      <c r="J1973" s="47">
        <v>59</v>
      </c>
    </row>
    <row r="1974" spans="1:10" x14ac:dyDescent="0.25">
      <c r="A1974" s="59" t="s">
        <v>198</v>
      </c>
      <c r="B1974" s="46" t="s">
        <v>191</v>
      </c>
      <c r="C1974" s="46" t="s">
        <v>183</v>
      </c>
      <c r="D1974" s="46" t="s">
        <v>181</v>
      </c>
      <c r="E1974" s="68">
        <f>_xlfn.XLOOKUP(Tabela4[[#This Row],[Origem]],Tabela2[Estado],Tabela2[Id_Porto],-1)</f>
        <v>8</v>
      </c>
      <c r="F1974" s="68">
        <f>_xlfn.XLOOKUP(Tabela4[[#This Row],[Destino]],Tabela2[Estado],Tabela2[Id_Porto],-1)</f>
        <v>6</v>
      </c>
      <c r="G1974" s="68">
        <f>_xlfn.XLOOKUP(Tabela4[[#This Row],[Tipo]],Tabela5[Tipo],Tabela5[Id_Carga],-1)</f>
        <v>3</v>
      </c>
      <c r="H1974" s="59">
        <f>MONTH(DATE(2024, FIND(Tabela4[[#This Row],[Mês]], "janfevmarabrmaijunjulagosetoutnovdez")/3 + 1, 1))</f>
        <v>5</v>
      </c>
      <c r="I1974" s="51">
        <v>29</v>
      </c>
      <c r="J1974" s="47">
        <v>58</v>
      </c>
    </row>
    <row r="1975" spans="1:10" x14ac:dyDescent="0.25">
      <c r="A1975" s="59" t="s">
        <v>198</v>
      </c>
      <c r="B1975" s="46" t="s">
        <v>191</v>
      </c>
      <c r="C1975" s="46" t="s">
        <v>184</v>
      </c>
      <c r="D1975" s="46" t="s">
        <v>177</v>
      </c>
      <c r="E1975" s="68">
        <f>_xlfn.XLOOKUP(Tabela4[[#This Row],[Origem]],Tabela2[Estado],Tabela2[Id_Porto],-1)</f>
        <v>9</v>
      </c>
      <c r="F1975" s="68">
        <f>_xlfn.XLOOKUP(Tabela4[[#This Row],[Destino]],Tabela2[Estado],Tabela2[Id_Porto],-1)</f>
        <v>1</v>
      </c>
      <c r="G1975" s="68">
        <f>_xlfn.XLOOKUP(Tabela4[[#This Row],[Tipo]],Tabela5[Tipo],Tabela5[Id_Carga],-1)</f>
        <v>3</v>
      </c>
      <c r="H1975" s="59">
        <f>MONTH(DATE(2024, FIND(Tabela4[[#This Row],[Mês]], "janfevmarabrmaijunjulagosetoutnovdez")/3 + 1, 1))</f>
        <v>5</v>
      </c>
      <c r="I1975" s="51">
        <v>58</v>
      </c>
      <c r="J1975" s="47">
        <v>58</v>
      </c>
    </row>
    <row r="1976" spans="1:10" x14ac:dyDescent="0.25">
      <c r="A1976" s="59" t="s">
        <v>198</v>
      </c>
      <c r="B1976" s="46" t="s">
        <v>191</v>
      </c>
      <c r="C1976" s="46" t="s">
        <v>177</v>
      </c>
      <c r="D1976" s="46" t="s">
        <v>183</v>
      </c>
      <c r="E1976" s="68">
        <f>_xlfn.XLOOKUP(Tabela4[[#This Row],[Origem]],Tabela2[Estado],Tabela2[Id_Porto],-1)</f>
        <v>1</v>
      </c>
      <c r="F1976" s="68">
        <f>_xlfn.XLOOKUP(Tabela4[[#This Row],[Destino]],Tabela2[Estado],Tabela2[Id_Porto],-1)</f>
        <v>8</v>
      </c>
      <c r="G1976" s="68">
        <f>_xlfn.XLOOKUP(Tabela4[[#This Row],[Tipo]],Tabela5[Tipo],Tabela5[Id_Carga],-1)</f>
        <v>3</v>
      </c>
      <c r="H1976" s="59">
        <f>MONTH(DATE(2024, FIND(Tabela4[[#This Row],[Mês]], "janfevmarabrmaijunjulagosetoutnovdez")/3 + 1, 1))</f>
        <v>5</v>
      </c>
      <c r="I1976" s="51">
        <v>28</v>
      </c>
      <c r="J1976" s="47">
        <v>56</v>
      </c>
    </row>
    <row r="1977" spans="1:10" x14ac:dyDescent="0.25">
      <c r="A1977" s="59" t="s">
        <v>198</v>
      </c>
      <c r="B1977" s="46" t="s">
        <v>192</v>
      </c>
      <c r="C1977" s="46" t="s">
        <v>86</v>
      </c>
      <c r="D1977" s="46" t="s">
        <v>177</v>
      </c>
      <c r="E1977" s="68">
        <f>_xlfn.XLOOKUP(Tabela4[[#This Row],[Origem]],Tabela2[Estado],Tabela2[Id_Porto],-1)</f>
        <v>4</v>
      </c>
      <c r="F1977" s="68">
        <f>_xlfn.XLOOKUP(Tabela4[[#This Row],[Destino]],Tabela2[Estado],Tabela2[Id_Porto],-1)</f>
        <v>1</v>
      </c>
      <c r="G1977" s="68">
        <f>_xlfn.XLOOKUP(Tabela4[[#This Row],[Tipo]],Tabela5[Tipo],Tabela5[Id_Carga],-1)</f>
        <v>1</v>
      </c>
      <c r="H1977" s="59">
        <f>MONTH(DATE(2024, FIND(Tabela4[[#This Row],[Mês]], "janfevmarabrmaijunjulagosetoutnovdez")/3 + 1, 1))</f>
        <v>5</v>
      </c>
      <c r="I1977" s="51">
        <v>56</v>
      </c>
      <c r="J1977" s="47">
        <v>56</v>
      </c>
    </row>
    <row r="1978" spans="1:10" x14ac:dyDescent="0.25">
      <c r="A1978" s="59" t="s">
        <v>198</v>
      </c>
      <c r="B1978" s="46" t="s">
        <v>191</v>
      </c>
      <c r="C1978" s="46" t="s">
        <v>177</v>
      </c>
      <c r="D1978" s="46" t="s">
        <v>86</v>
      </c>
      <c r="E1978" s="68">
        <f>_xlfn.XLOOKUP(Tabela4[[#This Row],[Origem]],Tabela2[Estado],Tabela2[Id_Porto],-1)</f>
        <v>1</v>
      </c>
      <c r="F1978" s="68">
        <f>_xlfn.XLOOKUP(Tabela4[[#This Row],[Destino]],Tabela2[Estado],Tabela2[Id_Porto],-1)</f>
        <v>4</v>
      </c>
      <c r="G1978" s="68">
        <f>_xlfn.XLOOKUP(Tabela4[[#This Row],[Tipo]],Tabela5[Tipo],Tabela5[Id_Carga],-1)</f>
        <v>3</v>
      </c>
      <c r="H1978" s="59">
        <f>MONTH(DATE(2024, FIND(Tabela4[[#This Row],[Mês]], "janfevmarabrmaijunjulagosetoutnovdez")/3 + 1, 1))</f>
        <v>5</v>
      </c>
      <c r="I1978" s="51">
        <v>27</v>
      </c>
      <c r="J1978" s="47">
        <v>54</v>
      </c>
    </row>
    <row r="1979" spans="1:10" x14ac:dyDescent="0.25">
      <c r="A1979" s="59" t="s">
        <v>198</v>
      </c>
      <c r="B1979" s="46" t="s">
        <v>191</v>
      </c>
      <c r="C1979" s="46" t="s">
        <v>184</v>
      </c>
      <c r="D1979" s="46" t="s">
        <v>86</v>
      </c>
      <c r="E1979" s="68">
        <f>_xlfn.XLOOKUP(Tabela4[[#This Row],[Origem]],Tabela2[Estado],Tabela2[Id_Porto],-1)</f>
        <v>9</v>
      </c>
      <c r="F1979" s="68">
        <f>_xlfn.XLOOKUP(Tabela4[[#This Row],[Destino]],Tabela2[Estado],Tabela2[Id_Porto],-1)</f>
        <v>4</v>
      </c>
      <c r="G1979" s="68">
        <f>_xlfn.XLOOKUP(Tabela4[[#This Row],[Tipo]],Tabela5[Tipo],Tabela5[Id_Carga],-1)</f>
        <v>3</v>
      </c>
      <c r="H1979" s="59">
        <f>MONTH(DATE(2024, FIND(Tabela4[[#This Row],[Mês]], "janfevmarabrmaijunjulagosetoutnovdez")/3 + 1, 1))</f>
        <v>5</v>
      </c>
      <c r="I1979" s="51">
        <v>27</v>
      </c>
      <c r="J1979" s="47">
        <v>54</v>
      </c>
    </row>
    <row r="1980" spans="1:10" x14ac:dyDescent="0.25">
      <c r="A1980" s="59" t="s">
        <v>198</v>
      </c>
      <c r="B1980" s="46" t="s">
        <v>191</v>
      </c>
      <c r="C1980" s="46" t="s">
        <v>177</v>
      </c>
      <c r="D1980" s="46" t="s">
        <v>184</v>
      </c>
      <c r="E1980" s="68">
        <f>_xlfn.XLOOKUP(Tabela4[[#This Row],[Origem]],Tabela2[Estado],Tabela2[Id_Porto],-1)</f>
        <v>1</v>
      </c>
      <c r="F1980" s="68">
        <f>_xlfn.XLOOKUP(Tabela4[[#This Row],[Destino]],Tabela2[Estado],Tabela2[Id_Porto],-1)</f>
        <v>9</v>
      </c>
      <c r="G1980" s="68">
        <f>_xlfn.XLOOKUP(Tabela4[[#This Row],[Tipo]],Tabela5[Tipo],Tabela5[Id_Carga],-1)</f>
        <v>3</v>
      </c>
      <c r="H1980" s="59">
        <f>MONTH(DATE(2024, FIND(Tabela4[[#This Row],[Mês]], "janfevmarabrmaijunjulagosetoutnovdez")/3 + 1, 1))</f>
        <v>5</v>
      </c>
      <c r="I1980" s="51">
        <v>52</v>
      </c>
      <c r="J1980" s="47">
        <v>52</v>
      </c>
    </row>
    <row r="1981" spans="1:10" x14ac:dyDescent="0.25">
      <c r="A1981" s="59" t="s">
        <v>198</v>
      </c>
      <c r="B1981" s="46" t="s">
        <v>192</v>
      </c>
      <c r="C1981" s="46" t="s">
        <v>86</v>
      </c>
      <c r="D1981" s="46" t="s">
        <v>187</v>
      </c>
      <c r="E1981" s="68">
        <f>_xlfn.XLOOKUP(Tabela4[[#This Row],[Origem]],Tabela2[Estado],Tabela2[Id_Porto],-1)</f>
        <v>4</v>
      </c>
      <c r="F1981" s="68">
        <f>_xlfn.XLOOKUP(Tabela4[[#This Row],[Destino]],Tabela2[Estado],Tabela2[Id_Porto],-1)</f>
        <v>12</v>
      </c>
      <c r="G1981" s="68">
        <f>_xlfn.XLOOKUP(Tabela4[[#This Row],[Tipo]],Tabela5[Tipo],Tabela5[Id_Carga],-1)</f>
        <v>1</v>
      </c>
      <c r="H1981" s="59">
        <f>MONTH(DATE(2024, FIND(Tabela4[[#This Row],[Mês]], "janfevmarabrmaijunjulagosetoutnovdez")/3 + 1, 1))</f>
        <v>5</v>
      </c>
      <c r="I1981" s="51">
        <v>52</v>
      </c>
      <c r="J1981" s="47">
        <v>52</v>
      </c>
    </row>
    <row r="1982" spans="1:10" x14ac:dyDescent="0.25">
      <c r="A1982" s="59" t="s">
        <v>198</v>
      </c>
      <c r="B1982" s="46" t="s">
        <v>192</v>
      </c>
      <c r="C1982" s="46" t="s">
        <v>180</v>
      </c>
      <c r="D1982" s="46" t="s">
        <v>184</v>
      </c>
      <c r="E1982" s="68">
        <f>_xlfn.XLOOKUP(Tabela4[[#This Row],[Origem]],Tabela2[Estado],Tabela2[Id_Porto],-1)</f>
        <v>5</v>
      </c>
      <c r="F1982" s="68">
        <f>_xlfn.XLOOKUP(Tabela4[[#This Row],[Destino]],Tabela2[Estado],Tabela2[Id_Porto],-1)</f>
        <v>9</v>
      </c>
      <c r="G1982" s="68">
        <f>_xlfn.XLOOKUP(Tabela4[[#This Row],[Tipo]],Tabela5[Tipo],Tabela5[Id_Carga],-1)</f>
        <v>1</v>
      </c>
      <c r="H1982" s="59">
        <f>MONTH(DATE(2024, FIND(Tabela4[[#This Row],[Mês]], "janfevmarabrmaijunjulagosetoutnovdez")/3 + 1, 1))</f>
        <v>5</v>
      </c>
      <c r="I1982" s="51">
        <v>52</v>
      </c>
      <c r="J1982" s="47">
        <v>52</v>
      </c>
    </row>
    <row r="1983" spans="1:10" x14ac:dyDescent="0.25">
      <c r="A1983" s="59" t="s">
        <v>198</v>
      </c>
      <c r="B1983" s="46" t="s">
        <v>192</v>
      </c>
      <c r="C1983" s="46" t="s">
        <v>180</v>
      </c>
      <c r="D1983" s="46" t="s">
        <v>186</v>
      </c>
      <c r="E1983" s="68">
        <f>_xlfn.XLOOKUP(Tabela4[[#This Row],[Origem]],Tabela2[Estado],Tabela2[Id_Porto],-1)</f>
        <v>5</v>
      </c>
      <c r="F1983" s="68">
        <f>_xlfn.XLOOKUP(Tabela4[[#This Row],[Destino]],Tabela2[Estado],Tabela2[Id_Porto],-1)</f>
        <v>11</v>
      </c>
      <c r="G1983" s="68">
        <f>_xlfn.XLOOKUP(Tabela4[[#This Row],[Tipo]],Tabela5[Tipo],Tabela5[Id_Carga],-1)</f>
        <v>1</v>
      </c>
      <c r="H1983" s="59">
        <f>MONTH(DATE(2024, FIND(Tabela4[[#This Row],[Mês]], "janfevmarabrmaijunjulagosetoutnovdez")/3 + 1, 1))</f>
        <v>5</v>
      </c>
      <c r="I1983" s="51">
        <v>51</v>
      </c>
      <c r="J1983" s="47">
        <v>51</v>
      </c>
    </row>
    <row r="1984" spans="1:10" x14ac:dyDescent="0.25">
      <c r="A1984" s="59" t="s">
        <v>198</v>
      </c>
      <c r="B1984" s="46" t="s">
        <v>191</v>
      </c>
      <c r="C1984" s="46" t="s">
        <v>181</v>
      </c>
      <c r="D1984" s="46" t="s">
        <v>184</v>
      </c>
      <c r="E1984" s="68">
        <f>_xlfn.XLOOKUP(Tabela4[[#This Row],[Origem]],Tabela2[Estado],Tabela2[Id_Porto],-1)</f>
        <v>6</v>
      </c>
      <c r="F1984" s="68">
        <f>_xlfn.XLOOKUP(Tabela4[[#This Row],[Destino]],Tabela2[Estado],Tabela2[Id_Porto],-1)</f>
        <v>9</v>
      </c>
      <c r="G1984" s="68">
        <f>_xlfn.XLOOKUP(Tabela4[[#This Row],[Tipo]],Tabela5[Tipo],Tabela5[Id_Carga],-1)</f>
        <v>3</v>
      </c>
      <c r="H1984" s="59">
        <f>MONTH(DATE(2024, FIND(Tabela4[[#This Row],[Mês]], "janfevmarabrmaijunjulagosetoutnovdez")/3 + 1, 1))</f>
        <v>5</v>
      </c>
      <c r="I1984" s="51">
        <v>24</v>
      </c>
      <c r="J1984" s="47">
        <v>48</v>
      </c>
    </row>
    <row r="1985" spans="1:10" x14ac:dyDescent="0.25">
      <c r="A1985" s="59" t="s">
        <v>198</v>
      </c>
      <c r="B1985" s="46" t="s">
        <v>192</v>
      </c>
      <c r="C1985" s="46" t="s">
        <v>86</v>
      </c>
      <c r="D1985" s="46" t="s">
        <v>183</v>
      </c>
      <c r="E1985" s="68">
        <f>_xlfn.XLOOKUP(Tabela4[[#This Row],[Origem]],Tabela2[Estado],Tabela2[Id_Porto],-1)</f>
        <v>4</v>
      </c>
      <c r="F1985" s="68">
        <f>_xlfn.XLOOKUP(Tabela4[[#This Row],[Destino]],Tabela2[Estado],Tabela2[Id_Porto],-1)</f>
        <v>8</v>
      </c>
      <c r="G1985" s="68">
        <f>_xlfn.XLOOKUP(Tabela4[[#This Row],[Tipo]],Tabela5[Tipo],Tabela5[Id_Carga],-1)</f>
        <v>1</v>
      </c>
      <c r="H1985" s="59">
        <f>MONTH(DATE(2024, FIND(Tabela4[[#This Row],[Mês]], "janfevmarabrmaijunjulagosetoutnovdez")/3 + 1, 1))</f>
        <v>5</v>
      </c>
      <c r="I1985" s="51">
        <v>48</v>
      </c>
      <c r="J1985" s="47">
        <v>48</v>
      </c>
    </row>
    <row r="1986" spans="1:10" x14ac:dyDescent="0.25">
      <c r="A1986" s="59" t="s">
        <v>198</v>
      </c>
      <c r="B1986" s="46" t="s">
        <v>191</v>
      </c>
      <c r="C1986" s="46" t="s">
        <v>186</v>
      </c>
      <c r="D1986" s="46" t="s">
        <v>177</v>
      </c>
      <c r="E1986" s="68">
        <f>_xlfn.XLOOKUP(Tabela4[[#This Row],[Origem]],Tabela2[Estado],Tabela2[Id_Porto],-1)</f>
        <v>11</v>
      </c>
      <c r="F1986" s="68">
        <f>_xlfn.XLOOKUP(Tabela4[[#This Row],[Destino]],Tabela2[Estado],Tabela2[Id_Porto],-1)</f>
        <v>1</v>
      </c>
      <c r="G1986" s="68">
        <f>_xlfn.XLOOKUP(Tabela4[[#This Row],[Tipo]],Tabela5[Tipo],Tabela5[Id_Carga],-1)</f>
        <v>3</v>
      </c>
      <c r="H1986" s="59">
        <f>MONTH(DATE(2024, FIND(Tabela4[[#This Row],[Mês]], "janfevmarabrmaijunjulagosetoutnovdez")/3 + 1, 1))</f>
        <v>5</v>
      </c>
      <c r="I1986" s="51">
        <v>48</v>
      </c>
      <c r="J1986" s="47">
        <v>48</v>
      </c>
    </row>
    <row r="1987" spans="1:10" x14ac:dyDescent="0.25">
      <c r="A1987" s="59" t="s">
        <v>198</v>
      </c>
      <c r="B1987" s="46" t="s">
        <v>192</v>
      </c>
      <c r="C1987" s="46" t="s">
        <v>183</v>
      </c>
      <c r="D1987" s="46" t="s">
        <v>177</v>
      </c>
      <c r="E1987" s="68">
        <f>_xlfn.XLOOKUP(Tabela4[[#This Row],[Origem]],Tabela2[Estado],Tabela2[Id_Porto],-1)</f>
        <v>8</v>
      </c>
      <c r="F1987" s="68">
        <f>_xlfn.XLOOKUP(Tabela4[[#This Row],[Destino]],Tabela2[Estado],Tabela2[Id_Porto],-1)</f>
        <v>1</v>
      </c>
      <c r="G1987" s="68">
        <f>_xlfn.XLOOKUP(Tabela4[[#This Row],[Tipo]],Tabela5[Tipo],Tabela5[Id_Carga],-1)</f>
        <v>1</v>
      </c>
      <c r="H1987" s="59">
        <f>MONTH(DATE(2024, FIND(Tabela4[[#This Row],[Mês]], "janfevmarabrmaijunjulagosetoutnovdez")/3 + 1, 1))</f>
        <v>5</v>
      </c>
      <c r="I1987" s="51">
        <v>47</v>
      </c>
      <c r="J1987" s="47">
        <v>47</v>
      </c>
    </row>
    <row r="1988" spans="1:10" x14ac:dyDescent="0.25">
      <c r="A1988" s="59" t="s">
        <v>198</v>
      </c>
      <c r="B1988" s="46" t="s">
        <v>191</v>
      </c>
      <c r="C1988" s="46" t="s">
        <v>183</v>
      </c>
      <c r="D1988" s="46" t="s">
        <v>186</v>
      </c>
      <c r="E1988" s="68">
        <f>_xlfn.XLOOKUP(Tabela4[[#This Row],[Origem]],Tabela2[Estado],Tabela2[Id_Porto],-1)</f>
        <v>8</v>
      </c>
      <c r="F1988" s="68">
        <f>_xlfn.XLOOKUP(Tabela4[[#This Row],[Destino]],Tabela2[Estado],Tabela2[Id_Porto],-1)</f>
        <v>11</v>
      </c>
      <c r="G1988" s="68">
        <f>_xlfn.XLOOKUP(Tabela4[[#This Row],[Tipo]],Tabela5[Tipo],Tabela5[Id_Carga],-1)</f>
        <v>3</v>
      </c>
      <c r="H1988" s="59">
        <f>MONTH(DATE(2024, FIND(Tabela4[[#This Row],[Mês]], "janfevmarabrmaijunjulagosetoutnovdez")/3 + 1, 1))</f>
        <v>5</v>
      </c>
      <c r="I1988" s="51">
        <v>23</v>
      </c>
      <c r="J1988" s="47">
        <v>46</v>
      </c>
    </row>
    <row r="1989" spans="1:10" x14ac:dyDescent="0.25">
      <c r="A1989" s="59" t="s">
        <v>198</v>
      </c>
      <c r="B1989" s="46" t="s">
        <v>191</v>
      </c>
      <c r="C1989" s="46" t="s">
        <v>184</v>
      </c>
      <c r="D1989" s="46" t="s">
        <v>177</v>
      </c>
      <c r="E1989" s="68">
        <f>_xlfn.XLOOKUP(Tabela4[[#This Row],[Origem]],Tabela2[Estado],Tabela2[Id_Porto],-1)</f>
        <v>9</v>
      </c>
      <c r="F1989" s="68">
        <f>_xlfn.XLOOKUP(Tabela4[[#This Row],[Destino]],Tabela2[Estado],Tabela2[Id_Porto],-1)</f>
        <v>1</v>
      </c>
      <c r="G1989" s="68">
        <f>_xlfn.XLOOKUP(Tabela4[[#This Row],[Tipo]],Tabela5[Tipo],Tabela5[Id_Carga],-1)</f>
        <v>3</v>
      </c>
      <c r="H1989" s="59">
        <f>MONTH(DATE(2024, FIND(Tabela4[[#This Row],[Mês]], "janfevmarabrmaijunjulagosetoutnovdez")/3 + 1, 1))</f>
        <v>5</v>
      </c>
      <c r="I1989" s="51">
        <v>23</v>
      </c>
      <c r="J1989" s="47">
        <v>46</v>
      </c>
    </row>
    <row r="1990" spans="1:10" x14ac:dyDescent="0.25">
      <c r="A1990" s="59" t="s">
        <v>198</v>
      </c>
      <c r="B1990" s="46" t="s">
        <v>191</v>
      </c>
      <c r="C1990" s="46" t="s">
        <v>184</v>
      </c>
      <c r="D1990" s="46" t="s">
        <v>86</v>
      </c>
      <c r="E1990" s="68">
        <f>_xlfn.XLOOKUP(Tabela4[[#This Row],[Origem]],Tabela2[Estado],Tabela2[Id_Porto],-1)</f>
        <v>9</v>
      </c>
      <c r="F1990" s="68">
        <f>_xlfn.XLOOKUP(Tabela4[[#This Row],[Destino]],Tabela2[Estado],Tabela2[Id_Porto],-1)</f>
        <v>4</v>
      </c>
      <c r="G1990" s="68">
        <f>_xlfn.XLOOKUP(Tabela4[[#This Row],[Tipo]],Tabela5[Tipo],Tabela5[Id_Carga],-1)</f>
        <v>3</v>
      </c>
      <c r="H1990" s="59">
        <f>MONTH(DATE(2024, FIND(Tabela4[[#This Row],[Mês]], "janfevmarabrmaijunjulagosetoutnovdez")/3 + 1, 1))</f>
        <v>5</v>
      </c>
      <c r="I1990" s="51">
        <v>23</v>
      </c>
      <c r="J1990" s="47">
        <v>46</v>
      </c>
    </row>
    <row r="1991" spans="1:10" x14ac:dyDescent="0.25">
      <c r="A1991" s="59" t="s">
        <v>198</v>
      </c>
      <c r="B1991" s="46" t="s">
        <v>191</v>
      </c>
      <c r="C1991" s="46" t="s">
        <v>184</v>
      </c>
      <c r="D1991" s="46" t="s">
        <v>86</v>
      </c>
      <c r="E1991" s="68">
        <f>_xlfn.XLOOKUP(Tabela4[[#This Row],[Origem]],Tabela2[Estado],Tabela2[Id_Porto],-1)</f>
        <v>9</v>
      </c>
      <c r="F1991" s="68">
        <f>_xlfn.XLOOKUP(Tabela4[[#This Row],[Destino]],Tabela2[Estado],Tabela2[Id_Porto],-1)</f>
        <v>4</v>
      </c>
      <c r="G1991" s="68">
        <f>_xlfn.XLOOKUP(Tabela4[[#This Row],[Tipo]],Tabela5[Tipo],Tabela5[Id_Carga],-1)</f>
        <v>3</v>
      </c>
      <c r="H1991" s="59">
        <f>MONTH(DATE(2024, FIND(Tabela4[[#This Row],[Mês]], "janfevmarabrmaijunjulagosetoutnovdez")/3 + 1, 1))</f>
        <v>5</v>
      </c>
      <c r="I1991" s="51">
        <v>23</v>
      </c>
      <c r="J1991" s="47">
        <v>46</v>
      </c>
    </row>
    <row r="1992" spans="1:10" x14ac:dyDescent="0.25">
      <c r="A1992" s="59" t="s">
        <v>198</v>
      </c>
      <c r="B1992" s="46" t="s">
        <v>191</v>
      </c>
      <c r="C1992" s="46" t="s">
        <v>86</v>
      </c>
      <c r="D1992" s="46" t="s">
        <v>186</v>
      </c>
      <c r="E1992" s="68">
        <f>_xlfn.XLOOKUP(Tabela4[[#This Row],[Origem]],Tabela2[Estado],Tabela2[Id_Porto],-1)</f>
        <v>4</v>
      </c>
      <c r="F1992" s="68">
        <f>_xlfn.XLOOKUP(Tabela4[[#This Row],[Destino]],Tabela2[Estado],Tabela2[Id_Porto],-1)</f>
        <v>11</v>
      </c>
      <c r="G1992" s="68">
        <f>_xlfn.XLOOKUP(Tabela4[[#This Row],[Tipo]],Tabela5[Tipo],Tabela5[Id_Carga],-1)</f>
        <v>3</v>
      </c>
      <c r="H1992" s="59">
        <f>MONTH(DATE(2024, FIND(Tabela4[[#This Row],[Mês]], "janfevmarabrmaijunjulagosetoutnovdez")/3 + 1, 1))</f>
        <v>5</v>
      </c>
      <c r="I1992" s="51">
        <v>22</v>
      </c>
      <c r="J1992" s="47">
        <v>44</v>
      </c>
    </row>
    <row r="1993" spans="1:10" x14ac:dyDescent="0.25">
      <c r="A1993" s="59" t="s">
        <v>198</v>
      </c>
      <c r="B1993" s="46" t="s">
        <v>193</v>
      </c>
      <c r="C1993" s="46" t="s">
        <v>180</v>
      </c>
      <c r="D1993" s="46" t="s">
        <v>86</v>
      </c>
      <c r="E1993" s="68">
        <f>_xlfn.XLOOKUP(Tabela4[[#This Row],[Origem]],Tabela2[Estado],Tabela2[Id_Porto],-1)</f>
        <v>5</v>
      </c>
      <c r="F1993" s="68">
        <f>_xlfn.XLOOKUP(Tabela4[[#This Row],[Destino]],Tabela2[Estado],Tabela2[Id_Porto],-1)</f>
        <v>4</v>
      </c>
      <c r="G1993" s="68">
        <f>_xlfn.XLOOKUP(Tabela4[[#This Row],[Tipo]],Tabela5[Tipo],Tabela5[Id_Carga],-1)</f>
        <v>4</v>
      </c>
      <c r="H1993" s="59">
        <f>MONTH(DATE(2024, FIND(Tabela4[[#This Row],[Mês]], "janfevmarabrmaijunjulagosetoutnovdez")/3 + 1, 1))</f>
        <v>5</v>
      </c>
      <c r="I1993" s="51">
        <v>22</v>
      </c>
      <c r="J1993" s="47">
        <v>44</v>
      </c>
    </row>
    <row r="1994" spans="1:10" x14ac:dyDescent="0.25">
      <c r="A1994" s="59" t="s">
        <v>198</v>
      </c>
      <c r="B1994" s="46" t="s">
        <v>191</v>
      </c>
      <c r="C1994" s="46" t="s">
        <v>183</v>
      </c>
      <c r="D1994" s="46" t="s">
        <v>186</v>
      </c>
      <c r="E1994" s="68">
        <f>_xlfn.XLOOKUP(Tabela4[[#This Row],[Origem]],Tabela2[Estado],Tabela2[Id_Porto],-1)</f>
        <v>8</v>
      </c>
      <c r="F1994" s="68">
        <f>_xlfn.XLOOKUP(Tabela4[[#This Row],[Destino]],Tabela2[Estado],Tabela2[Id_Porto],-1)</f>
        <v>11</v>
      </c>
      <c r="G1994" s="68">
        <f>_xlfn.XLOOKUP(Tabela4[[#This Row],[Tipo]],Tabela5[Tipo],Tabela5[Id_Carga],-1)</f>
        <v>3</v>
      </c>
      <c r="H1994" s="59">
        <f>MONTH(DATE(2024, FIND(Tabela4[[#This Row],[Mês]], "janfevmarabrmaijunjulagosetoutnovdez")/3 + 1, 1))</f>
        <v>5</v>
      </c>
      <c r="I1994" s="51">
        <v>22</v>
      </c>
      <c r="J1994" s="47">
        <v>44</v>
      </c>
    </row>
    <row r="1995" spans="1:10" x14ac:dyDescent="0.25">
      <c r="A1995" s="59" t="s">
        <v>198</v>
      </c>
      <c r="B1995" s="46" t="s">
        <v>193</v>
      </c>
      <c r="C1995" s="46" t="s">
        <v>183</v>
      </c>
      <c r="D1995" s="46" t="s">
        <v>184</v>
      </c>
      <c r="E1995" s="68">
        <f>_xlfn.XLOOKUP(Tabela4[[#This Row],[Origem]],Tabela2[Estado],Tabela2[Id_Porto],-1)</f>
        <v>8</v>
      </c>
      <c r="F1995" s="68">
        <f>_xlfn.XLOOKUP(Tabela4[[#This Row],[Destino]],Tabela2[Estado],Tabela2[Id_Porto],-1)</f>
        <v>9</v>
      </c>
      <c r="G1995" s="68">
        <f>_xlfn.XLOOKUP(Tabela4[[#This Row],[Tipo]],Tabela5[Tipo],Tabela5[Id_Carga],-1)</f>
        <v>4</v>
      </c>
      <c r="H1995" s="59">
        <f>MONTH(DATE(2024, FIND(Tabela4[[#This Row],[Mês]], "janfevmarabrmaijunjulagosetoutnovdez")/3 + 1, 1))</f>
        <v>5</v>
      </c>
      <c r="I1995" s="51">
        <v>22</v>
      </c>
      <c r="J1995" s="47">
        <v>44</v>
      </c>
    </row>
    <row r="1996" spans="1:10" x14ac:dyDescent="0.25">
      <c r="A1996" s="59" t="s">
        <v>198</v>
      </c>
      <c r="B1996" s="46" t="s">
        <v>192</v>
      </c>
      <c r="C1996" s="46" t="s">
        <v>86</v>
      </c>
      <c r="D1996" s="46" t="s">
        <v>181</v>
      </c>
      <c r="E1996" s="68">
        <f>_xlfn.XLOOKUP(Tabela4[[#This Row],[Origem]],Tabela2[Estado],Tabela2[Id_Porto],-1)</f>
        <v>4</v>
      </c>
      <c r="F1996" s="68">
        <f>_xlfn.XLOOKUP(Tabela4[[#This Row],[Destino]],Tabela2[Estado],Tabela2[Id_Porto],-1)</f>
        <v>6</v>
      </c>
      <c r="G1996" s="68">
        <f>_xlfn.XLOOKUP(Tabela4[[#This Row],[Tipo]],Tabela5[Tipo],Tabela5[Id_Carga],-1)</f>
        <v>1</v>
      </c>
      <c r="H1996" s="59">
        <f>MONTH(DATE(2024, FIND(Tabela4[[#This Row],[Mês]], "janfevmarabrmaijunjulagosetoutnovdez")/3 + 1, 1))</f>
        <v>5</v>
      </c>
      <c r="I1996" s="51">
        <v>43</v>
      </c>
      <c r="J1996" s="47">
        <v>43</v>
      </c>
    </row>
    <row r="1997" spans="1:10" x14ac:dyDescent="0.25">
      <c r="A1997" s="59" t="s">
        <v>198</v>
      </c>
      <c r="B1997" s="46" t="s">
        <v>193</v>
      </c>
      <c r="C1997" s="46" t="s">
        <v>181</v>
      </c>
      <c r="D1997" s="46" t="s">
        <v>86</v>
      </c>
      <c r="E1997" s="68">
        <f>_xlfn.XLOOKUP(Tabela4[[#This Row],[Origem]],Tabela2[Estado],Tabela2[Id_Porto],-1)</f>
        <v>6</v>
      </c>
      <c r="F1997" s="68">
        <f>_xlfn.XLOOKUP(Tabela4[[#This Row],[Destino]],Tabela2[Estado],Tabela2[Id_Porto],-1)</f>
        <v>4</v>
      </c>
      <c r="G1997" s="68">
        <f>_xlfn.XLOOKUP(Tabela4[[#This Row],[Tipo]],Tabela5[Tipo],Tabela5[Id_Carga],-1)</f>
        <v>4</v>
      </c>
      <c r="H1997" s="59">
        <f>MONTH(DATE(2024, FIND(Tabela4[[#This Row],[Mês]], "janfevmarabrmaijunjulagosetoutnovdez")/3 + 1, 1))</f>
        <v>5</v>
      </c>
      <c r="I1997" s="51">
        <v>20</v>
      </c>
      <c r="J1997" s="47">
        <v>40</v>
      </c>
    </row>
    <row r="1998" spans="1:10" x14ac:dyDescent="0.25">
      <c r="A1998" s="59" t="s">
        <v>198</v>
      </c>
      <c r="B1998" s="46" t="s">
        <v>191</v>
      </c>
      <c r="C1998" s="46" t="s">
        <v>86</v>
      </c>
      <c r="D1998" s="46" t="s">
        <v>179</v>
      </c>
      <c r="E1998" s="68">
        <f>_xlfn.XLOOKUP(Tabela4[[#This Row],[Origem]],Tabela2[Estado],Tabela2[Id_Porto],-1)</f>
        <v>4</v>
      </c>
      <c r="F1998" s="68">
        <f>_xlfn.XLOOKUP(Tabela4[[#This Row],[Destino]],Tabela2[Estado],Tabela2[Id_Porto],-1)</f>
        <v>3</v>
      </c>
      <c r="G1998" s="68">
        <f>_xlfn.XLOOKUP(Tabela4[[#This Row],[Tipo]],Tabela5[Tipo],Tabela5[Id_Carga],-1)</f>
        <v>3</v>
      </c>
      <c r="H1998" s="59">
        <f>MONTH(DATE(2024, FIND(Tabela4[[#This Row],[Mês]], "janfevmarabrmaijunjulagosetoutnovdez")/3 + 1, 1))</f>
        <v>5</v>
      </c>
      <c r="I1998" s="51">
        <v>20</v>
      </c>
      <c r="J1998" s="47">
        <v>40</v>
      </c>
    </row>
    <row r="1999" spans="1:10" x14ac:dyDescent="0.25">
      <c r="A1999" s="59" t="s">
        <v>198</v>
      </c>
      <c r="B1999" s="46" t="s">
        <v>192</v>
      </c>
      <c r="C1999" s="46" t="s">
        <v>182</v>
      </c>
      <c r="D1999" s="46" t="s">
        <v>177</v>
      </c>
      <c r="E1999" s="68">
        <f>_xlfn.XLOOKUP(Tabela4[[#This Row],[Origem]],Tabela2[Estado],Tabela2[Id_Porto],-1)</f>
        <v>7</v>
      </c>
      <c r="F1999" s="68">
        <f>_xlfn.XLOOKUP(Tabela4[[#This Row],[Destino]],Tabela2[Estado],Tabela2[Id_Porto],-1)</f>
        <v>1</v>
      </c>
      <c r="G1999" s="68">
        <f>_xlfn.XLOOKUP(Tabela4[[#This Row],[Tipo]],Tabela5[Tipo],Tabela5[Id_Carga],-1)</f>
        <v>1</v>
      </c>
      <c r="H1999" s="59">
        <f>MONTH(DATE(2024, FIND(Tabela4[[#This Row],[Mês]], "janfevmarabrmaijunjulagosetoutnovdez")/3 + 1, 1))</f>
        <v>5</v>
      </c>
      <c r="I1999" s="51">
        <v>40</v>
      </c>
      <c r="J1999" s="47">
        <v>40</v>
      </c>
    </row>
    <row r="2000" spans="1:10" x14ac:dyDescent="0.25">
      <c r="A2000" s="59" t="s">
        <v>198</v>
      </c>
      <c r="B2000" s="46" t="s">
        <v>191</v>
      </c>
      <c r="C2000" s="46" t="s">
        <v>185</v>
      </c>
      <c r="D2000" s="46" t="s">
        <v>186</v>
      </c>
      <c r="E2000" s="68">
        <f>_xlfn.XLOOKUP(Tabela4[[#This Row],[Origem]],Tabela2[Estado],Tabela2[Id_Porto],-1)</f>
        <v>10</v>
      </c>
      <c r="F2000" s="68">
        <f>_xlfn.XLOOKUP(Tabela4[[#This Row],[Destino]],Tabela2[Estado],Tabela2[Id_Porto],-1)</f>
        <v>11</v>
      </c>
      <c r="G2000" s="68">
        <f>_xlfn.XLOOKUP(Tabela4[[#This Row],[Tipo]],Tabela5[Tipo],Tabela5[Id_Carga],-1)</f>
        <v>3</v>
      </c>
      <c r="H2000" s="59">
        <f>MONTH(DATE(2024, FIND(Tabela4[[#This Row],[Mês]], "janfevmarabrmaijunjulagosetoutnovdez")/3 + 1, 1))</f>
        <v>5</v>
      </c>
      <c r="I2000" s="51">
        <v>20</v>
      </c>
      <c r="J2000" s="47">
        <v>40</v>
      </c>
    </row>
    <row r="2001" spans="1:10" x14ac:dyDescent="0.25">
      <c r="A2001" s="59" t="s">
        <v>198</v>
      </c>
      <c r="B2001" s="46" t="s">
        <v>191</v>
      </c>
      <c r="C2001" s="46" t="s">
        <v>184</v>
      </c>
      <c r="D2001" s="46" t="s">
        <v>86</v>
      </c>
      <c r="E2001" s="68">
        <f>_xlfn.XLOOKUP(Tabela4[[#This Row],[Origem]],Tabela2[Estado],Tabela2[Id_Porto],-1)</f>
        <v>9</v>
      </c>
      <c r="F2001" s="68">
        <f>_xlfn.XLOOKUP(Tabela4[[#This Row],[Destino]],Tabela2[Estado],Tabela2[Id_Porto],-1)</f>
        <v>4</v>
      </c>
      <c r="G2001" s="68">
        <f>_xlfn.XLOOKUP(Tabela4[[#This Row],[Tipo]],Tabela5[Tipo],Tabela5[Id_Carga],-1)</f>
        <v>3</v>
      </c>
      <c r="H2001" s="59">
        <f>MONTH(DATE(2024, FIND(Tabela4[[#This Row],[Mês]], "janfevmarabrmaijunjulagosetoutnovdez")/3 + 1, 1))</f>
        <v>5</v>
      </c>
      <c r="I2001" s="51">
        <v>20</v>
      </c>
      <c r="J2001" s="47">
        <v>40</v>
      </c>
    </row>
    <row r="2002" spans="1:10" x14ac:dyDescent="0.25">
      <c r="A2002" s="59" t="s">
        <v>198</v>
      </c>
      <c r="B2002" s="46" t="s">
        <v>191</v>
      </c>
      <c r="C2002" s="46" t="s">
        <v>184</v>
      </c>
      <c r="D2002" s="46" t="s">
        <v>186</v>
      </c>
      <c r="E2002" s="68">
        <f>_xlfn.XLOOKUP(Tabela4[[#This Row],[Origem]],Tabela2[Estado],Tabela2[Id_Porto],-1)</f>
        <v>9</v>
      </c>
      <c r="F2002" s="68">
        <f>_xlfn.XLOOKUP(Tabela4[[#This Row],[Destino]],Tabela2[Estado],Tabela2[Id_Porto],-1)</f>
        <v>11</v>
      </c>
      <c r="G2002" s="68">
        <f>_xlfn.XLOOKUP(Tabela4[[#This Row],[Tipo]],Tabela5[Tipo],Tabela5[Id_Carga],-1)</f>
        <v>3</v>
      </c>
      <c r="H2002" s="59">
        <f>MONTH(DATE(2024, FIND(Tabela4[[#This Row],[Mês]], "janfevmarabrmaijunjulagosetoutnovdez")/3 + 1, 1))</f>
        <v>5</v>
      </c>
      <c r="I2002" s="51">
        <v>20</v>
      </c>
      <c r="J2002" s="47">
        <v>40</v>
      </c>
    </row>
    <row r="2003" spans="1:10" x14ac:dyDescent="0.25">
      <c r="A2003" s="59" t="s">
        <v>198</v>
      </c>
      <c r="B2003" s="46" t="s">
        <v>192</v>
      </c>
      <c r="C2003" s="46" t="s">
        <v>177</v>
      </c>
      <c r="D2003" s="46" t="s">
        <v>86</v>
      </c>
      <c r="E2003" s="68">
        <f>_xlfn.XLOOKUP(Tabela4[[#This Row],[Origem]],Tabela2[Estado],Tabela2[Id_Porto],-1)</f>
        <v>1</v>
      </c>
      <c r="F2003" s="68">
        <f>_xlfn.XLOOKUP(Tabela4[[#This Row],[Destino]],Tabela2[Estado],Tabela2[Id_Porto],-1)</f>
        <v>4</v>
      </c>
      <c r="G2003" s="68">
        <f>_xlfn.XLOOKUP(Tabela4[[#This Row],[Tipo]],Tabela5[Tipo],Tabela5[Id_Carga],-1)</f>
        <v>1</v>
      </c>
      <c r="H2003" s="59">
        <f>MONTH(DATE(2024, FIND(Tabela4[[#This Row],[Mês]], "janfevmarabrmaijunjulagosetoutnovdez")/3 + 1, 1))</f>
        <v>5</v>
      </c>
      <c r="I2003" s="51">
        <v>37</v>
      </c>
      <c r="J2003" s="47">
        <v>37</v>
      </c>
    </row>
    <row r="2004" spans="1:10" x14ac:dyDescent="0.25">
      <c r="A2004" s="59" t="s">
        <v>198</v>
      </c>
      <c r="B2004" s="46" t="s">
        <v>193</v>
      </c>
      <c r="C2004" s="46" t="s">
        <v>86</v>
      </c>
      <c r="D2004" s="46" t="s">
        <v>177</v>
      </c>
      <c r="E2004" s="68">
        <f>_xlfn.XLOOKUP(Tabela4[[#This Row],[Origem]],Tabela2[Estado],Tabela2[Id_Porto],-1)</f>
        <v>4</v>
      </c>
      <c r="F2004" s="68">
        <f>_xlfn.XLOOKUP(Tabela4[[#This Row],[Destino]],Tabela2[Estado],Tabela2[Id_Porto],-1)</f>
        <v>1</v>
      </c>
      <c r="G2004" s="68">
        <f>_xlfn.XLOOKUP(Tabela4[[#This Row],[Tipo]],Tabela5[Tipo],Tabela5[Id_Carga],-1)</f>
        <v>4</v>
      </c>
      <c r="H2004" s="59">
        <f>MONTH(DATE(2024, FIND(Tabela4[[#This Row],[Mês]], "janfevmarabrmaijunjulagosetoutnovdez")/3 + 1, 1))</f>
        <v>5</v>
      </c>
      <c r="I2004" s="51">
        <v>18</v>
      </c>
      <c r="J2004" s="47">
        <v>36</v>
      </c>
    </row>
    <row r="2005" spans="1:10" x14ac:dyDescent="0.25">
      <c r="A2005" s="59" t="s">
        <v>198</v>
      </c>
      <c r="B2005" s="46" t="s">
        <v>191</v>
      </c>
      <c r="C2005" s="46" t="s">
        <v>86</v>
      </c>
      <c r="D2005" s="46" t="s">
        <v>183</v>
      </c>
      <c r="E2005" s="68">
        <f>_xlfn.XLOOKUP(Tabela4[[#This Row],[Origem]],Tabela2[Estado],Tabela2[Id_Porto],-1)</f>
        <v>4</v>
      </c>
      <c r="F2005" s="68">
        <f>_xlfn.XLOOKUP(Tabela4[[#This Row],[Destino]],Tabela2[Estado],Tabela2[Id_Porto],-1)</f>
        <v>8</v>
      </c>
      <c r="G2005" s="68">
        <f>_xlfn.XLOOKUP(Tabela4[[#This Row],[Tipo]],Tabela5[Tipo],Tabela5[Id_Carga],-1)</f>
        <v>3</v>
      </c>
      <c r="H2005" s="59">
        <f>MONTH(DATE(2024, FIND(Tabela4[[#This Row],[Mês]], "janfevmarabrmaijunjulagosetoutnovdez")/3 + 1, 1))</f>
        <v>5</v>
      </c>
      <c r="I2005" s="51">
        <v>18</v>
      </c>
      <c r="J2005" s="47">
        <v>36</v>
      </c>
    </row>
    <row r="2006" spans="1:10" x14ac:dyDescent="0.25">
      <c r="A2006" s="59" t="s">
        <v>198</v>
      </c>
      <c r="B2006" s="46" t="s">
        <v>192</v>
      </c>
      <c r="C2006" s="46" t="s">
        <v>183</v>
      </c>
      <c r="D2006" s="46" t="s">
        <v>184</v>
      </c>
      <c r="E2006" s="68">
        <f>_xlfn.XLOOKUP(Tabela4[[#This Row],[Origem]],Tabela2[Estado],Tabela2[Id_Porto],-1)</f>
        <v>8</v>
      </c>
      <c r="F2006" s="68">
        <f>_xlfn.XLOOKUP(Tabela4[[#This Row],[Destino]],Tabela2[Estado],Tabela2[Id_Porto],-1)</f>
        <v>9</v>
      </c>
      <c r="G2006" s="68">
        <f>_xlfn.XLOOKUP(Tabela4[[#This Row],[Tipo]],Tabela5[Tipo],Tabela5[Id_Carga],-1)</f>
        <v>1</v>
      </c>
      <c r="H2006" s="59">
        <f>MONTH(DATE(2024, FIND(Tabela4[[#This Row],[Mês]], "janfevmarabrmaijunjulagosetoutnovdez")/3 + 1, 1))</f>
        <v>5</v>
      </c>
      <c r="I2006" s="51">
        <v>36</v>
      </c>
      <c r="J2006" s="47">
        <v>36</v>
      </c>
    </row>
    <row r="2007" spans="1:10" x14ac:dyDescent="0.25">
      <c r="A2007" s="59" t="s">
        <v>198</v>
      </c>
      <c r="B2007" s="46" t="s">
        <v>191</v>
      </c>
      <c r="C2007" s="46" t="s">
        <v>184</v>
      </c>
      <c r="D2007" s="46" t="s">
        <v>179</v>
      </c>
      <c r="E2007" s="68">
        <f>_xlfn.XLOOKUP(Tabela4[[#This Row],[Origem]],Tabela2[Estado],Tabela2[Id_Porto],-1)</f>
        <v>9</v>
      </c>
      <c r="F2007" s="68">
        <f>_xlfn.XLOOKUP(Tabela4[[#This Row],[Destino]],Tabela2[Estado],Tabela2[Id_Porto],-1)</f>
        <v>3</v>
      </c>
      <c r="G2007" s="68">
        <f>_xlfn.XLOOKUP(Tabela4[[#This Row],[Tipo]],Tabela5[Tipo],Tabela5[Id_Carga],-1)</f>
        <v>3</v>
      </c>
      <c r="H2007" s="59">
        <f>MONTH(DATE(2024, FIND(Tabela4[[#This Row],[Mês]], "janfevmarabrmaijunjulagosetoutnovdez")/3 + 1, 1))</f>
        <v>5</v>
      </c>
      <c r="I2007" s="51">
        <v>18</v>
      </c>
      <c r="J2007" s="47">
        <v>36</v>
      </c>
    </row>
    <row r="2008" spans="1:10" x14ac:dyDescent="0.25">
      <c r="A2008" s="59" t="s">
        <v>198</v>
      </c>
      <c r="B2008" s="46" t="s">
        <v>192</v>
      </c>
      <c r="C2008" s="46" t="s">
        <v>180</v>
      </c>
      <c r="D2008" s="46" t="s">
        <v>186</v>
      </c>
      <c r="E2008" s="68">
        <f>_xlfn.XLOOKUP(Tabela4[[#This Row],[Origem]],Tabela2[Estado],Tabela2[Id_Porto],-1)</f>
        <v>5</v>
      </c>
      <c r="F2008" s="68">
        <f>_xlfn.XLOOKUP(Tabela4[[#This Row],[Destino]],Tabela2[Estado],Tabela2[Id_Porto],-1)</f>
        <v>11</v>
      </c>
      <c r="G2008" s="68">
        <f>_xlfn.XLOOKUP(Tabela4[[#This Row],[Tipo]],Tabela5[Tipo],Tabela5[Id_Carga],-1)</f>
        <v>1</v>
      </c>
      <c r="H2008" s="59">
        <f>MONTH(DATE(2024, FIND(Tabela4[[#This Row],[Mês]], "janfevmarabrmaijunjulagosetoutnovdez")/3 + 1, 1))</f>
        <v>5</v>
      </c>
      <c r="I2008" s="51">
        <v>34</v>
      </c>
      <c r="J2008" s="47">
        <v>34</v>
      </c>
    </row>
    <row r="2009" spans="1:10" x14ac:dyDescent="0.25">
      <c r="A2009" s="59" t="s">
        <v>198</v>
      </c>
      <c r="B2009" s="46" t="s">
        <v>192</v>
      </c>
      <c r="C2009" s="46" t="s">
        <v>183</v>
      </c>
      <c r="D2009" s="46" t="s">
        <v>186</v>
      </c>
      <c r="E2009" s="68">
        <f>_xlfn.XLOOKUP(Tabela4[[#This Row],[Origem]],Tabela2[Estado],Tabela2[Id_Porto],-1)</f>
        <v>8</v>
      </c>
      <c r="F2009" s="68">
        <f>_xlfn.XLOOKUP(Tabela4[[#This Row],[Destino]],Tabela2[Estado],Tabela2[Id_Porto],-1)</f>
        <v>11</v>
      </c>
      <c r="G2009" s="68">
        <f>_xlfn.XLOOKUP(Tabela4[[#This Row],[Tipo]],Tabela5[Tipo],Tabela5[Id_Carga],-1)</f>
        <v>1</v>
      </c>
      <c r="H2009" s="59">
        <f>MONTH(DATE(2024, FIND(Tabela4[[#This Row],[Mês]], "janfevmarabrmaijunjulagosetoutnovdez")/3 + 1, 1))</f>
        <v>5</v>
      </c>
      <c r="I2009" s="51">
        <v>34</v>
      </c>
      <c r="J2009" s="47">
        <v>34</v>
      </c>
    </row>
    <row r="2010" spans="1:10" x14ac:dyDescent="0.25">
      <c r="A2010" s="59" t="s">
        <v>198</v>
      </c>
      <c r="B2010" s="46" t="s">
        <v>192</v>
      </c>
      <c r="C2010" s="46" t="s">
        <v>181</v>
      </c>
      <c r="D2010" s="46" t="s">
        <v>180</v>
      </c>
      <c r="E2010" s="68">
        <f>_xlfn.XLOOKUP(Tabela4[[#This Row],[Origem]],Tabela2[Estado],Tabela2[Id_Porto],-1)</f>
        <v>6</v>
      </c>
      <c r="F2010" s="68">
        <f>_xlfn.XLOOKUP(Tabela4[[#This Row],[Destino]],Tabela2[Estado],Tabela2[Id_Porto],-1)</f>
        <v>5</v>
      </c>
      <c r="G2010" s="68">
        <f>_xlfn.XLOOKUP(Tabela4[[#This Row],[Tipo]],Tabela5[Tipo],Tabela5[Id_Carga],-1)</f>
        <v>1</v>
      </c>
      <c r="H2010" s="59">
        <f>MONTH(DATE(2024, FIND(Tabela4[[#This Row],[Mês]], "janfevmarabrmaijunjulagosetoutnovdez")/3 + 1, 1))</f>
        <v>5</v>
      </c>
      <c r="I2010" s="51">
        <v>33</v>
      </c>
      <c r="J2010" s="47">
        <v>33</v>
      </c>
    </row>
    <row r="2011" spans="1:10" x14ac:dyDescent="0.25">
      <c r="A2011" s="59" t="s">
        <v>198</v>
      </c>
      <c r="B2011" s="46" t="s">
        <v>192</v>
      </c>
      <c r="C2011" s="46" t="s">
        <v>184</v>
      </c>
      <c r="D2011" s="46" t="s">
        <v>177</v>
      </c>
      <c r="E2011" s="68">
        <f>_xlfn.XLOOKUP(Tabela4[[#This Row],[Origem]],Tabela2[Estado],Tabela2[Id_Porto],-1)</f>
        <v>9</v>
      </c>
      <c r="F2011" s="68">
        <f>_xlfn.XLOOKUP(Tabela4[[#This Row],[Destino]],Tabela2[Estado],Tabela2[Id_Porto],-1)</f>
        <v>1</v>
      </c>
      <c r="G2011" s="68">
        <f>_xlfn.XLOOKUP(Tabela4[[#This Row],[Tipo]],Tabela5[Tipo],Tabela5[Id_Carga],-1)</f>
        <v>1</v>
      </c>
      <c r="H2011" s="59">
        <f>MONTH(DATE(2024, FIND(Tabela4[[#This Row],[Mês]], "janfevmarabrmaijunjulagosetoutnovdez")/3 + 1, 1))</f>
        <v>5</v>
      </c>
      <c r="I2011" s="51">
        <v>33</v>
      </c>
      <c r="J2011" s="47">
        <v>33</v>
      </c>
    </row>
    <row r="2012" spans="1:10" x14ac:dyDescent="0.25">
      <c r="A2012" s="59" t="s">
        <v>198</v>
      </c>
      <c r="B2012" s="46" t="s">
        <v>193</v>
      </c>
      <c r="C2012" s="46" t="s">
        <v>177</v>
      </c>
      <c r="D2012" s="46" t="s">
        <v>184</v>
      </c>
      <c r="E2012" s="68">
        <f>_xlfn.XLOOKUP(Tabela4[[#This Row],[Origem]],Tabela2[Estado],Tabela2[Id_Porto],-1)</f>
        <v>1</v>
      </c>
      <c r="F2012" s="68">
        <f>_xlfn.XLOOKUP(Tabela4[[#This Row],[Destino]],Tabela2[Estado],Tabela2[Id_Porto],-1)</f>
        <v>9</v>
      </c>
      <c r="G2012" s="68">
        <f>_xlfn.XLOOKUP(Tabela4[[#This Row],[Tipo]],Tabela5[Tipo],Tabela5[Id_Carga],-1)</f>
        <v>4</v>
      </c>
      <c r="H2012" s="59">
        <f>MONTH(DATE(2024, FIND(Tabela4[[#This Row],[Mês]], "janfevmarabrmaijunjulagosetoutnovdez")/3 + 1, 1))</f>
        <v>5</v>
      </c>
      <c r="I2012" s="51">
        <v>16</v>
      </c>
      <c r="J2012" s="47">
        <v>32</v>
      </c>
    </row>
    <row r="2013" spans="1:10" x14ac:dyDescent="0.25">
      <c r="A2013" s="59" t="s">
        <v>198</v>
      </c>
      <c r="B2013" s="46" t="s">
        <v>192</v>
      </c>
      <c r="C2013" s="46" t="s">
        <v>181</v>
      </c>
      <c r="D2013" s="46" t="s">
        <v>184</v>
      </c>
      <c r="E2013" s="68">
        <f>_xlfn.XLOOKUP(Tabela4[[#This Row],[Origem]],Tabela2[Estado],Tabela2[Id_Porto],-1)</f>
        <v>6</v>
      </c>
      <c r="F2013" s="68">
        <f>_xlfn.XLOOKUP(Tabela4[[#This Row],[Destino]],Tabela2[Estado],Tabela2[Id_Porto],-1)</f>
        <v>9</v>
      </c>
      <c r="G2013" s="68">
        <f>_xlfn.XLOOKUP(Tabela4[[#This Row],[Tipo]],Tabela5[Tipo],Tabela5[Id_Carga],-1)</f>
        <v>1</v>
      </c>
      <c r="H2013" s="59">
        <f>MONTH(DATE(2024, FIND(Tabela4[[#This Row],[Mês]], "janfevmarabrmaijunjulagosetoutnovdez")/3 + 1, 1))</f>
        <v>5</v>
      </c>
      <c r="I2013" s="51">
        <v>32</v>
      </c>
      <c r="J2013" s="47">
        <v>32</v>
      </c>
    </row>
    <row r="2014" spans="1:10" x14ac:dyDescent="0.25">
      <c r="A2014" s="59" t="s">
        <v>198</v>
      </c>
      <c r="B2014" s="46" t="s">
        <v>192</v>
      </c>
      <c r="C2014" s="46" t="s">
        <v>186</v>
      </c>
      <c r="D2014" s="46" t="s">
        <v>177</v>
      </c>
      <c r="E2014" s="68">
        <f>_xlfn.XLOOKUP(Tabela4[[#This Row],[Origem]],Tabela2[Estado],Tabela2[Id_Porto],-1)</f>
        <v>11</v>
      </c>
      <c r="F2014" s="68">
        <f>_xlfn.XLOOKUP(Tabela4[[#This Row],[Destino]],Tabela2[Estado],Tabela2[Id_Porto],-1)</f>
        <v>1</v>
      </c>
      <c r="G2014" s="68">
        <f>_xlfn.XLOOKUP(Tabela4[[#This Row],[Tipo]],Tabela5[Tipo],Tabela5[Id_Carga],-1)</f>
        <v>1</v>
      </c>
      <c r="H2014" s="59">
        <f>MONTH(DATE(2024, FIND(Tabela4[[#This Row],[Mês]], "janfevmarabrmaijunjulagosetoutnovdez")/3 + 1, 1))</f>
        <v>5</v>
      </c>
      <c r="I2014" s="51">
        <v>32</v>
      </c>
      <c r="J2014" s="47">
        <v>32</v>
      </c>
    </row>
    <row r="2015" spans="1:10" x14ac:dyDescent="0.25">
      <c r="A2015" s="59" t="s">
        <v>198</v>
      </c>
      <c r="B2015" s="46" t="s">
        <v>193</v>
      </c>
      <c r="C2015" s="46" t="s">
        <v>184</v>
      </c>
      <c r="D2015" s="46" t="s">
        <v>186</v>
      </c>
      <c r="E2015" s="68">
        <f>_xlfn.XLOOKUP(Tabela4[[#This Row],[Origem]],Tabela2[Estado],Tabela2[Id_Porto],-1)</f>
        <v>9</v>
      </c>
      <c r="F2015" s="68">
        <f>_xlfn.XLOOKUP(Tabela4[[#This Row],[Destino]],Tabela2[Estado],Tabela2[Id_Porto],-1)</f>
        <v>11</v>
      </c>
      <c r="G2015" s="68">
        <f>_xlfn.XLOOKUP(Tabela4[[#This Row],[Tipo]],Tabela5[Tipo],Tabela5[Id_Carga],-1)</f>
        <v>4</v>
      </c>
      <c r="H2015" s="59">
        <f>MONTH(DATE(2024, FIND(Tabela4[[#This Row],[Mês]], "janfevmarabrmaijunjulagosetoutnovdez")/3 + 1, 1))</f>
        <v>5</v>
      </c>
      <c r="I2015" s="51">
        <v>16</v>
      </c>
      <c r="J2015" s="47">
        <v>32</v>
      </c>
    </row>
    <row r="2016" spans="1:10" x14ac:dyDescent="0.25">
      <c r="A2016" s="59" t="s">
        <v>198</v>
      </c>
      <c r="B2016" s="46" t="s">
        <v>192</v>
      </c>
      <c r="C2016" s="46" t="s">
        <v>186</v>
      </c>
      <c r="D2016" s="46" t="s">
        <v>186</v>
      </c>
      <c r="E2016" s="68">
        <f>_xlfn.XLOOKUP(Tabela4[[#This Row],[Origem]],Tabela2[Estado],Tabela2[Id_Porto],-1)</f>
        <v>11</v>
      </c>
      <c r="F2016" s="68">
        <f>_xlfn.XLOOKUP(Tabela4[[#This Row],[Destino]],Tabela2[Estado],Tabela2[Id_Porto],-1)</f>
        <v>11</v>
      </c>
      <c r="G2016" s="68">
        <f>_xlfn.XLOOKUP(Tabela4[[#This Row],[Tipo]],Tabela5[Tipo],Tabela5[Id_Carga],-1)</f>
        <v>1</v>
      </c>
      <c r="H2016" s="59">
        <f>MONTH(DATE(2024, FIND(Tabela4[[#This Row],[Mês]], "janfevmarabrmaijunjulagosetoutnovdez")/3 + 1, 1))</f>
        <v>5</v>
      </c>
      <c r="I2016" s="51">
        <v>31</v>
      </c>
      <c r="J2016" s="47">
        <v>31</v>
      </c>
    </row>
    <row r="2017" spans="1:10" x14ac:dyDescent="0.25">
      <c r="A2017" s="59" t="s">
        <v>198</v>
      </c>
      <c r="B2017" s="46" t="s">
        <v>192</v>
      </c>
      <c r="C2017" s="46" t="s">
        <v>182</v>
      </c>
      <c r="D2017" s="46" t="s">
        <v>183</v>
      </c>
      <c r="E2017" s="68">
        <f>_xlfn.XLOOKUP(Tabela4[[#This Row],[Origem]],Tabela2[Estado],Tabela2[Id_Porto],-1)</f>
        <v>7</v>
      </c>
      <c r="F2017" s="68">
        <f>_xlfn.XLOOKUP(Tabela4[[#This Row],[Destino]],Tabela2[Estado],Tabela2[Id_Porto],-1)</f>
        <v>8</v>
      </c>
      <c r="G2017" s="68">
        <f>_xlfn.XLOOKUP(Tabela4[[#This Row],[Tipo]],Tabela5[Tipo],Tabela5[Id_Carga],-1)</f>
        <v>1</v>
      </c>
      <c r="H2017" s="59">
        <f>MONTH(DATE(2024, FIND(Tabela4[[#This Row],[Mês]], "janfevmarabrmaijunjulagosetoutnovdez")/3 + 1, 1))</f>
        <v>5</v>
      </c>
      <c r="I2017" s="51">
        <v>30</v>
      </c>
      <c r="J2017" s="47">
        <v>30</v>
      </c>
    </row>
    <row r="2018" spans="1:10" x14ac:dyDescent="0.25">
      <c r="A2018" s="59" t="s">
        <v>198</v>
      </c>
      <c r="B2018" s="46" t="s">
        <v>191</v>
      </c>
      <c r="C2018" s="46" t="s">
        <v>186</v>
      </c>
      <c r="D2018" s="46" t="s">
        <v>179</v>
      </c>
      <c r="E2018" s="68">
        <f>_xlfn.XLOOKUP(Tabela4[[#This Row],[Origem]],Tabela2[Estado],Tabela2[Id_Porto],-1)</f>
        <v>11</v>
      </c>
      <c r="F2018" s="68">
        <f>_xlfn.XLOOKUP(Tabela4[[#This Row],[Destino]],Tabela2[Estado],Tabela2[Id_Porto],-1)</f>
        <v>3</v>
      </c>
      <c r="G2018" s="68">
        <f>_xlfn.XLOOKUP(Tabela4[[#This Row],[Tipo]],Tabela5[Tipo],Tabela5[Id_Carga],-1)</f>
        <v>3</v>
      </c>
      <c r="H2018" s="59">
        <f>MONTH(DATE(2024, FIND(Tabela4[[#This Row],[Mês]], "janfevmarabrmaijunjulagosetoutnovdez")/3 + 1, 1))</f>
        <v>5</v>
      </c>
      <c r="I2018" s="51">
        <v>15</v>
      </c>
      <c r="J2018" s="47">
        <v>30</v>
      </c>
    </row>
    <row r="2019" spans="1:10" x14ac:dyDescent="0.25">
      <c r="A2019" s="59" t="s">
        <v>198</v>
      </c>
      <c r="B2019" s="46" t="s">
        <v>192</v>
      </c>
      <c r="C2019" s="46" t="s">
        <v>180</v>
      </c>
      <c r="D2019" s="46" t="s">
        <v>177</v>
      </c>
      <c r="E2019" s="68">
        <f>_xlfn.XLOOKUP(Tabela4[[#This Row],[Origem]],Tabela2[Estado],Tabela2[Id_Porto],-1)</f>
        <v>5</v>
      </c>
      <c r="F2019" s="68">
        <f>_xlfn.XLOOKUP(Tabela4[[#This Row],[Destino]],Tabela2[Estado],Tabela2[Id_Porto],-1)</f>
        <v>1</v>
      </c>
      <c r="G2019" s="68">
        <f>_xlfn.XLOOKUP(Tabela4[[#This Row],[Tipo]],Tabela5[Tipo],Tabela5[Id_Carga],-1)</f>
        <v>1</v>
      </c>
      <c r="H2019" s="59">
        <f>MONTH(DATE(2024, FIND(Tabela4[[#This Row],[Mês]], "janfevmarabrmaijunjulagosetoutnovdez")/3 + 1, 1))</f>
        <v>5</v>
      </c>
      <c r="I2019" s="51">
        <v>29</v>
      </c>
      <c r="J2019" s="47">
        <v>29</v>
      </c>
    </row>
    <row r="2020" spans="1:10" x14ac:dyDescent="0.25">
      <c r="A2020" s="59" t="s">
        <v>198</v>
      </c>
      <c r="B2020" s="46" t="s">
        <v>192</v>
      </c>
      <c r="C2020" s="46" t="s">
        <v>177</v>
      </c>
      <c r="D2020" s="46" t="s">
        <v>184</v>
      </c>
      <c r="E2020" s="68">
        <f>_xlfn.XLOOKUP(Tabela4[[#This Row],[Origem]],Tabela2[Estado],Tabela2[Id_Porto],-1)</f>
        <v>1</v>
      </c>
      <c r="F2020" s="68">
        <f>_xlfn.XLOOKUP(Tabela4[[#This Row],[Destino]],Tabela2[Estado],Tabela2[Id_Porto],-1)</f>
        <v>9</v>
      </c>
      <c r="G2020" s="68">
        <f>_xlfn.XLOOKUP(Tabela4[[#This Row],[Tipo]],Tabela5[Tipo],Tabela5[Id_Carga],-1)</f>
        <v>1</v>
      </c>
      <c r="H2020" s="59">
        <f>MONTH(DATE(2024, FIND(Tabela4[[#This Row],[Mês]], "janfevmarabrmaijunjulagosetoutnovdez")/3 + 1, 1))</f>
        <v>5</v>
      </c>
      <c r="I2020" s="51">
        <v>28</v>
      </c>
      <c r="J2020" s="47">
        <v>28</v>
      </c>
    </row>
    <row r="2021" spans="1:10" x14ac:dyDescent="0.25">
      <c r="A2021" s="59" t="s">
        <v>198</v>
      </c>
      <c r="B2021" s="46" t="s">
        <v>192</v>
      </c>
      <c r="C2021" s="46" t="s">
        <v>181</v>
      </c>
      <c r="D2021" s="46" t="s">
        <v>177</v>
      </c>
      <c r="E2021" s="68">
        <f>_xlfn.XLOOKUP(Tabela4[[#This Row],[Origem]],Tabela2[Estado],Tabela2[Id_Porto],-1)</f>
        <v>6</v>
      </c>
      <c r="F2021" s="68">
        <f>_xlfn.XLOOKUP(Tabela4[[#This Row],[Destino]],Tabela2[Estado],Tabela2[Id_Porto],-1)</f>
        <v>1</v>
      </c>
      <c r="G2021" s="68">
        <f>_xlfn.XLOOKUP(Tabela4[[#This Row],[Tipo]],Tabela5[Tipo],Tabela5[Id_Carga],-1)</f>
        <v>1</v>
      </c>
      <c r="H2021" s="59">
        <f>MONTH(DATE(2024, FIND(Tabela4[[#This Row],[Mês]], "janfevmarabrmaijunjulagosetoutnovdez")/3 + 1, 1))</f>
        <v>5</v>
      </c>
      <c r="I2021" s="51">
        <v>28</v>
      </c>
      <c r="J2021" s="47">
        <v>28</v>
      </c>
    </row>
    <row r="2022" spans="1:10" x14ac:dyDescent="0.25">
      <c r="A2022" s="59" t="s">
        <v>198</v>
      </c>
      <c r="B2022" s="46" t="s">
        <v>192</v>
      </c>
      <c r="C2022" s="46" t="s">
        <v>182</v>
      </c>
      <c r="D2022" s="46" t="s">
        <v>177</v>
      </c>
      <c r="E2022" s="68">
        <f>_xlfn.XLOOKUP(Tabela4[[#This Row],[Origem]],Tabela2[Estado],Tabela2[Id_Porto],-1)</f>
        <v>7</v>
      </c>
      <c r="F2022" s="68">
        <f>_xlfn.XLOOKUP(Tabela4[[#This Row],[Destino]],Tabela2[Estado],Tabela2[Id_Porto],-1)</f>
        <v>1</v>
      </c>
      <c r="G2022" s="68">
        <f>_xlfn.XLOOKUP(Tabela4[[#This Row],[Tipo]],Tabela5[Tipo],Tabela5[Id_Carga],-1)</f>
        <v>1</v>
      </c>
      <c r="H2022" s="59">
        <f>MONTH(DATE(2024, FIND(Tabela4[[#This Row],[Mês]], "janfevmarabrmaijunjulagosetoutnovdez")/3 + 1, 1))</f>
        <v>5</v>
      </c>
      <c r="I2022" s="51">
        <v>28</v>
      </c>
      <c r="J2022" s="47">
        <v>28</v>
      </c>
    </row>
    <row r="2023" spans="1:10" x14ac:dyDescent="0.25">
      <c r="A2023" s="59" t="s">
        <v>198</v>
      </c>
      <c r="B2023" s="46" t="s">
        <v>191</v>
      </c>
      <c r="C2023" s="46" t="s">
        <v>182</v>
      </c>
      <c r="D2023" s="46" t="s">
        <v>177</v>
      </c>
      <c r="E2023" s="68">
        <f>_xlfn.XLOOKUP(Tabela4[[#This Row],[Origem]],Tabela2[Estado],Tabela2[Id_Porto],-1)</f>
        <v>7</v>
      </c>
      <c r="F2023" s="68">
        <f>_xlfn.XLOOKUP(Tabela4[[#This Row],[Destino]],Tabela2[Estado],Tabela2[Id_Porto],-1)</f>
        <v>1</v>
      </c>
      <c r="G2023" s="68">
        <f>_xlfn.XLOOKUP(Tabela4[[#This Row],[Tipo]],Tabela5[Tipo],Tabela5[Id_Carga],-1)</f>
        <v>3</v>
      </c>
      <c r="H2023" s="59">
        <f>MONTH(DATE(2024, FIND(Tabela4[[#This Row],[Mês]], "janfevmarabrmaijunjulagosetoutnovdez")/3 + 1, 1))</f>
        <v>5</v>
      </c>
      <c r="I2023" s="51">
        <v>14</v>
      </c>
      <c r="J2023" s="47">
        <v>28</v>
      </c>
    </row>
    <row r="2024" spans="1:10" x14ac:dyDescent="0.25">
      <c r="A2024" s="59" t="s">
        <v>198</v>
      </c>
      <c r="B2024" s="46" t="s">
        <v>192</v>
      </c>
      <c r="C2024" s="46" t="s">
        <v>180</v>
      </c>
      <c r="D2024" s="46" t="s">
        <v>184</v>
      </c>
      <c r="E2024" s="68">
        <f>_xlfn.XLOOKUP(Tabela4[[#This Row],[Origem]],Tabela2[Estado],Tabela2[Id_Porto],-1)</f>
        <v>5</v>
      </c>
      <c r="F2024" s="68">
        <f>_xlfn.XLOOKUP(Tabela4[[#This Row],[Destino]],Tabela2[Estado],Tabela2[Id_Porto],-1)</f>
        <v>9</v>
      </c>
      <c r="G2024" s="68">
        <f>_xlfn.XLOOKUP(Tabela4[[#This Row],[Tipo]],Tabela5[Tipo],Tabela5[Id_Carga],-1)</f>
        <v>1</v>
      </c>
      <c r="H2024" s="59">
        <f>MONTH(DATE(2024, FIND(Tabela4[[#This Row],[Mês]], "janfevmarabrmaijunjulagosetoutnovdez")/3 + 1, 1))</f>
        <v>5</v>
      </c>
      <c r="I2024" s="51">
        <v>28</v>
      </c>
      <c r="J2024" s="47">
        <v>28</v>
      </c>
    </row>
    <row r="2025" spans="1:10" x14ac:dyDescent="0.25">
      <c r="A2025" s="59" t="s">
        <v>198</v>
      </c>
      <c r="B2025" s="46" t="s">
        <v>191</v>
      </c>
      <c r="C2025" s="46" t="s">
        <v>187</v>
      </c>
      <c r="D2025" s="46" t="s">
        <v>177</v>
      </c>
      <c r="E2025" s="68">
        <f>_xlfn.XLOOKUP(Tabela4[[#This Row],[Origem]],Tabela2[Estado],Tabela2[Id_Porto],-1)</f>
        <v>12</v>
      </c>
      <c r="F2025" s="68">
        <f>_xlfn.XLOOKUP(Tabela4[[#This Row],[Destino]],Tabela2[Estado],Tabela2[Id_Porto],-1)</f>
        <v>1</v>
      </c>
      <c r="G2025" s="68">
        <f>_xlfn.XLOOKUP(Tabela4[[#This Row],[Tipo]],Tabela5[Tipo],Tabela5[Id_Carga],-1)</f>
        <v>3</v>
      </c>
      <c r="H2025" s="59">
        <f>MONTH(DATE(2024, FIND(Tabela4[[#This Row],[Mês]], "janfevmarabrmaijunjulagosetoutnovdez")/3 + 1, 1))</f>
        <v>5</v>
      </c>
      <c r="I2025" s="51">
        <v>14</v>
      </c>
      <c r="J2025" s="47">
        <v>28</v>
      </c>
    </row>
    <row r="2026" spans="1:10" x14ac:dyDescent="0.25">
      <c r="A2026" s="59" t="s">
        <v>198</v>
      </c>
      <c r="B2026" s="46" t="s">
        <v>191</v>
      </c>
      <c r="C2026" s="46" t="s">
        <v>187</v>
      </c>
      <c r="D2026" s="46" t="s">
        <v>179</v>
      </c>
      <c r="E2026" s="68">
        <f>_xlfn.XLOOKUP(Tabela4[[#This Row],[Origem]],Tabela2[Estado],Tabela2[Id_Porto],-1)</f>
        <v>12</v>
      </c>
      <c r="F2026" s="68">
        <f>_xlfn.XLOOKUP(Tabela4[[#This Row],[Destino]],Tabela2[Estado],Tabela2[Id_Porto],-1)</f>
        <v>3</v>
      </c>
      <c r="G2026" s="68">
        <f>_xlfn.XLOOKUP(Tabela4[[#This Row],[Tipo]],Tabela5[Tipo],Tabela5[Id_Carga],-1)</f>
        <v>3</v>
      </c>
      <c r="H2026" s="59">
        <f>MONTH(DATE(2024, FIND(Tabela4[[#This Row],[Mês]], "janfevmarabrmaijunjulagosetoutnovdez")/3 + 1, 1))</f>
        <v>5</v>
      </c>
      <c r="I2026" s="51">
        <v>14</v>
      </c>
      <c r="J2026" s="47">
        <v>28</v>
      </c>
    </row>
    <row r="2027" spans="1:10" x14ac:dyDescent="0.25">
      <c r="A2027" s="59" t="s">
        <v>198</v>
      </c>
      <c r="B2027" s="46" t="s">
        <v>192</v>
      </c>
      <c r="C2027" s="46" t="s">
        <v>186</v>
      </c>
      <c r="D2027" s="46" t="s">
        <v>86</v>
      </c>
      <c r="E2027" s="68">
        <f>_xlfn.XLOOKUP(Tabela4[[#This Row],[Origem]],Tabela2[Estado],Tabela2[Id_Porto],-1)</f>
        <v>11</v>
      </c>
      <c r="F2027" s="68">
        <f>_xlfn.XLOOKUP(Tabela4[[#This Row],[Destino]],Tabela2[Estado],Tabela2[Id_Porto],-1)</f>
        <v>4</v>
      </c>
      <c r="G2027" s="68">
        <f>_xlfn.XLOOKUP(Tabela4[[#This Row],[Tipo]],Tabela5[Tipo],Tabela5[Id_Carga],-1)</f>
        <v>1</v>
      </c>
      <c r="H2027" s="59">
        <f>MONTH(DATE(2024, FIND(Tabela4[[#This Row],[Mês]], "janfevmarabrmaijunjulagosetoutnovdez")/3 + 1, 1))</f>
        <v>5</v>
      </c>
      <c r="I2027" s="51">
        <v>28</v>
      </c>
      <c r="J2027" s="47">
        <v>28</v>
      </c>
    </row>
    <row r="2028" spans="1:10" x14ac:dyDescent="0.25">
      <c r="A2028" s="59" t="s">
        <v>198</v>
      </c>
      <c r="B2028" s="46" t="s">
        <v>191</v>
      </c>
      <c r="C2028" s="46" t="s">
        <v>186</v>
      </c>
      <c r="D2028" s="46" t="s">
        <v>183</v>
      </c>
      <c r="E2028" s="68">
        <f>_xlfn.XLOOKUP(Tabela4[[#This Row],[Origem]],Tabela2[Estado],Tabela2[Id_Porto],-1)</f>
        <v>11</v>
      </c>
      <c r="F2028" s="68">
        <f>_xlfn.XLOOKUP(Tabela4[[#This Row],[Destino]],Tabela2[Estado],Tabela2[Id_Porto],-1)</f>
        <v>8</v>
      </c>
      <c r="G2028" s="68">
        <f>_xlfn.XLOOKUP(Tabela4[[#This Row],[Tipo]],Tabela5[Tipo],Tabela5[Id_Carga],-1)</f>
        <v>3</v>
      </c>
      <c r="H2028" s="59">
        <f>MONTH(DATE(2024, FIND(Tabela4[[#This Row],[Mês]], "janfevmarabrmaijunjulagosetoutnovdez")/3 + 1, 1))</f>
        <v>5</v>
      </c>
      <c r="I2028" s="51">
        <v>14</v>
      </c>
      <c r="J2028" s="47">
        <v>28</v>
      </c>
    </row>
    <row r="2029" spans="1:10" x14ac:dyDescent="0.25">
      <c r="A2029" s="59" t="s">
        <v>198</v>
      </c>
      <c r="B2029" s="46" t="s">
        <v>191</v>
      </c>
      <c r="C2029" s="46" t="s">
        <v>181</v>
      </c>
      <c r="D2029" s="46" t="s">
        <v>186</v>
      </c>
      <c r="E2029" s="68">
        <f>_xlfn.XLOOKUP(Tabela4[[#This Row],[Origem]],Tabela2[Estado],Tabela2[Id_Porto],-1)</f>
        <v>6</v>
      </c>
      <c r="F2029" s="68">
        <f>_xlfn.XLOOKUP(Tabela4[[#This Row],[Destino]],Tabela2[Estado],Tabela2[Id_Porto],-1)</f>
        <v>11</v>
      </c>
      <c r="G2029" s="68">
        <f>_xlfn.XLOOKUP(Tabela4[[#This Row],[Tipo]],Tabela5[Tipo],Tabela5[Id_Carga],-1)</f>
        <v>3</v>
      </c>
      <c r="H2029" s="59">
        <f>MONTH(DATE(2024, FIND(Tabela4[[#This Row],[Mês]], "janfevmarabrmaijunjulagosetoutnovdez")/3 + 1, 1))</f>
        <v>5</v>
      </c>
      <c r="I2029" s="51">
        <v>13</v>
      </c>
      <c r="J2029" s="47">
        <v>26</v>
      </c>
    </row>
    <row r="2030" spans="1:10" x14ac:dyDescent="0.25">
      <c r="A2030" s="59" t="s">
        <v>198</v>
      </c>
      <c r="B2030" s="46" t="s">
        <v>191</v>
      </c>
      <c r="C2030" s="46" t="s">
        <v>180</v>
      </c>
      <c r="D2030" s="46" t="s">
        <v>179</v>
      </c>
      <c r="E2030" s="68">
        <f>_xlfn.XLOOKUP(Tabela4[[#This Row],[Origem]],Tabela2[Estado],Tabela2[Id_Porto],-1)</f>
        <v>5</v>
      </c>
      <c r="F2030" s="68">
        <f>_xlfn.XLOOKUP(Tabela4[[#This Row],[Destino]],Tabela2[Estado],Tabela2[Id_Porto],-1)</f>
        <v>3</v>
      </c>
      <c r="G2030" s="68">
        <f>_xlfn.XLOOKUP(Tabela4[[#This Row],[Tipo]],Tabela5[Tipo],Tabela5[Id_Carga],-1)</f>
        <v>3</v>
      </c>
      <c r="H2030" s="59">
        <f>MONTH(DATE(2024, FIND(Tabela4[[#This Row],[Mês]], "janfevmarabrmaijunjulagosetoutnovdez")/3 + 1, 1))</f>
        <v>5</v>
      </c>
      <c r="I2030" s="51">
        <v>13</v>
      </c>
      <c r="J2030" s="47">
        <v>26</v>
      </c>
    </row>
    <row r="2031" spans="1:10" x14ac:dyDescent="0.25">
      <c r="A2031" s="59" t="s">
        <v>198</v>
      </c>
      <c r="B2031" s="46" t="s">
        <v>191</v>
      </c>
      <c r="C2031" s="46" t="s">
        <v>183</v>
      </c>
      <c r="D2031" s="46" t="s">
        <v>185</v>
      </c>
      <c r="E2031" s="68">
        <f>_xlfn.XLOOKUP(Tabela4[[#This Row],[Origem]],Tabela2[Estado],Tabela2[Id_Porto],-1)</f>
        <v>8</v>
      </c>
      <c r="F2031" s="68">
        <f>_xlfn.XLOOKUP(Tabela4[[#This Row],[Destino]],Tabela2[Estado],Tabela2[Id_Porto],-1)</f>
        <v>10</v>
      </c>
      <c r="G2031" s="68">
        <f>_xlfn.XLOOKUP(Tabela4[[#This Row],[Tipo]],Tabela5[Tipo],Tabela5[Id_Carga],-1)</f>
        <v>3</v>
      </c>
      <c r="H2031" s="59">
        <f>MONTH(DATE(2024, FIND(Tabela4[[#This Row],[Mês]], "janfevmarabrmaijunjulagosetoutnovdez")/3 + 1, 1))</f>
        <v>5</v>
      </c>
      <c r="I2031" s="51">
        <v>13</v>
      </c>
      <c r="J2031" s="47">
        <v>26</v>
      </c>
    </row>
    <row r="2032" spans="1:10" x14ac:dyDescent="0.25">
      <c r="A2032" s="59" t="s">
        <v>198</v>
      </c>
      <c r="B2032" s="46" t="s">
        <v>192</v>
      </c>
      <c r="C2032" s="46" t="s">
        <v>187</v>
      </c>
      <c r="D2032" s="46" t="s">
        <v>184</v>
      </c>
      <c r="E2032" s="68">
        <f>_xlfn.XLOOKUP(Tabela4[[#This Row],[Origem]],Tabela2[Estado],Tabela2[Id_Porto],-1)</f>
        <v>12</v>
      </c>
      <c r="F2032" s="68">
        <f>_xlfn.XLOOKUP(Tabela4[[#This Row],[Destino]],Tabela2[Estado],Tabela2[Id_Porto],-1)</f>
        <v>9</v>
      </c>
      <c r="G2032" s="68">
        <f>_xlfn.XLOOKUP(Tabela4[[#This Row],[Tipo]],Tabela5[Tipo],Tabela5[Id_Carga],-1)</f>
        <v>1</v>
      </c>
      <c r="H2032" s="59">
        <f>MONTH(DATE(2024, FIND(Tabela4[[#This Row],[Mês]], "janfevmarabrmaijunjulagosetoutnovdez")/3 + 1, 1))</f>
        <v>5</v>
      </c>
      <c r="I2032" s="51">
        <v>25</v>
      </c>
      <c r="J2032" s="47">
        <v>25</v>
      </c>
    </row>
    <row r="2033" spans="1:10" x14ac:dyDescent="0.25">
      <c r="A2033" s="59" t="s">
        <v>198</v>
      </c>
      <c r="B2033" s="46" t="s">
        <v>192</v>
      </c>
      <c r="C2033" s="46" t="s">
        <v>186</v>
      </c>
      <c r="D2033" s="46" t="s">
        <v>183</v>
      </c>
      <c r="E2033" s="68">
        <f>_xlfn.XLOOKUP(Tabela4[[#This Row],[Origem]],Tabela2[Estado],Tabela2[Id_Porto],-1)</f>
        <v>11</v>
      </c>
      <c r="F2033" s="68">
        <f>_xlfn.XLOOKUP(Tabela4[[#This Row],[Destino]],Tabela2[Estado],Tabela2[Id_Porto],-1)</f>
        <v>8</v>
      </c>
      <c r="G2033" s="68">
        <f>_xlfn.XLOOKUP(Tabela4[[#This Row],[Tipo]],Tabela5[Tipo],Tabela5[Id_Carga],-1)</f>
        <v>1</v>
      </c>
      <c r="H2033" s="59">
        <f>MONTH(DATE(2024, FIND(Tabela4[[#This Row],[Mês]], "janfevmarabrmaijunjulagosetoutnovdez")/3 + 1, 1))</f>
        <v>5</v>
      </c>
      <c r="I2033" s="51">
        <v>25</v>
      </c>
      <c r="J2033" s="47">
        <v>25</v>
      </c>
    </row>
    <row r="2034" spans="1:10" x14ac:dyDescent="0.25">
      <c r="A2034" s="59" t="s">
        <v>198</v>
      </c>
      <c r="B2034" s="46" t="s">
        <v>191</v>
      </c>
      <c r="C2034" s="46" t="s">
        <v>181</v>
      </c>
      <c r="D2034" s="46" t="s">
        <v>86</v>
      </c>
      <c r="E2034" s="68">
        <f>_xlfn.XLOOKUP(Tabela4[[#This Row],[Origem]],Tabela2[Estado],Tabela2[Id_Porto],-1)</f>
        <v>6</v>
      </c>
      <c r="F2034" s="68">
        <f>_xlfn.XLOOKUP(Tabela4[[#This Row],[Destino]],Tabela2[Estado],Tabela2[Id_Porto],-1)</f>
        <v>4</v>
      </c>
      <c r="G2034" s="68">
        <f>_xlfn.XLOOKUP(Tabela4[[#This Row],[Tipo]],Tabela5[Tipo],Tabela5[Id_Carga],-1)</f>
        <v>3</v>
      </c>
      <c r="H2034" s="59">
        <f>MONTH(DATE(2024, FIND(Tabela4[[#This Row],[Mês]], "janfevmarabrmaijunjulagosetoutnovdez")/3 + 1, 1))</f>
        <v>5</v>
      </c>
      <c r="I2034" s="51">
        <v>12</v>
      </c>
      <c r="J2034" s="47">
        <v>24</v>
      </c>
    </row>
    <row r="2035" spans="1:10" x14ac:dyDescent="0.25">
      <c r="A2035" s="59" t="s">
        <v>198</v>
      </c>
      <c r="B2035" s="46" t="s">
        <v>191</v>
      </c>
      <c r="C2035" s="46" t="s">
        <v>86</v>
      </c>
      <c r="D2035" s="46" t="s">
        <v>179</v>
      </c>
      <c r="E2035" s="68">
        <f>_xlfn.XLOOKUP(Tabela4[[#This Row],[Origem]],Tabela2[Estado],Tabela2[Id_Porto],-1)</f>
        <v>4</v>
      </c>
      <c r="F2035" s="68">
        <f>_xlfn.XLOOKUP(Tabela4[[#This Row],[Destino]],Tabela2[Estado],Tabela2[Id_Porto],-1)</f>
        <v>3</v>
      </c>
      <c r="G2035" s="68">
        <f>_xlfn.XLOOKUP(Tabela4[[#This Row],[Tipo]],Tabela5[Tipo],Tabela5[Id_Carga],-1)</f>
        <v>3</v>
      </c>
      <c r="H2035" s="59">
        <f>MONTH(DATE(2024, FIND(Tabela4[[#This Row],[Mês]], "janfevmarabrmaijunjulagosetoutnovdez")/3 + 1, 1))</f>
        <v>5</v>
      </c>
      <c r="I2035" s="51">
        <v>12</v>
      </c>
      <c r="J2035" s="47">
        <v>24</v>
      </c>
    </row>
    <row r="2036" spans="1:10" x14ac:dyDescent="0.25">
      <c r="A2036" s="59" t="s">
        <v>198</v>
      </c>
      <c r="B2036" s="46" t="s">
        <v>192</v>
      </c>
      <c r="C2036" s="46" t="s">
        <v>183</v>
      </c>
      <c r="D2036" s="46" t="s">
        <v>180</v>
      </c>
      <c r="E2036" s="68">
        <f>_xlfn.XLOOKUP(Tabela4[[#This Row],[Origem]],Tabela2[Estado],Tabela2[Id_Porto],-1)</f>
        <v>8</v>
      </c>
      <c r="F2036" s="68">
        <f>_xlfn.XLOOKUP(Tabela4[[#This Row],[Destino]],Tabela2[Estado],Tabela2[Id_Porto],-1)</f>
        <v>5</v>
      </c>
      <c r="G2036" s="68">
        <f>_xlfn.XLOOKUP(Tabela4[[#This Row],[Tipo]],Tabela5[Tipo],Tabela5[Id_Carga],-1)</f>
        <v>1</v>
      </c>
      <c r="H2036" s="59">
        <f>MONTH(DATE(2024, FIND(Tabela4[[#This Row],[Mês]], "janfevmarabrmaijunjulagosetoutnovdez")/3 + 1, 1))</f>
        <v>5</v>
      </c>
      <c r="I2036" s="51">
        <v>24</v>
      </c>
      <c r="J2036" s="47">
        <v>24</v>
      </c>
    </row>
    <row r="2037" spans="1:10" x14ac:dyDescent="0.25">
      <c r="A2037" s="59" t="s">
        <v>198</v>
      </c>
      <c r="B2037" s="46" t="s">
        <v>192</v>
      </c>
      <c r="C2037" s="46" t="s">
        <v>186</v>
      </c>
      <c r="D2037" s="46" t="s">
        <v>181</v>
      </c>
      <c r="E2037" s="68">
        <f>_xlfn.XLOOKUP(Tabela4[[#This Row],[Origem]],Tabela2[Estado],Tabela2[Id_Porto],-1)</f>
        <v>11</v>
      </c>
      <c r="F2037" s="68">
        <f>_xlfn.XLOOKUP(Tabela4[[#This Row],[Destino]],Tabela2[Estado],Tabela2[Id_Porto],-1)</f>
        <v>6</v>
      </c>
      <c r="G2037" s="68">
        <f>_xlfn.XLOOKUP(Tabela4[[#This Row],[Tipo]],Tabela5[Tipo],Tabela5[Id_Carga],-1)</f>
        <v>1</v>
      </c>
      <c r="H2037" s="59">
        <f>MONTH(DATE(2024, FIND(Tabela4[[#This Row],[Mês]], "janfevmarabrmaijunjulagosetoutnovdez")/3 + 1, 1))</f>
        <v>5</v>
      </c>
      <c r="I2037" s="51">
        <v>24</v>
      </c>
      <c r="J2037" s="47">
        <v>24</v>
      </c>
    </row>
    <row r="2038" spans="1:10" x14ac:dyDescent="0.25">
      <c r="A2038" s="59" t="s">
        <v>198</v>
      </c>
      <c r="B2038" s="46" t="s">
        <v>191</v>
      </c>
      <c r="C2038" s="46" t="s">
        <v>184</v>
      </c>
      <c r="D2038" s="46" t="s">
        <v>183</v>
      </c>
      <c r="E2038" s="68">
        <f>_xlfn.XLOOKUP(Tabela4[[#This Row],[Origem]],Tabela2[Estado],Tabela2[Id_Porto],-1)</f>
        <v>9</v>
      </c>
      <c r="F2038" s="68">
        <f>_xlfn.XLOOKUP(Tabela4[[#This Row],[Destino]],Tabela2[Estado],Tabela2[Id_Porto],-1)</f>
        <v>8</v>
      </c>
      <c r="G2038" s="68">
        <f>_xlfn.XLOOKUP(Tabela4[[#This Row],[Tipo]],Tabela5[Tipo],Tabela5[Id_Carga],-1)</f>
        <v>3</v>
      </c>
      <c r="H2038" s="59">
        <f>MONTH(DATE(2024, FIND(Tabela4[[#This Row],[Mês]], "janfevmarabrmaijunjulagosetoutnovdez")/3 + 1, 1))</f>
        <v>5</v>
      </c>
      <c r="I2038" s="51">
        <v>12</v>
      </c>
      <c r="J2038" s="47">
        <v>24</v>
      </c>
    </row>
    <row r="2039" spans="1:10" x14ac:dyDescent="0.25">
      <c r="A2039" s="59" t="s">
        <v>198</v>
      </c>
      <c r="B2039" s="46" t="s">
        <v>192</v>
      </c>
      <c r="C2039" s="46" t="s">
        <v>183</v>
      </c>
      <c r="D2039" s="46" t="s">
        <v>184</v>
      </c>
      <c r="E2039" s="68">
        <f>_xlfn.XLOOKUP(Tabela4[[#This Row],[Origem]],Tabela2[Estado],Tabela2[Id_Porto],-1)</f>
        <v>8</v>
      </c>
      <c r="F2039" s="68">
        <f>_xlfn.XLOOKUP(Tabela4[[#This Row],[Destino]],Tabela2[Estado],Tabela2[Id_Porto],-1)</f>
        <v>9</v>
      </c>
      <c r="G2039" s="68">
        <f>_xlfn.XLOOKUP(Tabela4[[#This Row],[Tipo]],Tabela5[Tipo],Tabela5[Id_Carga],-1)</f>
        <v>1</v>
      </c>
      <c r="H2039" s="59">
        <f>MONTH(DATE(2024, FIND(Tabela4[[#This Row],[Mês]], "janfevmarabrmaijunjulagosetoutnovdez")/3 + 1, 1))</f>
        <v>5</v>
      </c>
      <c r="I2039" s="51">
        <v>22</v>
      </c>
      <c r="J2039" s="47">
        <v>22</v>
      </c>
    </row>
    <row r="2040" spans="1:10" x14ac:dyDescent="0.25">
      <c r="A2040" s="59" t="s">
        <v>198</v>
      </c>
      <c r="B2040" s="46" t="s">
        <v>191</v>
      </c>
      <c r="C2040" s="46" t="s">
        <v>187</v>
      </c>
      <c r="D2040" s="46" t="s">
        <v>186</v>
      </c>
      <c r="E2040" s="68">
        <f>_xlfn.XLOOKUP(Tabela4[[#This Row],[Origem]],Tabela2[Estado],Tabela2[Id_Porto],-1)</f>
        <v>12</v>
      </c>
      <c r="F2040" s="68">
        <f>_xlfn.XLOOKUP(Tabela4[[#This Row],[Destino]],Tabela2[Estado],Tabela2[Id_Porto],-1)</f>
        <v>11</v>
      </c>
      <c r="G2040" s="68">
        <f>_xlfn.XLOOKUP(Tabela4[[#This Row],[Tipo]],Tabela5[Tipo],Tabela5[Id_Carga],-1)</f>
        <v>3</v>
      </c>
      <c r="H2040" s="59">
        <f>MONTH(DATE(2024, FIND(Tabela4[[#This Row],[Mês]], "janfevmarabrmaijunjulagosetoutnovdez")/3 + 1, 1))</f>
        <v>5</v>
      </c>
      <c r="I2040" s="51">
        <v>11</v>
      </c>
      <c r="J2040" s="47">
        <v>22</v>
      </c>
    </row>
    <row r="2041" spans="1:10" x14ac:dyDescent="0.25">
      <c r="A2041" s="59" t="s">
        <v>198</v>
      </c>
      <c r="B2041" s="46" t="s">
        <v>192</v>
      </c>
      <c r="C2041" s="46" t="s">
        <v>177</v>
      </c>
      <c r="D2041" s="46" t="s">
        <v>181</v>
      </c>
      <c r="E2041" s="68">
        <f>_xlfn.XLOOKUP(Tabela4[[#This Row],[Origem]],Tabela2[Estado],Tabela2[Id_Porto],-1)</f>
        <v>1</v>
      </c>
      <c r="F2041" s="68">
        <f>_xlfn.XLOOKUP(Tabela4[[#This Row],[Destino]],Tabela2[Estado],Tabela2[Id_Porto],-1)</f>
        <v>6</v>
      </c>
      <c r="G2041" s="68">
        <f>_xlfn.XLOOKUP(Tabela4[[#This Row],[Tipo]],Tabela5[Tipo],Tabela5[Id_Carga],-1)</f>
        <v>1</v>
      </c>
      <c r="H2041" s="59">
        <f>MONTH(DATE(2024, FIND(Tabela4[[#This Row],[Mês]], "janfevmarabrmaijunjulagosetoutnovdez")/3 + 1, 1))</f>
        <v>5</v>
      </c>
      <c r="I2041" s="51">
        <v>21</v>
      </c>
      <c r="J2041" s="47">
        <v>21</v>
      </c>
    </row>
    <row r="2042" spans="1:10" x14ac:dyDescent="0.25">
      <c r="A2042" s="59" t="s">
        <v>198</v>
      </c>
      <c r="B2042" s="46" t="s">
        <v>192</v>
      </c>
      <c r="C2042" s="46" t="s">
        <v>184</v>
      </c>
      <c r="D2042" s="46" t="s">
        <v>186</v>
      </c>
      <c r="E2042" s="68">
        <f>_xlfn.XLOOKUP(Tabela4[[#This Row],[Origem]],Tabela2[Estado],Tabela2[Id_Porto],-1)</f>
        <v>9</v>
      </c>
      <c r="F2042" s="68">
        <f>_xlfn.XLOOKUP(Tabela4[[#This Row],[Destino]],Tabela2[Estado],Tabela2[Id_Porto],-1)</f>
        <v>11</v>
      </c>
      <c r="G2042" s="68">
        <f>_xlfn.XLOOKUP(Tabela4[[#This Row],[Tipo]],Tabela5[Tipo],Tabela5[Id_Carga],-1)</f>
        <v>1</v>
      </c>
      <c r="H2042" s="59">
        <f>MONTH(DATE(2024, FIND(Tabela4[[#This Row],[Mês]], "janfevmarabrmaijunjulagosetoutnovdez")/3 + 1, 1))</f>
        <v>5</v>
      </c>
      <c r="I2042" s="51">
        <v>21</v>
      </c>
      <c r="J2042" s="47">
        <v>21</v>
      </c>
    </row>
    <row r="2043" spans="1:10" x14ac:dyDescent="0.25">
      <c r="A2043" s="59" t="s">
        <v>198</v>
      </c>
      <c r="B2043" s="46" t="s">
        <v>192</v>
      </c>
      <c r="C2043" s="46" t="s">
        <v>181</v>
      </c>
      <c r="D2043" s="46" t="s">
        <v>86</v>
      </c>
      <c r="E2043" s="68">
        <f>_xlfn.XLOOKUP(Tabela4[[#This Row],[Origem]],Tabela2[Estado],Tabela2[Id_Porto],-1)</f>
        <v>6</v>
      </c>
      <c r="F2043" s="68">
        <f>_xlfn.XLOOKUP(Tabela4[[#This Row],[Destino]],Tabela2[Estado],Tabela2[Id_Porto],-1)</f>
        <v>4</v>
      </c>
      <c r="G2043" s="68">
        <f>_xlfn.XLOOKUP(Tabela4[[#This Row],[Tipo]],Tabela5[Tipo],Tabela5[Id_Carga],-1)</f>
        <v>1</v>
      </c>
      <c r="H2043" s="59">
        <f>MONTH(DATE(2024, FIND(Tabela4[[#This Row],[Mês]], "janfevmarabrmaijunjulagosetoutnovdez")/3 + 1, 1))</f>
        <v>5</v>
      </c>
      <c r="I2043" s="51">
        <v>20</v>
      </c>
      <c r="J2043" s="47">
        <v>20</v>
      </c>
    </row>
    <row r="2044" spans="1:10" x14ac:dyDescent="0.25">
      <c r="A2044" s="59" t="s">
        <v>198</v>
      </c>
      <c r="B2044" s="46" t="s">
        <v>192</v>
      </c>
      <c r="C2044" s="46" t="s">
        <v>86</v>
      </c>
      <c r="D2044" s="46" t="s">
        <v>184</v>
      </c>
      <c r="E2044" s="68">
        <f>_xlfn.XLOOKUP(Tabela4[[#This Row],[Origem]],Tabela2[Estado],Tabela2[Id_Porto],-1)</f>
        <v>4</v>
      </c>
      <c r="F2044" s="68">
        <f>_xlfn.XLOOKUP(Tabela4[[#This Row],[Destino]],Tabela2[Estado],Tabela2[Id_Porto],-1)</f>
        <v>9</v>
      </c>
      <c r="G2044" s="68">
        <f>_xlfn.XLOOKUP(Tabela4[[#This Row],[Tipo]],Tabela5[Tipo],Tabela5[Id_Carga],-1)</f>
        <v>1</v>
      </c>
      <c r="H2044" s="59">
        <f>MONTH(DATE(2024, FIND(Tabela4[[#This Row],[Mês]], "janfevmarabrmaijunjulagosetoutnovdez")/3 + 1, 1))</f>
        <v>5</v>
      </c>
      <c r="I2044" s="51">
        <v>20</v>
      </c>
      <c r="J2044" s="47">
        <v>20</v>
      </c>
    </row>
    <row r="2045" spans="1:10" x14ac:dyDescent="0.25">
      <c r="A2045" s="59" t="s">
        <v>198</v>
      </c>
      <c r="B2045" s="46" t="s">
        <v>192</v>
      </c>
      <c r="C2045" s="46" t="s">
        <v>178</v>
      </c>
      <c r="D2045" s="46" t="s">
        <v>86</v>
      </c>
      <c r="E2045" s="68">
        <f>_xlfn.XLOOKUP(Tabela4[[#This Row],[Origem]],Tabela2[Estado],Tabela2[Id_Porto],-1)</f>
        <v>2</v>
      </c>
      <c r="F2045" s="68">
        <f>_xlfn.XLOOKUP(Tabela4[[#This Row],[Destino]],Tabela2[Estado],Tabela2[Id_Porto],-1)</f>
        <v>4</v>
      </c>
      <c r="G2045" s="68">
        <f>_xlfn.XLOOKUP(Tabela4[[#This Row],[Tipo]],Tabela5[Tipo],Tabela5[Id_Carga],-1)</f>
        <v>1</v>
      </c>
      <c r="H2045" s="59">
        <f>MONTH(DATE(2024, FIND(Tabela4[[#This Row],[Mês]], "janfevmarabrmaijunjulagosetoutnovdez")/3 + 1, 1))</f>
        <v>5</v>
      </c>
      <c r="I2045" s="51">
        <v>20</v>
      </c>
      <c r="J2045" s="47">
        <v>20</v>
      </c>
    </row>
    <row r="2046" spans="1:10" x14ac:dyDescent="0.25">
      <c r="A2046" s="59" t="s">
        <v>198</v>
      </c>
      <c r="B2046" s="46" t="s">
        <v>191</v>
      </c>
      <c r="C2046" s="46" t="s">
        <v>178</v>
      </c>
      <c r="D2046" s="46" t="s">
        <v>86</v>
      </c>
      <c r="E2046" s="68">
        <f>_xlfn.XLOOKUP(Tabela4[[#This Row],[Origem]],Tabela2[Estado],Tabela2[Id_Porto],-1)</f>
        <v>2</v>
      </c>
      <c r="F2046" s="68">
        <f>_xlfn.XLOOKUP(Tabela4[[#This Row],[Destino]],Tabela2[Estado],Tabela2[Id_Porto],-1)</f>
        <v>4</v>
      </c>
      <c r="G2046" s="68">
        <f>_xlfn.XLOOKUP(Tabela4[[#This Row],[Tipo]],Tabela5[Tipo],Tabela5[Id_Carga],-1)</f>
        <v>3</v>
      </c>
      <c r="H2046" s="59">
        <f>MONTH(DATE(2024, FIND(Tabela4[[#This Row],[Mês]], "janfevmarabrmaijunjulagosetoutnovdez")/3 + 1, 1))</f>
        <v>5</v>
      </c>
      <c r="I2046" s="51">
        <v>10</v>
      </c>
      <c r="J2046" s="47">
        <v>20</v>
      </c>
    </row>
    <row r="2047" spans="1:10" x14ac:dyDescent="0.25">
      <c r="A2047" s="59" t="s">
        <v>198</v>
      </c>
      <c r="B2047" s="46" t="s">
        <v>192</v>
      </c>
      <c r="C2047" s="46" t="s">
        <v>180</v>
      </c>
      <c r="D2047" s="46" t="s">
        <v>187</v>
      </c>
      <c r="E2047" s="68">
        <f>_xlfn.XLOOKUP(Tabela4[[#This Row],[Origem]],Tabela2[Estado],Tabela2[Id_Porto],-1)</f>
        <v>5</v>
      </c>
      <c r="F2047" s="68">
        <f>_xlfn.XLOOKUP(Tabela4[[#This Row],[Destino]],Tabela2[Estado],Tabela2[Id_Porto],-1)</f>
        <v>12</v>
      </c>
      <c r="G2047" s="68">
        <f>_xlfn.XLOOKUP(Tabela4[[#This Row],[Tipo]],Tabela5[Tipo],Tabela5[Id_Carga],-1)</f>
        <v>1</v>
      </c>
      <c r="H2047" s="59">
        <f>MONTH(DATE(2024, FIND(Tabela4[[#This Row],[Mês]], "janfevmarabrmaijunjulagosetoutnovdez")/3 + 1, 1))</f>
        <v>5</v>
      </c>
      <c r="I2047" s="51">
        <v>20</v>
      </c>
      <c r="J2047" s="47">
        <v>20</v>
      </c>
    </row>
    <row r="2048" spans="1:10" x14ac:dyDescent="0.25">
      <c r="A2048" s="59" t="s">
        <v>198</v>
      </c>
      <c r="B2048" s="46" t="s">
        <v>191</v>
      </c>
      <c r="C2048" s="46" t="s">
        <v>180</v>
      </c>
      <c r="D2048" s="46" t="s">
        <v>186</v>
      </c>
      <c r="E2048" s="68">
        <f>_xlfn.XLOOKUP(Tabela4[[#This Row],[Origem]],Tabela2[Estado],Tabela2[Id_Porto],-1)</f>
        <v>5</v>
      </c>
      <c r="F2048" s="68">
        <f>_xlfn.XLOOKUP(Tabela4[[#This Row],[Destino]],Tabela2[Estado],Tabela2[Id_Porto],-1)</f>
        <v>11</v>
      </c>
      <c r="G2048" s="68">
        <f>_xlfn.XLOOKUP(Tabela4[[#This Row],[Tipo]],Tabela5[Tipo],Tabela5[Id_Carga],-1)</f>
        <v>3</v>
      </c>
      <c r="H2048" s="59">
        <f>MONTH(DATE(2024, FIND(Tabela4[[#This Row],[Mês]], "janfevmarabrmaijunjulagosetoutnovdez")/3 + 1, 1))</f>
        <v>5</v>
      </c>
      <c r="I2048" s="51">
        <v>10</v>
      </c>
      <c r="J2048" s="47">
        <v>20</v>
      </c>
    </row>
    <row r="2049" spans="1:10" x14ac:dyDescent="0.25">
      <c r="A2049" s="59" t="s">
        <v>198</v>
      </c>
      <c r="B2049" s="46" t="s">
        <v>192</v>
      </c>
      <c r="C2049" s="46" t="s">
        <v>183</v>
      </c>
      <c r="D2049" s="46" t="s">
        <v>181</v>
      </c>
      <c r="E2049" s="68">
        <f>_xlfn.XLOOKUP(Tabela4[[#This Row],[Origem]],Tabela2[Estado],Tabela2[Id_Porto],-1)</f>
        <v>8</v>
      </c>
      <c r="F2049" s="68">
        <f>_xlfn.XLOOKUP(Tabela4[[#This Row],[Destino]],Tabela2[Estado],Tabela2[Id_Porto],-1)</f>
        <v>6</v>
      </c>
      <c r="G2049" s="68">
        <f>_xlfn.XLOOKUP(Tabela4[[#This Row],[Tipo]],Tabela5[Tipo],Tabela5[Id_Carga],-1)</f>
        <v>1</v>
      </c>
      <c r="H2049" s="59">
        <f>MONTH(DATE(2024, FIND(Tabela4[[#This Row],[Mês]], "janfevmarabrmaijunjulagosetoutnovdez")/3 + 1, 1))</f>
        <v>5</v>
      </c>
      <c r="I2049" s="51">
        <v>20</v>
      </c>
      <c r="J2049" s="47">
        <v>20</v>
      </c>
    </row>
    <row r="2050" spans="1:10" x14ac:dyDescent="0.25">
      <c r="A2050" s="59" t="s">
        <v>198</v>
      </c>
      <c r="B2050" s="46" t="s">
        <v>192</v>
      </c>
      <c r="C2050" s="46" t="s">
        <v>183</v>
      </c>
      <c r="D2050" s="46" t="s">
        <v>185</v>
      </c>
      <c r="E2050" s="68">
        <f>_xlfn.XLOOKUP(Tabela4[[#This Row],[Origem]],Tabela2[Estado],Tabela2[Id_Porto],-1)</f>
        <v>8</v>
      </c>
      <c r="F2050" s="68">
        <f>_xlfn.XLOOKUP(Tabela4[[#This Row],[Destino]],Tabela2[Estado],Tabela2[Id_Porto],-1)</f>
        <v>10</v>
      </c>
      <c r="G2050" s="68">
        <f>_xlfn.XLOOKUP(Tabela4[[#This Row],[Tipo]],Tabela5[Tipo],Tabela5[Id_Carga],-1)</f>
        <v>1</v>
      </c>
      <c r="H2050" s="59">
        <f>MONTH(DATE(2024, FIND(Tabela4[[#This Row],[Mês]], "janfevmarabrmaijunjulagosetoutnovdez")/3 + 1, 1))</f>
        <v>5</v>
      </c>
      <c r="I2050" s="51">
        <v>20</v>
      </c>
      <c r="J2050" s="47">
        <v>20</v>
      </c>
    </row>
    <row r="2051" spans="1:10" x14ac:dyDescent="0.25">
      <c r="A2051" s="59" t="s">
        <v>198</v>
      </c>
      <c r="B2051" s="46" t="s">
        <v>192</v>
      </c>
      <c r="C2051" s="46" t="s">
        <v>183</v>
      </c>
      <c r="D2051" s="46" t="s">
        <v>184</v>
      </c>
      <c r="E2051" s="68">
        <f>_xlfn.XLOOKUP(Tabela4[[#This Row],[Origem]],Tabela2[Estado],Tabela2[Id_Porto],-1)</f>
        <v>8</v>
      </c>
      <c r="F2051" s="68">
        <f>_xlfn.XLOOKUP(Tabela4[[#This Row],[Destino]],Tabela2[Estado],Tabela2[Id_Porto],-1)</f>
        <v>9</v>
      </c>
      <c r="G2051" s="68">
        <f>_xlfn.XLOOKUP(Tabela4[[#This Row],[Tipo]],Tabela5[Tipo],Tabela5[Id_Carga],-1)</f>
        <v>1</v>
      </c>
      <c r="H2051" s="59">
        <f>MONTH(DATE(2024, FIND(Tabela4[[#This Row],[Mês]], "janfevmarabrmaijunjulagosetoutnovdez")/3 + 1, 1))</f>
        <v>5</v>
      </c>
      <c r="I2051" s="51">
        <v>20</v>
      </c>
      <c r="J2051" s="47">
        <v>20</v>
      </c>
    </row>
    <row r="2052" spans="1:10" x14ac:dyDescent="0.25">
      <c r="A2052" s="59" t="s">
        <v>198</v>
      </c>
      <c r="B2052" s="46" t="s">
        <v>192</v>
      </c>
      <c r="C2052" s="46" t="s">
        <v>186</v>
      </c>
      <c r="D2052" s="46" t="s">
        <v>180</v>
      </c>
      <c r="E2052" s="68">
        <f>_xlfn.XLOOKUP(Tabela4[[#This Row],[Origem]],Tabela2[Estado],Tabela2[Id_Porto],-1)</f>
        <v>11</v>
      </c>
      <c r="F2052" s="68">
        <f>_xlfn.XLOOKUP(Tabela4[[#This Row],[Destino]],Tabela2[Estado],Tabela2[Id_Porto],-1)</f>
        <v>5</v>
      </c>
      <c r="G2052" s="68">
        <f>_xlfn.XLOOKUP(Tabela4[[#This Row],[Tipo]],Tabela5[Tipo],Tabela5[Id_Carga],-1)</f>
        <v>1</v>
      </c>
      <c r="H2052" s="59">
        <f>MONTH(DATE(2024, FIND(Tabela4[[#This Row],[Mês]], "janfevmarabrmaijunjulagosetoutnovdez")/3 + 1, 1))</f>
        <v>5</v>
      </c>
      <c r="I2052" s="51">
        <v>20</v>
      </c>
      <c r="J2052" s="47">
        <v>20</v>
      </c>
    </row>
    <row r="2053" spans="1:10" x14ac:dyDescent="0.25">
      <c r="A2053" s="59" t="s">
        <v>198</v>
      </c>
      <c r="B2053" s="46" t="s">
        <v>192</v>
      </c>
      <c r="C2053" s="46" t="s">
        <v>186</v>
      </c>
      <c r="D2053" s="46" t="s">
        <v>186</v>
      </c>
      <c r="E2053" s="68">
        <f>_xlfn.XLOOKUP(Tabela4[[#This Row],[Origem]],Tabela2[Estado],Tabela2[Id_Porto],-1)</f>
        <v>11</v>
      </c>
      <c r="F2053" s="68">
        <f>_xlfn.XLOOKUP(Tabela4[[#This Row],[Destino]],Tabela2[Estado],Tabela2[Id_Porto],-1)</f>
        <v>11</v>
      </c>
      <c r="G2053" s="68">
        <f>_xlfn.XLOOKUP(Tabela4[[#This Row],[Tipo]],Tabela5[Tipo],Tabela5[Id_Carga],-1)</f>
        <v>1</v>
      </c>
      <c r="H2053" s="59">
        <f>MONTH(DATE(2024, FIND(Tabela4[[#This Row],[Mês]], "janfevmarabrmaijunjulagosetoutnovdez")/3 + 1, 1))</f>
        <v>5</v>
      </c>
      <c r="I2053" s="51">
        <v>20</v>
      </c>
      <c r="J2053" s="47">
        <v>20</v>
      </c>
    </row>
    <row r="2054" spans="1:10" x14ac:dyDescent="0.25">
      <c r="A2054" s="59" t="s">
        <v>198</v>
      </c>
      <c r="B2054" s="46" t="s">
        <v>193</v>
      </c>
      <c r="C2054" s="46" t="s">
        <v>177</v>
      </c>
      <c r="D2054" s="46" t="s">
        <v>183</v>
      </c>
      <c r="E2054" s="68">
        <f>_xlfn.XLOOKUP(Tabela4[[#This Row],[Origem]],Tabela2[Estado],Tabela2[Id_Porto],-1)</f>
        <v>1</v>
      </c>
      <c r="F2054" s="68">
        <f>_xlfn.XLOOKUP(Tabela4[[#This Row],[Destino]],Tabela2[Estado],Tabela2[Id_Porto],-1)</f>
        <v>8</v>
      </c>
      <c r="G2054" s="68">
        <f>_xlfn.XLOOKUP(Tabela4[[#This Row],[Tipo]],Tabela5[Tipo],Tabela5[Id_Carga],-1)</f>
        <v>4</v>
      </c>
      <c r="H2054" s="59">
        <f>MONTH(DATE(2024, FIND(Tabela4[[#This Row],[Mês]], "janfevmarabrmaijunjulagosetoutnovdez")/3 + 1, 1))</f>
        <v>5</v>
      </c>
      <c r="I2054" s="51">
        <v>9</v>
      </c>
      <c r="J2054" s="47">
        <v>18</v>
      </c>
    </row>
    <row r="2055" spans="1:10" x14ac:dyDescent="0.25">
      <c r="A2055" s="59" t="s">
        <v>198</v>
      </c>
      <c r="B2055" s="46" t="s">
        <v>191</v>
      </c>
      <c r="C2055" s="46" t="s">
        <v>185</v>
      </c>
      <c r="D2055" s="46" t="s">
        <v>186</v>
      </c>
      <c r="E2055" s="68">
        <f>_xlfn.XLOOKUP(Tabela4[[#This Row],[Origem]],Tabela2[Estado],Tabela2[Id_Porto],-1)</f>
        <v>10</v>
      </c>
      <c r="F2055" s="68">
        <f>_xlfn.XLOOKUP(Tabela4[[#This Row],[Destino]],Tabela2[Estado],Tabela2[Id_Porto],-1)</f>
        <v>11</v>
      </c>
      <c r="G2055" s="68">
        <f>_xlfn.XLOOKUP(Tabela4[[#This Row],[Tipo]],Tabela5[Tipo],Tabela5[Id_Carga],-1)</f>
        <v>3</v>
      </c>
      <c r="H2055" s="59">
        <f>MONTH(DATE(2024, FIND(Tabela4[[#This Row],[Mês]], "janfevmarabrmaijunjulagosetoutnovdez")/3 + 1, 1))</f>
        <v>5</v>
      </c>
      <c r="I2055" s="51">
        <v>9</v>
      </c>
      <c r="J2055" s="47">
        <v>18</v>
      </c>
    </row>
    <row r="2056" spans="1:10" x14ac:dyDescent="0.25">
      <c r="A2056" s="59" t="s">
        <v>198</v>
      </c>
      <c r="B2056" s="46" t="s">
        <v>191</v>
      </c>
      <c r="C2056" s="46" t="s">
        <v>183</v>
      </c>
      <c r="D2056" s="46" t="s">
        <v>186</v>
      </c>
      <c r="E2056" s="68">
        <f>_xlfn.XLOOKUP(Tabela4[[#This Row],[Origem]],Tabela2[Estado],Tabela2[Id_Porto],-1)</f>
        <v>8</v>
      </c>
      <c r="F2056" s="68">
        <f>_xlfn.XLOOKUP(Tabela4[[#This Row],[Destino]],Tabela2[Estado],Tabela2[Id_Porto],-1)</f>
        <v>11</v>
      </c>
      <c r="G2056" s="68">
        <f>_xlfn.XLOOKUP(Tabela4[[#This Row],[Tipo]],Tabela5[Tipo],Tabela5[Id_Carga],-1)</f>
        <v>3</v>
      </c>
      <c r="H2056" s="59">
        <f>MONTH(DATE(2024, FIND(Tabela4[[#This Row],[Mês]], "janfevmarabrmaijunjulagosetoutnovdez")/3 + 1, 1))</f>
        <v>5</v>
      </c>
      <c r="I2056" s="51">
        <v>9</v>
      </c>
      <c r="J2056" s="47">
        <v>18</v>
      </c>
    </row>
    <row r="2057" spans="1:10" x14ac:dyDescent="0.25">
      <c r="A2057" s="59" t="s">
        <v>198</v>
      </c>
      <c r="B2057" s="46" t="s">
        <v>191</v>
      </c>
      <c r="C2057" s="46" t="s">
        <v>187</v>
      </c>
      <c r="D2057" s="46" t="s">
        <v>86</v>
      </c>
      <c r="E2057" s="68">
        <f>_xlfn.XLOOKUP(Tabela4[[#This Row],[Origem]],Tabela2[Estado],Tabela2[Id_Porto],-1)</f>
        <v>12</v>
      </c>
      <c r="F2057" s="68">
        <f>_xlfn.XLOOKUP(Tabela4[[#This Row],[Destino]],Tabela2[Estado],Tabela2[Id_Porto],-1)</f>
        <v>4</v>
      </c>
      <c r="G2057" s="68">
        <f>_xlfn.XLOOKUP(Tabela4[[#This Row],[Tipo]],Tabela5[Tipo],Tabela5[Id_Carga],-1)</f>
        <v>3</v>
      </c>
      <c r="H2057" s="59">
        <f>MONTH(DATE(2024, FIND(Tabela4[[#This Row],[Mês]], "janfevmarabrmaijunjulagosetoutnovdez")/3 + 1, 1))</f>
        <v>5</v>
      </c>
      <c r="I2057" s="51">
        <v>9</v>
      </c>
      <c r="J2057" s="47">
        <v>18</v>
      </c>
    </row>
    <row r="2058" spans="1:10" x14ac:dyDescent="0.25">
      <c r="A2058" s="59" t="s">
        <v>198</v>
      </c>
      <c r="B2058" s="46" t="s">
        <v>191</v>
      </c>
      <c r="C2058" s="46" t="s">
        <v>184</v>
      </c>
      <c r="D2058" s="46" t="s">
        <v>180</v>
      </c>
      <c r="E2058" s="68">
        <f>_xlfn.XLOOKUP(Tabela4[[#This Row],[Origem]],Tabela2[Estado],Tabela2[Id_Porto],-1)</f>
        <v>9</v>
      </c>
      <c r="F2058" s="68">
        <f>_xlfn.XLOOKUP(Tabela4[[#This Row],[Destino]],Tabela2[Estado],Tabela2[Id_Porto],-1)</f>
        <v>5</v>
      </c>
      <c r="G2058" s="68">
        <f>_xlfn.XLOOKUP(Tabela4[[#This Row],[Tipo]],Tabela5[Tipo],Tabela5[Id_Carga],-1)</f>
        <v>3</v>
      </c>
      <c r="H2058" s="59">
        <f>MONTH(DATE(2024, FIND(Tabela4[[#This Row],[Mês]], "janfevmarabrmaijunjulagosetoutnovdez")/3 + 1, 1))</f>
        <v>5</v>
      </c>
      <c r="I2058" s="51">
        <v>9</v>
      </c>
      <c r="J2058" s="47">
        <v>18</v>
      </c>
    </row>
    <row r="2059" spans="1:10" x14ac:dyDescent="0.25">
      <c r="A2059" s="59" t="s">
        <v>198</v>
      </c>
      <c r="B2059" s="46" t="s">
        <v>192</v>
      </c>
      <c r="C2059" s="46" t="s">
        <v>180</v>
      </c>
      <c r="D2059" s="46" t="s">
        <v>184</v>
      </c>
      <c r="E2059" s="68">
        <f>_xlfn.XLOOKUP(Tabela4[[#This Row],[Origem]],Tabela2[Estado],Tabela2[Id_Porto],-1)</f>
        <v>5</v>
      </c>
      <c r="F2059" s="68">
        <f>_xlfn.XLOOKUP(Tabela4[[#This Row],[Destino]],Tabela2[Estado],Tabela2[Id_Porto],-1)</f>
        <v>9</v>
      </c>
      <c r="G2059" s="68">
        <f>_xlfn.XLOOKUP(Tabela4[[#This Row],[Tipo]],Tabela5[Tipo],Tabela5[Id_Carga],-1)</f>
        <v>1</v>
      </c>
      <c r="H2059" s="59">
        <f>MONTH(DATE(2024, FIND(Tabela4[[#This Row],[Mês]], "janfevmarabrmaijunjulagosetoutnovdez")/3 + 1, 1))</f>
        <v>5</v>
      </c>
      <c r="I2059" s="51">
        <v>17</v>
      </c>
      <c r="J2059" s="47">
        <v>17</v>
      </c>
    </row>
    <row r="2060" spans="1:10" x14ac:dyDescent="0.25">
      <c r="A2060" s="59" t="s">
        <v>198</v>
      </c>
      <c r="B2060" s="46" t="s">
        <v>192</v>
      </c>
      <c r="C2060" s="46" t="s">
        <v>187</v>
      </c>
      <c r="D2060" s="46" t="s">
        <v>86</v>
      </c>
      <c r="E2060" s="68">
        <f>_xlfn.XLOOKUP(Tabela4[[#This Row],[Origem]],Tabela2[Estado],Tabela2[Id_Porto],-1)</f>
        <v>12</v>
      </c>
      <c r="F2060" s="68">
        <f>_xlfn.XLOOKUP(Tabela4[[#This Row],[Destino]],Tabela2[Estado],Tabela2[Id_Porto],-1)</f>
        <v>4</v>
      </c>
      <c r="G2060" s="68">
        <f>_xlfn.XLOOKUP(Tabela4[[#This Row],[Tipo]],Tabela5[Tipo],Tabela5[Id_Carga],-1)</f>
        <v>1</v>
      </c>
      <c r="H2060" s="59">
        <f>MONTH(DATE(2024, FIND(Tabela4[[#This Row],[Mês]], "janfevmarabrmaijunjulagosetoutnovdez")/3 + 1, 1))</f>
        <v>5</v>
      </c>
      <c r="I2060" s="51">
        <v>17</v>
      </c>
      <c r="J2060" s="47">
        <v>17</v>
      </c>
    </row>
    <row r="2061" spans="1:10" x14ac:dyDescent="0.25">
      <c r="A2061" s="59" t="s">
        <v>198</v>
      </c>
      <c r="B2061" s="46" t="s">
        <v>192</v>
      </c>
      <c r="C2061" s="46" t="s">
        <v>187</v>
      </c>
      <c r="D2061" s="46" t="s">
        <v>180</v>
      </c>
      <c r="E2061" s="68">
        <f>_xlfn.XLOOKUP(Tabela4[[#This Row],[Origem]],Tabela2[Estado],Tabela2[Id_Porto],-1)</f>
        <v>12</v>
      </c>
      <c r="F2061" s="68">
        <f>_xlfn.XLOOKUP(Tabela4[[#This Row],[Destino]],Tabela2[Estado],Tabela2[Id_Porto],-1)</f>
        <v>5</v>
      </c>
      <c r="G2061" s="68">
        <f>_xlfn.XLOOKUP(Tabela4[[#This Row],[Tipo]],Tabela5[Tipo],Tabela5[Id_Carga],-1)</f>
        <v>1</v>
      </c>
      <c r="H2061" s="59">
        <f>MONTH(DATE(2024, FIND(Tabela4[[#This Row],[Mês]], "janfevmarabrmaijunjulagosetoutnovdez")/3 + 1, 1))</f>
        <v>5</v>
      </c>
      <c r="I2061" s="51">
        <v>17</v>
      </c>
      <c r="J2061" s="47">
        <v>17</v>
      </c>
    </row>
    <row r="2062" spans="1:10" x14ac:dyDescent="0.25">
      <c r="A2062" s="59" t="s">
        <v>198</v>
      </c>
      <c r="B2062" s="46" t="s">
        <v>192</v>
      </c>
      <c r="C2062" s="46" t="s">
        <v>184</v>
      </c>
      <c r="D2062" s="46" t="s">
        <v>186</v>
      </c>
      <c r="E2062" s="68">
        <f>_xlfn.XLOOKUP(Tabela4[[#This Row],[Origem]],Tabela2[Estado],Tabela2[Id_Porto],-1)</f>
        <v>9</v>
      </c>
      <c r="F2062" s="68">
        <f>_xlfn.XLOOKUP(Tabela4[[#This Row],[Destino]],Tabela2[Estado],Tabela2[Id_Porto],-1)</f>
        <v>11</v>
      </c>
      <c r="G2062" s="68">
        <f>_xlfn.XLOOKUP(Tabela4[[#This Row],[Tipo]],Tabela5[Tipo],Tabela5[Id_Carga],-1)</f>
        <v>1</v>
      </c>
      <c r="H2062" s="59">
        <f>MONTH(DATE(2024, FIND(Tabela4[[#This Row],[Mês]], "janfevmarabrmaijunjulagosetoutnovdez")/3 + 1, 1))</f>
        <v>5</v>
      </c>
      <c r="I2062" s="51">
        <v>17</v>
      </c>
      <c r="J2062" s="47">
        <v>17</v>
      </c>
    </row>
    <row r="2063" spans="1:10" x14ac:dyDescent="0.25">
      <c r="A2063" s="59" t="s">
        <v>198</v>
      </c>
      <c r="B2063" s="46" t="s">
        <v>192</v>
      </c>
      <c r="C2063" s="46" t="s">
        <v>181</v>
      </c>
      <c r="D2063" s="46" t="s">
        <v>177</v>
      </c>
      <c r="E2063" s="68">
        <f>_xlfn.XLOOKUP(Tabela4[[#This Row],[Origem]],Tabela2[Estado],Tabela2[Id_Porto],-1)</f>
        <v>6</v>
      </c>
      <c r="F2063" s="68">
        <f>_xlfn.XLOOKUP(Tabela4[[#This Row],[Destino]],Tabela2[Estado],Tabela2[Id_Porto],-1)</f>
        <v>1</v>
      </c>
      <c r="G2063" s="68">
        <f>_xlfn.XLOOKUP(Tabela4[[#This Row],[Tipo]],Tabela5[Tipo],Tabela5[Id_Carga],-1)</f>
        <v>1</v>
      </c>
      <c r="H2063" s="59">
        <f>MONTH(DATE(2024, FIND(Tabela4[[#This Row],[Mês]], "janfevmarabrmaijunjulagosetoutnovdez")/3 + 1, 1))</f>
        <v>5</v>
      </c>
      <c r="I2063" s="51">
        <v>16</v>
      </c>
      <c r="J2063" s="47">
        <v>16</v>
      </c>
    </row>
    <row r="2064" spans="1:10" x14ac:dyDescent="0.25">
      <c r="A2064" s="59" t="s">
        <v>198</v>
      </c>
      <c r="B2064" s="46" t="s">
        <v>193</v>
      </c>
      <c r="C2064" s="46" t="s">
        <v>181</v>
      </c>
      <c r="D2064" s="46" t="s">
        <v>177</v>
      </c>
      <c r="E2064" s="68">
        <f>_xlfn.XLOOKUP(Tabela4[[#This Row],[Origem]],Tabela2[Estado],Tabela2[Id_Porto],-1)</f>
        <v>6</v>
      </c>
      <c r="F2064" s="68">
        <f>_xlfn.XLOOKUP(Tabela4[[#This Row],[Destino]],Tabela2[Estado],Tabela2[Id_Porto],-1)</f>
        <v>1</v>
      </c>
      <c r="G2064" s="68">
        <f>_xlfn.XLOOKUP(Tabela4[[#This Row],[Tipo]],Tabela5[Tipo],Tabela5[Id_Carga],-1)</f>
        <v>4</v>
      </c>
      <c r="H2064" s="59">
        <f>MONTH(DATE(2024, FIND(Tabela4[[#This Row],[Mês]], "janfevmarabrmaijunjulagosetoutnovdez")/3 + 1, 1))</f>
        <v>5</v>
      </c>
      <c r="I2064" s="51">
        <v>8</v>
      </c>
      <c r="J2064" s="47">
        <v>16</v>
      </c>
    </row>
    <row r="2065" spans="1:10" x14ac:dyDescent="0.25">
      <c r="A2065" s="59" t="s">
        <v>198</v>
      </c>
      <c r="B2065" s="46" t="s">
        <v>191</v>
      </c>
      <c r="C2065" s="46" t="s">
        <v>181</v>
      </c>
      <c r="D2065" s="46" t="s">
        <v>180</v>
      </c>
      <c r="E2065" s="68">
        <f>_xlfn.XLOOKUP(Tabela4[[#This Row],[Origem]],Tabela2[Estado],Tabela2[Id_Porto],-1)</f>
        <v>6</v>
      </c>
      <c r="F2065" s="68">
        <f>_xlfn.XLOOKUP(Tabela4[[#This Row],[Destino]],Tabela2[Estado],Tabela2[Id_Porto],-1)</f>
        <v>5</v>
      </c>
      <c r="G2065" s="68">
        <f>_xlfn.XLOOKUP(Tabela4[[#This Row],[Tipo]],Tabela5[Tipo],Tabela5[Id_Carga],-1)</f>
        <v>3</v>
      </c>
      <c r="H2065" s="59">
        <f>MONTH(DATE(2024, FIND(Tabela4[[#This Row],[Mês]], "janfevmarabrmaijunjulagosetoutnovdez")/3 + 1, 1))</f>
        <v>5</v>
      </c>
      <c r="I2065" s="51">
        <v>8</v>
      </c>
      <c r="J2065" s="47">
        <v>16</v>
      </c>
    </row>
    <row r="2066" spans="1:10" x14ac:dyDescent="0.25">
      <c r="A2066" s="59" t="s">
        <v>198</v>
      </c>
      <c r="B2066" s="46" t="s">
        <v>193</v>
      </c>
      <c r="C2066" s="46" t="s">
        <v>86</v>
      </c>
      <c r="D2066" s="46" t="s">
        <v>184</v>
      </c>
      <c r="E2066" s="68">
        <f>_xlfn.XLOOKUP(Tabela4[[#This Row],[Origem]],Tabela2[Estado],Tabela2[Id_Porto],-1)</f>
        <v>4</v>
      </c>
      <c r="F2066" s="68">
        <f>_xlfn.XLOOKUP(Tabela4[[#This Row],[Destino]],Tabela2[Estado],Tabela2[Id_Porto],-1)</f>
        <v>9</v>
      </c>
      <c r="G2066" s="68">
        <f>_xlfn.XLOOKUP(Tabela4[[#This Row],[Tipo]],Tabela5[Tipo],Tabela5[Id_Carga],-1)</f>
        <v>4</v>
      </c>
      <c r="H2066" s="59">
        <f>MONTH(DATE(2024, FIND(Tabela4[[#This Row],[Mês]], "janfevmarabrmaijunjulagosetoutnovdez")/3 + 1, 1))</f>
        <v>5</v>
      </c>
      <c r="I2066" s="51">
        <v>8</v>
      </c>
      <c r="J2066" s="47">
        <v>16</v>
      </c>
    </row>
    <row r="2067" spans="1:10" x14ac:dyDescent="0.25">
      <c r="A2067" s="59" t="s">
        <v>198</v>
      </c>
      <c r="B2067" s="46" t="s">
        <v>191</v>
      </c>
      <c r="C2067" s="46" t="s">
        <v>183</v>
      </c>
      <c r="D2067" s="46" t="s">
        <v>184</v>
      </c>
      <c r="E2067" s="68">
        <f>_xlfn.XLOOKUP(Tabela4[[#This Row],[Origem]],Tabela2[Estado],Tabela2[Id_Porto],-1)</f>
        <v>8</v>
      </c>
      <c r="F2067" s="68">
        <f>_xlfn.XLOOKUP(Tabela4[[#This Row],[Destino]],Tabela2[Estado],Tabela2[Id_Porto],-1)</f>
        <v>9</v>
      </c>
      <c r="G2067" s="68">
        <f>_xlfn.XLOOKUP(Tabela4[[#This Row],[Tipo]],Tabela5[Tipo],Tabela5[Id_Carga],-1)</f>
        <v>3</v>
      </c>
      <c r="H2067" s="59">
        <f>MONTH(DATE(2024, FIND(Tabela4[[#This Row],[Mês]], "janfevmarabrmaijunjulagosetoutnovdez")/3 + 1, 1))</f>
        <v>5</v>
      </c>
      <c r="I2067" s="51">
        <v>8</v>
      </c>
      <c r="J2067" s="47">
        <v>16</v>
      </c>
    </row>
    <row r="2068" spans="1:10" x14ac:dyDescent="0.25">
      <c r="A2068" s="59" t="s">
        <v>198</v>
      </c>
      <c r="B2068" s="46" t="s">
        <v>191</v>
      </c>
      <c r="C2068" s="46" t="s">
        <v>186</v>
      </c>
      <c r="D2068" s="46" t="s">
        <v>186</v>
      </c>
      <c r="E2068" s="68">
        <f>_xlfn.XLOOKUP(Tabela4[[#This Row],[Origem]],Tabela2[Estado],Tabela2[Id_Porto],-1)</f>
        <v>11</v>
      </c>
      <c r="F2068" s="68">
        <f>_xlfn.XLOOKUP(Tabela4[[#This Row],[Destino]],Tabela2[Estado],Tabela2[Id_Porto],-1)</f>
        <v>11</v>
      </c>
      <c r="G2068" s="68">
        <f>_xlfn.XLOOKUP(Tabela4[[#This Row],[Tipo]],Tabela5[Tipo],Tabela5[Id_Carga],-1)</f>
        <v>3</v>
      </c>
      <c r="H2068" s="59">
        <f>MONTH(DATE(2024, FIND(Tabela4[[#This Row],[Mês]], "janfevmarabrmaijunjulagosetoutnovdez")/3 + 1, 1))</f>
        <v>5</v>
      </c>
      <c r="I2068" s="51">
        <v>8</v>
      </c>
      <c r="J2068" s="47">
        <v>16</v>
      </c>
    </row>
    <row r="2069" spans="1:10" x14ac:dyDescent="0.25">
      <c r="A2069" s="59" t="s">
        <v>198</v>
      </c>
      <c r="B2069" s="46" t="s">
        <v>191</v>
      </c>
      <c r="C2069" s="46" t="s">
        <v>184</v>
      </c>
      <c r="D2069" s="46" t="s">
        <v>180</v>
      </c>
      <c r="E2069" s="68">
        <f>_xlfn.XLOOKUP(Tabela4[[#This Row],[Origem]],Tabela2[Estado],Tabela2[Id_Porto],-1)</f>
        <v>9</v>
      </c>
      <c r="F2069" s="68">
        <f>_xlfn.XLOOKUP(Tabela4[[#This Row],[Destino]],Tabela2[Estado],Tabela2[Id_Porto],-1)</f>
        <v>5</v>
      </c>
      <c r="G2069" s="68">
        <f>_xlfn.XLOOKUP(Tabela4[[#This Row],[Tipo]],Tabela5[Tipo],Tabela5[Id_Carga],-1)</f>
        <v>3</v>
      </c>
      <c r="H2069" s="59">
        <f>MONTH(DATE(2024, FIND(Tabela4[[#This Row],[Mês]], "janfevmarabrmaijunjulagosetoutnovdez")/3 + 1, 1))</f>
        <v>5</v>
      </c>
      <c r="I2069" s="51">
        <v>16</v>
      </c>
      <c r="J2069" s="47">
        <v>16</v>
      </c>
    </row>
    <row r="2070" spans="1:10" x14ac:dyDescent="0.25">
      <c r="A2070" s="59" t="s">
        <v>198</v>
      </c>
      <c r="B2070" s="46" t="s">
        <v>192</v>
      </c>
      <c r="C2070" s="46" t="s">
        <v>184</v>
      </c>
      <c r="D2070" s="46" t="s">
        <v>180</v>
      </c>
      <c r="E2070" s="68">
        <f>_xlfn.XLOOKUP(Tabela4[[#This Row],[Origem]],Tabela2[Estado],Tabela2[Id_Porto],-1)</f>
        <v>9</v>
      </c>
      <c r="F2070" s="68">
        <f>_xlfn.XLOOKUP(Tabela4[[#This Row],[Destino]],Tabela2[Estado],Tabela2[Id_Porto],-1)</f>
        <v>5</v>
      </c>
      <c r="G2070" s="68">
        <f>_xlfn.XLOOKUP(Tabela4[[#This Row],[Tipo]],Tabela5[Tipo],Tabela5[Id_Carga],-1)</f>
        <v>1</v>
      </c>
      <c r="H2070" s="59">
        <f>MONTH(DATE(2024, FIND(Tabela4[[#This Row],[Mês]], "janfevmarabrmaijunjulagosetoutnovdez")/3 + 1, 1))</f>
        <v>5</v>
      </c>
      <c r="I2070" s="51">
        <v>16</v>
      </c>
      <c r="J2070" s="47">
        <v>16</v>
      </c>
    </row>
    <row r="2071" spans="1:10" x14ac:dyDescent="0.25">
      <c r="A2071" s="59" t="s">
        <v>198</v>
      </c>
      <c r="B2071" s="46" t="s">
        <v>192</v>
      </c>
      <c r="C2071" s="46" t="s">
        <v>184</v>
      </c>
      <c r="D2071" s="46" t="s">
        <v>180</v>
      </c>
      <c r="E2071" s="68">
        <f>_xlfn.XLOOKUP(Tabela4[[#This Row],[Origem]],Tabela2[Estado],Tabela2[Id_Porto],-1)</f>
        <v>9</v>
      </c>
      <c r="F2071" s="68">
        <f>_xlfn.XLOOKUP(Tabela4[[#This Row],[Destino]],Tabela2[Estado],Tabela2[Id_Porto],-1)</f>
        <v>5</v>
      </c>
      <c r="G2071" s="68">
        <f>_xlfn.XLOOKUP(Tabela4[[#This Row],[Tipo]],Tabela5[Tipo],Tabela5[Id_Carga],-1)</f>
        <v>1</v>
      </c>
      <c r="H2071" s="59">
        <f>MONTH(DATE(2024, FIND(Tabela4[[#This Row],[Mês]], "janfevmarabrmaijunjulagosetoutnovdez")/3 + 1, 1))</f>
        <v>5</v>
      </c>
      <c r="I2071" s="51">
        <v>16</v>
      </c>
      <c r="J2071" s="47">
        <v>16</v>
      </c>
    </row>
    <row r="2072" spans="1:10" x14ac:dyDescent="0.25">
      <c r="A2072" s="59" t="s">
        <v>198</v>
      </c>
      <c r="B2072" s="46" t="s">
        <v>192</v>
      </c>
      <c r="C2072" s="46" t="s">
        <v>177</v>
      </c>
      <c r="D2072" s="46" t="s">
        <v>183</v>
      </c>
      <c r="E2072" s="68">
        <f>_xlfn.XLOOKUP(Tabela4[[#This Row],[Origem]],Tabela2[Estado],Tabela2[Id_Porto],-1)</f>
        <v>1</v>
      </c>
      <c r="F2072" s="68">
        <f>_xlfn.XLOOKUP(Tabela4[[#This Row],[Destino]],Tabela2[Estado],Tabela2[Id_Porto],-1)</f>
        <v>8</v>
      </c>
      <c r="G2072" s="68">
        <f>_xlfn.XLOOKUP(Tabela4[[#This Row],[Tipo]],Tabela5[Tipo],Tabela5[Id_Carga],-1)</f>
        <v>1</v>
      </c>
      <c r="H2072" s="59">
        <f>MONTH(DATE(2024, FIND(Tabela4[[#This Row],[Mês]], "janfevmarabrmaijunjulagosetoutnovdez")/3 + 1, 1))</f>
        <v>5</v>
      </c>
      <c r="I2072" s="51">
        <v>15</v>
      </c>
      <c r="J2072" s="47">
        <v>15</v>
      </c>
    </row>
    <row r="2073" spans="1:10" x14ac:dyDescent="0.25">
      <c r="A2073" s="59" t="s">
        <v>198</v>
      </c>
      <c r="B2073" s="46" t="s">
        <v>192</v>
      </c>
      <c r="C2073" s="46" t="s">
        <v>181</v>
      </c>
      <c r="D2073" s="46" t="s">
        <v>177</v>
      </c>
      <c r="E2073" s="68">
        <f>_xlfn.XLOOKUP(Tabela4[[#This Row],[Origem]],Tabela2[Estado],Tabela2[Id_Porto],-1)</f>
        <v>6</v>
      </c>
      <c r="F2073" s="68">
        <f>_xlfn.XLOOKUP(Tabela4[[#This Row],[Destino]],Tabela2[Estado],Tabela2[Id_Porto],-1)</f>
        <v>1</v>
      </c>
      <c r="G2073" s="68">
        <f>_xlfn.XLOOKUP(Tabela4[[#This Row],[Tipo]],Tabela5[Tipo],Tabela5[Id_Carga],-1)</f>
        <v>1</v>
      </c>
      <c r="H2073" s="59">
        <f>MONTH(DATE(2024, FIND(Tabela4[[#This Row],[Mês]], "janfevmarabrmaijunjulagosetoutnovdez")/3 + 1, 1))</f>
        <v>5</v>
      </c>
      <c r="I2073" s="51">
        <v>15</v>
      </c>
      <c r="J2073" s="47">
        <v>15</v>
      </c>
    </row>
    <row r="2074" spans="1:10" x14ac:dyDescent="0.25">
      <c r="A2074" s="59" t="s">
        <v>198</v>
      </c>
      <c r="B2074" s="46" t="s">
        <v>192</v>
      </c>
      <c r="C2074" s="46" t="s">
        <v>181</v>
      </c>
      <c r="D2074" s="46" t="s">
        <v>186</v>
      </c>
      <c r="E2074" s="68">
        <f>_xlfn.XLOOKUP(Tabela4[[#This Row],[Origem]],Tabela2[Estado],Tabela2[Id_Porto],-1)</f>
        <v>6</v>
      </c>
      <c r="F2074" s="68">
        <f>_xlfn.XLOOKUP(Tabela4[[#This Row],[Destino]],Tabela2[Estado],Tabela2[Id_Porto],-1)</f>
        <v>11</v>
      </c>
      <c r="G2074" s="68">
        <f>_xlfn.XLOOKUP(Tabela4[[#This Row],[Tipo]],Tabela5[Tipo],Tabela5[Id_Carga],-1)</f>
        <v>1</v>
      </c>
      <c r="H2074" s="59">
        <f>MONTH(DATE(2024, FIND(Tabela4[[#This Row],[Mês]], "janfevmarabrmaijunjulagosetoutnovdez")/3 + 1, 1))</f>
        <v>5</v>
      </c>
      <c r="I2074" s="51">
        <v>15</v>
      </c>
      <c r="J2074" s="47">
        <v>15</v>
      </c>
    </row>
    <row r="2075" spans="1:10" x14ac:dyDescent="0.25">
      <c r="A2075" s="59" t="s">
        <v>198</v>
      </c>
      <c r="B2075" s="46" t="s">
        <v>191</v>
      </c>
      <c r="C2075" s="46" t="s">
        <v>181</v>
      </c>
      <c r="D2075" s="46" t="s">
        <v>179</v>
      </c>
      <c r="E2075" s="68">
        <f>_xlfn.XLOOKUP(Tabela4[[#This Row],[Origem]],Tabela2[Estado],Tabela2[Id_Porto],-1)</f>
        <v>6</v>
      </c>
      <c r="F2075" s="68">
        <f>_xlfn.XLOOKUP(Tabela4[[#This Row],[Destino]],Tabela2[Estado],Tabela2[Id_Porto],-1)</f>
        <v>3</v>
      </c>
      <c r="G2075" s="68">
        <f>_xlfn.XLOOKUP(Tabela4[[#This Row],[Tipo]],Tabela5[Tipo],Tabela5[Id_Carga],-1)</f>
        <v>3</v>
      </c>
      <c r="H2075" s="59">
        <f>MONTH(DATE(2024, FIND(Tabela4[[#This Row],[Mês]], "janfevmarabrmaijunjulagosetoutnovdez")/3 + 1, 1))</f>
        <v>5</v>
      </c>
      <c r="I2075" s="51">
        <v>7</v>
      </c>
      <c r="J2075" s="47">
        <v>14</v>
      </c>
    </row>
    <row r="2076" spans="1:10" x14ac:dyDescent="0.25">
      <c r="A2076" s="59" t="s">
        <v>198</v>
      </c>
      <c r="B2076" s="46" t="s">
        <v>193</v>
      </c>
      <c r="C2076" s="46" t="s">
        <v>183</v>
      </c>
      <c r="D2076" s="46" t="s">
        <v>177</v>
      </c>
      <c r="E2076" s="68">
        <f>_xlfn.XLOOKUP(Tabela4[[#This Row],[Origem]],Tabela2[Estado],Tabela2[Id_Porto],-1)</f>
        <v>8</v>
      </c>
      <c r="F2076" s="68">
        <f>_xlfn.XLOOKUP(Tabela4[[#This Row],[Destino]],Tabela2[Estado],Tabela2[Id_Porto],-1)</f>
        <v>1</v>
      </c>
      <c r="G2076" s="68">
        <f>_xlfn.XLOOKUP(Tabela4[[#This Row],[Tipo]],Tabela5[Tipo],Tabela5[Id_Carga],-1)</f>
        <v>4</v>
      </c>
      <c r="H2076" s="59">
        <f>MONTH(DATE(2024, FIND(Tabela4[[#This Row],[Mês]], "janfevmarabrmaijunjulagosetoutnovdez")/3 + 1, 1))</f>
        <v>5</v>
      </c>
      <c r="I2076" s="51">
        <v>7</v>
      </c>
      <c r="J2076" s="47">
        <v>14</v>
      </c>
    </row>
    <row r="2077" spans="1:10" x14ac:dyDescent="0.25">
      <c r="A2077" s="59" t="s">
        <v>198</v>
      </c>
      <c r="B2077" s="46" t="s">
        <v>191</v>
      </c>
      <c r="C2077" s="46" t="s">
        <v>183</v>
      </c>
      <c r="D2077" s="46" t="s">
        <v>180</v>
      </c>
      <c r="E2077" s="68">
        <f>_xlfn.XLOOKUP(Tabela4[[#This Row],[Origem]],Tabela2[Estado],Tabela2[Id_Porto],-1)</f>
        <v>8</v>
      </c>
      <c r="F2077" s="68">
        <f>_xlfn.XLOOKUP(Tabela4[[#This Row],[Destino]],Tabela2[Estado],Tabela2[Id_Porto],-1)</f>
        <v>5</v>
      </c>
      <c r="G2077" s="68">
        <f>_xlfn.XLOOKUP(Tabela4[[#This Row],[Tipo]],Tabela5[Tipo],Tabela5[Id_Carga],-1)</f>
        <v>3</v>
      </c>
      <c r="H2077" s="59">
        <f>MONTH(DATE(2024, FIND(Tabela4[[#This Row],[Mês]], "janfevmarabrmaijunjulagosetoutnovdez")/3 + 1, 1))</f>
        <v>5</v>
      </c>
      <c r="I2077" s="51">
        <v>7</v>
      </c>
      <c r="J2077" s="47">
        <v>14</v>
      </c>
    </row>
    <row r="2078" spans="1:10" x14ac:dyDescent="0.25">
      <c r="A2078" s="59" t="s">
        <v>198</v>
      </c>
      <c r="B2078" s="46" t="s">
        <v>193</v>
      </c>
      <c r="C2078" s="46" t="s">
        <v>183</v>
      </c>
      <c r="D2078" s="46" t="s">
        <v>180</v>
      </c>
      <c r="E2078" s="68">
        <f>_xlfn.XLOOKUP(Tabela4[[#This Row],[Origem]],Tabela2[Estado],Tabela2[Id_Porto],-1)</f>
        <v>8</v>
      </c>
      <c r="F2078" s="68">
        <f>_xlfn.XLOOKUP(Tabela4[[#This Row],[Destino]],Tabela2[Estado],Tabela2[Id_Porto],-1)</f>
        <v>5</v>
      </c>
      <c r="G2078" s="68">
        <f>_xlfn.XLOOKUP(Tabela4[[#This Row],[Tipo]],Tabela5[Tipo],Tabela5[Id_Carga],-1)</f>
        <v>4</v>
      </c>
      <c r="H2078" s="59">
        <f>MONTH(DATE(2024, FIND(Tabela4[[#This Row],[Mês]], "janfevmarabrmaijunjulagosetoutnovdez")/3 + 1, 1))</f>
        <v>5</v>
      </c>
      <c r="I2078" s="51">
        <v>7</v>
      </c>
      <c r="J2078" s="47">
        <v>14</v>
      </c>
    </row>
    <row r="2079" spans="1:10" x14ac:dyDescent="0.25">
      <c r="A2079" s="59" t="s">
        <v>198</v>
      </c>
      <c r="B2079" s="46" t="s">
        <v>191</v>
      </c>
      <c r="C2079" s="46" t="s">
        <v>183</v>
      </c>
      <c r="D2079" s="46" t="s">
        <v>184</v>
      </c>
      <c r="E2079" s="68">
        <f>_xlfn.XLOOKUP(Tabela4[[#This Row],[Origem]],Tabela2[Estado],Tabela2[Id_Porto],-1)</f>
        <v>8</v>
      </c>
      <c r="F2079" s="68">
        <f>_xlfn.XLOOKUP(Tabela4[[#This Row],[Destino]],Tabela2[Estado],Tabela2[Id_Porto],-1)</f>
        <v>9</v>
      </c>
      <c r="G2079" s="68">
        <f>_xlfn.XLOOKUP(Tabela4[[#This Row],[Tipo]],Tabela5[Tipo],Tabela5[Id_Carga],-1)</f>
        <v>3</v>
      </c>
      <c r="H2079" s="59">
        <f>MONTH(DATE(2024, FIND(Tabela4[[#This Row],[Mês]], "janfevmarabrmaijunjulagosetoutnovdez")/3 + 1, 1))</f>
        <v>5</v>
      </c>
      <c r="I2079" s="51">
        <v>7</v>
      </c>
      <c r="J2079" s="47">
        <v>14</v>
      </c>
    </row>
    <row r="2080" spans="1:10" x14ac:dyDescent="0.25">
      <c r="A2080" s="59" t="s">
        <v>198</v>
      </c>
      <c r="B2080" s="46" t="s">
        <v>193</v>
      </c>
      <c r="C2080" s="46" t="s">
        <v>187</v>
      </c>
      <c r="D2080" s="46" t="s">
        <v>86</v>
      </c>
      <c r="E2080" s="68">
        <f>_xlfn.XLOOKUP(Tabela4[[#This Row],[Origem]],Tabela2[Estado],Tabela2[Id_Porto],-1)</f>
        <v>12</v>
      </c>
      <c r="F2080" s="68">
        <f>_xlfn.XLOOKUP(Tabela4[[#This Row],[Destino]],Tabela2[Estado],Tabela2[Id_Porto],-1)</f>
        <v>4</v>
      </c>
      <c r="G2080" s="68">
        <f>_xlfn.XLOOKUP(Tabela4[[#This Row],[Tipo]],Tabela5[Tipo],Tabela5[Id_Carga],-1)</f>
        <v>4</v>
      </c>
      <c r="H2080" s="59">
        <f>MONTH(DATE(2024, FIND(Tabela4[[#This Row],[Mês]], "janfevmarabrmaijunjulagosetoutnovdez")/3 + 1, 1))</f>
        <v>5</v>
      </c>
      <c r="I2080" s="51">
        <v>7</v>
      </c>
      <c r="J2080" s="47">
        <v>14</v>
      </c>
    </row>
    <row r="2081" spans="1:10" x14ac:dyDescent="0.25">
      <c r="A2081" s="59" t="s">
        <v>198</v>
      </c>
      <c r="B2081" s="46" t="s">
        <v>191</v>
      </c>
      <c r="C2081" s="46" t="s">
        <v>186</v>
      </c>
      <c r="D2081" s="46" t="s">
        <v>180</v>
      </c>
      <c r="E2081" s="68">
        <f>_xlfn.XLOOKUP(Tabela4[[#This Row],[Origem]],Tabela2[Estado],Tabela2[Id_Porto],-1)</f>
        <v>11</v>
      </c>
      <c r="F2081" s="68">
        <f>_xlfn.XLOOKUP(Tabela4[[#This Row],[Destino]],Tabela2[Estado],Tabela2[Id_Porto],-1)</f>
        <v>5</v>
      </c>
      <c r="G2081" s="68">
        <f>_xlfn.XLOOKUP(Tabela4[[#This Row],[Tipo]],Tabela5[Tipo],Tabela5[Id_Carga],-1)</f>
        <v>3</v>
      </c>
      <c r="H2081" s="59">
        <f>MONTH(DATE(2024, FIND(Tabela4[[#This Row],[Mês]], "janfevmarabrmaijunjulagosetoutnovdez")/3 + 1, 1))</f>
        <v>5</v>
      </c>
      <c r="I2081" s="51">
        <v>7</v>
      </c>
      <c r="J2081" s="47">
        <v>14</v>
      </c>
    </row>
    <row r="2082" spans="1:10" x14ac:dyDescent="0.25">
      <c r="A2082" s="59" t="s">
        <v>198</v>
      </c>
      <c r="B2082" s="46" t="s">
        <v>191</v>
      </c>
      <c r="C2082" s="46" t="s">
        <v>184</v>
      </c>
      <c r="D2082" s="46" t="s">
        <v>177</v>
      </c>
      <c r="E2082" s="68">
        <f>_xlfn.XLOOKUP(Tabela4[[#This Row],[Origem]],Tabela2[Estado],Tabela2[Id_Porto],-1)</f>
        <v>9</v>
      </c>
      <c r="F2082" s="68">
        <f>_xlfn.XLOOKUP(Tabela4[[#This Row],[Destino]],Tabela2[Estado],Tabela2[Id_Porto],-1)</f>
        <v>1</v>
      </c>
      <c r="G2082" s="68">
        <f>_xlfn.XLOOKUP(Tabela4[[#This Row],[Tipo]],Tabela5[Tipo],Tabela5[Id_Carga],-1)</f>
        <v>3</v>
      </c>
      <c r="H2082" s="59">
        <f>MONTH(DATE(2024, FIND(Tabela4[[#This Row],[Mês]], "janfevmarabrmaijunjulagosetoutnovdez")/3 + 1, 1))</f>
        <v>5</v>
      </c>
      <c r="I2082" s="51">
        <v>7</v>
      </c>
      <c r="J2082" s="47">
        <v>14</v>
      </c>
    </row>
    <row r="2083" spans="1:10" x14ac:dyDescent="0.25">
      <c r="A2083" s="59" t="s">
        <v>198</v>
      </c>
      <c r="B2083" s="46" t="s">
        <v>193</v>
      </c>
      <c r="C2083" s="46" t="s">
        <v>184</v>
      </c>
      <c r="D2083" s="46" t="s">
        <v>181</v>
      </c>
      <c r="E2083" s="68">
        <f>_xlfn.XLOOKUP(Tabela4[[#This Row],[Origem]],Tabela2[Estado],Tabela2[Id_Porto],-1)</f>
        <v>9</v>
      </c>
      <c r="F2083" s="68">
        <f>_xlfn.XLOOKUP(Tabela4[[#This Row],[Destino]],Tabela2[Estado],Tabela2[Id_Porto],-1)</f>
        <v>6</v>
      </c>
      <c r="G2083" s="68">
        <f>_xlfn.XLOOKUP(Tabela4[[#This Row],[Tipo]],Tabela5[Tipo],Tabela5[Id_Carga],-1)</f>
        <v>4</v>
      </c>
      <c r="H2083" s="59">
        <f>MONTH(DATE(2024, FIND(Tabela4[[#This Row],[Mês]], "janfevmarabrmaijunjulagosetoutnovdez")/3 + 1, 1))</f>
        <v>5</v>
      </c>
      <c r="I2083" s="51">
        <v>7</v>
      </c>
      <c r="J2083" s="47">
        <v>14</v>
      </c>
    </row>
    <row r="2084" spans="1:10" x14ac:dyDescent="0.25">
      <c r="A2084" s="59" t="s">
        <v>198</v>
      </c>
      <c r="B2084" s="46" t="s">
        <v>192</v>
      </c>
      <c r="C2084" s="46" t="s">
        <v>184</v>
      </c>
      <c r="D2084" s="46" t="s">
        <v>183</v>
      </c>
      <c r="E2084" s="68">
        <f>_xlfn.XLOOKUP(Tabela4[[#This Row],[Origem]],Tabela2[Estado],Tabela2[Id_Porto],-1)</f>
        <v>9</v>
      </c>
      <c r="F2084" s="68">
        <f>_xlfn.XLOOKUP(Tabela4[[#This Row],[Destino]],Tabela2[Estado],Tabela2[Id_Porto],-1)</f>
        <v>8</v>
      </c>
      <c r="G2084" s="68">
        <f>_xlfn.XLOOKUP(Tabela4[[#This Row],[Tipo]],Tabela5[Tipo],Tabela5[Id_Carga],-1)</f>
        <v>1</v>
      </c>
      <c r="H2084" s="59">
        <f>MONTH(DATE(2024, FIND(Tabela4[[#This Row],[Mês]], "janfevmarabrmaijunjulagosetoutnovdez")/3 + 1, 1))</f>
        <v>5</v>
      </c>
      <c r="I2084" s="51">
        <v>14</v>
      </c>
      <c r="J2084" s="47">
        <v>14</v>
      </c>
    </row>
    <row r="2085" spans="1:10" x14ac:dyDescent="0.25">
      <c r="A2085" s="59" t="s">
        <v>198</v>
      </c>
      <c r="B2085" s="46" t="s">
        <v>191</v>
      </c>
      <c r="C2085" s="46" t="s">
        <v>184</v>
      </c>
      <c r="D2085" s="46" t="s">
        <v>183</v>
      </c>
      <c r="E2085" s="68">
        <f>_xlfn.XLOOKUP(Tabela4[[#This Row],[Origem]],Tabela2[Estado],Tabela2[Id_Porto],-1)</f>
        <v>9</v>
      </c>
      <c r="F2085" s="68">
        <f>_xlfn.XLOOKUP(Tabela4[[#This Row],[Destino]],Tabela2[Estado],Tabela2[Id_Porto],-1)</f>
        <v>8</v>
      </c>
      <c r="G2085" s="68">
        <f>_xlfn.XLOOKUP(Tabela4[[#This Row],[Tipo]],Tabela5[Tipo],Tabela5[Id_Carga],-1)</f>
        <v>3</v>
      </c>
      <c r="H2085" s="59">
        <f>MONTH(DATE(2024, FIND(Tabela4[[#This Row],[Mês]], "janfevmarabrmaijunjulagosetoutnovdez")/3 + 1, 1))</f>
        <v>5</v>
      </c>
      <c r="I2085" s="51">
        <v>7</v>
      </c>
      <c r="J2085" s="47">
        <v>14</v>
      </c>
    </row>
    <row r="2086" spans="1:10" x14ac:dyDescent="0.25">
      <c r="A2086" s="59" t="s">
        <v>198</v>
      </c>
      <c r="B2086" s="46" t="s">
        <v>192</v>
      </c>
      <c r="C2086" s="46" t="s">
        <v>183</v>
      </c>
      <c r="D2086" s="46" t="s">
        <v>184</v>
      </c>
      <c r="E2086" s="68">
        <f>_xlfn.XLOOKUP(Tabela4[[#This Row],[Origem]],Tabela2[Estado],Tabela2[Id_Porto],-1)</f>
        <v>8</v>
      </c>
      <c r="F2086" s="68">
        <f>_xlfn.XLOOKUP(Tabela4[[#This Row],[Destino]],Tabela2[Estado],Tabela2[Id_Porto],-1)</f>
        <v>9</v>
      </c>
      <c r="G2086" s="68">
        <f>_xlfn.XLOOKUP(Tabela4[[#This Row],[Tipo]],Tabela5[Tipo],Tabela5[Id_Carga],-1)</f>
        <v>1</v>
      </c>
      <c r="H2086" s="59">
        <f>MONTH(DATE(2024, FIND(Tabela4[[#This Row],[Mês]], "janfevmarabrmaijunjulagosetoutnovdez")/3 + 1, 1))</f>
        <v>5</v>
      </c>
      <c r="I2086" s="51">
        <v>13</v>
      </c>
      <c r="J2086" s="47">
        <v>13</v>
      </c>
    </row>
    <row r="2087" spans="1:10" x14ac:dyDescent="0.25">
      <c r="A2087" s="59" t="s">
        <v>198</v>
      </c>
      <c r="B2087" s="46" t="s">
        <v>192</v>
      </c>
      <c r="C2087" s="46" t="s">
        <v>177</v>
      </c>
      <c r="D2087" s="46" t="s">
        <v>186</v>
      </c>
      <c r="E2087" s="68">
        <f>_xlfn.XLOOKUP(Tabela4[[#This Row],[Origem]],Tabela2[Estado],Tabela2[Id_Porto],-1)</f>
        <v>1</v>
      </c>
      <c r="F2087" s="68">
        <f>_xlfn.XLOOKUP(Tabela4[[#This Row],[Destino]],Tabela2[Estado],Tabela2[Id_Porto],-1)</f>
        <v>11</v>
      </c>
      <c r="G2087" s="68">
        <f>_xlfn.XLOOKUP(Tabela4[[#This Row],[Tipo]],Tabela5[Tipo],Tabela5[Id_Carga],-1)</f>
        <v>1</v>
      </c>
      <c r="H2087" s="59">
        <f>MONTH(DATE(2024, FIND(Tabela4[[#This Row],[Mês]], "janfevmarabrmaijunjulagosetoutnovdez")/3 + 1, 1))</f>
        <v>5</v>
      </c>
      <c r="I2087" s="51">
        <v>12</v>
      </c>
      <c r="J2087" s="47">
        <v>12</v>
      </c>
    </row>
    <row r="2088" spans="1:10" x14ac:dyDescent="0.25">
      <c r="A2088" s="59" t="s">
        <v>198</v>
      </c>
      <c r="B2088" s="46" t="s">
        <v>193</v>
      </c>
      <c r="C2088" s="46" t="s">
        <v>177</v>
      </c>
      <c r="D2088" s="46" t="s">
        <v>186</v>
      </c>
      <c r="E2088" s="68">
        <f>_xlfn.XLOOKUP(Tabela4[[#This Row],[Origem]],Tabela2[Estado],Tabela2[Id_Porto],-1)</f>
        <v>1</v>
      </c>
      <c r="F2088" s="68">
        <f>_xlfn.XLOOKUP(Tabela4[[#This Row],[Destino]],Tabela2[Estado],Tabela2[Id_Porto],-1)</f>
        <v>11</v>
      </c>
      <c r="G2088" s="68">
        <f>_xlfn.XLOOKUP(Tabela4[[#This Row],[Tipo]],Tabela5[Tipo],Tabela5[Id_Carga],-1)</f>
        <v>4</v>
      </c>
      <c r="H2088" s="59">
        <f>MONTH(DATE(2024, FIND(Tabela4[[#This Row],[Mês]], "janfevmarabrmaijunjulagosetoutnovdez")/3 + 1, 1))</f>
        <v>5</v>
      </c>
      <c r="I2088" s="51">
        <v>6</v>
      </c>
      <c r="J2088" s="47">
        <v>12</v>
      </c>
    </row>
    <row r="2089" spans="1:10" x14ac:dyDescent="0.25">
      <c r="A2089" s="59" t="s">
        <v>198</v>
      </c>
      <c r="B2089" s="46" t="s">
        <v>191</v>
      </c>
      <c r="C2089" s="46" t="s">
        <v>178</v>
      </c>
      <c r="D2089" s="46" t="s">
        <v>184</v>
      </c>
      <c r="E2089" s="68">
        <f>_xlfn.XLOOKUP(Tabela4[[#This Row],[Origem]],Tabela2[Estado],Tabela2[Id_Porto],-1)</f>
        <v>2</v>
      </c>
      <c r="F2089" s="68">
        <f>_xlfn.XLOOKUP(Tabela4[[#This Row],[Destino]],Tabela2[Estado],Tabela2[Id_Porto],-1)</f>
        <v>9</v>
      </c>
      <c r="G2089" s="68">
        <f>_xlfn.XLOOKUP(Tabela4[[#This Row],[Tipo]],Tabela5[Tipo],Tabela5[Id_Carga],-1)</f>
        <v>3</v>
      </c>
      <c r="H2089" s="59">
        <f>MONTH(DATE(2024, FIND(Tabela4[[#This Row],[Mês]], "janfevmarabrmaijunjulagosetoutnovdez")/3 + 1, 1))</f>
        <v>5</v>
      </c>
      <c r="I2089" s="51">
        <v>6</v>
      </c>
      <c r="J2089" s="47">
        <v>12</v>
      </c>
    </row>
    <row r="2090" spans="1:10" x14ac:dyDescent="0.25">
      <c r="A2090" s="59" t="s">
        <v>198</v>
      </c>
      <c r="B2090" s="46" t="s">
        <v>191</v>
      </c>
      <c r="C2090" s="46" t="s">
        <v>183</v>
      </c>
      <c r="D2090" s="46" t="s">
        <v>184</v>
      </c>
      <c r="E2090" s="68">
        <f>_xlfn.XLOOKUP(Tabela4[[#This Row],[Origem]],Tabela2[Estado],Tabela2[Id_Porto],-1)</f>
        <v>8</v>
      </c>
      <c r="F2090" s="68">
        <f>_xlfn.XLOOKUP(Tabela4[[#This Row],[Destino]],Tabela2[Estado],Tabela2[Id_Porto],-1)</f>
        <v>9</v>
      </c>
      <c r="G2090" s="68">
        <f>_xlfn.XLOOKUP(Tabela4[[#This Row],[Tipo]],Tabela5[Tipo],Tabela5[Id_Carga],-1)</f>
        <v>3</v>
      </c>
      <c r="H2090" s="59">
        <f>MONTH(DATE(2024, FIND(Tabela4[[#This Row],[Mês]], "janfevmarabrmaijunjulagosetoutnovdez")/3 + 1, 1))</f>
        <v>5</v>
      </c>
      <c r="I2090" s="51">
        <v>6</v>
      </c>
      <c r="J2090" s="47">
        <v>12</v>
      </c>
    </row>
    <row r="2091" spans="1:10" x14ac:dyDescent="0.25">
      <c r="A2091" s="59" t="s">
        <v>198</v>
      </c>
      <c r="B2091" s="46" t="s">
        <v>191</v>
      </c>
      <c r="C2091" s="46" t="s">
        <v>187</v>
      </c>
      <c r="D2091" s="46" t="s">
        <v>186</v>
      </c>
      <c r="E2091" s="68">
        <f>_xlfn.XLOOKUP(Tabela4[[#This Row],[Origem]],Tabela2[Estado],Tabela2[Id_Porto],-1)</f>
        <v>12</v>
      </c>
      <c r="F2091" s="68">
        <f>_xlfn.XLOOKUP(Tabela4[[#This Row],[Destino]],Tabela2[Estado],Tabela2[Id_Porto],-1)</f>
        <v>11</v>
      </c>
      <c r="G2091" s="68">
        <f>_xlfn.XLOOKUP(Tabela4[[#This Row],[Tipo]],Tabela5[Tipo],Tabela5[Id_Carga],-1)</f>
        <v>3</v>
      </c>
      <c r="H2091" s="59">
        <f>MONTH(DATE(2024, FIND(Tabela4[[#This Row],[Mês]], "janfevmarabrmaijunjulagosetoutnovdez")/3 + 1, 1))</f>
        <v>5</v>
      </c>
      <c r="I2091" s="51">
        <v>6</v>
      </c>
      <c r="J2091" s="47">
        <v>12</v>
      </c>
    </row>
    <row r="2092" spans="1:10" x14ac:dyDescent="0.25">
      <c r="A2092" s="59" t="s">
        <v>198</v>
      </c>
      <c r="B2092" s="46" t="s">
        <v>192</v>
      </c>
      <c r="C2092" s="46" t="s">
        <v>186</v>
      </c>
      <c r="D2092" s="46" t="s">
        <v>86</v>
      </c>
      <c r="E2092" s="68">
        <f>_xlfn.XLOOKUP(Tabela4[[#This Row],[Origem]],Tabela2[Estado],Tabela2[Id_Porto],-1)</f>
        <v>11</v>
      </c>
      <c r="F2092" s="68">
        <f>_xlfn.XLOOKUP(Tabela4[[#This Row],[Destino]],Tabela2[Estado],Tabela2[Id_Porto],-1)</f>
        <v>4</v>
      </c>
      <c r="G2092" s="68">
        <f>_xlfn.XLOOKUP(Tabela4[[#This Row],[Tipo]],Tabela5[Tipo],Tabela5[Id_Carga],-1)</f>
        <v>1</v>
      </c>
      <c r="H2092" s="59">
        <f>MONTH(DATE(2024, FIND(Tabela4[[#This Row],[Mês]], "janfevmarabrmaijunjulagosetoutnovdez")/3 + 1, 1))</f>
        <v>5</v>
      </c>
      <c r="I2092" s="51">
        <v>12</v>
      </c>
      <c r="J2092" s="47">
        <v>12</v>
      </c>
    </row>
    <row r="2093" spans="1:10" x14ac:dyDescent="0.25">
      <c r="A2093" s="59" t="s">
        <v>198</v>
      </c>
      <c r="B2093" s="46" t="s">
        <v>192</v>
      </c>
      <c r="C2093" s="46" t="s">
        <v>184</v>
      </c>
      <c r="D2093" s="46" t="s">
        <v>177</v>
      </c>
      <c r="E2093" s="68">
        <f>_xlfn.XLOOKUP(Tabela4[[#This Row],[Origem]],Tabela2[Estado],Tabela2[Id_Porto],-1)</f>
        <v>9</v>
      </c>
      <c r="F2093" s="68">
        <f>_xlfn.XLOOKUP(Tabela4[[#This Row],[Destino]],Tabela2[Estado],Tabela2[Id_Porto],-1)</f>
        <v>1</v>
      </c>
      <c r="G2093" s="68">
        <f>_xlfn.XLOOKUP(Tabela4[[#This Row],[Tipo]],Tabela5[Tipo],Tabela5[Id_Carga],-1)</f>
        <v>1</v>
      </c>
      <c r="H2093" s="59">
        <f>MONTH(DATE(2024, FIND(Tabela4[[#This Row],[Mês]], "janfevmarabrmaijunjulagosetoutnovdez")/3 + 1, 1))</f>
        <v>5</v>
      </c>
      <c r="I2093" s="51">
        <v>12</v>
      </c>
      <c r="J2093" s="47">
        <v>12</v>
      </c>
    </row>
    <row r="2094" spans="1:10" x14ac:dyDescent="0.25">
      <c r="A2094" s="59" t="s">
        <v>198</v>
      </c>
      <c r="B2094" s="46" t="s">
        <v>191</v>
      </c>
      <c r="C2094" s="46" t="s">
        <v>184</v>
      </c>
      <c r="D2094" s="46" t="s">
        <v>177</v>
      </c>
      <c r="E2094" s="68">
        <f>_xlfn.XLOOKUP(Tabela4[[#This Row],[Origem]],Tabela2[Estado],Tabela2[Id_Porto],-1)</f>
        <v>9</v>
      </c>
      <c r="F2094" s="68">
        <f>_xlfn.XLOOKUP(Tabela4[[#This Row],[Destino]],Tabela2[Estado],Tabela2[Id_Porto],-1)</f>
        <v>1</v>
      </c>
      <c r="G2094" s="68">
        <f>_xlfn.XLOOKUP(Tabela4[[#This Row],[Tipo]],Tabela5[Tipo],Tabela5[Id_Carga],-1)</f>
        <v>3</v>
      </c>
      <c r="H2094" s="59">
        <f>MONTH(DATE(2024, FIND(Tabela4[[#This Row],[Mês]], "janfevmarabrmaijunjulagosetoutnovdez")/3 + 1, 1))</f>
        <v>5</v>
      </c>
      <c r="I2094" s="51">
        <v>6</v>
      </c>
      <c r="J2094" s="47">
        <v>12</v>
      </c>
    </row>
    <row r="2095" spans="1:10" x14ac:dyDescent="0.25">
      <c r="A2095" s="59" t="s">
        <v>198</v>
      </c>
      <c r="B2095" s="46" t="s">
        <v>191</v>
      </c>
      <c r="C2095" s="46" t="s">
        <v>184</v>
      </c>
      <c r="D2095" s="46" t="s">
        <v>183</v>
      </c>
      <c r="E2095" s="68">
        <f>_xlfn.XLOOKUP(Tabela4[[#This Row],[Origem]],Tabela2[Estado],Tabela2[Id_Porto],-1)</f>
        <v>9</v>
      </c>
      <c r="F2095" s="68">
        <f>_xlfn.XLOOKUP(Tabela4[[#This Row],[Destino]],Tabela2[Estado],Tabela2[Id_Porto],-1)</f>
        <v>8</v>
      </c>
      <c r="G2095" s="68">
        <f>_xlfn.XLOOKUP(Tabela4[[#This Row],[Tipo]],Tabela5[Tipo],Tabela5[Id_Carga],-1)</f>
        <v>3</v>
      </c>
      <c r="H2095" s="59">
        <f>MONTH(DATE(2024, FIND(Tabela4[[#This Row],[Mês]], "janfevmarabrmaijunjulagosetoutnovdez")/3 + 1, 1))</f>
        <v>5</v>
      </c>
      <c r="I2095" s="51">
        <v>6</v>
      </c>
      <c r="J2095" s="47">
        <v>12</v>
      </c>
    </row>
    <row r="2096" spans="1:10" x14ac:dyDescent="0.25">
      <c r="A2096" s="59" t="s">
        <v>198</v>
      </c>
      <c r="B2096" s="46" t="s">
        <v>192</v>
      </c>
      <c r="C2096" s="46" t="s">
        <v>178</v>
      </c>
      <c r="D2096" s="46" t="s">
        <v>86</v>
      </c>
      <c r="E2096" s="68">
        <f>_xlfn.XLOOKUP(Tabela4[[#This Row],[Origem]],Tabela2[Estado],Tabela2[Id_Porto],-1)</f>
        <v>2</v>
      </c>
      <c r="F2096" s="68">
        <f>_xlfn.XLOOKUP(Tabela4[[#This Row],[Destino]],Tabela2[Estado],Tabela2[Id_Porto],-1)</f>
        <v>4</v>
      </c>
      <c r="G2096" s="68">
        <f>_xlfn.XLOOKUP(Tabela4[[#This Row],[Tipo]],Tabela5[Tipo],Tabela5[Id_Carga],-1)</f>
        <v>1</v>
      </c>
      <c r="H2096" s="59">
        <f>MONTH(DATE(2024, FIND(Tabela4[[#This Row],[Mês]], "janfevmarabrmaijunjulagosetoutnovdez")/3 + 1, 1))</f>
        <v>5</v>
      </c>
      <c r="I2096" s="51">
        <v>11</v>
      </c>
      <c r="J2096" s="47">
        <v>11</v>
      </c>
    </row>
    <row r="2097" spans="1:10" x14ac:dyDescent="0.25">
      <c r="A2097" s="59" t="s">
        <v>198</v>
      </c>
      <c r="B2097" s="46" t="s">
        <v>192</v>
      </c>
      <c r="C2097" s="46" t="s">
        <v>180</v>
      </c>
      <c r="D2097" s="46" t="s">
        <v>181</v>
      </c>
      <c r="E2097" s="68">
        <f>_xlfn.XLOOKUP(Tabela4[[#This Row],[Origem]],Tabela2[Estado],Tabela2[Id_Porto],-1)</f>
        <v>5</v>
      </c>
      <c r="F2097" s="68">
        <f>_xlfn.XLOOKUP(Tabela4[[#This Row],[Destino]],Tabela2[Estado],Tabela2[Id_Porto],-1)</f>
        <v>6</v>
      </c>
      <c r="G2097" s="68">
        <f>_xlfn.XLOOKUP(Tabela4[[#This Row],[Tipo]],Tabela5[Tipo],Tabela5[Id_Carga],-1)</f>
        <v>1</v>
      </c>
      <c r="H2097" s="59">
        <f>MONTH(DATE(2024, FIND(Tabela4[[#This Row],[Mês]], "janfevmarabrmaijunjulagosetoutnovdez")/3 + 1, 1))</f>
        <v>5</v>
      </c>
      <c r="I2097" s="51">
        <v>11</v>
      </c>
      <c r="J2097" s="47">
        <v>11</v>
      </c>
    </row>
    <row r="2098" spans="1:10" x14ac:dyDescent="0.25">
      <c r="A2098" s="59" t="s">
        <v>198</v>
      </c>
      <c r="B2098" s="46" t="s">
        <v>192</v>
      </c>
      <c r="C2098" s="46" t="s">
        <v>86</v>
      </c>
      <c r="D2098" s="46" t="s">
        <v>184</v>
      </c>
      <c r="E2098" s="68">
        <f>_xlfn.XLOOKUP(Tabela4[[#This Row],[Origem]],Tabela2[Estado],Tabela2[Id_Porto],-1)</f>
        <v>4</v>
      </c>
      <c r="F2098" s="68">
        <f>_xlfn.XLOOKUP(Tabela4[[#This Row],[Destino]],Tabela2[Estado],Tabela2[Id_Porto],-1)</f>
        <v>9</v>
      </c>
      <c r="G2098" s="68">
        <f>_xlfn.XLOOKUP(Tabela4[[#This Row],[Tipo]],Tabela5[Tipo],Tabela5[Id_Carga],-1)</f>
        <v>1</v>
      </c>
      <c r="H2098" s="59">
        <f>MONTH(DATE(2024, FIND(Tabela4[[#This Row],[Mês]], "janfevmarabrmaijunjulagosetoutnovdez")/3 + 1, 1))</f>
        <v>5</v>
      </c>
      <c r="I2098" s="51">
        <v>10</v>
      </c>
      <c r="J2098" s="47">
        <v>10</v>
      </c>
    </row>
    <row r="2099" spans="1:10" x14ac:dyDescent="0.25">
      <c r="A2099" s="59" t="s">
        <v>198</v>
      </c>
      <c r="B2099" s="46" t="s">
        <v>192</v>
      </c>
      <c r="C2099" s="46" t="s">
        <v>180</v>
      </c>
      <c r="D2099" s="46" t="s">
        <v>183</v>
      </c>
      <c r="E2099" s="68">
        <f>_xlfn.XLOOKUP(Tabela4[[#This Row],[Origem]],Tabela2[Estado],Tabela2[Id_Porto],-1)</f>
        <v>5</v>
      </c>
      <c r="F2099" s="68">
        <f>_xlfn.XLOOKUP(Tabela4[[#This Row],[Destino]],Tabela2[Estado],Tabela2[Id_Porto],-1)</f>
        <v>8</v>
      </c>
      <c r="G2099" s="68">
        <f>_xlfn.XLOOKUP(Tabela4[[#This Row],[Tipo]],Tabela5[Tipo],Tabela5[Id_Carga],-1)</f>
        <v>1</v>
      </c>
      <c r="H2099" s="59">
        <f>MONTH(DATE(2024, FIND(Tabela4[[#This Row],[Mês]], "janfevmarabrmaijunjulagosetoutnovdez")/3 + 1, 1))</f>
        <v>5</v>
      </c>
      <c r="I2099" s="51">
        <v>10</v>
      </c>
      <c r="J2099" s="47">
        <v>10</v>
      </c>
    </row>
    <row r="2100" spans="1:10" x14ac:dyDescent="0.25">
      <c r="A2100" s="59" t="s">
        <v>198</v>
      </c>
      <c r="B2100" s="46" t="s">
        <v>193</v>
      </c>
      <c r="C2100" s="46" t="s">
        <v>180</v>
      </c>
      <c r="D2100" s="46" t="s">
        <v>184</v>
      </c>
      <c r="E2100" s="68">
        <f>_xlfn.XLOOKUP(Tabela4[[#This Row],[Origem]],Tabela2[Estado],Tabela2[Id_Porto],-1)</f>
        <v>5</v>
      </c>
      <c r="F2100" s="68">
        <f>_xlfn.XLOOKUP(Tabela4[[#This Row],[Destino]],Tabela2[Estado],Tabela2[Id_Porto],-1)</f>
        <v>9</v>
      </c>
      <c r="G2100" s="68">
        <f>_xlfn.XLOOKUP(Tabela4[[#This Row],[Tipo]],Tabela5[Tipo],Tabela5[Id_Carga],-1)</f>
        <v>4</v>
      </c>
      <c r="H2100" s="59">
        <f>MONTH(DATE(2024, FIND(Tabela4[[#This Row],[Mês]], "janfevmarabrmaijunjulagosetoutnovdez")/3 + 1, 1))</f>
        <v>5</v>
      </c>
      <c r="I2100" s="51">
        <v>5</v>
      </c>
      <c r="J2100" s="47">
        <v>10</v>
      </c>
    </row>
    <row r="2101" spans="1:10" x14ac:dyDescent="0.25">
      <c r="A2101" s="59" t="s">
        <v>198</v>
      </c>
      <c r="B2101" s="46" t="s">
        <v>192</v>
      </c>
      <c r="C2101" s="46" t="s">
        <v>183</v>
      </c>
      <c r="D2101" s="46" t="s">
        <v>86</v>
      </c>
      <c r="E2101" s="68">
        <f>_xlfn.XLOOKUP(Tabela4[[#This Row],[Origem]],Tabela2[Estado],Tabela2[Id_Porto],-1)</f>
        <v>8</v>
      </c>
      <c r="F2101" s="68">
        <f>_xlfn.XLOOKUP(Tabela4[[#This Row],[Destino]],Tabela2[Estado],Tabela2[Id_Porto],-1)</f>
        <v>4</v>
      </c>
      <c r="G2101" s="68">
        <f>_xlfn.XLOOKUP(Tabela4[[#This Row],[Tipo]],Tabela5[Tipo],Tabela5[Id_Carga],-1)</f>
        <v>1</v>
      </c>
      <c r="H2101" s="59">
        <f>MONTH(DATE(2024, FIND(Tabela4[[#This Row],[Mês]], "janfevmarabrmaijunjulagosetoutnovdez")/3 + 1, 1))</f>
        <v>5</v>
      </c>
      <c r="I2101" s="51">
        <v>10</v>
      </c>
      <c r="J2101" s="47">
        <v>10</v>
      </c>
    </row>
    <row r="2102" spans="1:10" x14ac:dyDescent="0.25">
      <c r="A2102" s="59" t="s">
        <v>198</v>
      </c>
      <c r="B2102" s="46" t="s">
        <v>192</v>
      </c>
      <c r="C2102" s="46" t="s">
        <v>183</v>
      </c>
      <c r="D2102" s="46" t="s">
        <v>86</v>
      </c>
      <c r="E2102" s="68">
        <f>_xlfn.XLOOKUP(Tabela4[[#This Row],[Origem]],Tabela2[Estado],Tabela2[Id_Porto],-1)</f>
        <v>8</v>
      </c>
      <c r="F2102" s="68">
        <f>_xlfn.XLOOKUP(Tabela4[[#This Row],[Destino]],Tabela2[Estado],Tabela2[Id_Porto],-1)</f>
        <v>4</v>
      </c>
      <c r="G2102" s="68">
        <f>_xlfn.XLOOKUP(Tabela4[[#This Row],[Tipo]],Tabela5[Tipo],Tabela5[Id_Carga],-1)</f>
        <v>1</v>
      </c>
      <c r="H2102" s="59">
        <f>MONTH(DATE(2024, FIND(Tabela4[[#This Row],[Mês]], "janfevmarabrmaijunjulagosetoutnovdez")/3 + 1, 1))</f>
        <v>5</v>
      </c>
      <c r="I2102" s="51">
        <v>10</v>
      </c>
      <c r="J2102" s="47">
        <v>10</v>
      </c>
    </row>
    <row r="2103" spans="1:10" x14ac:dyDescent="0.25">
      <c r="A2103" s="59" t="s">
        <v>198</v>
      </c>
      <c r="B2103" s="46" t="s">
        <v>191</v>
      </c>
      <c r="C2103" s="46" t="s">
        <v>186</v>
      </c>
      <c r="D2103" s="46" t="s">
        <v>86</v>
      </c>
      <c r="E2103" s="68">
        <f>_xlfn.XLOOKUP(Tabela4[[#This Row],[Origem]],Tabela2[Estado],Tabela2[Id_Porto],-1)</f>
        <v>11</v>
      </c>
      <c r="F2103" s="68">
        <f>_xlfn.XLOOKUP(Tabela4[[#This Row],[Destino]],Tabela2[Estado],Tabela2[Id_Porto],-1)</f>
        <v>4</v>
      </c>
      <c r="G2103" s="68">
        <f>_xlfn.XLOOKUP(Tabela4[[#This Row],[Tipo]],Tabela5[Tipo],Tabela5[Id_Carga],-1)</f>
        <v>3</v>
      </c>
      <c r="H2103" s="59">
        <f>MONTH(DATE(2024, FIND(Tabela4[[#This Row],[Mês]], "janfevmarabrmaijunjulagosetoutnovdez")/3 + 1, 1))</f>
        <v>5</v>
      </c>
      <c r="I2103" s="51">
        <v>5</v>
      </c>
      <c r="J2103" s="47">
        <v>10</v>
      </c>
    </row>
    <row r="2104" spans="1:10" x14ac:dyDescent="0.25">
      <c r="A2104" s="59" t="s">
        <v>198</v>
      </c>
      <c r="B2104" s="46" t="s">
        <v>192</v>
      </c>
      <c r="C2104" s="46" t="s">
        <v>186</v>
      </c>
      <c r="D2104" s="46" t="s">
        <v>179</v>
      </c>
      <c r="E2104" s="68">
        <f>_xlfn.XLOOKUP(Tabela4[[#This Row],[Origem]],Tabela2[Estado],Tabela2[Id_Porto],-1)</f>
        <v>11</v>
      </c>
      <c r="F2104" s="68">
        <f>_xlfn.XLOOKUP(Tabela4[[#This Row],[Destino]],Tabela2[Estado],Tabela2[Id_Porto],-1)</f>
        <v>3</v>
      </c>
      <c r="G2104" s="68">
        <f>_xlfn.XLOOKUP(Tabela4[[#This Row],[Tipo]],Tabela5[Tipo],Tabela5[Id_Carga],-1)</f>
        <v>1</v>
      </c>
      <c r="H2104" s="59">
        <f>MONTH(DATE(2024, FIND(Tabela4[[#This Row],[Mês]], "janfevmarabrmaijunjulagosetoutnovdez")/3 + 1, 1))</f>
        <v>5</v>
      </c>
      <c r="I2104" s="51">
        <v>10</v>
      </c>
      <c r="J2104" s="47">
        <v>10</v>
      </c>
    </row>
    <row r="2105" spans="1:10" x14ac:dyDescent="0.25">
      <c r="A2105" s="59" t="s">
        <v>198</v>
      </c>
      <c r="B2105" s="46" t="s">
        <v>192</v>
      </c>
      <c r="C2105" s="46" t="s">
        <v>86</v>
      </c>
      <c r="D2105" s="46" t="s">
        <v>186</v>
      </c>
      <c r="E2105" s="68">
        <f>_xlfn.XLOOKUP(Tabela4[[#This Row],[Origem]],Tabela2[Estado],Tabela2[Id_Porto],-1)</f>
        <v>4</v>
      </c>
      <c r="F2105" s="68">
        <f>_xlfn.XLOOKUP(Tabela4[[#This Row],[Destino]],Tabela2[Estado],Tabela2[Id_Porto],-1)</f>
        <v>11</v>
      </c>
      <c r="G2105" s="68">
        <f>_xlfn.XLOOKUP(Tabela4[[#This Row],[Tipo]],Tabela5[Tipo],Tabela5[Id_Carga],-1)</f>
        <v>1</v>
      </c>
      <c r="H2105" s="59">
        <f>MONTH(DATE(2024, FIND(Tabela4[[#This Row],[Mês]], "janfevmarabrmaijunjulagosetoutnovdez")/3 + 1, 1))</f>
        <v>5</v>
      </c>
      <c r="I2105" s="51">
        <v>9</v>
      </c>
      <c r="J2105" s="47">
        <v>9</v>
      </c>
    </row>
    <row r="2106" spans="1:10" x14ac:dyDescent="0.25">
      <c r="A2106" s="59" t="s">
        <v>198</v>
      </c>
      <c r="B2106" s="46" t="s">
        <v>192</v>
      </c>
      <c r="C2106" s="46" t="s">
        <v>187</v>
      </c>
      <c r="D2106" s="46" t="s">
        <v>186</v>
      </c>
      <c r="E2106" s="68">
        <f>_xlfn.XLOOKUP(Tabela4[[#This Row],[Origem]],Tabela2[Estado],Tabela2[Id_Porto],-1)</f>
        <v>12</v>
      </c>
      <c r="F2106" s="68">
        <f>_xlfn.XLOOKUP(Tabela4[[#This Row],[Destino]],Tabela2[Estado],Tabela2[Id_Porto],-1)</f>
        <v>11</v>
      </c>
      <c r="G2106" s="68">
        <f>_xlfn.XLOOKUP(Tabela4[[#This Row],[Tipo]],Tabela5[Tipo],Tabela5[Id_Carga],-1)</f>
        <v>1</v>
      </c>
      <c r="H2106" s="59">
        <f>MONTH(DATE(2024, FIND(Tabela4[[#This Row],[Mês]], "janfevmarabrmaijunjulagosetoutnovdez")/3 + 1, 1))</f>
        <v>5</v>
      </c>
      <c r="I2106" s="51">
        <v>9</v>
      </c>
      <c r="J2106" s="47">
        <v>9</v>
      </c>
    </row>
    <row r="2107" spans="1:10" x14ac:dyDescent="0.25">
      <c r="A2107" s="59" t="s">
        <v>198</v>
      </c>
      <c r="B2107" s="46" t="s">
        <v>192</v>
      </c>
      <c r="C2107" s="46" t="s">
        <v>187</v>
      </c>
      <c r="D2107" s="46" t="s">
        <v>184</v>
      </c>
      <c r="E2107" s="68">
        <f>_xlfn.XLOOKUP(Tabela4[[#This Row],[Origem]],Tabela2[Estado],Tabela2[Id_Porto],-1)</f>
        <v>12</v>
      </c>
      <c r="F2107" s="68">
        <f>_xlfn.XLOOKUP(Tabela4[[#This Row],[Destino]],Tabela2[Estado],Tabela2[Id_Porto],-1)</f>
        <v>9</v>
      </c>
      <c r="G2107" s="68">
        <f>_xlfn.XLOOKUP(Tabela4[[#This Row],[Tipo]],Tabela5[Tipo],Tabela5[Id_Carga],-1)</f>
        <v>1</v>
      </c>
      <c r="H2107" s="59">
        <f>MONTH(DATE(2024, FIND(Tabela4[[#This Row],[Mês]], "janfevmarabrmaijunjulagosetoutnovdez")/3 + 1, 1))</f>
        <v>5</v>
      </c>
      <c r="I2107" s="51">
        <v>9</v>
      </c>
      <c r="J2107" s="47">
        <v>9</v>
      </c>
    </row>
    <row r="2108" spans="1:10" x14ac:dyDescent="0.25">
      <c r="A2108" s="59" t="s">
        <v>198</v>
      </c>
      <c r="B2108" s="46" t="s">
        <v>192</v>
      </c>
      <c r="C2108" s="46" t="s">
        <v>184</v>
      </c>
      <c r="D2108" s="46" t="s">
        <v>180</v>
      </c>
      <c r="E2108" s="68">
        <f>_xlfn.XLOOKUP(Tabela4[[#This Row],[Origem]],Tabela2[Estado],Tabela2[Id_Porto],-1)</f>
        <v>9</v>
      </c>
      <c r="F2108" s="68">
        <f>_xlfn.XLOOKUP(Tabela4[[#This Row],[Destino]],Tabela2[Estado],Tabela2[Id_Porto],-1)</f>
        <v>5</v>
      </c>
      <c r="G2108" s="68">
        <f>_xlfn.XLOOKUP(Tabela4[[#This Row],[Tipo]],Tabela5[Tipo],Tabela5[Id_Carga],-1)</f>
        <v>1</v>
      </c>
      <c r="H2108" s="59">
        <f>MONTH(DATE(2024, FIND(Tabela4[[#This Row],[Mês]], "janfevmarabrmaijunjulagosetoutnovdez")/3 + 1, 1))</f>
        <v>5</v>
      </c>
      <c r="I2108" s="51">
        <v>9</v>
      </c>
      <c r="J2108" s="47">
        <v>9</v>
      </c>
    </row>
    <row r="2109" spans="1:10" x14ac:dyDescent="0.25">
      <c r="A2109" s="59" t="s">
        <v>198</v>
      </c>
      <c r="B2109" s="46" t="s">
        <v>192</v>
      </c>
      <c r="C2109" s="46" t="s">
        <v>184</v>
      </c>
      <c r="D2109" s="46" t="s">
        <v>180</v>
      </c>
      <c r="E2109" s="68">
        <f>_xlfn.XLOOKUP(Tabela4[[#This Row],[Origem]],Tabela2[Estado],Tabela2[Id_Porto],-1)</f>
        <v>9</v>
      </c>
      <c r="F2109" s="68">
        <f>_xlfn.XLOOKUP(Tabela4[[#This Row],[Destino]],Tabela2[Estado],Tabela2[Id_Porto],-1)</f>
        <v>5</v>
      </c>
      <c r="G2109" s="68">
        <f>_xlfn.XLOOKUP(Tabela4[[#This Row],[Tipo]],Tabela5[Tipo],Tabela5[Id_Carga],-1)</f>
        <v>1</v>
      </c>
      <c r="H2109" s="59">
        <f>MONTH(DATE(2024, FIND(Tabela4[[#This Row],[Mês]], "janfevmarabrmaijunjulagosetoutnovdez")/3 + 1, 1))</f>
        <v>5</v>
      </c>
      <c r="I2109" s="51">
        <v>9</v>
      </c>
      <c r="J2109" s="47">
        <v>9</v>
      </c>
    </row>
    <row r="2110" spans="1:10" x14ac:dyDescent="0.25">
      <c r="A2110" s="59" t="s">
        <v>198</v>
      </c>
      <c r="B2110" s="46" t="s">
        <v>191</v>
      </c>
      <c r="C2110" s="46" t="s">
        <v>181</v>
      </c>
      <c r="D2110" s="46" t="s">
        <v>177</v>
      </c>
      <c r="E2110" s="68">
        <f>_xlfn.XLOOKUP(Tabela4[[#This Row],[Origem]],Tabela2[Estado],Tabela2[Id_Porto],-1)</f>
        <v>6</v>
      </c>
      <c r="F2110" s="68">
        <f>_xlfn.XLOOKUP(Tabela4[[#This Row],[Destino]],Tabela2[Estado],Tabela2[Id_Porto],-1)</f>
        <v>1</v>
      </c>
      <c r="G2110" s="68">
        <f>_xlfn.XLOOKUP(Tabela4[[#This Row],[Tipo]],Tabela5[Tipo],Tabela5[Id_Carga],-1)</f>
        <v>3</v>
      </c>
      <c r="H2110" s="59">
        <f>MONTH(DATE(2024, FIND(Tabela4[[#This Row],[Mês]], "janfevmarabrmaijunjulagosetoutnovdez")/3 + 1, 1))</f>
        <v>5</v>
      </c>
      <c r="I2110" s="51">
        <v>4</v>
      </c>
      <c r="J2110" s="47">
        <v>8</v>
      </c>
    </row>
    <row r="2111" spans="1:10" x14ac:dyDescent="0.25">
      <c r="A2111" s="59" t="s">
        <v>198</v>
      </c>
      <c r="B2111" s="46" t="s">
        <v>191</v>
      </c>
      <c r="C2111" s="46" t="s">
        <v>181</v>
      </c>
      <c r="D2111" s="46" t="s">
        <v>86</v>
      </c>
      <c r="E2111" s="68">
        <f>_xlfn.XLOOKUP(Tabela4[[#This Row],[Origem]],Tabela2[Estado],Tabela2[Id_Porto],-1)</f>
        <v>6</v>
      </c>
      <c r="F2111" s="68">
        <f>_xlfn.XLOOKUP(Tabela4[[#This Row],[Destino]],Tabela2[Estado],Tabela2[Id_Porto],-1)</f>
        <v>4</v>
      </c>
      <c r="G2111" s="68">
        <f>_xlfn.XLOOKUP(Tabela4[[#This Row],[Tipo]],Tabela5[Tipo],Tabela5[Id_Carga],-1)</f>
        <v>3</v>
      </c>
      <c r="H2111" s="59">
        <f>MONTH(DATE(2024, FIND(Tabela4[[#This Row],[Mês]], "janfevmarabrmaijunjulagosetoutnovdez")/3 + 1, 1))</f>
        <v>5</v>
      </c>
      <c r="I2111" s="51">
        <v>4</v>
      </c>
      <c r="J2111" s="47">
        <v>8</v>
      </c>
    </row>
    <row r="2112" spans="1:10" x14ac:dyDescent="0.25">
      <c r="A2112" s="59" t="s">
        <v>198</v>
      </c>
      <c r="B2112" s="46" t="s">
        <v>191</v>
      </c>
      <c r="C2112" s="46" t="s">
        <v>181</v>
      </c>
      <c r="D2112" s="46" t="s">
        <v>183</v>
      </c>
      <c r="E2112" s="68">
        <f>_xlfn.XLOOKUP(Tabela4[[#This Row],[Origem]],Tabela2[Estado],Tabela2[Id_Porto],-1)</f>
        <v>6</v>
      </c>
      <c r="F2112" s="68">
        <f>_xlfn.XLOOKUP(Tabela4[[#This Row],[Destino]],Tabela2[Estado],Tabela2[Id_Porto],-1)</f>
        <v>8</v>
      </c>
      <c r="G2112" s="68">
        <f>_xlfn.XLOOKUP(Tabela4[[#This Row],[Tipo]],Tabela5[Tipo],Tabela5[Id_Carga],-1)</f>
        <v>3</v>
      </c>
      <c r="H2112" s="59">
        <f>MONTH(DATE(2024, FIND(Tabela4[[#This Row],[Mês]], "janfevmarabrmaijunjulagosetoutnovdez")/3 + 1, 1))</f>
        <v>5</v>
      </c>
      <c r="I2112" s="51">
        <v>4</v>
      </c>
      <c r="J2112" s="47">
        <v>8</v>
      </c>
    </row>
    <row r="2113" spans="1:10" x14ac:dyDescent="0.25">
      <c r="A2113" s="59" t="s">
        <v>198</v>
      </c>
      <c r="B2113" s="46" t="s">
        <v>191</v>
      </c>
      <c r="C2113" s="46" t="s">
        <v>86</v>
      </c>
      <c r="D2113" s="46" t="s">
        <v>199</v>
      </c>
      <c r="E2113" s="68">
        <f>_xlfn.XLOOKUP(Tabela4[[#This Row],[Origem]],Tabela2[Estado],Tabela2[Id_Porto],-1)</f>
        <v>4</v>
      </c>
      <c r="F2113" s="68">
        <f>_xlfn.XLOOKUP(Tabela4[[#This Row],[Destino]],Tabela2[Estado],Tabela2[Id_Porto],-1)</f>
        <v>-1</v>
      </c>
      <c r="G2113" s="68">
        <f>_xlfn.XLOOKUP(Tabela4[[#This Row],[Tipo]],Tabela5[Tipo],Tabela5[Id_Carga],-1)</f>
        <v>3</v>
      </c>
      <c r="H2113" s="59">
        <f>MONTH(DATE(2024, FIND(Tabela4[[#This Row],[Mês]], "janfevmarabrmaijunjulagosetoutnovdez")/3 + 1, 1))</f>
        <v>5</v>
      </c>
      <c r="I2113" s="51">
        <v>4</v>
      </c>
      <c r="J2113" s="47">
        <v>8</v>
      </c>
    </row>
    <row r="2114" spans="1:10" x14ac:dyDescent="0.25">
      <c r="A2114" s="59" t="s">
        <v>198</v>
      </c>
      <c r="B2114" s="46" t="s">
        <v>191</v>
      </c>
      <c r="C2114" s="46" t="s">
        <v>86</v>
      </c>
      <c r="D2114" s="46" t="s">
        <v>186</v>
      </c>
      <c r="E2114" s="68">
        <f>_xlfn.XLOOKUP(Tabela4[[#This Row],[Origem]],Tabela2[Estado],Tabela2[Id_Porto],-1)</f>
        <v>4</v>
      </c>
      <c r="F2114" s="68">
        <f>_xlfn.XLOOKUP(Tabela4[[#This Row],[Destino]],Tabela2[Estado],Tabela2[Id_Porto],-1)</f>
        <v>11</v>
      </c>
      <c r="G2114" s="68">
        <f>_xlfn.XLOOKUP(Tabela4[[#This Row],[Tipo]],Tabela5[Tipo],Tabela5[Id_Carga],-1)</f>
        <v>3</v>
      </c>
      <c r="H2114" s="59">
        <f>MONTH(DATE(2024, FIND(Tabela4[[#This Row],[Mês]], "janfevmarabrmaijunjulagosetoutnovdez")/3 + 1, 1))</f>
        <v>5</v>
      </c>
      <c r="I2114" s="51">
        <v>4</v>
      </c>
      <c r="J2114" s="47">
        <v>8</v>
      </c>
    </row>
    <row r="2115" spans="1:10" x14ac:dyDescent="0.25">
      <c r="A2115" s="59" t="s">
        <v>198</v>
      </c>
      <c r="B2115" s="46" t="s">
        <v>193</v>
      </c>
      <c r="C2115" s="46" t="s">
        <v>86</v>
      </c>
      <c r="D2115" s="46" t="s">
        <v>186</v>
      </c>
      <c r="E2115" s="68">
        <f>_xlfn.XLOOKUP(Tabela4[[#This Row],[Origem]],Tabela2[Estado],Tabela2[Id_Porto],-1)</f>
        <v>4</v>
      </c>
      <c r="F2115" s="68">
        <f>_xlfn.XLOOKUP(Tabela4[[#This Row],[Destino]],Tabela2[Estado],Tabela2[Id_Porto],-1)</f>
        <v>11</v>
      </c>
      <c r="G2115" s="68">
        <f>_xlfn.XLOOKUP(Tabela4[[#This Row],[Tipo]],Tabela5[Tipo],Tabela5[Id_Carga],-1)</f>
        <v>4</v>
      </c>
      <c r="H2115" s="59">
        <f>MONTH(DATE(2024, FIND(Tabela4[[#This Row],[Mês]], "janfevmarabrmaijunjulagosetoutnovdez")/3 + 1, 1))</f>
        <v>5</v>
      </c>
      <c r="I2115" s="51">
        <v>4</v>
      </c>
      <c r="J2115" s="47">
        <v>8</v>
      </c>
    </row>
    <row r="2116" spans="1:10" x14ac:dyDescent="0.25">
      <c r="A2116" s="59" t="s">
        <v>198</v>
      </c>
      <c r="B2116" s="46" t="s">
        <v>191</v>
      </c>
      <c r="C2116" s="46" t="s">
        <v>86</v>
      </c>
      <c r="D2116" s="46" t="s">
        <v>184</v>
      </c>
      <c r="E2116" s="68">
        <f>_xlfn.XLOOKUP(Tabela4[[#This Row],[Origem]],Tabela2[Estado],Tabela2[Id_Porto],-1)</f>
        <v>4</v>
      </c>
      <c r="F2116" s="68">
        <f>_xlfn.XLOOKUP(Tabela4[[#This Row],[Destino]],Tabela2[Estado],Tabela2[Id_Porto],-1)</f>
        <v>9</v>
      </c>
      <c r="G2116" s="68">
        <f>_xlfn.XLOOKUP(Tabela4[[#This Row],[Tipo]],Tabela5[Tipo],Tabela5[Id_Carga],-1)</f>
        <v>3</v>
      </c>
      <c r="H2116" s="59">
        <f>MONTH(DATE(2024, FIND(Tabela4[[#This Row],[Mês]], "janfevmarabrmaijunjulagosetoutnovdez")/3 + 1, 1))</f>
        <v>5</v>
      </c>
      <c r="I2116" s="51">
        <v>8</v>
      </c>
      <c r="J2116" s="47">
        <v>8</v>
      </c>
    </row>
    <row r="2117" spans="1:10" x14ac:dyDescent="0.25">
      <c r="A2117" s="59" t="s">
        <v>198</v>
      </c>
      <c r="B2117" s="46" t="s">
        <v>191</v>
      </c>
      <c r="C2117" s="46" t="s">
        <v>183</v>
      </c>
      <c r="D2117" s="46" t="s">
        <v>181</v>
      </c>
      <c r="E2117" s="68">
        <f>_xlfn.XLOOKUP(Tabela4[[#This Row],[Origem]],Tabela2[Estado],Tabela2[Id_Porto],-1)</f>
        <v>8</v>
      </c>
      <c r="F2117" s="68">
        <f>_xlfn.XLOOKUP(Tabela4[[#This Row],[Destino]],Tabela2[Estado],Tabela2[Id_Porto],-1)</f>
        <v>6</v>
      </c>
      <c r="G2117" s="68">
        <f>_xlfn.XLOOKUP(Tabela4[[#This Row],[Tipo]],Tabela5[Tipo],Tabela5[Id_Carga],-1)</f>
        <v>3</v>
      </c>
      <c r="H2117" s="59">
        <f>MONTH(DATE(2024, FIND(Tabela4[[#This Row],[Mês]], "janfevmarabrmaijunjulagosetoutnovdez")/3 + 1, 1))</f>
        <v>5</v>
      </c>
      <c r="I2117" s="51">
        <v>8</v>
      </c>
      <c r="J2117" s="47">
        <v>8</v>
      </c>
    </row>
    <row r="2118" spans="1:10" x14ac:dyDescent="0.25">
      <c r="A2118" s="59" t="s">
        <v>198</v>
      </c>
      <c r="B2118" s="46" t="s">
        <v>192</v>
      </c>
      <c r="C2118" s="46" t="s">
        <v>183</v>
      </c>
      <c r="D2118" s="46" t="s">
        <v>186</v>
      </c>
      <c r="E2118" s="68">
        <f>_xlfn.XLOOKUP(Tabela4[[#This Row],[Origem]],Tabela2[Estado],Tabela2[Id_Porto],-1)</f>
        <v>8</v>
      </c>
      <c r="F2118" s="68">
        <f>_xlfn.XLOOKUP(Tabela4[[#This Row],[Destino]],Tabela2[Estado],Tabela2[Id_Porto],-1)</f>
        <v>11</v>
      </c>
      <c r="G2118" s="68">
        <f>_xlfn.XLOOKUP(Tabela4[[#This Row],[Tipo]],Tabela5[Tipo],Tabela5[Id_Carga],-1)</f>
        <v>1</v>
      </c>
      <c r="H2118" s="59">
        <f>MONTH(DATE(2024, FIND(Tabela4[[#This Row],[Mês]], "janfevmarabrmaijunjulagosetoutnovdez")/3 + 1, 1))</f>
        <v>5</v>
      </c>
      <c r="I2118" s="51">
        <v>8</v>
      </c>
      <c r="J2118" s="47">
        <v>8</v>
      </c>
    </row>
    <row r="2119" spans="1:10" x14ac:dyDescent="0.25">
      <c r="A2119" s="59" t="s">
        <v>198</v>
      </c>
      <c r="B2119" s="46" t="s">
        <v>193</v>
      </c>
      <c r="C2119" s="46" t="s">
        <v>183</v>
      </c>
      <c r="D2119" s="46" t="s">
        <v>186</v>
      </c>
      <c r="E2119" s="68">
        <f>_xlfn.XLOOKUP(Tabela4[[#This Row],[Origem]],Tabela2[Estado],Tabela2[Id_Porto],-1)</f>
        <v>8</v>
      </c>
      <c r="F2119" s="68">
        <f>_xlfn.XLOOKUP(Tabela4[[#This Row],[Destino]],Tabela2[Estado],Tabela2[Id_Porto],-1)</f>
        <v>11</v>
      </c>
      <c r="G2119" s="68">
        <f>_xlfn.XLOOKUP(Tabela4[[#This Row],[Tipo]],Tabela5[Tipo],Tabela5[Id_Carga],-1)</f>
        <v>4</v>
      </c>
      <c r="H2119" s="59">
        <f>MONTH(DATE(2024, FIND(Tabela4[[#This Row],[Mês]], "janfevmarabrmaijunjulagosetoutnovdez")/3 + 1, 1))</f>
        <v>5</v>
      </c>
      <c r="I2119" s="51">
        <v>4</v>
      </c>
      <c r="J2119" s="47">
        <v>8</v>
      </c>
    </row>
    <row r="2120" spans="1:10" x14ac:dyDescent="0.25">
      <c r="A2120" s="59" t="s">
        <v>198</v>
      </c>
      <c r="B2120" s="46" t="s">
        <v>193</v>
      </c>
      <c r="C2120" s="46" t="s">
        <v>183</v>
      </c>
      <c r="D2120" s="46" t="s">
        <v>186</v>
      </c>
      <c r="E2120" s="68">
        <f>_xlfn.XLOOKUP(Tabela4[[#This Row],[Origem]],Tabela2[Estado],Tabela2[Id_Porto],-1)</f>
        <v>8</v>
      </c>
      <c r="F2120" s="68">
        <f>_xlfn.XLOOKUP(Tabela4[[#This Row],[Destino]],Tabela2[Estado],Tabela2[Id_Porto],-1)</f>
        <v>11</v>
      </c>
      <c r="G2120" s="68">
        <f>_xlfn.XLOOKUP(Tabela4[[#This Row],[Tipo]],Tabela5[Tipo],Tabela5[Id_Carga],-1)</f>
        <v>4</v>
      </c>
      <c r="H2120" s="59">
        <f>MONTH(DATE(2024, FIND(Tabela4[[#This Row],[Mês]], "janfevmarabrmaijunjulagosetoutnovdez")/3 + 1, 1))</f>
        <v>5</v>
      </c>
      <c r="I2120" s="51">
        <v>4</v>
      </c>
      <c r="J2120" s="47">
        <v>8</v>
      </c>
    </row>
    <row r="2121" spans="1:10" x14ac:dyDescent="0.25">
      <c r="A2121" s="59" t="s">
        <v>198</v>
      </c>
      <c r="B2121" s="46" t="s">
        <v>191</v>
      </c>
      <c r="C2121" s="46" t="s">
        <v>187</v>
      </c>
      <c r="D2121" s="46" t="s">
        <v>177</v>
      </c>
      <c r="E2121" s="68">
        <f>_xlfn.XLOOKUP(Tabela4[[#This Row],[Origem]],Tabela2[Estado],Tabela2[Id_Porto],-1)</f>
        <v>12</v>
      </c>
      <c r="F2121" s="68">
        <f>_xlfn.XLOOKUP(Tabela4[[#This Row],[Destino]],Tabela2[Estado],Tabela2[Id_Porto],-1)</f>
        <v>1</v>
      </c>
      <c r="G2121" s="68">
        <f>_xlfn.XLOOKUP(Tabela4[[#This Row],[Tipo]],Tabela5[Tipo],Tabela5[Id_Carga],-1)</f>
        <v>3</v>
      </c>
      <c r="H2121" s="59">
        <f>MONTH(DATE(2024, FIND(Tabela4[[#This Row],[Mês]], "janfevmarabrmaijunjulagosetoutnovdez")/3 + 1, 1))</f>
        <v>5</v>
      </c>
      <c r="I2121" s="51">
        <v>4</v>
      </c>
      <c r="J2121" s="47">
        <v>8</v>
      </c>
    </row>
    <row r="2122" spans="1:10" x14ac:dyDescent="0.25">
      <c r="A2122" s="59" t="s">
        <v>198</v>
      </c>
      <c r="B2122" s="46" t="s">
        <v>191</v>
      </c>
      <c r="C2122" s="46" t="s">
        <v>187</v>
      </c>
      <c r="D2122" s="46" t="s">
        <v>181</v>
      </c>
      <c r="E2122" s="68">
        <f>_xlfn.XLOOKUP(Tabela4[[#This Row],[Origem]],Tabela2[Estado],Tabela2[Id_Porto],-1)</f>
        <v>12</v>
      </c>
      <c r="F2122" s="68">
        <f>_xlfn.XLOOKUP(Tabela4[[#This Row],[Destino]],Tabela2[Estado],Tabela2[Id_Porto],-1)</f>
        <v>6</v>
      </c>
      <c r="G2122" s="68">
        <f>_xlfn.XLOOKUP(Tabela4[[#This Row],[Tipo]],Tabela5[Tipo],Tabela5[Id_Carga],-1)</f>
        <v>3</v>
      </c>
      <c r="H2122" s="59">
        <f>MONTH(DATE(2024, FIND(Tabela4[[#This Row],[Mês]], "janfevmarabrmaijunjulagosetoutnovdez")/3 + 1, 1))</f>
        <v>5</v>
      </c>
      <c r="I2122" s="51">
        <v>4</v>
      </c>
      <c r="J2122" s="47">
        <v>8</v>
      </c>
    </row>
    <row r="2123" spans="1:10" x14ac:dyDescent="0.25">
      <c r="A2123" s="59" t="s">
        <v>198</v>
      </c>
      <c r="B2123" s="46" t="s">
        <v>193</v>
      </c>
      <c r="C2123" s="46" t="s">
        <v>187</v>
      </c>
      <c r="D2123" s="46" t="s">
        <v>180</v>
      </c>
      <c r="E2123" s="68">
        <f>_xlfn.XLOOKUP(Tabela4[[#This Row],[Origem]],Tabela2[Estado],Tabela2[Id_Porto],-1)</f>
        <v>12</v>
      </c>
      <c r="F2123" s="68">
        <f>_xlfn.XLOOKUP(Tabela4[[#This Row],[Destino]],Tabela2[Estado],Tabela2[Id_Porto],-1)</f>
        <v>5</v>
      </c>
      <c r="G2123" s="68">
        <f>_xlfn.XLOOKUP(Tabela4[[#This Row],[Tipo]],Tabela5[Tipo],Tabela5[Id_Carga],-1)</f>
        <v>4</v>
      </c>
      <c r="H2123" s="59">
        <f>MONTH(DATE(2024, FIND(Tabela4[[#This Row],[Mês]], "janfevmarabrmaijunjulagosetoutnovdez")/3 + 1, 1))</f>
        <v>5</v>
      </c>
      <c r="I2123" s="51">
        <v>4</v>
      </c>
      <c r="J2123" s="47">
        <v>8</v>
      </c>
    </row>
    <row r="2124" spans="1:10" x14ac:dyDescent="0.25">
      <c r="A2124" s="59" t="s">
        <v>198</v>
      </c>
      <c r="B2124" s="46" t="s">
        <v>192</v>
      </c>
      <c r="C2124" s="46" t="s">
        <v>187</v>
      </c>
      <c r="D2124" s="46" t="s">
        <v>184</v>
      </c>
      <c r="E2124" s="68">
        <f>_xlfn.XLOOKUP(Tabela4[[#This Row],[Origem]],Tabela2[Estado],Tabela2[Id_Porto],-1)</f>
        <v>12</v>
      </c>
      <c r="F2124" s="68">
        <f>_xlfn.XLOOKUP(Tabela4[[#This Row],[Destino]],Tabela2[Estado],Tabela2[Id_Porto],-1)</f>
        <v>9</v>
      </c>
      <c r="G2124" s="68">
        <f>_xlfn.XLOOKUP(Tabela4[[#This Row],[Tipo]],Tabela5[Tipo],Tabela5[Id_Carga],-1)</f>
        <v>1</v>
      </c>
      <c r="H2124" s="59">
        <f>MONTH(DATE(2024, FIND(Tabela4[[#This Row],[Mês]], "janfevmarabrmaijunjulagosetoutnovdez")/3 + 1, 1))</f>
        <v>5</v>
      </c>
      <c r="I2124" s="51">
        <v>8</v>
      </c>
      <c r="J2124" s="47">
        <v>8</v>
      </c>
    </row>
    <row r="2125" spans="1:10" x14ac:dyDescent="0.25">
      <c r="A2125" s="59" t="s">
        <v>198</v>
      </c>
      <c r="B2125" s="46" t="s">
        <v>192</v>
      </c>
      <c r="C2125" s="46" t="s">
        <v>184</v>
      </c>
      <c r="D2125" s="46" t="s">
        <v>181</v>
      </c>
      <c r="E2125" s="68">
        <f>_xlfn.XLOOKUP(Tabela4[[#This Row],[Origem]],Tabela2[Estado],Tabela2[Id_Porto],-1)</f>
        <v>9</v>
      </c>
      <c r="F2125" s="68">
        <f>_xlfn.XLOOKUP(Tabela4[[#This Row],[Destino]],Tabela2[Estado],Tabela2[Id_Porto],-1)</f>
        <v>6</v>
      </c>
      <c r="G2125" s="68">
        <f>_xlfn.XLOOKUP(Tabela4[[#This Row],[Tipo]],Tabela5[Tipo],Tabela5[Id_Carga],-1)</f>
        <v>1</v>
      </c>
      <c r="H2125" s="59">
        <f>MONTH(DATE(2024, FIND(Tabela4[[#This Row],[Mês]], "janfevmarabrmaijunjulagosetoutnovdez")/3 + 1, 1))</f>
        <v>5</v>
      </c>
      <c r="I2125" s="51">
        <v>8</v>
      </c>
      <c r="J2125" s="47">
        <v>8</v>
      </c>
    </row>
    <row r="2126" spans="1:10" x14ac:dyDescent="0.25">
      <c r="A2126" s="59" t="s">
        <v>198</v>
      </c>
      <c r="B2126" s="46" t="s">
        <v>191</v>
      </c>
      <c r="C2126" s="46" t="s">
        <v>184</v>
      </c>
      <c r="D2126" s="46" t="s">
        <v>180</v>
      </c>
      <c r="E2126" s="68">
        <f>_xlfn.XLOOKUP(Tabela4[[#This Row],[Origem]],Tabela2[Estado],Tabela2[Id_Porto],-1)</f>
        <v>9</v>
      </c>
      <c r="F2126" s="68">
        <f>_xlfn.XLOOKUP(Tabela4[[#This Row],[Destino]],Tabela2[Estado],Tabela2[Id_Porto],-1)</f>
        <v>5</v>
      </c>
      <c r="G2126" s="68">
        <f>_xlfn.XLOOKUP(Tabela4[[#This Row],[Tipo]],Tabela5[Tipo],Tabela5[Id_Carga],-1)</f>
        <v>3</v>
      </c>
      <c r="H2126" s="59">
        <f>MONTH(DATE(2024, FIND(Tabela4[[#This Row],[Mês]], "janfevmarabrmaijunjulagosetoutnovdez")/3 + 1, 1))</f>
        <v>5</v>
      </c>
      <c r="I2126" s="51">
        <v>4</v>
      </c>
      <c r="J2126" s="47">
        <v>8</v>
      </c>
    </row>
    <row r="2127" spans="1:10" x14ac:dyDescent="0.25">
      <c r="A2127" s="59" t="s">
        <v>198</v>
      </c>
      <c r="B2127" s="46" t="s">
        <v>191</v>
      </c>
      <c r="C2127" s="46" t="s">
        <v>184</v>
      </c>
      <c r="D2127" s="46" t="s">
        <v>180</v>
      </c>
      <c r="E2127" s="68">
        <f>_xlfn.XLOOKUP(Tabela4[[#This Row],[Origem]],Tabela2[Estado],Tabela2[Id_Porto],-1)</f>
        <v>9</v>
      </c>
      <c r="F2127" s="68">
        <f>_xlfn.XLOOKUP(Tabela4[[#This Row],[Destino]],Tabela2[Estado],Tabela2[Id_Porto],-1)</f>
        <v>5</v>
      </c>
      <c r="G2127" s="68">
        <f>_xlfn.XLOOKUP(Tabela4[[#This Row],[Tipo]],Tabela5[Tipo],Tabela5[Id_Carga],-1)</f>
        <v>3</v>
      </c>
      <c r="H2127" s="59">
        <f>MONTH(DATE(2024, FIND(Tabela4[[#This Row],[Mês]], "janfevmarabrmaijunjulagosetoutnovdez")/3 + 1, 1))</f>
        <v>5</v>
      </c>
      <c r="I2127" s="51">
        <v>4</v>
      </c>
      <c r="J2127" s="47">
        <v>8</v>
      </c>
    </row>
    <row r="2128" spans="1:10" x14ac:dyDescent="0.25">
      <c r="A2128" s="59" t="s">
        <v>198</v>
      </c>
      <c r="B2128" s="46" t="s">
        <v>192</v>
      </c>
      <c r="C2128" s="46" t="s">
        <v>177</v>
      </c>
      <c r="D2128" s="46" t="s">
        <v>180</v>
      </c>
      <c r="E2128" s="68">
        <f>_xlfn.XLOOKUP(Tabela4[[#This Row],[Origem]],Tabela2[Estado],Tabela2[Id_Porto],-1)</f>
        <v>1</v>
      </c>
      <c r="F2128" s="68">
        <f>_xlfn.XLOOKUP(Tabela4[[#This Row],[Destino]],Tabela2[Estado],Tabela2[Id_Porto],-1)</f>
        <v>5</v>
      </c>
      <c r="G2128" s="68">
        <f>_xlfn.XLOOKUP(Tabela4[[#This Row],[Tipo]],Tabela5[Tipo],Tabela5[Id_Carga],-1)</f>
        <v>1</v>
      </c>
      <c r="H2128" s="59">
        <f>MONTH(DATE(2024, FIND(Tabela4[[#This Row],[Mês]], "janfevmarabrmaijunjulagosetoutnovdez")/3 + 1, 1))</f>
        <v>5</v>
      </c>
      <c r="I2128" s="51">
        <v>7</v>
      </c>
      <c r="J2128" s="47">
        <v>7</v>
      </c>
    </row>
    <row r="2129" spans="1:10" x14ac:dyDescent="0.25">
      <c r="A2129" s="59" t="s">
        <v>198</v>
      </c>
      <c r="B2129" s="46" t="s">
        <v>192</v>
      </c>
      <c r="C2129" s="46" t="s">
        <v>177</v>
      </c>
      <c r="D2129" s="46" t="s">
        <v>180</v>
      </c>
      <c r="E2129" s="68">
        <f>_xlfn.XLOOKUP(Tabela4[[#This Row],[Origem]],Tabela2[Estado],Tabela2[Id_Porto],-1)</f>
        <v>1</v>
      </c>
      <c r="F2129" s="68">
        <f>_xlfn.XLOOKUP(Tabela4[[#This Row],[Destino]],Tabela2[Estado],Tabela2[Id_Porto],-1)</f>
        <v>5</v>
      </c>
      <c r="G2129" s="68">
        <f>_xlfn.XLOOKUP(Tabela4[[#This Row],[Tipo]],Tabela5[Tipo],Tabela5[Id_Carga],-1)</f>
        <v>1</v>
      </c>
      <c r="H2129" s="59">
        <f>MONTH(DATE(2024, FIND(Tabela4[[#This Row],[Mês]], "janfevmarabrmaijunjulagosetoutnovdez")/3 + 1, 1))</f>
        <v>5</v>
      </c>
      <c r="I2129" s="51">
        <v>7</v>
      </c>
      <c r="J2129" s="47">
        <v>7</v>
      </c>
    </row>
    <row r="2130" spans="1:10" x14ac:dyDescent="0.25">
      <c r="A2130" s="59" t="s">
        <v>198</v>
      </c>
      <c r="B2130" s="46" t="s">
        <v>192</v>
      </c>
      <c r="C2130" s="46" t="s">
        <v>181</v>
      </c>
      <c r="D2130" s="46" t="s">
        <v>86</v>
      </c>
      <c r="E2130" s="68">
        <f>_xlfn.XLOOKUP(Tabela4[[#This Row],[Origem]],Tabela2[Estado],Tabela2[Id_Porto],-1)</f>
        <v>6</v>
      </c>
      <c r="F2130" s="68">
        <f>_xlfn.XLOOKUP(Tabela4[[#This Row],[Destino]],Tabela2[Estado],Tabela2[Id_Porto],-1)</f>
        <v>4</v>
      </c>
      <c r="G2130" s="68">
        <f>_xlfn.XLOOKUP(Tabela4[[#This Row],[Tipo]],Tabela5[Tipo],Tabela5[Id_Carga],-1)</f>
        <v>1</v>
      </c>
      <c r="H2130" s="59">
        <f>MONTH(DATE(2024, FIND(Tabela4[[#This Row],[Mês]], "janfevmarabrmaijunjulagosetoutnovdez")/3 + 1, 1))</f>
        <v>5</v>
      </c>
      <c r="I2130" s="51">
        <v>7</v>
      </c>
      <c r="J2130" s="47">
        <v>7</v>
      </c>
    </row>
    <row r="2131" spans="1:10" x14ac:dyDescent="0.25">
      <c r="A2131" s="59" t="s">
        <v>198</v>
      </c>
      <c r="B2131" s="46" t="s">
        <v>192</v>
      </c>
      <c r="C2131" s="46" t="s">
        <v>86</v>
      </c>
      <c r="D2131" s="46" t="s">
        <v>186</v>
      </c>
      <c r="E2131" s="68">
        <f>_xlfn.XLOOKUP(Tabela4[[#This Row],[Origem]],Tabela2[Estado],Tabela2[Id_Porto],-1)</f>
        <v>4</v>
      </c>
      <c r="F2131" s="68">
        <f>_xlfn.XLOOKUP(Tabela4[[#This Row],[Destino]],Tabela2[Estado],Tabela2[Id_Porto],-1)</f>
        <v>11</v>
      </c>
      <c r="G2131" s="68">
        <f>_xlfn.XLOOKUP(Tabela4[[#This Row],[Tipo]],Tabela5[Tipo],Tabela5[Id_Carga],-1)</f>
        <v>1</v>
      </c>
      <c r="H2131" s="59">
        <f>MONTH(DATE(2024, FIND(Tabela4[[#This Row],[Mês]], "janfevmarabrmaijunjulagosetoutnovdez")/3 + 1, 1))</f>
        <v>5</v>
      </c>
      <c r="I2131" s="51">
        <v>7</v>
      </c>
      <c r="J2131" s="47">
        <v>7</v>
      </c>
    </row>
    <row r="2132" spans="1:10" x14ac:dyDescent="0.25">
      <c r="A2132" s="59" t="s">
        <v>198</v>
      </c>
      <c r="B2132" s="46" t="s">
        <v>192</v>
      </c>
      <c r="C2132" s="46" t="s">
        <v>178</v>
      </c>
      <c r="D2132" s="46" t="s">
        <v>181</v>
      </c>
      <c r="E2132" s="68">
        <f>_xlfn.XLOOKUP(Tabela4[[#This Row],[Origem]],Tabela2[Estado],Tabela2[Id_Porto],-1)</f>
        <v>2</v>
      </c>
      <c r="F2132" s="68">
        <f>_xlfn.XLOOKUP(Tabela4[[#This Row],[Destino]],Tabela2[Estado],Tabela2[Id_Porto],-1)</f>
        <v>6</v>
      </c>
      <c r="G2132" s="68">
        <f>_xlfn.XLOOKUP(Tabela4[[#This Row],[Tipo]],Tabela5[Tipo],Tabela5[Id_Carga],-1)</f>
        <v>1</v>
      </c>
      <c r="H2132" s="59">
        <f>MONTH(DATE(2024, FIND(Tabela4[[#This Row],[Mês]], "janfevmarabrmaijunjulagosetoutnovdez")/3 + 1, 1))</f>
        <v>5</v>
      </c>
      <c r="I2132" s="51">
        <v>7</v>
      </c>
      <c r="J2132" s="47">
        <v>7</v>
      </c>
    </row>
    <row r="2133" spans="1:10" x14ac:dyDescent="0.25">
      <c r="A2133" s="59" t="s">
        <v>198</v>
      </c>
      <c r="B2133" s="46" t="s">
        <v>192</v>
      </c>
      <c r="C2133" s="46" t="s">
        <v>185</v>
      </c>
      <c r="D2133" s="46" t="s">
        <v>186</v>
      </c>
      <c r="E2133" s="68">
        <f>_xlfn.XLOOKUP(Tabela4[[#This Row],[Origem]],Tabela2[Estado],Tabela2[Id_Porto],-1)</f>
        <v>10</v>
      </c>
      <c r="F2133" s="68">
        <f>_xlfn.XLOOKUP(Tabela4[[#This Row],[Destino]],Tabela2[Estado],Tabela2[Id_Porto],-1)</f>
        <v>11</v>
      </c>
      <c r="G2133" s="68">
        <f>_xlfn.XLOOKUP(Tabela4[[#This Row],[Tipo]],Tabela5[Tipo],Tabela5[Id_Carga],-1)</f>
        <v>1</v>
      </c>
      <c r="H2133" s="59">
        <f>MONTH(DATE(2024, FIND(Tabela4[[#This Row],[Mês]], "janfevmarabrmaijunjulagosetoutnovdez")/3 + 1, 1))</f>
        <v>5</v>
      </c>
      <c r="I2133" s="51">
        <v>7</v>
      </c>
      <c r="J2133" s="47">
        <v>7</v>
      </c>
    </row>
    <row r="2134" spans="1:10" x14ac:dyDescent="0.25">
      <c r="A2134" s="59" t="s">
        <v>198</v>
      </c>
      <c r="B2134" s="46" t="s">
        <v>192</v>
      </c>
      <c r="C2134" s="46" t="s">
        <v>183</v>
      </c>
      <c r="D2134" s="46" t="s">
        <v>177</v>
      </c>
      <c r="E2134" s="68">
        <f>_xlfn.XLOOKUP(Tabela4[[#This Row],[Origem]],Tabela2[Estado],Tabela2[Id_Porto],-1)</f>
        <v>8</v>
      </c>
      <c r="F2134" s="68">
        <f>_xlfn.XLOOKUP(Tabela4[[#This Row],[Destino]],Tabela2[Estado],Tabela2[Id_Porto],-1)</f>
        <v>1</v>
      </c>
      <c r="G2134" s="68">
        <f>_xlfn.XLOOKUP(Tabela4[[#This Row],[Tipo]],Tabela5[Tipo],Tabela5[Id_Carga],-1)</f>
        <v>1</v>
      </c>
      <c r="H2134" s="59">
        <f>MONTH(DATE(2024, FIND(Tabela4[[#This Row],[Mês]], "janfevmarabrmaijunjulagosetoutnovdez")/3 + 1, 1))</f>
        <v>5</v>
      </c>
      <c r="I2134" s="51">
        <v>7</v>
      </c>
      <c r="J2134" s="47">
        <v>7</v>
      </c>
    </row>
    <row r="2135" spans="1:10" x14ac:dyDescent="0.25">
      <c r="A2135" s="59" t="s">
        <v>198</v>
      </c>
      <c r="B2135" s="46" t="s">
        <v>192</v>
      </c>
      <c r="C2135" s="46" t="s">
        <v>187</v>
      </c>
      <c r="D2135" s="46" t="s">
        <v>177</v>
      </c>
      <c r="E2135" s="68">
        <f>_xlfn.XLOOKUP(Tabela4[[#This Row],[Origem]],Tabela2[Estado],Tabela2[Id_Porto],-1)</f>
        <v>12</v>
      </c>
      <c r="F2135" s="68">
        <f>_xlfn.XLOOKUP(Tabela4[[#This Row],[Destino]],Tabela2[Estado],Tabela2[Id_Porto],-1)</f>
        <v>1</v>
      </c>
      <c r="G2135" s="68">
        <f>_xlfn.XLOOKUP(Tabela4[[#This Row],[Tipo]],Tabela5[Tipo],Tabela5[Id_Carga],-1)</f>
        <v>1</v>
      </c>
      <c r="H2135" s="59">
        <f>MONTH(DATE(2024, FIND(Tabela4[[#This Row],[Mês]], "janfevmarabrmaijunjulagosetoutnovdez")/3 + 1, 1))</f>
        <v>5</v>
      </c>
      <c r="I2135" s="51">
        <v>7</v>
      </c>
      <c r="J2135" s="47">
        <v>7</v>
      </c>
    </row>
    <row r="2136" spans="1:10" x14ac:dyDescent="0.25">
      <c r="A2136" s="59" t="s">
        <v>198</v>
      </c>
      <c r="B2136" s="46" t="s">
        <v>191</v>
      </c>
      <c r="C2136" s="46" t="s">
        <v>177</v>
      </c>
      <c r="D2136" s="46" t="s">
        <v>181</v>
      </c>
      <c r="E2136" s="68">
        <f>_xlfn.XLOOKUP(Tabela4[[#This Row],[Origem]],Tabela2[Estado],Tabela2[Id_Porto],-1)</f>
        <v>1</v>
      </c>
      <c r="F2136" s="68">
        <f>_xlfn.XLOOKUP(Tabela4[[#This Row],[Destino]],Tabela2[Estado],Tabela2[Id_Porto],-1)</f>
        <v>6</v>
      </c>
      <c r="G2136" s="68">
        <f>_xlfn.XLOOKUP(Tabela4[[#This Row],[Tipo]],Tabela5[Tipo],Tabela5[Id_Carga],-1)</f>
        <v>3</v>
      </c>
      <c r="H2136" s="59">
        <f>MONTH(DATE(2024, FIND(Tabela4[[#This Row],[Mês]], "janfevmarabrmaijunjulagosetoutnovdez")/3 + 1, 1))</f>
        <v>5</v>
      </c>
      <c r="I2136" s="51">
        <v>3</v>
      </c>
      <c r="J2136" s="47">
        <v>6</v>
      </c>
    </row>
    <row r="2137" spans="1:10" x14ac:dyDescent="0.25">
      <c r="A2137" s="59" t="s">
        <v>198</v>
      </c>
      <c r="B2137" s="46" t="s">
        <v>191</v>
      </c>
      <c r="C2137" s="46" t="s">
        <v>177</v>
      </c>
      <c r="D2137" s="46" t="s">
        <v>181</v>
      </c>
      <c r="E2137" s="68">
        <f>_xlfn.XLOOKUP(Tabela4[[#This Row],[Origem]],Tabela2[Estado],Tabela2[Id_Porto],-1)</f>
        <v>1</v>
      </c>
      <c r="F2137" s="68">
        <f>_xlfn.XLOOKUP(Tabela4[[#This Row],[Destino]],Tabela2[Estado],Tabela2[Id_Porto],-1)</f>
        <v>6</v>
      </c>
      <c r="G2137" s="68">
        <f>_xlfn.XLOOKUP(Tabela4[[#This Row],[Tipo]],Tabela5[Tipo],Tabela5[Id_Carga],-1)</f>
        <v>3</v>
      </c>
      <c r="H2137" s="59">
        <f>MONTH(DATE(2024, FIND(Tabela4[[#This Row],[Mês]], "janfevmarabrmaijunjulagosetoutnovdez")/3 + 1, 1))</f>
        <v>5</v>
      </c>
      <c r="I2137" s="51">
        <v>3</v>
      </c>
      <c r="J2137" s="47">
        <v>6</v>
      </c>
    </row>
    <row r="2138" spans="1:10" x14ac:dyDescent="0.25">
      <c r="A2138" s="59" t="s">
        <v>198</v>
      </c>
      <c r="B2138" s="46" t="s">
        <v>191</v>
      </c>
      <c r="C2138" s="46" t="s">
        <v>177</v>
      </c>
      <c r="D2138" s="46" t="s">
        <v>86</v>
      </c>
      <c r="E2138" s="68">
        <f>_xlfn.XLOOKUP(Tabela4[[#This Row],[Origem]],Tabela2[Estado],Tabela2[Id_Porto],-1)</f>
        <v>1</v>
      </c>
      <c r="F2138" s="68">
        <f>_xlfn.XLOOKUP(Tabela4[[#This Row],[Destino]],Tabela2[Estado],Tabela2[Id_Porto],-1)</f>
        <v>4</v>
      </c>
      <c r="G2138" s="68">
        <f>_xlfn.XLOOKUP(Tabela4[[#This Row],[Tipo]],Tabela5[Tipo],Tabela5[Id_Carga],-1)</f>
        <v>3</v>
      </c>
      <c r="H2138" s="59">
        <f>MONTH(DATE(2024, FIND(Tabela4[[#This Row],[Mês]], "janfevmarabrmaijunjulagosetoutnovdez")/3 + 1, 1))</f>
        <v>5</v>
      </c>
      <c r="I2138" s="51">
        <v>3</v>
      </c>
      <c r="J2138" s="47">
        <v>6</v>
      </c>
    </row>
    <row r="2139" spans="1:10" x14ac:dyDescent="0.25">
      <c r="A2139" s="59" t="s">
        <v>198</v>
      </c>
      <c r="B2139" s="46" t="s">
        <v>192</v>
      </c>
      <c r="C2139" s="46" t="s">
        <v>177</v>
      </c>
      <c r="D2139" s="46" t="s">
        <v>184</v>
      </c>
      <c r="E2139" s="68">
        <f>_xlfn.XLOOKUP(Tabela4[[#This Row],[Origem]],Tabela2[Estado],Tabela2[Id_Porto],-1)</f>
        <v>1</v>
      </c>
      <c r="F2139" s="68">
        <f>_xlfn.XLOOKUP(Tabela4[[#This Row],[Destino]],Tabela2[Estado],Tabela2[Id_Porto],-1)</f>
        <v>9</v>
      </c>
      <c r="G2139" s="68">
        <f>_xlfn.XLOOKUP(Tabela4[[#This Row],[Tipo]],Tabela5[Tipo],Tabela5[Id_Carga],-1)</f>
        <v>1</v>
      </c>
      <c r="H2139" s="59">
        <f>MONTH(DATE(2024, FIND(Tabela4[[#This Row],[Mês]], "janfevmarabrmaijunjulagosetoutnovdez")/3 + 1, 1))</f>
        <v>5</v>
      </c>
      <c r="I2139" s="51">
        <v>6</v>
      </c>
      <c r="J2139" s="47">
        <v>6</v>
      </c>
    </row>
    <row r="2140" spans="1:10" x14ac:dyDescent="0.25">
      <c r="A2140" s="59" t="s">
        <v>198</v>
      </c>
      <c r="B2140" s="46" t="s">
        <v>191</v>
      </c>
      <c r="C2140" s="46" t="s">
        <v>177</v>
      </c>
      <c r="D2140" s="46" t="s">
        <v>184</v>
      </c>
      <c r="E2140" s="68">
        <f>_xlfn.XLOOKUP(Tabela4[[#This Row],[Origem]],Tabela2[Estado],Tabela2[Id_Porto],-1)</f>
        <v>1</v>
      </c>
      <c r="F2140" s="68">
        <f>_xlfn.XLOOKUP(Tabela4[[#This Row],[Destino]],Tabela2[Estado],Tabela2[Id_Porto],-1)</f>
        <v>9</v>
      </c>
      <c r="G2140" s="68">
        <f>_xlfn.XLOOKUP(Tabela4[[#This Row],[Tipo]],Tabela5[Tipo],Tabela5[Id_Carga],-1)</f>
        <v>3</v>
      </c>
      <c r="H2140" s="59">
        <f>MONTH(DATE(2024, FIND(Tabela4[[#This Row],[Mês]], "janfevmarabrmaijunjulagosetoutnovdez")/3 + 1, 1))</f>
        <v>5</v>
      </c>
      <c r="I2140" s="51">
        <v>3</v>
      </c>
      <c r="J2140" s="47">
        <v>6</v>
      </c>
    </row>
    <row r="2141" spans="1:10" x14ac:dyDescent="0.25">
      <c r="A2141" s="59" t="s">
        <v>198</v>
      </c>
      <c r="B2141" s="46" t="s">
        <v>191</v>
      </c>
      <c r="C2141" s="46" t="s">
        <v>177</v>
      </c>
      <c r="D2141" s="46" t="s">
        <v>184</v>
      </c>
      <c r="E2141" s="68">
        <f>_xlfn.XLOOKUP(Tabela4[[#This Row],[Origem]],Tabela2[Estado],Tabela2[Id_Porto],-1)</f>
        <v>1</v>
      </c>
      <c r="F2141" s="68">
        <f>_xlfn.XLOOKUP(Tabela4[[#This Row],[Destino]],Tabela2[Estado],Tabela2[Id_Porto],-1)</f>
        <v>9</v>
      </c>
      <c r="G2141" s="68">
        <f>_xlfn.XLOOKUP(Tabela4[[#This Row],[Tipo]],Tabela5[Tipo],Tabela5[Id_Carga],-1)</f>
        <v>3</v>
      </c>
      <c r="H2141" s="59">
        <f>MONTH(DATE(2024, FIND(Tabela4[[#This Row],[Mês]], "janfevmarabrmaijunjulagosetoutnovdez")/3 + 1, 1))</f>
        <v>5</v>
      </c>
      <c r="I2141" s="51">
        <v>3</v>
      </c>
      <c r="J2141" s="47">
        <v>6</v>
      </c>
    </row>
    <row r="2142" spans="1:10" x14ac:dyDescent="0.25">
      <c r="A2142" s="59" t="s">
        <v>198</v>
      </c>
      <c r="B2142" s="46" t="s">
        <v>191</v>
      </c>
      <c r="C2142" s="46" t="s">
        <v>181</v>
      </c>
      <c r="D2142" s="46" t="s">
        <v>177</v>
      </c>
      <c r="E2142" s="68">
        <f>_xlfn.XLOOKUP(Tabela4[[#This Row],[Origem]],Tabela2[Estado],Tabela2[Id_Porto],-1)</f>
        <v>6</v>
      </c>
      <c r="F2142" s="68">
        <f>_xlfn.XLOOKUP(Tabela4[[#This Row],[Destino]],Tabela2[Estado],Tabela2[Id_Porto],-1)</f>
        <v>1</v>
      </c>
      <c r="G2142" s="68">
        <f>_xlfn.XLOOKUP(Tabela4[[#This Row],[Tipo]],Tabela5[Tipo],Tabela5[Id_Carga],-1)</f>
        <v>3</v>
      </c>
      <c r="H2142" s="59">
        <f>MONTH(DATE(2024, FIND(Tabela4[[#This Row],[Mês]], "janfevmarabrmaijunjulagosetoutnovdez")/3 + 1, 1))</f>
        <v>5</v>
      </c>
      <c r="I2142" s="51">
        <v>6</v>
      </c>
      <c r="J2142" s="47">
        <v>6</v>
      </c>
    </row>
    <row r="2143" spans="1:10" x14ac:dyDescent="0.25">
      <c r="A2143" s="59" t="s">
        <v>198</v>
      </c>
      <c r="B2143" s="46" t="s">
        <v>193</v>
      </c>
      <c r="C2143" s="46" t="s">
        <v>182</v>
      </c>
      <c r="D2143" s="46" t="s">
        <v>183</v>
      </c>
      <c r="E2143" s="68">
        <f>_xlfn.XLOOKUP(Tabela4[[#This Row],[Origem]],Tabela2[Estado],Tabela2[Id_Porto],-1)</f>
        <v>7</v>
      </c>
      <c r="F2143" s="68">
        <f>_xlfn.XLOOKUP(Tabela4[[#This Row],[Destino]],Tabela2[Estado],Tabela2[Id_Porto],-1)</f>
        <v>8</v>
      </c>
      <c r="G2143" s="68">
        <f>_xlfn.XLOOKUP(Tabela4[[#This Row],[Tipo]],Tabela5[Tipo],Tabela5[Id_Carga],-1)</f>
        <v>4</v>
      </c>
      <c r="H2143" s="59">
        <f>MONTH(DATE(2024, FIND(Tabela4[[#This Row],[Mês]], "janfevmarabrmaijunjulagosetoutnovdez")/3 + 1, 1))</f>
        <v>5</v>
      </c>
      <c r="I2143" s="51">
        <v>3</v>
      </c>
      <c r="J2143" s="47">
        <v>6</v>
      </c>
    </row>
    <row r="2144" spans="1:10" x14ac:dyDescent="0.25">
      <c r="A2144" s="59" t="s">
        <v>198</v>
      </c>
      <c r="B2144" s="46" t="s">
        <v>193</v>
      </c>
      <c r="C2144" s="46" t="s">
        <v>178</v>
      </c>
      <c r="D2144" s="46" t="s">
        <v>86</v>
      </c>
      <c r="E2144" s="68">
        <f>_xlfn.XLOOKUP(Tabela4[[#This Row],[Origem]],Tabela2[Estado],Tabela2[Id_Porto],-1)</f>
        <v>2</v>
      </c>
      <c r="F2144" s="68">
        <f>_xlfn.XLOOKUP(Tabela4[[#This Row],[Destino]],Tabela2[Estado],Tabela2[Id_Porto],-1)</f>
        <v>4</v>
      </c>
      <c r="G2144" s="68">
        <f>_xlfn.XLOOKUP(Tabela4[[#This Row],[Tipo]],Tabela5[Tipo],Tabela5[Id_Carga],-1)</f>
        <v>4</v>
      </c>
      <c r="H2144" s="59">
        <f>MONTH(DATE(2024, FIND(Tabela4[[#This Row],[Mês]], "janfevmarabrmaijunjulagosetoutnovdez")/3 + 1, 1))</f>
        <v>5</v>
      </c>
      <c r="I2144" s="51">
        <v>3</v>
      </c>
      <c r="J2144" s="47">
        <v>6</v>
      </c>
    </row>
    <row r="2145" spans="1:10" x14ac:dyDescent="0.25">
      <c r="A2145" s="59" t="s">
        <v>198</v>
      </c>
      <c r="B2145" s="46" t="s">
        <v>191</v>
      </c>
      <c r="C2145" s="46" t="s">
        <v>180</v>
      </c>
      <c r="D2145" s="46" t="s">
        <v>177</v>
      </c>
      <c r="E2145" s="68">
        <f>_xlfn.XLOOKUP(Tabela4[[#This Row],[Origem]],Tabela2[Estado],Tabela2[Id_Porto],-1)</f>
        <v>5</v>
      </c>
      <c r="F2145" s="68">
        <f>_xlfn.XLOOKUP(Tabela4[[#This Row],[Destino]],Tabela2[Estado],Tabela2[Id_Porto],-1)</f>
        <v>1</v>
      </c>
      <c r="G2145" s="68">
        <f>_xlfn.XLOOKUP(Tabela4[[#This Row],[Tipo]],Tabela5[Tipo],Tabela5[Id_Carga],-1)</f>
        <v>3</v>
      </c>
      <c r="H2145" s="59">
        <f>MONTH(DATE(2024, FIND(Tabela4[[#This Row],[Mês]], "janfevmarabrmaijunjulagosetoutnovdez")/3 + 1, 1))</f>
        <v>5</v>
      </c>
      <c r="I2145" s="51">
        <v>6</v>
      </c>
      <c r="J2145" s="47">
        <v>6</v>
      </c>
    </row>
    <row r="2146" spans="1:10" x14ac:dyDescent="0.25">
      <c r="A2146" s="59" t="s">
        <v>198</v>
      </c>
      <c r="B2146" s="46" t="s">
        <v>193</v>
      </c>
      <c r="C2146" s="46" t="s">
        <v>180</v>
      </c>
      <c r="D2146" s="46" t="s">
        <v>185</v>
      </c>
      <c r="E2146" s="68">
        <f>_xlfn.XLOOKUP(Tabela4[[#This Row],[Origem]],Tabela2[Estado],Tabela2[Id_Porto],-1)</f>
        <v>5</v>
      </c>
      <c r="F2146" s="68">
        <f>_xlfn.XLOOKUP(Tabela4[[#This Row],[Destino]],Tabela2[Estado],Tabela2[Id_Porto],-1)</f>
        <v>10</v>
      </c>
      <c r="G2146" s="68">
        <f>_xlfn.XLOOKUP(Tabela4[[#This Row],[Tipo]],Tabela5[Tipo],Tabela5[Id_Carga],-1)</f>
        <v>4</v>
      </c>
      <c r="H2146" s="59">
        <f>MONTH(DATE(2024, FIND(Tabela4[[#This Row],[Mês]], "janfevmarabrmaijunjulagosetoutnovdez")/3 + 1, 1))</f>
        <v>5</v>
      </c>
      <c r="I2146" s="51">
        <v>3</v>
      </c>
      <c r="J2146" s="47">
        <v>6</v>
      </c>
    </row>
    <row r="2147" spans="1:10" x14ac:dyDescent="0.25">
      <c r="A2147" s="59" t="s">
        <v>198</v>
      </c>
      <c r="B2147" s="46" t="s">
        <v>193</v>
      </c>
      <c r="C2147" s="46" t="s">
        <v>180</v>
      </c>
      <c r="D2147" s="46" t="s">
        <v>183</v>
      </c>
      <c r="E2147" s="68">
        <f>_xlfn.XLOOKUP(Tabela4[[#This Row],[Origem]],Tabela2[Estado],Tabela2[Id_Porto],-1)</f>
        <v>5</v>
      </c>
      <c r="F2147" s="68">
        <f>_xlfn.XLOOKUP(Tabela4[[#This Row],[Destino]],Tabela2[Estado],Tabela2[Id_Porto],-1)</f>
        <v>8</v>
      </c>
      <c r="G2147" s="68">
        <f>_xlfn.XLOOKUP(Tabela4[[#This Row],[Tipo]],Tabela5[Tipo],Tabela5[Id_Carga],-1)</f>
        <v>4</v>
      </c>
      <c r="H2147" s="59">
        <f>MONTH(DATE(2024, FIND(Tabela4[[#This Row],[Mês]], "janfevmarabrmaijunjulagosetoutnovdez")/3 + 1, 1))</f>
        <v>5</v>
      </c>
      <c r="I2147" s="51">
        <v>3</v>
      </c>
      <c r="J2147" s="47">
        <v>6</v>
      </c>
    </row>
    <row r="2148" spans="1:10" x14ac:dyDescent="0.25">
      <c r="A2148" s="59" t="s">
        <v>198</v>
      </c>
      <c r="B2148" s="46" t="s">
        <v>193</v>
      </c>
      <c r="C2148" s="46" t="s">
        <v>185</v>
      </c>
      <c r="D2148" s="46" t="s">
        <v>186</v>
      </c>
      <c r="E2148" s="68">
        <f>_xlfn.XLOOKUP(Tabela4[[#This Row],[Origem]],Tabela2[Estado],Tabela2[Id_Porto],-1)</f>
        <v>10</v>
      </c>
      <c r="F2148" s="68">
        <f>_xlfn.XLOOKUP(Tabela4[[#This Row],[Destino]],Tabela2[Estado],Tabela2[Id_Porto],-1)</f>
        <v>11</v>
      </c>
      <c r="G2148" s="68">
        <f>_xlfn.XLOOKUP(Tabela4[[#This Row],[Tipo]],Tabela5[Tipo],Tabela5[Id_Carga],-1)</f>
        <v>4</v>
      </c>
      <c r="H2148" s="59">
        <f>MONTH(DATE(2024, FIND(Tabela4[[#This Row],[Mês]], "janfevmarabrmaijunjulagosetoutnovdez")/3 + 1, 1))</f>
        <v>5</v>
      </c>
      <c r="I2148" s="51">
        <v>3</v>
      </c>
      <c r="J2148" s="47">
        <v>6</v>
      </c>
    </row>
    <row r="2149" spans="1:10" x14ac:dyDescent="0.25">
      <c r="A2149" s="59" t="s">
        <v>198</v>
      </c>
      <c r="B2149" s="46" t="s">
        <v>193</v>
      </c>
      <c r="C2149" s="46" t="s">
        <v>185</v>
      </c>
      <c r="D2149" s="46" t="s">
        <v>184</v>
      </c>
      <c r="E2149" s="68">
        <f>_xlfn.XLOOKUP(Tabela4[[#This Row],[Origem]],Tabela2[Estado],Tabela2[Id_Porto],-1)</f>
        <v>10</v>
      </c>
      <c r="F2149" s="68">
        <f>_xlfn.XLOOKUP(Tabela4[[#This Row],[Destino]],Tabela2[Estado],Tabela2[Id_Porto],-1)</f>
        <v>9</v>
      </c>
      <c r="G2149" s="68">
        <f>_xlfn.XLOOKUP(Tabela4[[#This Row],[Tipo]],Tabela5[Tipo],Tabela5[Id_Carga],-1)</f>
        <v>4</v>
      </c>
      <c r="H2149" s="59">
        <f>MONTH(DATE(2024, FIND(Tabela4[[#This Row],[Mês]], "janfevmarabrmaijunjulagosetoutnovdez")/3 + 1, 1))</f>
        <v>5</v>
      </c>
      <c r="I2149" s="51">
        <v>3</v>
      </c>
      <c r="J2149" s="47">
        <v>6</v>
      </c>
    </row>
    <row r="2150" spans="1:10" x14ac:dyDescent="0.25">
      <c r="A2150" s="59" t="s">
        <v>198</v>
      </c>
      <c r="B2150" s="46" t="s">
        <v>191</v>
      </c>
      <c r="C2150" s="46" t="s">
        <v>187</v>
      </c>
      <c r="D2150" s="46" t="s">
        <v>180</v>
      </c>
      <c r="E2150" s="68">
        <f>_xlfn.XLOOKUP(Tabela4[[#This Row],[Origem]],Tabela2[Estado],Tabela2[Id_Porto],-1)</f>
        <v>12</v>
      </c>
      <c r="F2150" s="68">
        <f>_xlfn.XLOOKUP(Tabela4[[#This Row],[Destino]],Tabela2[Estado],Tabela2[Id_Porto],-1)</f>
        <v>5</v>
      </c>
      <c r="G2150" s="68">
        <f>_xlfn.XLOOKUP(Tabela4[[#This Row],[Tipo]],Tabela5[Tipo],Tabela5[Id_Carga],-1)</f>
        <v>3</v>
      </c>
      <c r="H2150" s="59">
        <f>MONTH(DATE(2024, FIND(Tabela4[[#This Row],[Mês]], "janfevmarabrmaijunjulagosetoutnovdez")/3 + 1, 1))</f>
        <v>5</v>
      </c>
      <c r="I2150" s="51">
        <v>3</v>
      </c>
      <c r="J2150" s="47">
        <v>6</v>
      </c>
    </row>
    <row r="2151" spans="1:10" x14ac:dyDescent="0.25">
      <c r="A2151" s="59" t="s">
        <v>198</v>
      </c>
      <c r="B2151" s="46" t="s">
        <v>191</v>
      </c>
      <c r="C2151" s="46" t="s">
        <v>187</v>
      </c>
      <c r="D2151" s="46" t="s">
        <v>186</v>
      </c>
      <c r="E2151" s="68">
        <f>_xlfn.XLOOKUP(Tabela4[[#This Row],[Origem]],Tabela2[Estado],Tabela2[Id_Porto],-1)</f>
        <v>12</v>
      </c>
      <c r="F2151" s="68">
        <f>_xlfn.XLOOKUP(Tabela4[[#This Row],[Destino]],Tabela2[Estado],Tabela2[Id_Porto],-1)</f>
        <v>11</v>
      </c>
      <c r="G2151" s="68">
        <f>_xlfn.XLOOKUP(Tabela4[[#This Row],[Tipo]],Tabela5[Tipo],Tabela5[Id_Carga],-1)</f>
        <v>3</v>
      </c>
      <c r="H2151" s="59">
        <f>MONTH(DATE(2024, FIND(Tabela4[[#This Row],[Mês]], "janfevmarabrmaijunjulagosetoutnovdez")/3 + 1, 1))</f>
        <v>5</v>
      </c>
      <c r="I2151" s="51">
        <v>3</v>
      </c>
      <c r="J2151" s="47">
        <v>6</v>
      </c>
    </row>
    <row r="2152" spans="1:10" x14ac:dyDescent="0.25">
      <c r="A2152" s="59" t="s">
        <v>198</v>
      </c>
      <c r="B2152" s="46" t="s">
        <v>193</v>
      </c>
      <c r="C2152" s="46" t="s">
        <v>187</v>
      </c>
      <c r="D2152" s="46" t="s">
        <v>184</v>
      </c>
      <c r="E2152" s="68">
        <f>_xlfn.XLOOKUP(Tabela4[[#This Row],[Origem]],Tabela2[Estado],Tabela2[Id_Porto],-1)</f>
        <v>12</v>
      </c>
      <c r="F2152" s="68">
        <f>_xlfn.XLOOKUP(Tabela4[[#This Row],[Destino]],Tabela2[Estado],Tabela2[Id_Porto],-1)</f>
        <v>9</v>
      </c>
      <c r="G2152" s="68">
        <f>_xlfn.XLOOKUP(Tabela4[[#This Row],[Tipo]],Tabela5[Tipo],Tabela5[Id_Carga],-1)</f>
        <v>4</v>
      </c>
      <c r="H2152" s="59">
        <f>MONTH(DATE(2024, FIND(Tabela4[[#This Row],[Mês]], "janfevmarabrmaijunjulagosetoutnovdez")/3 + 1, 1))</f>
        <v>5</v>
      </c>
      <c r="I2152" s="51">
        <v>3</v>
      </c>
      <c r="J2152" s="47">
        <v>6</v>
      </c>
    </row>
    <row r="2153" spans="1:10" x14ac:dyDescent="0.25">
      <c r="A2153" s="59" t="s">
        <v>198</v>
      </c>
      <c r="B2153" s="46" t="s">
        <v>191</v>
      </c>
      <c r="C2153" s="46" t="s">
        <v>187</v>
      </c>
      <c r="D2153" s="46" t="s">
        <v>184</v>
      </c>
      <c r="E2153" s="68">
        <f>_xlfn.XLOOKUP(Tabela4[[#This Row],[Origem]],Tabela2[Estado],Tabela2[Id_Porto],-1)</f>
        <v>12</v>
      </c>
      <c r="F2153" s="68">
        <f>_xlfn.XLOOKUP(Tabela4[[#This Row],[Destino]],Tabela2[Estado],Tabela2[Id_Porto],-1)</f>
        <v>9</v>
      </c>
      <c r="G2153" s="68">
        <f>_xlfn.XLOOKUP(Tabela4[[#This Row],[Tipo]],Tabela5[Tipo],Tabela5[Id_Carga],-1)</f>
        <v>3</v>
      </c>
      <c r="H2153" s="59">
        <f>MONTH(DATE(2024, FIND(Tabela4[[#This Row],[Mês]], "janfevmarabrmaijunjulagosetoutnovdez")/3 + 1, 1))</f>
        <v>5</v>
      </c>
      <c r="I2153" s="51">
        <v>3</v>
      </c>
      <c r="J2153" s="47">
        <v>6</v>
      </c>
    </row>
    <row r="2154" spans="1:10" x14ac:dyDescent="0.25">
      <c r="A2154" s="59" t="s">
        <v>198</v>
      </c>
      <c r="B2154" s="46" t="s">
        <v>191</v>
      </c>
      <c r="C2154" s="46" t="s">
        <v>184</v>
      </c>
      <c r="D2154" s="46" t="s">
        <v>187</v>
      </c>
      <c r="E2154" s="68">
        <f>_xlfn.XLOOKUP(Tabela4[[#This Row],[Origem]],Tabela2[Estado],Tabela2[Id_Porto],-1)</f>
        <v>9</v>
      </c>
      <c r="F2154" s="68">
        <f>_xlfn.XLOOKUP(Tabela4[[#This Row],[Destino]],Tabela2[Estado],Tabela2[Id_Porto],-1)</f>
        <v>12</v>
      </c>
      <c r="G2154" s="68">
        <f>_xlfn.XLOOKUP(Tabela4[[#This Row],[Tipo]],Tabela5[Tipo],Tabela5[Id_Carga],-1)</f>
        <v>3</v>
      </c>
      <c r="H2154" s="59">
        <f>MONTH(DATE(2024, FIND(Tabela4[[#This Row],[Mês]], "janfevmarabrmaijunjulagosetoutnovdez")/3 + 1, 1))</f>
        <v>5</v>
      </c>
      <c r="I2154" s="51">
        <v>3</v>
      </c>
      <c r="J2154" s="47">
        <v>6</v>
      </c>
    </row>
    <row r="2155" spans="1:10" x14ac:dyDescent="0.25">
      <c r="A2155" s="59" t="s">
        <v>198</v>
      </c>
      <c r="B2155" s="46" t="s">
        <v>191</v>
      </c>
      <c r="C2155" s="46" t="s">
        <v>184</v>
      </c>
      <c r="D2155" s="46" t="s">
        <v>186</v>
      </c>
      <c r="E2155" s="68">
        <f>_xlfn.XLOOKUP(Tabela4[[#This Row],[Origem]],Tabela2[Estado],Tabela2[Id_Porto],-1)</f>
        <v>9</v>
      </c>
      <c r="F2155" s="68">
        <f>_xlfn.XLOOKUP(Tabela4[[#This Row],[Destino]],Tabela2[Estado],Tabela2[Id_Porto],-1)</f>
        <v>11</v>
      </c>
      <c r="G2155" s="68">
        <f>_xlfn.XLOOKUP(Tabela4[[#This Row],[Tipo]],Tabela5[Tipo],Tabela5[Id_Carga],-1)</f>
        <v>3</v>
      </c>
      <c r="H2155" s="59">
        <f>MONTH(DATE(2024, FIND(Tabela4[[#This Row],[Mês]], "janfevmarabrmaijunjulagosetoutnovdez")/3 + 1, 1))</f>
        <v>5</v>
      </c>
      <c r="I2155" s="51">
        <v>3</v>
      </c>
      <c r="J2155" s="47">
        <v>6</v>
      </c>
    </row>
    <row r="2156" spans="1:10" x14ac:dyDescent="0.25">
      <c r="A2156" s="59" t="s">
        <v>198</v>
      </c>
      <c r="B2156" s="46" t="s">
        <v>192</v>
      </c>
      <c r="C2156" s="46" t="s">
        <v>181</v>
      </c>
      <c r="D2156" s="46" t="s">
        <v>180</v>
      </c>
      <c r="E2156" s="68">
        <f>_xlfn.XLOOKUP(Tabela4[[#This Row],[Origem]],Tabela2[Estado],Tabela2[Id_Porto],-1)</f>
        <v>6</v>
      </c>
      <c r="F2156" s="68">
        <f>_xlfn.XLOOKUP(Tabela4[[#This Row],[Destino]],Tabela2[Estado],Tabela2[Id_Porto],-1)</f>
        <v>5</v>
      </c>
      <c r="G2156" s="68">
        <f>_xlfn.XLOOKUP(Tabela4[[#This Row],[Tipo]],Tabela5[Tipo],Tabela5[Id_Carga],-1)</f>
        <v>1</v>
      </c>
      <c r="H2156" s="59">
        <f>MONTH(DATE(2024, FIND(Tabela4[[#This Row],[Mês]], "janfevmarabrmaijunjulagosetoutnovdez")/3 + 1, 1))</f>
        <v>5</v>
      </c>
      <c r="I2156" s="51">
        <v>5</v>
      </c>
      <c r="J2156" s="47">
        <v>5</v>
      </c>
    </row>
    <row r="2157" spans="1:10" x14ac:dyDescent="0.25">
      <c r="A2157" s="59" t="s">
        <v>198</v>
      </c>
      <c r="B2157" s="46" t="s">
        <v>192</v>
      </c>
      <c r="C2157" s="46" t="s">
        <v>86</v>
      </c>
      <c r="D2157" s="46" t="s">
        <v>180</v>
      </c>
      <c r="E2157" s="68">
        <f>_xlfn.XLOOKUP(Tabela4[[#This Row],[Origem]],Tabela2[Estado],Tabela2[Id_Porto],-1)</f>
        <v>4</v>
      </c>
      <c r="F2157" s="68">
        <f>_xlfn.XLOOKUP(Tabela4[[#This Row],[Destino]],Tabela2[Estado],Tabela2[Id_Porto],-1)</f>
        <v>5</v>
      </c>
      <c r="G2157" s="68">
        <f>_xlfn.XLOOKUP(Tabela4[[#This Row],[Tipo]],Tabela5[Tipo],Tabela5[Id_Carga],-1)</f>
        <v>1</v>
      </c>
      <c r="H2157" s="59">
        <f>MONTH(DATE(2024, FIND(Tabela4[[#This Row],[Mês]], "janfevmarabrmaijunjulagosetoutnovdez")/3 + 1, 1))</f>
        <v>5</v>
      </c>
      <c r="I2157" s="51">
        <v>5</v>
      </c>
      <c r="J2157" s="47">
        <v>5</v>
      </c>
    </row>
    <row r="2158" spans="1:10" x14ac:dyDescent="0.25">
      <c r="A2158" s="59" t="s">
        <v>198</v>
      </c>
      <c r="B2158" s="46" t="s">
        <v>192</v>
      </c>
      <c r="C2158" s="46" t="s">
        <v>182</v>
      </c>
      <c r="D2158" s="46" t="s">
        <v>183</v>
      </c>
      <c r="E2158" s="68">
        <f>_xlfn.XLOOKUP(Tabela4[[#This Row],[Origem]],Tabela2[Estado],Tabela2[Id_Porto],-1)</f>
        <v>7</v>
      </c>
      <c r="F2158" s="68">
        <f>_xlfn.XLOOKUP(Tabela4[[#This Row],[Destino]],Tabela2[Estado],Tabela2[Id_Porto],-1)</f>
        <v>8</v>
      </c>
      <c r="G2158" s="68">
        <f>_xlfn.XLOOKUP(Tabela4[[#This Row],[Tipo]],Tabela5[Tipo],Tabela5[Id_Carga],-1)</f>
        <v>1</v>
      </c>
      <c r="H2158" s="59">
        <f>MONTH(DATE(2024, FIND(Tabela4[[#This Row],[Mês]], "janfevmarabrmaijunjulagosetoutnovdez")/3 + 1, 1))</f>
        <v>5</v>
      </c>
      <c r="I2158" s="51">
        <v>5</v>
      </c>
      <c r="J2158" s="47">
        <v>5</v>
      </c>
    </row>
    <row r="2159" spans="1:10" x14ac:dyDescent="0.25">
      <c r="A2159" s="59" t="s">
        <v>198</v>
      </c>
      <c r="B2159" s="46" t="s">
        <v>192</v>
      </c>
      <c r="C2159" s="46" t="s">
        <v>180</v>
      </c>
      <c r="D2159" s="46" t="s">
        <v>186</v>
      </c>
      <c r="E2159" s="68">
        <f>_xlfn.XLOOKUP(Tabela4[[#This Row],[Origem]],Tabela2[Estado],Tabela2[Id_Porto],-1)</f>
        <v>5</v>
      </c>
      <c r="F2159" s="68">
        <f>_xlfn.XLOOKUP(Tabela4[[#This Row],[Destino]],Tabela2[Estado],Tabela2[Id_Porto],-1)</f>
        <v>11</v>
      </c>
      <c r="G2159" s="68">
        <f>_xlfn.XLOOKUP(Tabela4[[#This Row],[Tipo]],Tabela5[Tipo],Tabela5[Id_Carga],-1)</f>
        <v>1</v>
      </c>
      <c r="H2159" s="59">
        <f>MONTH(DATE(2024, FIND(Tabela4[[#This Row],[Mês]], "janfevmarabrmaijunjulagosetoutnovdez")/3 + 1, 1))</f>
        <v>5</v>
      </c>
      <c r="I2159" s="51">
        <v>5</v>
      </c>
      <c r="J2159" s="47">
        <v>5</v>
      </c>
    </row>
    <row r="2160" spans="1:10" x14ac:dyDescent="0.25">
      <c r="A2160" s="59" t="s">
        <v>198</v>
      </c>
      <c r="B2160" s="46" t="s">
        <v>192</v>
      </c>
      <c r="C2160" s="46" t="s">
        <v>187</v>
      </c>
      <c r="D2160" s="46" t="s">
        <v>177</v>
      </c>
      <c r="E2160" s="68">
        <f>_xlfn.XLOOKUP(Tabela4[[#This Row],[Origem]],Tabela2[Estado],Tabela2[Id_Porto],-1)</f>
        <v>12</v>
      </c>
      <c r="F2160" s="68">
        <f>_xlfn.XLOOKUP(Tabela4[[#This Row],[Destino]],Tabela2[Estado],Tabela2[Id_Porto],-1)</f>
        <v>1</v>
      </c>
      <c r="G2160" s="68">
        <f>_xlfn.XLOOKUP(Tabela4[[#This Row],[Tipo]],Tabela5[Tipo],Tabela5[Id_Carga],-1)</f>
        <v>1</v>
      </c>
      <c r="H2160" s="59">
        <f>MONTH(DATE(2024, FIND(Tabela4[[#This Row],[Mês]], "janfevmarabrmaijunjulagosetoutnovdez")/3 + 1, 1))</f>
        <v>5</v>
      </c>
      <c r="I2160" s="51">
        <v>5</v>
      </c>
      <c r="J2160" s="47">
        <v>5</v>
      </c>
    </row>
    <row r="2161" spans="1:10" x14ac:dyDescent="0.25">
      <c r="A2161" s="59" t="s">
        <v>198</v>
      </c>
      <c r="B2161" s="46" t="s">
        <v>192</v>
      </c>
      <c r="C2161" s="46" t="s">
        <v>187</v>
      </c>
      <c r="D2161" s="46" t="s">
        <v>86</v>
      </c>
      <c r="E2161" s="68">
        <f>_xlfn.XLOOKUP(Tabela4[[#This Row],[Origem]],Tabela2[Estado],Tabela2[Id_Porto],-1)</f>
        <v>12</v>
      </c>
      <c r="F2161" s="68">
        <f>_xlfn.XLOOKUP(Tabela4[[#This Row],[Destino]],Tabela2[Estado],Tabela2[Id_Porto],-1)</f>
        <v>4</v>
      </c>
      <c r="G2161" s="68">
        <f>_xlfn.XLOOKUP(Tabela4[[#This Row],[Tipo]],Tabela5[Tipo],Tabela5[Id_Carga],-1)</f>
        <v>1</v>
      </c>
      <c r="H2161" s="59">
        <f>MONTH(DATE(2024, FIND(Tabela4[[#This Row],[Mês]], "janfevmarabrmaijunjulagosetoutnovdez")/3 + 1, 1))</f>
        <v>5</v>
      </c>
      <c r="I2161" s="51">
        <v>5</v>
      </c>
      <c r="J2161" s="47">
        <v>5</v>
      </c>
    </row>
    <row r="2162" spans="1:10" x14ac:dyDescent="0.25">
      <c r="A2162" s="59" t="s">
        <v>198</v>
      </c>
      <c r="B2162" s="46" t="s">
        <v>192</v>
      </c>
      <c r="C2162" s="46" t="s">
        <v>186</v>
      </c>
      <c r="D2162" s="46" t="s">
        <v>86</v>
      </c>
      <c r="E2162" s="68">
        <f>_xlfn.XLOOKUP(Tabela4[[#This Row],[Origem]],Tabela2[Estado],Tabela2[Id_Porto],-1)</f>
        <v>11</v>
      </c>
      <c r="F2162" s="68">
        <f>_xlfn.XLOOKUP(Tabela4[[#This Row],[Destino]],Tabela2[Estado],Tabela2[Id_Porto],-1)</f>
        <v>4</v>
      </c>
      <c r="G2162" s="68">
        <f>_xlfn.XLOOKUP(Tabela4[[#This Row],[Tipo]],Tabela5[Tipo],Tabela5[Id_Carga],-1)</f>
        <v>1</v>
      </c>
      <c r="H2162" s="59">
        <f>MONTH(DATE(2024, FIND(Tabela4[[#This Row],[Mês]], "janfevmarabrmaijunjulagosetoutnovdez")/3 + 1, 1))</f>
        <v>5</v>
      </c>
      <c r="I2162" s="51">
        <v>5</v>
      </c>
      <c r="J2162" s="47">
        <v>5</v>
      </c>
    </row>
    <row r="2163" spans="1:10" x14ac:dyDescent="0.25">
      <c r="A2163" s="59" t="s">
        <v>198</v>
      </c>
      <c r="B2163" s="46" t="s">
        <v>192</v>
      </c>
      <c r="C2163" s="46" t="s">
        <v>184</v>
      </c>
      <c r="D2163" s="46" t="s">
        <v>86</v>
      </c>
      <c r="E2163" s="68">
        <f>_xlfn.XLOOKUP(Tabela4[[#This Row],[Origem]],Tabela2[Estado],Tabela2[Id_Porto],-1)</f>
        <v>9</v>
      </c>
      <c r="F2163" s="68">
        <f>_xlfn.XLOOKUP(Tabela4[[#This Row],[Destino]],Tabela2[Estado],Tabela2[Id_Porto],-1)</f>
        <v>4</v>
      </c>
      <c r="G2163" s="68">
        <f>_xlfn.XLOOKUP(Tabela4[[#This Row],[Tipo]],Tabela5[Tipo],Tabela5[Id_Carga],-1)</f>
        <v>1</v>
      </c>
      <c r="H2163" s="59">
        <f>MONTH(DATE(2024, FIND(Tabela4[[#This Row],[Mês]], "janfevmarabrmaijunjulagosetoutnovdez")/3 + 1, 1))</f>
        <v>5</v>
      </c>
      <c r="I2163" s="51">
        <v>5</v>
      </c>
      <c r="J2163" s="47">
        <v>5</v>
      </c>
    </row>
    <row r="2164" spans="1:10" x14ac:dyDescent="0.25">
      <c r="A2164" s="59" t="s">
        <v>198</v>
      </c>
      <c r="B2164" s="46" t="s">
        <v>192</v>
      </c>
      <c r="C2164" s="46" t="s">
        <v>177</v>
      </c>
      <c r="D2164" s="46" t="s">
        <v>86</v>
      </c>
      <c r="E2164" s="68">
        <f>_xlfn.XLOOKUP(Tabela4[[#This Row],[Origem]],Tabela2[Estado],Tabela2[Id_Porto],-1)</f>
        <v>1</v>
      </c>
      <c r="F2164" s="68">
        <f>_xlfn.XLOOKUP(Tabela4[[#This Row],[Destino]],Tabela2[Estado],Tabela2[Id_Porto],-1)</f>
        <v>4</v>
      </c>
      <c r="G2164" s="68">
        <f>_xlfn.XLOOKUP(Tabela4[[#This Row],[Tipo]],Tabela5[Tipo],Tabela5[Id_Carga],-1)</f>
        <v>1</v>
      </c>
      <c r="H2164" s="59">
        <f>MONTH(DATE(2024, FIND(Tabela4[[#This Row],[Mês]], "janfevmarabrmaijunjulagosetoutnovdez")/3 + 1, 1))</f>
        <v>5</v>
      </c>
      <c r="I2164" s="51">
        <v>4</v>
      </c>
      <c r="J2164" s="47">
        <v>4</v>
      </c>
    </row>
    <row r="2165" spans="1:10" x14ac:dyDescent="0.25">
      <c r="A2165" s="59" t="s">
        <v>198</v>
      </c>
      <c r="B2165" s="46" t="s">
        <v>191</v>
      </c>
      <c r="C2165" s="46" t="s">
        <v>177</v>
      </c>
      <c r="D2165" s="46" t="s">
        <v>180</v>
      </c>
      <c r="E2165" s="68">
        <f>_xlfn.XLOOKUP(Tabela4[[#This Row],[Origem]],Tabela2[Estado],Tabela2[Id_Porto],-1)</f>
        <v>1</v>
      </c>
      <c r="F2165" s="68">
        <f>_xlfn.XLOOKUP(Tabela4[[#This Row],[Destino]],Tabela2[Estado],Tabela2[Id_Porto],-1)</f>
        <v>5</v>
      </c>
      <c r="G2165" s="68">
        <f>_xlfn.XLOOKUP(Tabela4[[#This Row],[Tipo]],Tabela5[Tipo],Tabela5[Id_Carga],-1)</f>
        <v>3</v>
      </c>
      <c r="H2165" s="59">
        <f>MONTH(DATE(2024, FIND(Tabela4[[#This Row],[Mês]], "janfevmarabrmaijunjulagosetoutnovdez")/3 + 1, 1))</f>
        <v>5</v>
      </c>
      <c r="I2165" s="51">
        <v>2</v>
      </c>
      <c r="J2165" s="47">
        <v>4</v>
      </c>
    </row>
    <row r="2166" spans="1:10" x14ac:dyDescent="0.25">
      <c r="A2166" s="59" t="s">
        <v>198</v>
      </c>
      <c r="B2166" s="46" t="s">
        <v>191</v>
      </c>
      <c r="C2166" s="46" t="s">
        <v>177</v>
      </c>
      <c r="D2166" s="46" t="s">
        <v>184</v>
      </c>
      <c r="E2166" s="68">
        <f>_xlfn.XLOOKUP(Tabela4[[#This Row],[Origem]],Tabela2[Estado],Tabela2[Id_Porto],-1)</f>
        <v>1</v>
      </c>
      <c r="F2166" s="68">
        <f>_xlfn.XLOOKUP(Tabela4[[#This Row],[Destino]],Tabela2[Estado],Tabela2[Id_Porto],-1)</f>
        <v>9</v>
      </c>
      <c r="G2166" s="68">
        <f>_xlfn.XLOOKUP(Tabela4[[#This Row],[Tipo]],Tabela5[Tipo],Tabela5[Id_Carga],-1)</f>
        <v>3</v>
      </c>
      <c r="H2166" s="59">
        <f>MONTH(DATE(2024, FIND(Tabela4[[#This Row],[Mês]], "janfevmarabrmaijunjulagosetoutnovdez")/3 + 1, 1))</f>
        <v>5</v>
      </c>
      <c r="I2166" s="51">
        <v>2</v>
      </c>
      <c r="J2166" s="47">
        <v>4</v>
      </c>
    </row>
    <row r="2167" spans="1:10" x14ac:dyDescent="0.25">
      <c r="A2167" s="59" t="s">
        <v>198</v>
      </c>
      <c r="B2167" s="46" t="s">
        <v>191</v>
      </c>
      <c r="C2167" s="46" t="s">
        <v>181</v>
      </c>
      <c r="D2167" s="46" t="s">
        <v>180</v>
      </c>
      <c r="E2167" s="68">
        <f>_xlfn.XLOOKUP(Tabela4[[#This Row],[Origem]],Tabela2[Estado],Tabela2[Id_Porto],-1)</f>
        <v>6</v>
      </c>
      <c r="F2167" s="68">
        <f>_xlfn.XLOOKUP(Tabela4[[#This Row],[Destino]],Tabela2[Estado],Tabela2[Id_Porto],-1)</f>
        <v>5</v>
      </c>
      <c r="G2167" s="68">
        <f>_xlfn.XLOOKUP(Tabela4[[#This Row],[Tipo]],Tabela5[Tipo],Tabela5[Id_Carga],-1)</f>
        <v>3</v>
      </c>
      <c r="H2167" s="59">
        <f>MONTH(DATE(2024, FIND(Tabela4[[#This Row],[Mês]], "janfevmarabrmaijunjulagosetoutnovdez")/3 + 1, 1))</f>
        <v>5</v>
      </c>
      <c r="I2167" s="51">
        <v>4</v>
      </c>
      <c r="J2167" s="47">
        <v>4</v>
      </c>
    </row>
    <row r="2168" spans="1:10" x14ac:dyDescent="0.25">
      <c r="A2168" s="59" t="s">
        <v>198</v>
      </c>
      <c r="B2168" s="46" t="s">
        <v>192</v>
      </c>
      <c r="C2168" s="46" t="s">
        <v>181</v>
      </c>
      <c r="D2168" s="46" t="s">
        <v>180</v>
      </c>
      <c r="E2168" s="68">
        <f>_xlfn.XLOOKUP(Tabela4[[#This Row],[Origem]],Tabela2[Estado],Tabela2[Id_Porto],-1)</f>
        <v>6</v>
      </c>
      <c r="F2168" s="68">
        <f>_xlfn.XLOOKUP(Tabela4[[#This Row],[Destino]],Tabela2[Estado],Tabela2[Id_Porto],-1)</f>
        <v>5</v>
      </c>
      <c r="G2168" s="68">
        <f>_xlfn.XLOOKUP(Tabela4[[#This Row],[Tipo]],Tabela5[Tipo],Tabela5[Id_Carga],-1)</f>
        <v>1</v>
      </c>
      <c r="H2168" s="59">
        <f>MONTH(DATE(2024, FIND(Tabela4[[#This Row],[Mês]], "janfevmarabrmaijunjulagosetoutnovdez")/3 + 1, 1))</f>
        <v>5</v>
      </c>
      <c r="I2168" s="51">
        <v>4</v>
      </c>
      <c r="J2168" s="47">
        <v>4</v>
      </c>
    </row>
    <row r="2169" spans="1:10" x14ac:dyDescent="0.25">
      <c r="A2169" s="59" t="s">
        <v>198</v>
      </c>
      <c r="B2169" s="46" t="s">
        <v>191</v>
      </c>
      <c r="C2169" s="46" t="s">
        <v>181</v>
      </c>
      <c r="D2169" s="46" t="s">
        <v>183</v>
      </c>
      <c r="E2169" s="68">
        <f>_xlfn.XLOOKUP(Tabela4[[#This Row],[Origem]],Tabela2[Estado],Tabela2[Id_Porto],-1)</f>
        <v>6</v>
      </c>
      <c r="F2169" s="68">
        <f>_xlfn.XLOOKUP(Tabela4[[#This Row],[Destino]],Tabela2[Estado],Tabela2[Id_Porto],-1)</f>
        <v>8</v>
      </c>
      <c r="G2169" s="68">
        <f>_xlfn.XLOOKUP(Tabela4[[#This Row],[Tipo]],Tabela5[Tipo],Tabela5[Id_Carga],-1)</f>
        <v>3</v>
      </c>
      <c r="H2169" s="59">
        <f>MONTH(DATE(2024, FIND(Tabela4[[#This Row],[Mês]], "janfevmarabrmaijunjulagosetoutnovdez")/3 + 1, 1))</f>
        <v>5</v>
      </c>
      <c r="I2169" s="51">
        <v>2</v>
      </c>
      <c r="J2169" s="47">
        <v>4</v>
      </c>
    </row>
    <row r="2170" spans="1:10" x14ac:dyDescent="0.25">
      <c r="A2170" s="59" t="s">
        <v>198</v>
      </c>
      <c r="B2170" s="46" t="s">
        <v>193</v>
      </c>
      <c r="C2170" s="46" t="s">
        <v>86</v>
      </c>
      <c r="D2170" s="46" t="s">
        <v>181</v>
      </c>
      <c r="E2170" s="68">
        <f>_xlfn.XLOOKUP(Tabela4[[#This Row],[Origem]],Tabela2[Estado],Tabela2[Id_Porto],-1)</f>
        <v>4</v>
      </c>
      <c r="F2170" s="68">
        <f>_xlfn.XLOOKUP(Tabela4[[#This Row],[Destino]],Tabela2[Estado],Tabela2[Id_Porto],-1)</f>
        <v>6</v>
      </c>
      <c r="G2170" s="68">
        <f>_xlfn.XLOOKUP(Tabela4[[#This Row],[Tipo]],Tabela5[Tipo],Tabela5[Id_Carga],-1)</f>
        <v>4</v>
      </c>
      <c r="H2170" s="59">
        <f>MONTH(DATE(2024, FIND(Tabela4[[#This Row],[Mês]], "janfevmarabrmaijunjulagosetoutnovdez")/3 + 1, 1))</f>
        <v>5</v>
      </c>
      <c r="I2170" s="51">
        <v>2</v>
      </c>
      <c r="J2170" s="47">
        <v>4</v>
      </c>
    </row>
    <row r="2171" spans="1:10" x14ac:dyDescent="0.25">
      <c r="A2171" s="59" t="s">
        <v>198</v>
      </c>
      <c r="B2171" s="46" t="s">
        <v>193</v>
      </c>
      <c r="C2171" s="46" t="s">
        <v>86</v>
      </c>
      <c r="D2171" s="46" t="s">
        <v>183</v>
      </c>
      <c r="E2171" s="68">
        <f>_xlfn.XLOOKUP(Tabela4[[#This Row],[Origem]],Tabela2[Estado],Tabela2[Id_Porto],-1)</f>
        <v>4</v>
      </c>
      <c r="F2171" s="68">
        <f>_xlfn.XLOOKUP(Tabela4[[#This Row],[Destino]],Tabela2[Estado],Tabela2[Id_Porto],-1)</f>
        <v>8</v>
      </c>
      <c r="G2171" s="68">
        <f>_xlfn.XLOOKUP(Tabela4[[#This Row],[Tipo]],Tabela5[Tipo],Tabela5[Id_Carga],-1)</f>
        <v>4</v>
      </c>
      <c r="H2171" s="59">
        <f>MONTH(DATE(2024, FIND(Tabela4[[#This Row],[Mês]], "janfevmarabrmaijunjulagosetoutnovdez")/3 + 1, 1))</f>
        <v>5</v>
      </c>
      <c r="I2171" s="51">
        <v>2</v>
      </c>
      <c r="J2171" s="47">
        <v>4</v>
      </c>
    </row>
    <row r="2172" spans="1:10" x14ac:dyDescent="0.25">
      <c r="A2172" s="59" t="s">
        <v>198</v>
      </c>
      <c r="B2172" s="46" t="s">
        <v>191</v>
      </c>
      <c r="C2172" s="46" t="s">
        <v>86</v>
      </c>
      <c r="D2172" s="46" t="s">
        <v>199</v>
      </c>
      <c r="E2172" s="68">
        <f>_xlfn.XLOOKUP(Tabela4[[#This Row],[Origem]],Tabela2[Estado],Tabela2[Id_Porto],-1)</f>
        <v>4</v>
      </c>
      <c r="F2172" s="68">
        <f>_xlfn.XLOOKUP(Tabela4[[#This Row],[Destino]],Tabela2[Estado],Tabela2[Id_Porto],-1)</f>
        <v>-1</v>
      </c>
      <c r="G2172" s="68">
        <f>_xlfn.XLOOKUP(Tabela4[[#This Row],[Tipo]],Tabela5[Tipo],Tabela5[Id_Carga],-1)</f>
        <v>3</v>
      </c>
      <c r="H2172" s="59">
        <f>MONTH(DATE(2024, FIND(Tabela4[[#This Row],[Mês]], "janfevmarabrmaijunjulagosetoutnovdez")/3 + 1, 1))</f>
        <v>5</v>
      </c>
      <c r="I2172" s="51">
        <v>2</v>
      </c>
      <c r="J2172" s="47">
        <v>4</v>
      </c>
    </row>
    <row r="2173" spans="1:10" x14ac:dyDescent="0.25">
      <c r="A2173" s="59" t="s">
        <v>198</v>
      </c>
      <c r="B2173" s="46" t="s">
        <v>191</v>
      </c>
      <c r="C2173" s="46" t="s">
        <v>180</v>
      </c>
      <c r="D2173" s="46" t="s">
        <v>184</v>
      </c>
      <c r="E2173" s="68">
        <f>_xlfn.XLOOKUP(Tabela4[[#This Row],[Origem]],Tabela2[Estado],Tabela2[Id_Porto],-1)</f>
        <v>5</v>
      </c>
      <c r="F2173" s="68">
        <f>_xlfn.XLOOKUP(Tabela4[[#This Row],[Destino]],Tabela2[Estado],Tabela2[Id_Porto],-1)</f>
        <v>9</v>
      </c>
      <c r="G2173" s="68">
        <f>_xlfn.XLOOKUP(Tabela4[[#This Row],[Tipo]],Tabela5[Tipo],Tabela5[Id_Carga],-1)</f>
        <v>3</v>
      </c>
      <c r="H2173" s="59">
        <f>MONTH(DATE(2024, FIND(Tabela4[[#This Row],[Mês]], "janfevmarabrmaijunjulagosetoutnovdez")/3 + 1, 1))</f>
        <v>5</v>
      </c>
      <c r="I2173" s="51">
        <v>4</v>
      </c>
      <c r="J2173" s="47">
        <v>4</v>
      </c>
    </row>
    <row r="2174" spans="1:10" x14ac:dyDescent="0.25">
      <c r="A2174" s="59" t="s">
        <v>198</v>
      </c>
      <c r="B2174" s="46" t="s">
        <v>192</v>
      </c>
      <c r="C2174" s="46" t="s">
        <v>185</v>
      </c>
      <c r="D2174" s="46" t="s">
        <v>186</v>
      </c>
      <c r="E2174" s="68">
        <f>_xlfn.XLOOKUP(Tabela4[[#This Row],[Origem]],Tabela2[Estado],Tabela2[Id_Porto],-1)</f>
        <v>10</v>
      </c>
      <c r="F2174" s="68">
        <f>_xlfn.XLOOKUP(Tabela4[[#This Row],[Destino]],Tabela2[Estado],Tabela2[Id_Porto],-1)</f>
        <v>11</v>
      </c>
      <c r="G2174" s="68">
        <f>_xlfn.XLOOKUP(Tabela4[[#This Row],[Tipo]],Tabela5[Tipo],Tabela5[Id_Carga],-1)</f>
        <v>1</v>
      </c>
      <c r="H2174" s="59">
        <f>MONTH(DATE(2024, FIND(Tabela4[[#This Row],[Mês]], "janfevmarabrmaijunjulagosetoutnovdez")/3 + 1, 1))</f>
        <v>5</v>
      </c>
      <c r="I2174" s="51">
        <v>4</v>
      </c>
      <c r="J2174" s="47">
        <v>4</v>
      </c>
    </row>
    <row r="2175" spans="1:10" x14ac:dyDescent="0.25">
      <c r="A2175" s="59" t="s">
        <v>198</v>
      </c>
      <c r="B2175" s="46" t="s">
        <v>192</v>
      </c>
      <c r="C2175" s="46" t="s">
        <v>185</v>
      </c>
      <c r="D2175" s="46" t="s">
        <v>186</v>
      </c>
      <c r="E2175" s="68">
        <f>_xlfn.XLOOKUP(Tabela4[[#This Row],[Origem]],Tabela2[Estado],Tabela2[Id_Porto],-1)</f>
        <v>10</v>
      </c>
      <c r="F2175" s="68">
        <f>_xlfn.XLOOKUP(Tabela4[[#This Row],[Destino]],Tabela2[Estado],Tabela2[Id_Porto],-1)</f>
        <v>11</v>
      </c>
      <c r="G2175" s="68">
        <f>_xlfn.XLOOKUP(Tabela4[[#This Row],[Tipo]],Tabela5[Tipo],Tabela5[Id_Carga],-1)</f>
        <v>1</v>
      </c>
      <c r="H2175" s="59">
        <f>MONTH(DATE(2024, FIND(Tabela4[[#This Row],[Mês]], "janfevmarabrmaijunjulagosetoutnovdez")/3 + 1, 1))</f>
        <v>5</v>
      </c>
      <c r="I2175" s="51">
        <v>4</v>
      </c>
      <c r="J2175" s="47">
        <v>4</v>
      </c>
    </row>
    <row r="2176" spans="1:10" x14ac:dyDescent="0.25">
      <c r="A2176" s="59" t="s">
        <v>198</v>
      </c>
      <c r="B2176" s="46" t="s">
        <v>191</v>
      </c>
      <c r="C2176" s="46" t="s">
        <v>185</v>
      </c>
      <c r="D2176" s="46" t="s">
        <v>186</v>
      </c>
      <c r="E2176" s="68">
        <f>_xlfn.XLOOKUP(Tabela4[[#This Row],[Origem]],Tabela2[Estado],Tabela2[Id_Porto],-1)</f>
        <v>10</v>
      </c>
      <c r="F2176" s="68">
        <f>_xlfn.XLOOKUP(Tabela4[[#This Row],[Destino]],Tabela2[Estado],Tabela2[Id_Porto],-1)</f>
        <v>11</v>
      </c>
      <c r="G2176" s="68">
        <f>_xlfn.XLOOKUP(Tabela4[[#This Row],[Tipo]],Tabela5[Tipo],Tabela5[Id_Carga],-1)</f>
        <v>3</v>
      </c>
      <c r="H2176" s="59">
        <f>MONTH(DATE(2024, FIND(Tabela4[[#This Row],[Mês]], "janfevmarabrmaijunjulagosetoutnovdez")/3 + 1, 1))</f>
        <v>5</v>
      </c>
      <c r="I2176" s="51">
        <v>2</v>
      </c>
      <c r="J2176" s="47">
        <v>4</v>
      </c>
    </row>
    <row r="2177" spans="1:10" x14ac:dyDescent="0.25">
      <c r="A2177" s="59" t="s">
        <v>198</v>
      </c>
      <c r="B2177" s="46" t="s">
        <v>191</v>
      </c>
      <c r="C2177" s="46" t="s">
        <v>183</v>
      </c>
      <c r="D2177" s="46" t="s">
        <v>177</v>
      </c>
      <c r="E2177" s="68">
        <f>_xlfn.XLOOKUP(Tabela4[[#This Row],[Origem]],Tabela2[Estado],Tabela2[Id_Porto],-1)</f>
        <v>8</v>
      </c>
      <c r="F2177" s="68">
        <f>_xlfn.XLOOKUP(Tabela4[[#This Row],[Destino]],Tabela2[Estado],Tabela2[Id_Porto],-1)</f>
        <v>1</v>
      </c>
      <c r="G2177" s="68">
        <f>_xlfn.XLOOKUP(Tabela4[[#This Row],[Tipo]],Tabela5[Tipo],Tabela5[Id_Carga],-1)</f>
        <v>3</v>
      </c>
      <c r="H2177" s="59">
        <f>MONTH(DATE(2024, FIND(Tabela4[[#This Row],[Mês]], "janfevmarabrmaijunjulagosetoutnovdez")/3 + 1, 1))</f>
        <v>5</v>
      </c>
      <c r="I2177" s="51">
        <v>4</v>
      </c>
      <c r="J2177" s="47">
        <v>4</v>
      </c>
    </row>
    <row r="2178" spans="1:10" x14ac:dyDescent="0.25">
      <c r="A2178" s="59" t="s">
        <v>198</v>
      </c>
      <c r="B2178" s="46" t="s">
        <v>193</v>
      </c>
      <c r="C2178" s="46" t="s">
        <v>183</v>
      </c>
      <c r="D2178" s="46" t="s">
        <v>181</v>
      </c>
      <c r="E2178" s="68">
        <f>_xlfn.XLOOKUP(Tabela4[[#This Row],[Origem]],Tabela2[Estado],Tabela2[Id_Porto],-1)</f>
        <v>8</v>
      </c>
      <c r="F2178" s="68">
        <f>_xlfn.XLOOKUP(Tabela4[[#This Row],[Destino]],Tabela2[Estado],Tabela2[Id_Porto],-1)</f>
        <v>6</v>
      </c>
      <c r="G2178" s="68">
        <f>_xlfn.XLOOKUP(Tabela4[[#This Row],[Tipo]],Tabela5[Tipo],Tabela5[Id_Carga],-1)</f>
        <v>4</v>
      </c>
      <c r="H2178" s="59">
        <f>MONTH(DATE(2024, FIND(Tabela4[[#This Row],[Mês]], "janfevmarabrmaijunjulagosetoutnovdez")/3 + 1, 1))</f>
        <v>5</v>
      </c>
      <c r="I2178" s="51">
        <v>2</v>
      </c>
      <c r="J2178" s="47">
        <v>4</v>
      </c>
    </row>
    <row r="2179" spans="1:10" x14ac:dyDescent="0.25">
      <c r="A2179" s="59" t="s">
        <v>198</v>
      </c>
      <c r="B2179" s="46" t="s">
        <v>191</v>
      </c>
      <c r="C2179" s="46" t="s">
        <v>183</v>
      </c>
      <c r="D2179" s="46" t="s">
        <v>86</v>
      </c>
      <c r="E2179" s="68">
        <f>_xlfn.XLOOKUP(Tabela4[[#This Row],[Origem]],Tabela2[Estado],Tabela2[Id_Porto],-1)</f>
        <v>8</v>
      </c>
      <c r="F2179" s="68">
        <f>_xlfn.XLOOKUP(Tabela4[[#This Row],[Destino]],Tabela2[Estado],Tabela2[Id_Porto],-1)</f>
        <v>4</v>
      </c>
      <c r="G2179" s="68">
        <f>_xlfn.XLOOKUP(Tabela4[[#This Row],[Tipo]],Tabela5[Tipo],Tabela5[Id_Carga],-1)</f>
        <v>3</v>
      </c>
      <c r="H2179" s="59">
        <f>MONTH(DATE(2024, FIND(Tabela4[[#This Row],[Mês]], "janfevmarabrmaijunjulagosetoutnovdez")/3 + 1, 1))</f>
        <v>5</v>
      </c>
      <c r="I2179" s="51">
        <v>2</v>
      </c>
      <c r="J2179" s="47">
        <v>4</v>
      </c>
    </row>
    <row r="2180" spans="1:10" x14ac:dyDescent="0.25">
      <c r="A2180" s="59" t="s">
        <v>198</v>
      </c>
      <c r="B2180" s="46" t="s">
        <v>193</v>
      </c>
      <c r="C2180" s="46" t="s">
        <v>183</v>
      </c>
      <c r="D2180" s="46" t="s">
        <v>185</v>
      </c>
      <c r="E2180" s="68">
        <f>_xlfn.XLOOKUP(Tabela4[[#This Row],[Origem]],Tabela2[Estado],Tabela2[Id_Porto],-1)</f>
        <v>8</v>
      </c>
      <c r="F2180" s="68">
        <f>_xlfn.XLOOKUP(Tabela4[[#This Row],[Destino]],Tabela2[Estado],Tabela2[Id_Porto],-1)</f>
        <v>10</v>
      </c>
      <c r="G2180" s="68">
        <f>_xlfn.XLOOKUP(Tabela4[[#This Row],[Tipo]],Tabela5[Tipo],Tabela5[Id_Carga],-1)</f>
        <v>4</v>
      </c>
      <c r="H2180" s="59">
        <f>MONTH(DATE(2024, FIND(Tabela4[[#This Row],[Mês]], "janfevmarabrmaijunjulagosetoutnovdez")/3 + 1, 1))</f>
        <v>5</v>
      </c>
      <c r="I2180" s="51">
        <v>2</v>
      </c>
      <c r="J2180" s="47">
        <v>4</v>
      </c>
    </row>
    <row r="2181" spans="1:10" x14ac:dyDescent="0.25">
      <c r="A2181" s="59" t="s">
        <v>198</v>
      </c>
      <c r="B2181" s="46" t="s">
        <v>191</v>
      </c>
      <c r="C2181" s="46" t="s">
        <v>187</v>
      </c>
      <c r="D2181" s="46" t="s">
        <v>86</v>
      </c>
      <c r="E2181" s="68">
        <f>_xlfn.XLOOKUP(Tabela4[[#This Row],[Origem]],Tabela2[Estado],Tabela2[Id_Porto],-1)</f>
        <v>12</v>
      </c>
      <c r="F2181" s="68">
        <f>_xlfn.XLOOKUP(Tabela4[[#This Row],[Destino]],Tabela2[Estado],Tabela2[Id_Porto],-1)</f>
        <v>4</v>
      </c>
      <c r="G2181" s="68">
        <f>_xlfn.XLOOKUP(Tabela4[[#This Row],[Tipo]],Tabela5[Tipo],Tabela5[Id_Carga],-1)</f>
        <v>3</v>
      </c>
      <c r="H2181" s="59">
        <f>MONTH(DATE(2024, FIND(Tabela4[[#This Row],[Mês]], "janfevmarabrmaijunjulagosetoutnovdez")/3 + 1, 1))</f>
        <v>5</v>
      </c>
      <c r="I2181" s="51">
        <v>2</v>
      </c>
      <c r="J2181" s="47">
        <v>4</v>
      </c>
    </row>
    <row r="2182" spans="1:10" x14ac:dyDescent="0.25">
      <c r="A2182" s="59" t="s">
        <v>198</v>
      </c>
      <c r="B2182" s="46" t="s">
        <v>191</v>
      </c>
      <c r="C2182" s="46" t="s">
        <v>187</v>
      </c>
      <c r="D2182" s="46" t="s">
        <v>86</v>
      </c>
      <c r="E2182" s="68">
        <f>_xlfn.XLOOKUP(Tabela4[[#This Row],[Origem]],Tabela2[Estado],Tabela2[Id_Porto],-1)</f>
        <v>12</v>
      </c>
      <c r="F2182" s="68">
        <f>_xlfn.XLOOKUP(Tabela4[[#This Row],[Destino]],Tabela2[Estado],Tabela2[Id_Porto],-1)</f>
        <v>4</v>
      </c>
      <c r="G2182" s="68">
        <f>_xlfn.XLOOKUP(Tabela4[[#This Row],[Tipo]],Tabela5[Tipo],Tabela5[Id_Carga],-1)</f>
        <v>3</v>
      </c>
      <c r="H2182" s="59">
        <f>MONTH(DATE(2024, FIND(Tabela4[[#This Row],[Mês]], "janfevmarabrmaijunjulagosetoutnovdez")/3 + 1, 1))</f>
        <v>5</v>
      </c>
      <c r="I2182" s="51">
        <v>2</v>
      </c>
      <c r="J2182" s="47">
        <v>4</v>
      </c>
    </row>
    <row r="2183" spans="1:10" x14ac:dyDescent="0.25">
      <c r="A2183" s="59" t="s">
        <v>198</v>
      </c>
      <c r="B2183" s="46" t="s">
        <v>191</v>
      </c>
      <c r="C2183" s="46" t="s">
        <v>187</v>
      </c>
      <c r="D2183" s="46" t="s">
        <v>180</v>
      </c>
      <c r="E2183" s="68">
        <f>_xlfn.XLOOKUP(Tabela4[[#This Row],[Origem]],Tabela2[Estado],Tabela2[Id_Porto],-1)</f>
        <v>12</v>
      </c>
      <c r="F2183" s="68">
        <f>_xlfn.XLOOKUP(Tabela4[[#This Row],[Destino]],Tabela2[Estado],Tabela2[Id_Porto],-1)</f>
        <v>5</v>
      </c>
      <c r="G2183" s="68">
        <f>_xlfn.XLOOKUP(Tabela4[[#This Row],[Tipo]],Tabela5[Tipo],Tabela5[Id_Carga],-1)</f>
        <v>3</v>
      </c>
      <c r="H2183" s="59">
        <f>MONTH(DATE(2024, FIND(Tabela4[[#This Row],[Mês]], "janfevmarabrmaijunjulagosetoutnovdez")/3 + 1, 1))</f>
        <v>5</v>
      </c>
      <c r="I2183" s="51">
        <v>2</v>
      </c>
      <c r="J2183" s="47">
        <v>4</v>
      </c>
    </row>
    <row r="2184" spans="1:10" x14ac:dyDescent="0.25">
      <c r="A2184" s="59" t="s">
        <v>198</v>
      </c>
      <c r="B2184" s="46" t="s">
        <v>192</v>
      </c>
      <c r="C2184" s="46" t="s">
        <v>187</v>
      </c>
      <c r="D2184" s="46" t="s">
        <v>186</v>
      </c>
      <c r="E2184" s="68">
        <f>_xlfn.XLOOKUP(Tabela4[[#This Row],[Origem]],Tabela2[Estado],Tabela2[Id_Porto],-1)</f>
        <v>12</v>
      </c>
      <c r="F2184" s="68">
        <f>_xlfn.XLOOKUP(Tabela4[[#This Row],[Destino]],Tabela2[Estado],Tabela2[Id_Porto],-1)</f>
        <v>11</v>
      </c>
      <c r="G2184" s="68">
        <f>_xlfn.XLOOKUP(Tabela4[[#This Row],[Tipo]],Tabela5[Tipo],Tabela5[Id_Carga],-1)</f>
        <v>1</v>
      </c>
      <c r="H2184" s="59">
        <f>MONTH(DATE(2024, FIND(Tabela4[[#This Row],[Mês]], "janfevmarabrmaijunjulagosetoutnovdez")/3 + 1, 1))</f>
        <v>5</v>
      </c>
      <c r="I2184" s="51">
        <v>4</v>
      </c>
      <c r="J2184" s="47">
        <v>4</v>
      </c>
    </row>
    <row r="2185" spans="1:10" x14ac:dyDescent="0.25">
      <c r="A2185" s="59" t="s">
        <v>198</v>
      </c>
      <c r="B2185" s="46" t="s">
        <v>191</v>
      </c>
      <c r="C2185" s="46" t="s">
        <v>186</v>
      </c>
      <c r="D2185" s="46" t="s">
        <v>177</v>
      </c>
      <c r="E2185" s="68">
        <f>_xlfn.XLOOKUP(Tabela4[[#This Row],[Origem]],Tabela2[Estado],Tabela2[Id_Porto],-1)</f>
        <v>11</v>
      </c>
      <c r="F2185" s="68">
        <f>_xlfn.XLOOKUP(Tabela4[[#This Row],[Destino]],Tabela2[Estado],Tabela2[Id_Porto],-1)</f>
        <v>1</v>
      </c>
      <c r="G2185" s="68">
        <f>_xlfn.XLOOKUP(Tabela4[[#This Row],[Tipo]],Tabela5[Tipo],Tabela5[Id_Carga],-1)</f>
        <v>3</v>
      </c>
      <c r="H2185" s="59">
        <f>MONTH(DATE(2024, FIND(Tabela4[[#This Row],[Mês]], "janfevmarabrmaijunjulagosetoutnovdez")/3 + 1, 1))</f>
        <v>5</v>
      </c>
      <c r="I2185" s="51">
        <v>2</v>
      </c>
      <c r="J2185" s="47">
        <v>4</v>
      </c>
    </row>
    <row r="2186" spans="1:10" x14ac:dyDescent="0.25">
      <c r="A2186" s="59" t="s">
        <v>198</v>
      </c>
      <c r="B2186" s="46" t="s">
        <v>191</v>
      </c>
      <c r="C2186" s="46" t="s">
        <v>186</v>
      </c>
      <c r="D2186" s="46" t="s">
        <v>86</v>
      </c>
      <c r="E2186" s="68">
        <f>_xlfn.XLOOKUP(Tabela4[[#This Row],[Origem]],Tabela2[Estado],Tabela2[Id_Porto],-1)</f>
        <v>11</v>
      </c>
      <c r="F2186" s="68">
        <f>_xlfn.XLOOKUP(Tabela4[[#This Row],[Destino]],Tabela2[Estado],Tabela2[Id_Porto],-1)</f>
        <v>4</v>
      </c>
      <c r="G2186" s="68">
        <f>_xlfn.XLOOKUP(Tabela4[[#This Row],[Tipo]],Tabela5[Tipo],Tabela5[Id_Carga],-1)</f>
        <v>3</v>
      </c>
      <c r="H2186" s="59">
        <f>MONTH(DATE(2024, FIND(Tabela4[[#This Row],[Mês]], "janfevmarabrmaijunjulagosetoutnovdez")/3 + 1, 1))</f>
        <v>5</v>
      </c>
      <c r="I2186" s="51">
        <v>2</v>
      </c>
      <c r="J2186" s="47">
        <v>4</v>
      </c>
    </row>
    <row r="2187" spans="1:10" x14ac:dyDescent="0.25">
      <c r="A2187" s="59" t="s">
        <v>198</v>
      </c>
      <c r="B2187" s="46" t="s">
        <v>191</v>
      </c>
      <c r="C2187" s="46" t="s">
        <v>186</v>
      </c>
      <c r="D2187" s="46" t="s">
        <v>180</v>
      </c>
      <c r="E2187" s="68">
        <f>_xlfn.XLOOKUP(Tabela4[[#This Row],[Origem]],Tabela2[Estado],Tabela2[Id_Porto],-1)</f>
        <v>11</v>
      </c>
      <c r="F2187" s="68">
        <f>_xlfn.XLOOKUP(Tabela4[[#This Row],[Destino]],Tabela2[Estado],Tabela2[Id_Porto],-1)</f>
        <v>5</v>
      </c>
      <c r="G2187" s="68">
        <f>_xlfn.XLOOKUP(Tabela4[[#This Row],[Tipo]],Tabela5[Tipo],Tabela5[Id_Carga],-1)</f>
        <v>3</v>
      </c>
      <c r="H2187" s="59">
        <f>MONTH(DATE(2024, FIND(Tabela4[[#This Row],[Mês]], "janfevmarabrmaijunjulagosetoutnovdez")/3 + 1, 1))</f>
        <v>5</v>
      </c>
      <c r="I2187" s="51">
        <v>2</v>
      </c>
      <c r="J2187" s="47">
        <v>4</v>
      </c>
    </row>
    <row r="2188" spans="1:10" x14ac:dyDescent="0.25">
      <c r="A2188" s="59" t="s">
        <v>198</v>
      </c>
      <c r="B2188" s="46" t="s">
        <v>193</v>
      </c>
      <c r="C2188" s="46" t="s">
        <v>186</v>
      </c>
      <c r="D2188" s="46" t="s">
        <v>184</v>
      </c>
      <c r="E2188" s="68">
        <f>_xlfn.XLOOKUP(Tabela4[[#This Row],[Origem]],Tabela2[Estado],Tabela2[Id_Porto],-1)</f>
        <v>11</v>
      </c>
      <c r="F2188" s="68">
        <f>_xlfn.XLOOKUP(Tabela4[[#This Row],[Destino]],Tabela2[Estado],Tabela2[Id_Porto],-1)</f>
        <v>9</v>
      </c>
      <c r="G2188" s="68">
        <f>_xlfn.XLOOKUP(Tabela4[[#This Row],[Tipo]],Tabela5[Tipo],Tabela5[Id_Carga],-1)</f>
        <v>4</v>
      </c>
      <c r="H2188" s="59">
        <f>MONTH(DATE(2024, FIND(Tabela4[[#This Row],[Mês]], "janfevmarabrmaijunjulagosetoutnovdez")/3 + 1, 1))</f>
        <v>5</v>
      </c>
      <c r="I2188" s="51">
        <v>2</v>
      </c>
      <c r="J2188" s="47">
        <v>4</v>
      </c>
    </row>
    <row r="2189" spans="1:10" x14ac:dyDescent="0.25">
      <c r="A2189" s="59" t="s">
        <v>198</v>
      </c>
      <c r="B2189" s="46" t="s">
        <v>191</v>
      </c>
      <c r="C2189" s="46" t="s">
        <v>186</v>
      </c>
      <c r="D2189" s="46" t="s">
        <v>184</v>
      </c>
      <c r="E2189" s="68">
        <f>_xlfn.XLOOKUP(Tabela4[[#This Row],[Origem]],Tabela2[Estado],Tabela2[Id_Porto],-1)</f>
        <v>11</v>
      </c>
      <c r="F2189" s="68">
        <f>_xlfn.XLOOKUP(Tabela4[[#This Row],[Destino]],Tabela2[Estado],Tabela2[Id_Porto],-1)</f>
        <v>9</v>
      </c>
      <c r="G2189" s="68">
        <f>_xlfn.XLOOKUP(Tabela4[[#This Row],[Tipo]],Tabela5[Tipo],Tabela5[Id_Carga],-1)</f>
        <v>3</v>
      </c>
      <c r="H2189" s="59">
        <f>MONTH(DATE(2024, FIND(Tabela4[[#This Row],[Mês]], "janfevmarabrmaijunjulagosetoutnovdez")/3 + 1, 1))</f>
        <v>5</v>
      </c>
      <c r="I2189" s="51">
        <v>2</v>
      </c>
      <c r="J2189" s="47">
        <v>4</v>
      </c>
    </row>
    <row r="2190" spans="1:10" x14ac:dyDescent="0.25">
      <c r="A2190" s="59" t="s">
        <v>198</v>
      </c>
      <c r="B2190" s="46" t="s">
        <v>191</v>
      </c>
      <c r="C2190" s="46" t="s">
        <v>184</v>
      </c>
      <c r="D2190" s="46" t="s">
        <v>181</v>
      </c>
      <c r="E2190" s="68">
        <f>_xlfn.XLOOKUP(Tabela4[[#This Row],[Origem]],Tabela2[Estado],Tabela2[Id_Porto],-1)</f>
        <v>9</v>
      </c>
      <c r="F2190" s="68">
        <f>_xlfn.XLOOKUP(Tabela4[[#This Row],[Destino]],Tabela2[Estado],Tabela2[Id_Porto],-1)</f>
        <v>6</v>
      </c>
      <c r="G2190" s="68">
        <f>_xlfn.XLOOKUP(Tabela4[[#This Row],[Tipo]],Tabela5[Tipo],Tabela5[Id_Carga],-1)</f>
        <v>3</v>
      </c>
      <c r="H2190" s="59">
        <f>MONTH(DATE(2024, FIND(Tabela4[[#This Row],[Mês]], "janfevmarabrmaijunjulagosetoutnovdez")/3 + 1, 1))</f>
        <v>5</v>
      </c>
      <c r="I2190" s="51">
        <v>2</v>
      </c>
      <c r="J2190" s="47">
        <v>4</v>
      </c>
    </row>
    <row r="2191" spans="1:10" x14ac:dyDescent="0.25">
      <c r="A2191" s="59" t="s">
        <v>198</v>
      </c>
      <c r="B2191" s="46" t="s">
        <v>194</v>
      </c>
      <c r="C2191" s="46" t="s">
        <v>184</v>
      </c>
      <c r="D2191" s="46" t="s">
        <v>86</v>
      </c>
      <c r="E2191" s="68">
        <f>_xlfn.XLOOKUP(Tabela4[[#This Row],[Origem]],Tabela2[Estado],Tabela2[Id_Porto],-1)</f>
        <v>9</v>
      </c>
      <c r="F2191" s="68">
        <f>_xlfn.XLOOKUP(Tabela4[[#This Row],[Destino]],Tabela2[Estado],Tabela2[Id_Porto],-1)</f>
        <v>4</v>
      </c>
      <c r="G2191" s="68">
        <f>_xlfn.XLOOKUP(Tabela4[[#This Row],[Tipo]],Tabela5[Tipo],Tabela5[Id_Carga],-1)</f>
        <v>2</v>
      </c>
      <c r="H2191" s="59">
        <f>MONTH(DATE(2024, FIND(Tabela4[[#This Row],[Mês]], "janfevmarabrmaijunjulagosetoutnovdez")/3 + 1, 1))</f>
        <v>5</v>
      </c>
      <c r="I2191" s="51">
        <v>4</v>
      </c>
      <c r="J2191" s="47">
        <v>4</v>
      </c>
    </row>
    <row r="2192" spans="1:10" x14ac:dyDescent="0.25">
      <c r="A2192" s="59" t="s">
        <v>198</v>
      </c>
      <c r="B2192" s="46" t="s">
        <v>192</v>
      </c>
      <c r="C2192" s="46" t="s">
        <v>177</v>
      </c>
      <c r="D2192" s="46" t="s">
        <v>186</v>
      </c>
      <c r="E2192" s="68">
        <f>_xlfn.XLOOKUP(Tabela4[[#This Row],[Origem]],Tabela2[Estado],Tabela2[Id_Porto],-1)</f>
        <v>1</v>
      </c>
      <c r="F2192" s="68">
        <f>_xlfn.XLOOKUP(Tabela4[[#This Row],[Destino]],Tabela2[Estado],Tabela2[Id_Porto],-1)</f>
        <v>11</v>
      </c>
      <c r="G2192" s="68">
        <f>_xlfn.XLOOKUP(Tabela4[[#This Row],[Tipo]],Tabela5[Tipo],Tabela5[Id_Carga],-1)</f>
        <v>1</v>
      </c>
      <c r="H2192" s="59">
        <f>MONTH(DATE(2024, FIND(Tabela4[[#This Row],[Mês]], "janfevmarabrmaijunjulagosetoutnovdez")/3 + 1, 1))</f>
        <v>5</v>
      </c>
      <c r="I2192" s="51">
        <v>3</v>
      </c>
      <c r="J2192" s="47">
        <v>3</v>
      </c>
    </row>
    <row r="2193" spans="1:10" x14ac:dyDescent="0.25">
      <c r="A2193" s="59" t="s">
        <v>198</v>
      </c>
      <c r="B2193" s="46" t="s">
        <v>192</v>
      </c>
      <c r="C2193" s="46" t="s">
        <v>181</v>
      </c>
      <c r="D2193" s="46" t="s">
        <v>183</v>
      </c>
      <c r="E2193" s="68">
        <f>_xlfn.XLOOKUP(Tabela4[[#This Row],[Origem]],Tabela2[Estado],Tabela2[Id_Porto],-1)</f>
        <v>6</v>
      </c>
      <c r="F2193" s="68">
        <f>_xlfn.XLOOKUP(Tabela4[[#This Row],[Destino]],Tabela2[Estado],Tabela2[Id_Porto],-1)</f>
        <v>8</v>
      </c>
      <c r="G2193" s="68">
        <f>_xlfn.XLOOKUP(Tabela4[[#This Row],[Tipo]],Tabela5[Tipo],Tabela5[Id_Carga],-1)</f>
        <v>1</v>
      </c>
      <c r="H2193" s="59">
        <f>MONTH(DATE(2024, FIND(Tabela4[[#This Row],[Mês]], "janfevmarabrmaijunjulagosetoutnovdez")/3 + 1, 1))</f>
        <v>5</v>
      </c>
      <c r="I2193" s="51">
        <v>3</v>
      </c>
      <c r="J2193" s="47">
        <v>3</v>
      </c>
    </row>
    <row r="2194" spans="1:10" x14ac:dyDescent="0.25">
      <c r="A2194" s="59" t="s">
        <v>198</v>
      </c>
      <c r="B2194" s="46" t="s">
        <v>192</v>
      </c>
      <c r="C2194" s="46" t="s">
        <v>86</v>
      </c>
      <c r="D2194" s="46" t="s">
        <v>177</v>
      </c>
      <c r="E2194" s="68">
        <f>_xlfn.XLOOKUP(Tabela4[[#This Row],[Origem]],Tabela2[Estado],Tabela2[Id_Porto],-1)</f>
        <v>4</v>
      </c>
      <c r="F2194" s="68">
        <f>_xlfn.XLOOKUP(Tabela4[[#This Row],[Destino]],Tabela2[Estado],Tabela2[Id_Porto],-1)</f>
        <v>1</v>
      </c>
      <c r="G2194" s="68">
        <f>_xlfn.XLOOKUP(Tabela4[[#This Row],[Tipo]],Tabela5[Tipo],Tabela5[Id_Carga],-1)</f>
        <v>1</v>
      </c>
      <c r="H2194" s="59">
        <f>MONTH(DATE(2024, FIND(Tabela4[[#This Row],[Mês]], "janfevmarabrmaijunjulagosetoutnovdez")/3 + 1, 1))</f>
        <v>5</v>
      </c>
      <c r="I2194" s="51">
        <v>3</v>
      </c>
      <c r="J2194" s="47">
        <v>3</v>
      </c>
    </row>
    <row r="2195" spans="1:10" x14ac:dyDescent="0.25">
      <c r="A2195" s="59" t="s">
        <v>198</v>
      </c>
      <c r="B2195" s="46" t="s">
        <v>192</v>
      </c>
      <c r="C2195" s="46" t="s">
        <v>86</v>
      </c>
      <c r="D2195" s="46" t="s">
        <v>179</v>
      </c>
      <c r="E2195" s="68">
        <f>_xlfn.XLOOKUP(Tabela4[[#This Row],[Origem]],Tabela2[Estado],Tabela2[Id_Porto],-1)</f>
        <v>4</v>
      </c>
      <c r="F2195" s="68">
        <f>_xlfn.XLOOKUP(Tabela4[[#This Row],[Destino]],Tabela2[Estado],Tabela2[Id_Porto],-1)</f>
        <v>3</v>
      </c>
      <c r="G2195" s="68">
        <f>_xlfn.XLOOKUP(Tabela4[[#This Row],[Tipo]],Tabela5[Tipo],Tabela5[Id_Carga],-1)</f>
        <v>1</v>
      </c>
      <c r="H2195" s="59">
        <f>MONTH(DATE(2024, FIND(Tabela4[[#This Row],[Mês]], "janfevmarabrmaijunjulagosetoutnovdez")/3 + 1, 1))</f>
        <v>5</v>
      </c>
      <c r="I2195" s="51">
        <v>3</v>
      </c>
      <c r="J2195" s="47">
        <v>3</v>
      </c>
    </row>
    <row r="2196" spans="1:10" x14ac:dyDescent="0.25">
      <c r="A2196" s="59" t="s">
        <v>198</v>
      </c>
      <c r="B2196" s="46" t="s">
        <v>192</v>
      </c>
      <c r="C2196" s="46" t="s">
        <v>180</v>
      </c>
      <c r="D2196" s="46" t="s">
        <v>86</v>
      </c>
      <c r="E2196" s="68">
        <f>_xlfn.XLOOKUP(Tabela4[[#This Row],[Origem]],Tabela2[Estado],Tabela2[Id_Porto],-1)</f>
        <v>5</v>
      </c>
      <c r="F2196" s="68">
        <f>_xlfn.XLOOKUP(Tabela4[[#This Row],[Destino]],Tabela2[Estado],Tabela2[Id_Porto],-1)</f>
        <v>4</v>
      </c>
      <c r="G2196" s="68">
        <f>_xlfn.XLOOKUP(Tabela4[[#This Row],[Tipo]],Tabela5[Tipo],Tabela5[Id_Carga],-1)</f>
        <v>1</v>
      </c>
      <c r="H2196" s="59">
        <f>MONTH(DATE(2024, FIND(Tabela4[[#This Row],[Mês]], "janfevmarabrmaijunjulagosetoutnovdez")/3 + 1, 1))</f>
        <v>5</v>
      </c>
      <c r="I2196" s="51">
        <v>3</v>
      </c>
      <c r="J2196" s="47">
        <v>3</v>
      </c>
    </row>
    <row r="2197" spans="1:10" x14ac:dyDescent="0.25">
      <c r="A2197" s="59" t="s">
        <v>198</v>
      </c>
      <c r="B2197" s="46" t="s">
        <v>192</v>
      </c>
      <c r="C2197" s="46" t="s">
        <v>187</v>
      </c>
      <c r="D2197" s="46" t="s">
        <v>186</v>
      </c>
      <c r="E2197" s="68">
        <f>_xlfn.XLOOKUP(Tabela4[[#This Row],[Origem]],Tabela2[Estado],Tabela2[Id_Porto],-1)</f>
        <v>12</v>
      </c>
      <c r="F2197" s="68">
        <f>_xlfn.XLOOKUP(Tabela4[[#This Row],[Destino]],Tabela2[Estado],Tabela2[Id_Porto],-1)</f>
        <v>11</v>
      </c>
      <c r="G2197" s="68">
        <f>_xlfn.XLOOKUP(Tabela4[[#This Row],[Tipo]],Tabela5[Tipo],Tabela5[Id_Carga],-1)</f>
        <v>1</v>
      </c>
      <c r="H2197" s="59">
        <f>MONTH(DATE(2024, FIND(Tabela4[[#This Row],[Mês]], "janfevmarabrmaijunjulagosetoutnovdez")/3 + 1, 1))</f>
        <v>5</v>
      </c>
      <c r="I2197" s="51">
        <v>3</v>
      </c>
      <c r="J2197" s="47">
        <v>3</v>
      </c>
    </row>
    <row r="2198" spans="1:10" x14ac:dyDescent="0.25">
      <c r="A2198" s="59" t="s">
        <v>198</v>
      </c>
      <c r="B2198" s="46" t="s">
        <v>192</v>
      </c>
      <c r="C2198" s="46" t="s">
        <v>184</v>
      </c>
      <c r="D2198" s="46" t="s">
        <v>86</v>
      </c>
      <c r="E2198" s="68">
        <f>_xlfn.XLOOKUP(Tabela4[[#This Row],[Origem]],Tabela2[Estado],Tabela2[Id_Porto],-1)</f>
        <v>9</v>
      </c>
      <c r="F2198" s="68">
        <f>_xlfn.XLOOKUP(Tabela4[[#This Row],[Destino]],Tabela2[Estado],Tabela2[Id_Porto],-1)</f>
        <v>4</v>
      </c>
      <c r="G2198" s="68">
        <f>_xlfn.XLOOKUP(Tabela4[[#This Row],[Tipo]],Tabela5[Tipo],Tabela5[Id_Carga],-1)</f>
        <v>1</v>
      </c>
      <c r="H2198" s="59">
        <f>MONTH(DATE(2024, FIND(Tabela4[[#This Row],[Mês]], "janfevmarabrmaijunjulagosetoutnovdez")/3 + 1, 1))</f>
        <v>5</v>
      </c>
      <c r="I2198" s="51">
        <v>3</v>
      </c>
      <c r="J2198" s="47">
        <v>3</v>
      </c>
    </row>
    <row r="2199" spans="1:10" x14ac:dyDescent="0.25">
      <c r="A2199" s="59" t="s">
        <v>198</v>
      </c>
      <c r="B2199" s="46" t="s">
        <v>194</v>
      </c>
      <c r="C2199" s="46" t="s">
        <v>184</v>
      </c>
      <c r="D2199" s="46" t="s">
        <v>185</v>
      </c>
      <c r="E2199" s="68">
        <f>_xlfn.XLOOKUP(Tabela4[[#This Row],[Origem]],Tabela2[Estado],Tabela2[Id_Porto],-1)</f>
        <v>9</v>
      </c>
      <c r="F2199" s="68">
        <f>_xlfn.XLOOKUP(Tabela4[[#This Row],[Destino]],Tabela2[Estado],Tabela2[Id_Porto],-1)</f>
        <v>10</v>
      </c>
      <c r="G2199" s="68">
        <f>_xlfn.XLOOKUP(Tabela4[[#This Row],[Tipo]],Tabela5[Tipo],Tabela5[Id_Carga],-1)</f>
        <v>2</v>
      </c>
      <c r="H2199" s="59">
        <f>MONTH(DATE(2024, FIND(Tabela4[[#This Row],[Mês]], "janfevmarabrmaijunjulagosetoutnovdez")/3 + 1, 1))</f>
        <v>5</v>
      </c>
      <c r="I2199" s="51">
        <v>3</v>
      </c>
      <c r="J2199" s="47">
        <v>3</v>
      </c>
    </row>
    <row r="2200" spans="1:10" x14ac:dyDescent="0.25">
      <c r="A2200" s="59" t="s">
        <v>198</v>
      </c>
      <c r="B2200" s="46" t="s">
        <v>191</v>
      </c>
      <c r="C2200" s="46" t="s">
        <v>177</v>
      </c>
      <c r="D2200" s="46" t="s">
        <v>179</v>
      </c>
      <c r="E2200" s="68">
        <f>_xlfn.XLOOKUP(Tabela4[[#This Row],[Origem]],Tabela2[Estado],Tabela2[Id_Porto],-1)</f>
        <v>1</v>
      </c>
      <c r="F2200" s="68">
        <f>_xlfn.XLOOKUP(Tabela4[[#This Row],[Destino]],Tabela2[Estado],Tabela2[Id_Porto],-1)</f>
        <v>3</v>
      </c>
      <c r="G2200" s="68">
        <f>_xlfn.XLOOKUP(Tabela4[[#This Row],[Tipo]],Tabela5[Tipo],Tabela5[Id_Carga],-1)</f>
        <v>3</v>
      </c>
      <c r="H2200" s="59">
        <f>MONTH(DATE(2024, FIND(Tabela4[[#This Row],[Mês]], "janfevmarabrmaijunjulagosetoutnovdez")/3 + 1, 1))</f>
        <v>5</v>
      </c>
      <c r="I2200" s="51">
        <v>1</v>
      </c>
      <c r="J2200" s="47">
        <v>2</v>
      </c>
    </row>
    <row r="2201" spans="1:10" x14ac:dyDescent="0.25">
      <c r="A2201" s="59" t="s">
        <v>198</v>
      </c>
      <c r="B2201" s="46" t="s">
        <v>191</v>
      </c>
      <c r="C2201" s="46" t="s">
        <v>177</v>
      </c>
      <c r="D2201" s="46" t="s">
        <v>180</v>
      </c>
      <c r="E2201" s="68">
        <f>_xlfn.XLOOKUP(Tabela4[[#This Row],[Origem]],Tabela2[Estado],Tabela2[Id_Porto],-1)</f>
        <v>1</v>
      </c>
      <c r="F2201" s="68">
        <f>_xlfn.XLOOKUP(Tabela4[[#This Row],[Destino]],Tabela2[Estado],Tabela2[Id_Porto],-1)</f>
        <v>5</v>
      </c>
      <c r="G2201" s="68">
        <f>_xlfn.XLOOKUP(Tabela4[[#This Row],[Tipo]],Tabela5[Tipo],Tabela5[Id_Carga],-1)</f>
        <v>3</v>
      </c>
      <c r="H2201" s="59">
        <f>MONTH(DATE(2024, FIND(Tabela4[[#This Row],[Mês]], "janfevmarabrmaijunjulagosetoutnovdez")/3 + 1, 1))</f>
        <v>5</v>
      </c>
      <c r="I2201" s="51">
        <v>1</v>
      </c>
      <c r="J2201" s="47">
        <v>2</v>
      </c>
    </row>
    <row r="2202" spans="1:10" x14ac:dyDescent="0.25">
      <c r="A2202" s="59" t="s">
        <v>198</v>
      </c>
      <c r="B2202" s="46" t="s">
        <v>191</v>
      </c>
      <c r="C2202" s="46" t="s">
        <v>177</v>
      </c>
      <c r="D2202" s="46" t="s">
        <v>183</v>
      </c>
      <c r="E2202" s="68">
        <f>_xlfn.XLOOKUP(Tabela4[[#This Row],[Origem]],Tabela2[Estado],Tabela2[Id_Porto],-1)</f>
        <v>1</v>
      </c>
      <c r="F2202" s="68">
        <f>_xlfn.XLOOKUP(Tabela4[[#This Row],[Destino]],Tabela2[Estado],Tabela2[Id_Porto],-1)</f>
        <v>8</v>
      </c>
      <c r="G2202" s="68">
        <f>_xlfn.XLOOKUP(Tabela4[[#This Row],[Tipo]],Tabela5[Tipo],Tabela5[Id_Carga],-1)</f>
        <v>3</v>
      </c>
      <c r="H2202" s="59">
        <f>MONTH(DATE(2024, FIND(Tabela4[[#This Row],[Mês]], "janfevmarabrmaijunjulagosetoutnovdez")/3 + 1, 1))</f>
        <v>5</v>
      </c>
      <c r="I2202" s="51">
        <v>1</v>
      </c>
      <c r="J2202" s="47">
        <v>2</v>
      </c>
    </row>
    <row r="2203" spans="1:10" x14ac:dyDescent="0.25">
      <c r="A2203" s="59" t="s">
        <v>198</v>
      </c>
      <c r="B2203" s="46" t="s">
        <v>192</v>
      </c>
      <c r="C2203" s="46" t="s">
        <v>177</v>
      </c>
      <c r="D2203" s="46" t="s">
        <v>187</v>
      </c>
      <c r="E2203" s="68">
        <f>_xlfn.XLOOKUP(Tabela4[[#This Row],[Origem]],Tabela2[Estado],Tabela2[Id_Porto],-1)</f>
        <v>1</v>
      </c>
      <c r="F2203" s="68">
        <f>_xlfn.XLOOKUP(Tabela4[[#This Row],[Destino]],Tabela2[Estado],Tabela2[Id_Porto],-1)</f>
        <v>12</v>
      </c>
      <c r="G2203" s="68">
        <f>_xlfn.XLOOKUP(Tabela4[[#This Row],[Tipo]],Tabela5[Tipo],Tabela5[Id_Carga],-1)</f>
        <v>1</v>
      </c>
      <c r="H2203" s="59">
        <f>MONTH(DATE(2024, FIND(Tabela4[[#This Row],[Mês]], "janfevmarabrmaijunjulagosetoutnovdez")/3 + 1, 1))</f>
        <v>5</v>
      </c>
      <c r="I2203" s="51">
        <v>2</v>
      </c>
      <c r="J2203" s="47">
        <v>2</v>
      </c>
    </row>
    <row r="2204" spans="1:10" x14ac:dyDescent="0.25">
      <c r="A2204" s="59" t="s">
        <v>198</v>
      </c>
      <c r="B2204" s="46" t="s">
        <v>191</v>
      </c>
      <c r="C2204" s="46" t="s">
        <v>177</v>
      </c>
      <c r="D2204" s="46" t="s">
        <v>186</v>
      </c>
      <c r="E2204" s="68">
        <f>_xlfn.XLOOKUP(Tabela4[[#This Row],[Origem]],Tabela2[Estado],Tabela2[Id_Porto],-1)</f>
        <v>1</v>
      </c>
      <c r="F2204" s="68">
        <f>_xlfn.XLOOKUP(Tabela4[[#This Row],[Destino]],Tabela2[Estado],Tabela2[Id_Porto],-1)</f>
        <v>11</v>
      </c>
      <c r="G2204" s="68">
        <f>_xlfn.XLOOKUP(Tabela4[[#This Row],[Tipo]],Tabela5[Tipo],Tabela5[Id_Carga],-1)</f>
        <v>3</v>
      </c>
      <c r="H2204" s="59">
        <f>MONTH(DATE(2024, FIND(Tabela4[[#This Row],[Mês]], "janfevmarabrmaijunjulagosetoutnovdez")/3 + 1, 1))</f>
        <v>5</v>
      </c>
      <c r="I2204" s="51">
        <v>1</v>
      </c>
      <c r="J2204" s="47">
        <v>2</v>
      </c>
    </row>
    <row r="2205" spans="1:10" x14ac:dyDescent="0.25">
      <c r="A2205" s="59" t="s">
        <v>198</v>
      </c>
      <c r="B2205" s="46" t="s">
        <v>192</v>
      </c>
      <c r="C2205" s="46" t="s">
        <v>181</v>
      </c>
      <c r="D2205" s="46" t="s">
        <v>86</v>
      </c>
      <c r="E2205" s="68">
        <f>_xlfn.XLOOKUP(Tabela4[[#This Row],[Origem]],Tabela2[Estado],Tabela2[Id_Porto],-1)</f>
        <v>6</v>
      </c>
      <c r="F2205" s="68">
        <f>_xlfn.XLOOKUP(Tabela4[[#This Row],[Destino]],Tabela2[Estado],Tabela2[Id_Porto],-1)</f>
        <v>4</v>
      </c>
      <c r="G2205" s="68">
        <f>_xlfn.XLOOKUP(Tabela4[[#This Row],[Tipo]],Tabela5[Tipo],Tabela5[Id_Carga],-1)</f>
        <v>1</v>
      </c>
      <c r="H2205" s="59">
        <f>MONTH(DATE(2024, FIND(Tabela4[[#This Row],[Mês]], "janfevmarabrmaijunjulagosetoutnovdez")/3 + 1, 1))</f>
        <v>5</v>
      </c>
      <c r="I2205" s="51">
        <v>2</v>
      </c>
      <c r="J2205" s="47">
        <v>2</v>
      </c>
    </row>
    <row r="2206" spans="1:10" x14ac:dyDescent="0.25">
      <c r="A2206" s="59" t="s">
        <v>198</v>
      </c>
      <c r="B2206" s="46" t="s">
        <v>191</v>
      </c>
      <c r="C2206" s="46" t="s">
        <v>181</v>
      </c>
      <c r="D2206" s="46" t="s">
        <v>86</v>
      </c>
      <c r="E2206" s="68">
        <f>_xlfn.XLOOKUP(Tabela4[[#This Row],[Origem]],Tabela2[Estado],Tabela2[Id_Porto],-1)</f>
        <v>6</v>
      </c>
      <c r="F2206" s="68">
        <f>_xlfn.XLOOKUP(Tabela4[[#This Row],[Destino]],Tabela2[Estado],Tabela2[Id_Porto],-1)</f>
        <v>4</v>
      </c>
      <c r="G2206" s="68">
        <f>_xlfn.XLOOKUP(Tabela4[[#This Row],[Tipo]],Tabela5[Tipo],Tabela5[Id_Carga],-1)</f>
        <v>3</v>
      </c>
      <c r="H2206" s="59">
        <f>MONTH(DATE(2024, FIND(Tabela4[[#This Row],[Mês]], "janfevmarabrmaijunjulagosetoutnovdez")/3 + 1, 1))</f>
        <v>5</v>
      </c>
      <c r="I2206" s="51">
        <v>1</v>
      </c>
      <c r="J2206" s="47">
        <v>2</v>
      </c>
    </row>
    <row r="2207" spans="1:10" x14ac:dyDescent="0.25">
      <c r="A2207" s="59" t="s">
        <v>198</v>
      </c>
      <c r="B2207" s="46" t="s">
        <v>191</v>
      </c>
      <c r="C2207" s="46" t="s">
        <v>181</v>
      </c>
      <c r="D2207" s="46" t="s">
        <v>86</v>
      </c>
      <c r="E2207" s="68">
        <f>_xlfn.XLOOKUP(Tabela4[[#This Row],[Origem]],Tabela2[Estado],Tabela2[Id_Porto],-1)</f>
        <v>6</v>
      </c>
      <c r="F2207" s="68">
        <f>_xlfn.XLOOKUP(Tabela4[[#This Row],[Destino]],Tabela2[Estado],Tabela2[Id_Porto],-1)</f>
        <v>4</v>
      </c>
      <c r="G2207" s="68">
        <f>_xlfn.XLOOKUP(Tabela4[[#This Row],[Tipo]],Tabela5[Tipo],Tabela5[Id_Carga],-1)</f>
        <v>3</v>
      </c>
      <c r="H2207" s="59">
        <f>MONTH(DATE(2024, FIND(Tabela4[[#This Row],[Mês]], "janfevmarabrmaijunjulagosetoutnovdez")/3 + 1, 1))</f>
        <v>5</v>
      </c>
      <c r="I2207" s="51">
        <v>1</v>
      </c>
      <c r="J2207" s="47">
        <v>2</v>
      </c>
    </row>
    <row r="2208" spans="1:10" x14ac:dyDescent="0.25">
      <c r="A2208" s="59" t="s">
        <v>198</v>
      </c>
      <c r="B2208" s="46" t="s">
        <v>191</v>
      </c>
      <c r="C2208" s="46" t="s">
        <v>181</v>
      </c>
      <c r="D2208" s="46" t="s">
        <v>179</v>
      </c>
      <c r="E2208" s="68">
        <f>_xlfn.XLOOKUP(Tabela4[[#This Row],[Origem]],Tabela2[Estado],Tabela2[Id_Porto],-1)</f>
        <v>6</v>
      </c>
      <c r="F2208" s="68">
        <f>_xlfn.XLOOKUP(Tabela4[[#This Row],[Destino]],Tabela2[Estado],Tabela2[Id_Porto],-1)</f>
        <v>3</v>
      </c>
      <c r="G2208" s="68">
        <f>_xlfn.XLOOKUP(Tabela4[[#This Row],[Tipo]],Tabela5[Tipo],Tabela5[Id_Carga],-1)</f>
        <v>3</v>
      </c>
      <c r="H2208" s="59">
        <f>MONTH(DATE(2024, FIND(Tabela4[[#This Row],[Mês]], "janfevmarabrmaijunjulagosetoutnovdez")/3 + 1, 1))</f>
        <v>5</v>
      </c>
      <c r="I2208" s="51">
        <v>1</v>
      </c>
      <c r="J2208" s="47">
        <v>2</v>
      </c>
    </row>
    <row r="2209" spans="1:10" x14ac:dyDescent="0.25">
      <c r="A2209" s="59" t="s">
        <v>198</v>
      </c>
      <c r="B2209" s="46" t="s">
        <v>191</v>
      </c>
      <c r="C2209" s="46" t="s">
        <v>181</v>
      </c>
      <c r="D2209" s="46" t="s">
        <v>180</v>
      </c>
      <c r="E2209" s="68">
        <f>_xlfn.XLOOKUP(Tabela4[[#This Row],[Origem]],Tabela2[Estado],Tabela2[Id_Porto],-1)</f>
        <v>6</v>
      </c>
      <c r="F2209" s="68">
        <f>_xlfn.XLOOKUP(Tabela4[[#This Row],[Destino]],Tabela2[Estado],Tabela2[Id_Porto],-1)</f>
        <v>5</v>
      </c>
      <c r="G2209" s="68">
        <f>_xlfn.XLOOKUP(Tabela4[[#This Row],[Tipo]],Tabela5[Tipo],Tabela5[Id_Carga],-1)</f>
        <v>3</v>
      </c>
      <c r="H2209" s="59">
        <f>MONTH(DATE(2024, FIND(Tabela4[[#This Row],[Mês]], "janfevmarabrmaijunjulagosetoutnovdez")/3 + 1, 1))</f>
        <v>5</v>
      </c>
      <c r="I2209" s="51">
        <v>1</v>
      </c>
      <c r="J2209" s="47">
        <v>2</v>
      </c>
    </row>
    <row r="2210" spans="1:10" x14ac:dyDescent="0.25">
      <c r="A2210" s="59" t="s">
        <v>198</v>
      </c>
      <c r="B2210" s="46" t="s">
        <v>191</v>
      </c>
      <c r="C2210" s="46" t="s">
        <v>181</v>
      </c>
      <c r="D2210" s="46" t="s">
        <v>180</v>
      </c>
      <c r="E2210" s="68">
        <f>_xlfn.XLOOKUP(Tabela4[[#This Row],[Origem]],Tabela2[Estado],Tabela2[Id_Porto],-1)</f>
        <v>6</v>
      </c>
      <c r="F2210" s="68">
        <f>_xlfn.XLOOKUP(Tabela4[[#This Row],[Destino]],Tabela2[Estado],Tabela2[Id_Porto],-1)</f>
        <v>5</v>
      </c>
      <c r="G2210" s="68">
        <f>_xlfn.XLOOKUP(Tabela4[[#This Row],[Tipo]],Tabela5[Tipo],Tabela5[Id_Carga],-1)</f>
        <v>3</v>
      </c>
      <c r="H2210" s="59">
        <f>MONTH(DATE(2024, FIND(Tabela4[[#This Row],[Mês]], "janfevmarabrmaijunjulagosetoutnovdez")/3 + 1, 1))</f>
        <v>5</v>
      </c>
      <c r="I2210" s="51">
        <v>1</v>
      </c>
      <c r="J2210" s="47">
        <v>2</v>
      </c>
    </row>
    <row r="2211" spans="1:10" x14ac:dyDescent="0.25">
      <c r="A2211" s="59" t="s">
        <v>198</v>
      </c>
      <c r="B2211" s="46" t="s">
        <v>191</v>
      </c>
      <c r="C2211" s="46" t="s">
        <v>181</v>
      </c>
      <c r="D2211" s="46" t="s">
        <v>180</v>
      </c>
      <c r="E2211" s="68">
        <f>_xlfn.XLOOKUP(Tabela4[[#This Row],[Origem]],Tabela2[Estado],Tabela2[Id_Porto],-1)</f>
        <v>6</v>
      </c>
      <c r="F2211" s="68">
        <f>_xlfn.XLOOKUP(Tabela4[[#This Row],[Destino]],Tabela2[Estado],Tabela2[Id_Porto],-1)</f>
        <v>5</v>
      </c>
      <c r="G2211" s="68">
        <f>_xlfn.XLOOKUP(Tabela4[[#This Row],[Tipo]],Tabela5[Tipo],Tabela5[Id_Carga],-1)</f>
        <v>3</v>
      </c>
      <c r="H2211" s="59">
        <f>MONTH(DATE(2024, FIND(Tabela4[[#This Row],[Mês]], "janfevmarabrmaijunjulagosetoutnovdez")/3 + 1, 1))</f>
        <v>5</v>
      </c>
      <c r="I2211" s="51">
        <v>1</v>
      </c>
      <c r="J2211" s="47">
        <v>2</v>
      </c>
    </row>
    <row r="2212" spans="1:10" x14ac:dyDescent="0.25">
      <c r="A2212" s="59" t="s">
        <v>198</v>
      </c>
      <c r="B2212" s="46" t="s">
        <v>192</v>
      </c>
      <c r="C2212" s="46" t="s">
        <v>181</v>
      </c>
      <c r="D2212" s="46" t="s">
        <v>187</v>
      </c>
      <c r="E2212" s="68">
        <f>_xlfn.XLOOKUP(Tabela4[[#This Row],[Origem]],Tabela2[Estado],Tabela2[Id_Porto],-1)</f>
        <v>6</v>
      </c>
      <c r="F2212" s="68">
        <f>_xlfn.XLOOKUP(Tabela4[[#This Row],[Destino]],Tabela2[Estado],Tabela2[Id_Porto],-1)</f>
        <v>12</v>
      </c>
      <c r="G2212" s="68">
        <f>_xlfn.XLOOKUP(Tabela4[[#This Row],[Tipo]],Tabela5[Tipo],Tabela5[Id_Carga],-1)</f>
        <v>1</v>
      </c>
      <c r="H2212" s="59">
        <f>MONTH(DATE(2024, FIND(Tabela4[[#This Row],[Mês]], "janfevmarabrmaijunjulagosetoutnovdez")/3 + 1, 1))</f>
        <v>5</v>
      </c>
      <c r="I2212" s="51">
        <v>2</v>
      </c>
      <c r="J2212" s="47">
        <v>2</v>
      </c>
    </row>
    <row r="2213" spans="1:10" x14ac:dyDescent="0.25">
      <c r="A2213" s="59" t="s">
        <v>198</v>
      </c>
      <c r="B2213" s="46" t="s">
        <v>193</v>
      </c>
      <c r="C2213" s="46" t="s">
        <v>181</v>
      </c>
      <c r="D2213" s="46" t="s">
        <v>186</v>
      </c>
      <c r="E2213" s="68">
        <f>_xlfn.XLOOKUP(Tabela4[[#This Row],[Origem]],Tabela2[Estado],Tabela2[Id_Porto],-1)</f>
        <v>6</v>
      </c>
      <c r="F2213" s="68">
        <f>_xlfn.XLOOKUP(Tabela4[[#This Row],[Destino]],Tabela2[Estado],Tabela2[Id_Porto],-1)</f>
        <v>11</v>
      </c>
      <c r="G2213" s="68">
        <f>_xlfn.XLOOKUP(Tabela4[[#This Row],[Tipo]],Tabela5[Tipo],Tabela5[Id_Carga],-1)</f>
        <v>4</v>
      </c>
      <c r="H2213" s="59">
        <f>MONTH(DATE(2024, FIND(Tabela4[[#This Row],[Mês]], "janfevmarabrmaijunjulagosetoutnovdez")/3 + 1, 1))</f>
        <v>5</v>
      </c>
      <c r="I2213" s="51">
        <v>1</v>
      </c>
      <c r="J2213" s="47">
        <v>2</v>
      </c>
    </row>
    <row r="2214" spans="1:10" x14ac:dyDescent="0.25">
      <c r="A2214" s="59" t="s">
        <v>198</v>
      </c>
      <c r="B2214" s="46" t="s">
        <v>191</v>
      </c>
      <c r="C2214" s="46" t="s">
        <v>181</v>
      </c>
      <c r="D2214" s="46" t="s">
        <v>184</v>
      </c>
      <c r="E2214" s="68">
        <f>_xlfn.XLOOKUP(Tabela4[[#This Row],[Origem]],Tabela2[Estado],Tabela2[Id_Porto],-1)</f>
        <v>6</v>
      </c>
      <c r="F2214" s="68">
        <f>_xlfn.XLOOKUP(Tabela4[[#This Row],[Destino]],Tabela2[Estado],Tabela2[Id_Porto],-1)</f>
        <v>9</v>
      </c>
      <c r="G2214" s="68">
        <f>_xlfn.XLOOKUP(Tabela4[[#This Row],[Tipo]],Tabela5[Tipo],Tabela5[Id_Carga],-1)</f>
        <v>3</v>
      </c>
      <c r="H2214" s="59">
        <f>MONTH(DATE(2024, FIND(Tabela4[[#This Row],[Mês]], "janfevmarabrmaijunjulagosetoutnovdez")/3 + 1, 1))</f>
        <v>5</v>
      </c>
      <c r="I2214" s="51">
        <v>2</v>
      </c>
      <c r="J2214" s="47">
        <v>2</v>
      </c>
    </row>
    <row r="2215" spans="1:10" x14ac:dyDescent="0.25">
      <c r="A2215" s="59" t="s">
        <v>198</v>
      </c>
      <c r="B2215" s="46" t="s">
        <v>191</v>
      </c>
      <c r="C2215" s="46" t="s">
        <v>86</v>
      </c>
      <c r="D2215" s="46" t="s">
        <v>177</v>
      </c>
      <c r="E2215" s="68">
        <f>_xlfn.XLOOKUP(Tabela4[[#This Row],[Origem]],Tabela2[Estado],Tabela2[Id_Porto],-1)</f>
        <v>4</v>
      </c>
      <c r="F2215" s="68">
        <f>_xlfn.XLOOKUP(Tabela4[[#This Row],[Destino]],Tabela2[Estado],Tabela2[Id_Porto],-1)</f>
        <v>1</v>
      </c>
      <c r="G2215" s="68">
        <f>_xlfn.XLOOKUP(Tabela4[[#This Row],[Tipo]],Tabela5[Tipo],Tabela5[Id_Carga],-1)</f>
        <v>3</v>
      </c>
      <c r="H2215" s="59">
        <f>MONTH(DATE(2024, FIND(Tabela4[[#This Row],[Mês]], "janfevmarabrmaijunjulagosetoutnovdez")/3 + 1, 1))</f>
        <v>5</v>
      </c>
      <c r="I2215" s="51">
        <v>2</v>
      </c>
      <c r="J2215" s="47">
        <v>2</v>
      </c>
    </row>
    <row r="2216" spans="1:10" x14ac:dyDescent="0.25">
      <c r="A2216" s="59" t="s">
        <v>198</v>
      </c>
      <c r="B2216" s="46" t="s">
        <v>191</v>
      </c>
      <c r="C2216" s="46" t="s">
        <v>86</v>
      </c>
      <c r="D2216" s="46" t="s">
        <v>183</v>
      </c>
      <c r="E2216" s="68">
        <f>_xlfn.XLOOKUP(Tabela4[[#This Row],[Origem]],Tabela2[Estado],Tabela2[Id_Porto],-1)</f>
        <v>4</v>
      </c>
      <c r="F2216" s="68">
        <f>_xlfn.XLOOKUP(Tabela4[[#This Row],[Destino]],Tabela2[Estado],Tabela2[Id_Porto],-1)</f>
        <v>8</v>
      </c>
      <c r="G2216" s="68">
        <f>_xlfn.XLOOKUP(Tabela4[[#This Row],[Tipo]],Tabela5[Tipo],Tabela5[Id_Carga],-1)</f>
        <v>3</v>
      </c>
      <c r="H2216" s="59">
        <f>MONTH(DATE(2024, FIND(Tabela4[[#This Row],[Mês]], "janfevmarabrmaijunjulagosetoutnovdez")/3 + 1, 1))</f>
        <v>5</v>
      </c>
      <c r="I2216" s="51">
        <v>1</v>
      </c>
      <c r="J2216" s="47">
        <v>2</v>
      </c>
    </row>
    <row r="2217" spans="1:10" x14ac:dyDescent="0.25">
      <c r="A2217" s="59" t="s">
        <v>198</v>
      </c>
      <c r="B2217" s="46" t="s">
        <v>192</v>
      </c>
      <c r="C2217" s="46" t="s">
        <v>182</v>
      </c>
      <c r="D2217" s="46" t="s">
        <v>177</v>
      </c>
      <c r="E2217" s="68">
        <f>_xlfn.XLOOKUP(Tabela4[[#This Row],[Origem]],Tabela2[Estado],Tabela2[Id_Porto],-1)</f>
        <v>7</v>
      </c>
      <c r="F2217" s="68">
        <f>_xlfn.XLOOKUP(Tabela4[[#This Row],[Destino]],Tabela2[Estado],Tabela2[Id_Porto],-1)</f>
        <v>1</v>
      </c>
      <c r="G2217" s="68">
        <f>_xlfn.XLOOKUP(Tabela4[[#This Row],[Tipo]],Tabela5[Tipo],Tabela5[Id_Carga],-1)</f>
        <v>1</v>
      </c>
      <c r="H2217" s="59">
        <f>MONTH(DATE(2024, FIND(Tabela4[[#This Row],[Mês]], "janfevmarabrmaijunjulagosetoutnovdez")/3 + 1, 1))</f>
        <v>5</v>
      </c>
      <c r="I2217" s="51">
        <v>2</v>
      </c>
      <c r="J2217" s="47">
        <v>2</v>
      </c>
    </row>
    <row r="2218" spans="1:10" x14ac:dyDescent="0.25">
      <c r="A2218" s="59" t="s">
        <v>198</v>
      </c>
      <c r="B2218" s="46" t="s">
        <v>193</v>
      </c>
      <c r="C2218" s="46" t="s">
        <v>182</v>
      </c>
      <c r="D2218" s="46" t="s">
        <v>177</v>
      </c>
      <c r="E2218" s="68">
        <f>_xlfn.XLOOKUP(Tabela4[[#This Row],[Origem]],Tabela2[Estado],Tabela2[Id_Porto],-1)</f>
        <v>7</v>
      </c>
      <c r="F2218" s="68">
        <f>_xlfn.XLOOKUP(Tabela4[[#This Row],[Destino]],Tabela2[Estado],Tabela2[Id_Porto],-1)</f>
        <v>1</v>
      </c>
      <c r="G2218" s="68">
        <f>_xlfn.XLOOKUP(Tabela4[[#This Row],[Tipo]],Tabela5[Tipo],Tabela5[Id_Carga],-1)</f>
        <v>4</v>
      </c>
      <c r="H2218" s="59">
        <f>MONTH(DATE(2024, FIND(Tabela4[[#This Row],[Mês]], "janfevmarabrmaijunjulagosetoutnovdez")/3 + 1, 1))</f>
        <v>5</v>
      </c>
      <c r="I2218" s="51">
        <v>1</v>
      </c>
      <c r="J2218" s="47">
        <v>2</v>
      </c>
    </row>
    <row r="2219" spans="1:10" x14ac:dyDescent="0.25">
      <c r="A2219" s="59" t="s">
        <v>198</v>
      </c>
      <c r="B2219" s="46" t="s">
        <v>191</v>
      </c>
      <c r="C2219" s="46" t="s">
        <v>182</v>
      </c>
      <c r="D2219" s="46" t="s">
        <v>183</v>
      </c>
      <c r="E2219" s="68">
        <f>_xlfn.XLOOKUP(Tabela4[[#This Row],[Origem]],Tabela2[Estado],Tabela2[Id_Porto],-1)</f>
        <v>7</v>
      </c>
      <c r="F2219" s="68">
        <f>_xlfn.XLOOKUP(Tabela4[[#This Row],[Destino]],Tabela2[Estado],Tabela2[Id_Porto],-1)</f>
        <v>8</v>
      </c>
      <c r="G2219" s="68">
        <f>_xlfn.XLOOKUP(Tabela4[[#This Row],[Tipo]],Tabela5[Tipo],Tabela5[Id_Carga],-1)</f>
        <v>3</v>
      </c>
      <c r="H2219" s="59">
        <f>MONTH(DATE(2024, FIND(Tabela4[[#This Row],[Mês]], "janfevmarabrmaijunjulagosetoutnovdez")/3 + 1, 1))</f>
        <v>5</v>
      </c>
      <c r="I2219" s="51">
        <v>1</v>
      </c>
      <c r="J2219" s="47">
        <v>2</v>
      </c>
    </row>
    <row r="2220" spans="1:10" x14ac:dyDescent="0.25">
      <c r="A2220" s="59" t="s">
        <v>198</v>
      </c>
      <c r="B2220" s="46" t="s">
        <v>191</v>
      </c>
      <c r="C2220" s="46" t="s">
        <v>182</v>
      </c>
      <c r="D2220" s="46" t="s">
        <v>183</v>
      </c>
      <c r="E2220" s="68">
        <f>_xlfn.XLOOKUP(Tabela4[[#This Row],[Origem]],Tabela2[Estado],Tabela2[Id_Porto],-1)</f>
        <v>7</v>
      </c>
      <c r="F2220" s="68">
        <f>_xlfn.XLOOKUP(Tabela4[[#This Row],[Destino]],Tabela2[Estado],Tabela2[Id_Porto],-1)</f>
        <v>8</v>
      </c>
      <c r="G2220" s="68">
        <f>_xlfn.XLOOKUP(Tabela4[[#This Row],[Tipo]],Tabela5[Tipo],Tabela5[Id_Carga],-1)</f>
        <v>3</v>
      </c>
      <c r="H2220" s="59">
        <f>MONTH(DATE(2024, FIND(Tabela4[[#This Row],[Mês]], "janfevmarabrmaijunjulagosetoutnovdez")/3 + 1, 1))</f>
        <v>5</v>
      </c>
      <c r="I2220" s="51">
        <v>1</v>
      </c>
      <c r="J2220" s="47">
        <v>2</v>
      </c>
    </row>
    <row r="2221" spans="1:10" x14ac:dyDescent="0.25">
      <c r="A2221" s="59" t="s">
        <v>198</v>
      </c>
      <c r="B2221" s="46" t="s">
        <v>194</v>
      </c>
      <c r="C2221" s="46" t="s">
        <v>182</v>
      </c>
      <c r="D2221" s="46" t="s">
        <v>184</v>
      </c>
      <c r="E2221" s="68">
        <f>_xlfn.XLOOKUP(Tabela4[[#This Row],[Origem]],Tabela2[Estado],Tabela2[Id_Porto],-1)</f>
        <v>7</v>
      </c>
      <c r="F2221" s="68">
        <f>_xlfn.XLOOKUP(Tabela4[[#This Row],[Destino]],Tabela2[Estado],Tabela2[Id_Porto],-1)</f>
        <v>9</v>
      </c>
      <c r="G2221" s="68">
        <f>_xlfn.XLOOKUP(Tabela4[[#This Row],[Tipo]],Tabela5[Tipo],Tabela5[Id_Carga],-1)</f>
        <v>2</v>
      </c>
      <c r="H2221" s="59">
        <f>MONTH(DATE(2024, FIND(Tabela4[[#This Row],[Mês]], "janfevmarabrmaijunjulagosetoutnovdez")/3 + 1, 1))</f>
        <v>5</v>
      </c>
      <c r="I2221" s="51">
        <v>2</v>
      </c>
      <c r="J2221" s="47">
        <v>2</v>
      </c>
    </row>
    <row r="2222" spans="1:10" x14ac:dyDescent="0.25">
      <c r="A2222" s="59" t="s">
        <v>198</v>
      </c>
      <c r="B2222" s="46" t="s">
        <v>191</v>
      </c>
      <c r="C2222" s="46" t="s">
        <v>182</v>
      </c>
      <c r="D2222" s="46" t="s">
        <v>184</v>
      </c>
      <c r="E2222" s="68">
        <f>_xlfn.XLOOKUP(Tabela4[[#This Row],[Origem]],Tabela2[Estado],Tabela2[Id_Porto],-1)</f>
        <v>7</v>
      </c>
      <c r="F2222" s="68">
        <f>_xlfn.XLOOKUP(Tabela4[[#This Row],[Destino]],Tabela2[Estado],Tabela2[Id_Porto],-1)</f>
        <v>9</v>
      </c>
      <c r="G2222" s="68">
        <f>_xlfn.XLOOKUP(Tabela4[[#This Row],[Tipo]],Tabela5[Tipo],Tabela5[Id_Carga],-1)</f>
        <v>3</v>
      </c>
      <c r="H2222" s="59">
        <f>MONTH(DATE(2024, FIND(Tabela4[[#This Row],[Mês]], "janfevmarabrmaijunjulagosetoutnovdez")/3 + 1, 1))</f>
        <v>5</v>
      </c>
      <c r="I2222" s="51">
        <v>1</v>
      </c>
      <c r="J2222" s="47">
        <v>2</v>
      </c>
    </row>
    <row r="2223" spans="1:10" x14ac:dyDescent="0.25">
      <c r="A2223" s="59" t="s">
        <v>198</v>
      </c>
      <c r="B2223" s="46" t="s">
        <v>192</v>
      </c>
      <c r="C2223" s="46" t="s">
        <v>178</v>
      </c>
      <c r="D2223" s="46" t="s">
        <v>187</v>
      </c>
      <c r="E2223" s="68">
        <f>_xlfn.XLOOKUP(Tabela4[[#This Row],[Origem]],Tabela2[Estado],Tabela2[Id_Porto],-1)</f>
        <v>2</v>
      </c>
      <c r="F2223" s="68">
        <f>_xlfn.XLOOKUP(Tabela4[[#This Row],[Destino]],Tabela2[Estado],Tabela2[Id_Porto],-1)</f>
        <v>12</v>
      </c>
      <c r="G2223" s="68">
        <f>_xlfn.XLOOKUP(Tabela4[[#This Row],[Tipo]],Tabela5[Tipo],Tabela5[Id_Carga],-1)</f>
        <v>1</v>
      </c>
      <c r="H2223" s="59">
        <f>MONTH(DATE(2024, FIND(Tabela4[[#This Row],[Mês]], "janfevmarabrmaijunjulagosetoutnovdez")/3 + 1, 1))</f>
        <v>5</v>
      </c>
      <c r="I2223" s="51">
        <v>2</v>
      </c>
      <c r="J2223" s="47">
        <v>2</v>
      </c>
    </row>
    <row r="2224" spans="1:10" x14ac:dyDescent="0.25">
      <c r="A2224" s="59" t="s">
        <v>198</v>
      </c>
      <c r="B2224" s="46" t="s">
        <v>191</v>
      </c>
      <c r="C2224" s="46" t="s">
        <v>180</v>
      </c>
      <c r="D2224" s="46" t="s">
        <v>181</v>
      </c>
      <c r="E2224" s="68">
        <f>_xlfn.XLOOKUP(Tabela4[[#This Row],[Origem]],Tabela2[Estado],Tabela2[Id_Porto],-1)</f>
        <v>5</v>
      </c>
      <c r="F2224" s="68">
        <f>_xlfn.XLOOKUP(Tabela4[[#This Row],[Destino]],Tabela2[Estado],Tabela2[Id_Porto],-1)</f>
        <v>6</v>
      </c>
      <c r="G2224" s="68">
        <f>_xlfn.XLOOKUP(Tabela4[[#This Row],[Tipo]],Tabela5[Tipo],Tabela5[Id_Carga],-1)</f>
        <v>3</v>
      </c>
      <c r="H2224" s="59">
        <f>MONTH(DATE(2024, FIND(Tabela4[[#This Row],[Mês]], "janfevmarabrmaijunjulagosetoutnovdez")/3 + 1, 1))</f>
        <v>5</v>
      </c>
      <c r="I2224" s="51">
        <v>1</v>
      </c>
      <c r="J2224" s="47">
        <v>2</v>
      </c>
    </row>
    <row r="2225" spans="1:10" x14ac:dyDescent="0.25">
      <c r="A2225" s="59" t="s">
        <v>198</v>
      </c>
      <c r="B2225" s="46" t="s">
        <v>192</v>
      </c>
      <c r="C2225" s="46" t="s">
        <v>180</v>
      </c>
      <c r="D2225" s="46" t="s">
        <v>86</v>
      </c>
      <c r="E2225" s="68">
        <f>_xlfn.XLOOKUP(Tabela4[[#This Row],[Origem]],Tabela2[Estado],Tabela2[Id_Porto],-1)</f>
        <v>5</v>
      </c>
      <c r="F2225" s="68">
        <f>_xlfn.XLOOKUP(Tabela4[[#This Row],[Destino]],Tabela2[Estado],Tabela2[Id_Porto],-1)</f>
        <v>4</v>
      </c>
      <c r="G2225" s="68">
        <f>_xlfn.XLOOKUP(Tabela4[[#This Row],[Tipo]],Tabela5[Tipo],Tabela5[Id_Carga],-1)</f>
        <v>1</v>
      </c>
      <c r="H2225" s="59">
        <f>MONTH(DATE(2024, FIND(Tabela4[[#This Row],[Mês]], "janfevmarabrmaijunjulagosetoutnovdez")/3 + 1, 1))</f>
        <v>5</v>
      </c>
      <c r="I2225" s="51">
        <v>2</v>
      </c>
      <c r="J2225" s="47">
        <v>2</v>
      </c>
    </row>
    <row r="2226" spans="1:10" x14ac:dyDescent="0.25">
      <c r="A2226" s="59" t="s">
        <v>198</v>
      </c>
      <c r="B2226" s="46" t="s">
        <v>191</v>
      </c>
      <c r="C2226" s="46" t="s">
        <v>180</v>
      </c>
      <c r="D2226" s="46" t="s">
        <v>86</v>
      </c>
      <c r="E2226" s="68">
        <f>_xlfn.XLOOKUP(Tabela4[[#This Row],[Origem]],Tabela2[Estado],Tabela2[Id_Porto],-1)</f>
        <v>5</v>
      </c>
      <c r="F2226" s="68">
        <f>_xlfn.XLOOKUP(Tabela4[[#This Row],[Destino]],Tabela2[Estado],Tabela2[Id_Porto],-1)</f>
        <v>4</v>
      </c>
      <c r="G2226" s="68">
        <f>_xlfn.XLOOKUP(Tabela4[[#This Row],[Tipo]],Tabela5[Tipo],Tabela5[Id_Carga],-1)</f>
        <v>3</v>
      </c>
      <c r="H2226" s="59">
        <f>MONTH(DATE(2024, FIND(Tabela4[[#This Row],[Mês]], "janfevmarabrmaijunjulagosetoutnovdez")/3 + 1, 1))</f>
        <v>5</v>
      </c>
      <c r="I2226" s="51">
        <v>1</v>
      </c>
      <c r="J2226" s="47">
        <v>2</v>
      </c>
    </row>
    <row r="2227" spans="1:10" x14ac:dyDescent="0.25">
      <c r="A2227" s="59" t="s">
        <v>198</v>
      </c>
      <c r="B2227" s="46" t="s">
        <v>191</v>
      </c>
      <c r="C2227" s="46" t="s">
        <v>180</v>
      </c>
      <c r="D2227" s="46" t="s">
        <v>86</v>
      </c>
      <c r="E2227" s="68">
        <f>_xlfn.XLOOKUP(Tabela4[[#This Row],[Origem]],Tabela2[Estado],Tabela2[Id_Porto],-1)</f>
        <v>5</v>
      </c>
      <c r="F2227" s="68">
        <f>_xlfn.XLOOKUP(Tabela4[[#This Row],[Destino]],Tabela2[Estado],Tabela2[Id_Porto],-1)</f>
        <v>4</v>
      </c>
      <c r="G2227" s="68">
        <f>_xlfn.XLOOKUP(Tabela4[[#This Row],[Tipo]],Tabela5[Tipo],Tabela5[Id_Carga],-1)</f>
        <v>3</v>
      </c>
      <c r="H2227" s="59">
        <f>MONTH(DATE(2024, FIND(Tabela4[[#This Row],[Mês]], "janfevmarabrmaijunjulagosetoutnovdez")/3 + 1, 1))</f>
        <v>5</v>
      </c>
      <c r="I2227" s="51">
        <v>1</v>
      </c>
      <c r="J2227" s="47">
        <v>2</v>
      </c>
    </row>
    <row r="2228" spans="1:10" x14ac:dyDescent="0.25">
      <c r="A2228" s="59" t="s">
        <v>198</v>
      </c>
      <c r="B2228" s="46" t="s">
        <v>191</v>
      </c>
      <c r="C2228" s="46" t="s">
        <v>180</v>
      </c>
      <c r="D2228" s="46" t="s">
        <v>183</v>
      </c>
      <c r="E2228" s="68">
        <f>_xlfn.XLOOKUP(Tabela4[[#This Row],[Origem]],Tabela2[Estado],Tabela2[Id_Porto],-1)</f>
        <v>5</v>
      </c>
      <c r="F2228" s="68">
        <f>_xlfn.XLOOKUP(Tabela4[[#This Row],[Destino]],Tabela2[Estado],Tabela2[Id_Porto],-1)</f>
        <v>8</v>
      </c>
      <c r="G2228" s="68">
        <f>_xlfn.XLOOKUP(Tabela4[[#This Row],[Tipo]],Tabela5[Tipo],Tabela5[Id_Carga],-1)</f>
        <v>3</v>
      </c>
      <c r="H2228" s="59">
        <f>MONTH(DATE(2024, FIND(Tabela4[[#This Row],[Mês]], "janfevmarabrmaijunjulagosetoutnovdez")/3 + 1, 1))</f>
        <v>5</v>
      </c>
      <c r="I2228" s="51">
        <v>1</v>
      </c>
      <c r="J2228" s="47">
        <v>2</v>
      </c>
    </row>
    <row r="2229" spans="1:10" x14ac:dyDescent="0.25">
      <c r="A2229" s="59" t="s">
        <v>198</v>
      </c>
      <c r="B2229" s="46" t="s">
        <v>193</v>
      </c>
      <c r="C2229" s="46" t="s">
        <v>180</v>
      </c>
      <c r="D2229" s="46" t="s">
        <v>186</v>
      </c>
      <c r="E2229" s="68">
        <f>_xlfn.XLOOKUP(Tabela4[[#This Row],[Origem]],Tabela2[Estado],Tabela2[Id_Porto],-1)</f>
        <v>5</v>
      </c>
      <c r="F2229" s="68">
        <f>_xlfn.XLOOKUP(Tabela4[[#This Row],[Destino]],Tabela2[Estado],Tabela2[Id_Porto],-1)</f>
        <v>11</v>
      </c>
      <c r="G2229" s="68">
        <f>_xlfn.XLOOKUP(Tabela4[[#This Row],[Tipo]],Tabela5[Tipo],Tabela5[Id_Carga],-1)</f>
        <v>4</v>
      </c>
      <c r="H2229" s="59">
        <f>MONTH(DATE(2024, FIND(Tabela4[[#This Row],[Mês]], "janfevmarabrmaijunjulagosetoutnovdez")/3 + 1, 1))</f>
        <v>5</v>
      </c>
      <c r="I2229" s="51">
        <v>1</v>
      </c>
      <c r="J2229" s="47">
        <v>2</v>
      </c>
    </row>
    <row r="2230" spans="1:10" x14ac:dyDescent="0.25">
      <c r="A2230" s="59" t="s">
        <v>198</v>
      </c>
      <c r="B2230" s="46" t="s">
        <v>193</v>
      </c>
      <c r="C2230" s="46" t="s">
        <v>185</v>
      </c>
      <c r="D2230" s="46" t="s">
        <v>186</v>
      </c>
      <c r="E2230" s="68">
        <f>_xlfn.XLOOKUP(Tabela4[[#This Row],[Origem]],Tabela2[Estado],Tabela2[Id_Porto],-1)</f>
        <v>10</v>
      </c>
      <c r="F2230" s="68">
        <f>_xlfn.XLOOKUP(Tabela4[[#This Row],[Destino]],Tabela2[Estado],Tabela2[Id_Porto],-1)</f>
        <v>11</v>
      </c>
      <c r="G2230" s="68">
        <f>_xlfn.XLOOKUP(Tabela4[[#This Row],[Tipo]],Tabela5[Tipo],Tabela5[Id_Carga],-1)</f>
        <v>4</v>
      </c>
      <c r="H2230" s="59">
        <f>MONTH(DATE(2024, FIND(Tabela4[[#This Row],[Mês]], "janfevmarabrmaijunjulagosetoutnovdez")/3 + 1, 1))</f>
        <v>5</v>
      </c>
      <c r="I2230" s="51">
        <v>1</v>
      </c>
      <c r="J2230" s="47">
        <v>2</v>
      </c>
    </row>
    <row r="2231" spans="1:10" x14ac:dyDescent="0.25">
      <c r="A2231" s="59" t="s">
        <v>198</v>
      </c>
      <c r="B2231" s="46" t="s">
        <v>191</v>
      </c>
      <c r="C2231" s="46" t="s">
        <v>183</v>
      </c>
      <c r="D2231" s="46" t="s">
        <v>179</v>
      </c>
      <c r="E2231" s="68">
        <f>_xlfn.XLOOKUP(Tabela4[[#This Row],[Origem]],Tabela2[Estado],Tabela2[Id_Porto],-1)</f>
        <v>8</v>
      </c>
      <c r="F2231" s="68">
        <f>_xlfn.XLOOKUP(Tabela4[[#This Row],[Destino]],Tabela2[Estado],Tabela2[Id_Porto],-1)</f>
        <v>3</v>
      </c>
      <c r="G2231" s="68">
        <f>_xlfn.XLOOKUP(Tabela4[[#This Row],[Tipo]],Tabela5[Tipo],Tabela5[Id_Carga],-1)</f>
        <v>3</v>
      </c>
      <c r="H2231" s="59">
        <f>MONTH(DATE(2024, FIND(Tabela4[[#This Row],[Mês]], "janfevmarabrmaijunjulagosetoutnovdez")/3 + 1, 1))</f>
        <v>5</v>
      </c>
      <c r="I2231" s="51">
        <v>1</v>
      </c>
      <c r="J2231" s="47">
        <v>2</v>
      </c>
    </row>
    <row r="2232" spans="1:10" x14ac:dyDescent="0.25">
      <c r="A2232" s="59" t="s">
        <v>198</v>
      </c>
      <c r="B2232" s="46" t="s">
        <v>191</v>
      </c>
      <c r="C2232" s="46" t="s">
        <v>183</v>
      </c>
      <c r="D2232" s="46" t="s">
        <v>179</v>
      </c>
      <c r="E2232" s="68">
        <f>_xlfn.XLOOKUP(Tabela4[[#This Row],[Origem]],Tabela2[Estado],Tabela2[Id_Porto],-1)</f>
        <v>8</v>
      </c>
      <c r="F2232" s="68">
        <f>_xlfn.XLOOKUP(Tabela4[[#This Row],[Destino]],Tabela2[Estado],Tabela2[Id_Porto],-1)</f>
        <v>3</v>
      </c>
      <c r="G2232" s="68">
        <f>_xlfn.XLOOKUP(Tabela4[[#This Row],[Tipo]],Tabela5[Tipo],Tabela5[Id_Carga],-1)</f>
        <v>3</v>
      </c>
      <c r="H2232" s="59">
        <f>MONTH(DATE(2024, FIND(Tabela4[[#This Row],[Mês]], "janfevmarabrmaijunjulagosetoutnovdez")/3 + 1, 1))</f>
        <v>5</v>
      </c>
      <c r="I2232" s="51">
        <v>1</v>
      </c>
      <c r="J2232" s="47">
        <v>2</v>
      </c>
    </row>
    <row r="2233" spans="1:10" x14ac:dyDescent="0.25">
      <c r="A2233" s="59" t="s">
        <v>198</v>
      </c>
      <c r="B2233" s="46" t="s">
        <v>191</v>
      </c>
      <c r="C2233" s="46" t="s">
        <v>183</v>
      </c>
      <c r="D2233" s="46" t="s">
        <v>180</v>
      </c>
      <c r="E2233" s="68">
        <f>_xlfn.XLOOKUP(Tabela4[[#This Row],[Origem]],Tabela2[Estado],Tabela2[Id_Porto],-1)</f>
        <v>8</v>
      </c>
      <c r="F2233" s="68">
        <f>_xlfn.XLOOKUP(Tabela4[[#This Row],[Destino]],Tabela2[Estado],Tabela2[Id_Porto],-1)</f>
        <v>5</v>
      </c>
      <c r="G2233" s="68">
        <f>_xlfn.XLOOKUP(Tabela4[[#This Row],[Tipo]],Tabela5[Tipo],Tabela5[Id_Carga],-1)</f>
        <v>3</v>
      </c>
      <c r="H2233" s="59">
        <f>MONTH(DATE(2024, FIND(Tabela4[[#This Row],[Mês]], "janfevmarabrmaijunjulagosetoutnovdez")/3 + 1, 1))</f>
        <v>5</v>
      </c>
      <c r="I2233" s="51">
        <v>1</v>
      </c>
      <c r="J2233" s="47">
        <v>2</v>
      </c>
    </row>
    <row r="2234" spans="1:10" x14ac:dyDescent="0.25">
      <c r="A2234" s="59" t="s">
        <v>198</v>
      </c>
      <c r="B2234" s="46" t="s">
        <v>191</v>
      </c>
      <c r="C2234" s="46" t="s">
        <v>183</v>
      </c>
      <c r="D2234" s="46" t="s">
        <v>186</v>
      </c>
      <c r="E2234" s="68">
        <f>_xlfn.XLOOKUP(Tabela4[[#This Row],[Origem]],Tabela2[Estado],Tabela2[Id_Porto],-1)</f>
        <v>8</v>
      </c>
      <c r="F2234" s="68">
        <f>_xlfn.XLOOKUP(Tabela4[[#This Row],[Destino]],Tabela2[Estado],Tabela2[Id_Porto],-1)</f>
        <v>11</v>
      </c>
      <c r="G2234" s="68">
        <f>_xlfn.XLOOKUP(Tabela4[[#This Row],[Tipo]],Tabela5[Tipo],Tabela5[Id_Carga],-1)</f>
        <v>3</v>
      </c>
      <c r="H2234" s="59">
        <f>MONTH(DATE(2024, FIND(Tabela4[[#This Row],[Mês]], "janfevmarabrmaijunjulagosetoutnovdez")/3 + 1, 1))</f>
        <v>5</v>
      </c>
      <c r="I2234" s="51">
        <v>1</v>
      </c>
      <c r="J2234" s="47">
        <v>2</v>
      </c>
    </row>
    <row r="2235" spans="1:10" x14ac:dyDescent="0.25">
      <c r="A2235" s="59" t="s">
        <v>198</v>
      </c>
      <c r="B2235" s="46" t="s">
        <v>191</v>
      </c>
      <c r="C2235" s="46" t="s">
        <v>183</v>
      </c>
      <c r="D2235" s="46" t="s">
        <v>186</v>
      </c>
      <c r="E2235" s="68">
        <f>_xlfn.XLOOKUP(Tabela4[[#This Row],[Origem]],Tabela2[Estado],Tabela2[Id_Porto],-1)</f>
        <v>8</v>
      </c>
      <c r="F2235" s="68">
        <f>_xlfn.XLOOKUP(Tabela4[[#This Row],[Destino]],Tabela2[Estado],Tabela2[Id_Porto],-1)</f>
        <v>11</v>
      </c>
      <c r="G2235" s="68">
        <f>_xlfn.XLOOKUP(Tabela4[[#This Row],[Tipo]],Tabela5[Tipo],Tabela5[Id_Carga],-1)</f>
        <v>3</v>
      </c>
      <c r="H2235" s="59">
        <f>MONTH(DATE(2024, FIND(Tabela4[[#This Row],[Mês]], "janfevmarabrmaijunjulagosetoutnovdez")/3 + 1, 1))</f>
        <v>5</v>
      </c>
      <c r="I2235" s="51">
        <v>1</v>
      </c>
      <c r="J2235" s="47">
        <v>2</v>
      </c>
    </row>
    <row r="2236" spans="1:10" x14ac:dyDescent="0.25">
      <c r="A2236" s="59" t="s">
        <v>198</v>
      </c>
      <c r="B2236" s="46" t="s">
        <v>191</v>
      </c>
      <c r="C2236" s="46" t="s">
        <v>187</v>
      </c>
      <c r="D2236" s="46" t="s">
        <v>186</v>
      </c>
      <c r="E2236" s="68">
        <f>_xlfn.XLOOKUP(Tabela4[[#This Row],[Origem]],Tabela2[Estado],Tabela2[Id_Porto],-1)</f>
        <v>12</v>
      </c>
      <c r="F2236" s="68">
        <f>_xlfn.XLOOKUP(Tabela4[[#This Row],[Destino]],Tabela2[Estado],Tabela2[Id_Porto],-1)</f>
        <v>11</v>
      </c>
      <c r="G2236" s="68">
        <f>_xlfn.XLOOKUP(Tabela4[[#This Row],[Tipo]],Tabela5[Tipo],Tabela5[Id_Carga],-1)</f>
        <v>3</v>
      </c>
      <c r="H2236" s="59">
        <f>MONTH(DATE(2024, FIND(Tabela4[[#This Row],[Mês]], "janfevmarabrmaijunjulagosetoutnovdez")/3 + 1, 1))</f>
        <v>5</v>
      </c>
      <c r="I2236" s="51">
        <v>1</v>
      </c>
      <c r="J2236" s="47">
        <v>2</v>
      </c>
    </row>
    <row r="2237" spans="1:10" x14ac:dyDescent="0.25">
      <c r="A2237" s="59" t="s">
        <v>198</v>
      </c>
      <c r="B2237" s="46" t="s">
        <v>191</v>
      </c>
      <c r="C2237" s="46" t="s">
        <v>187</v>
      </c>
      <c r="D2237" s="46" t="s">
        <v>186</v>
      </c>
      <c r="E2237" s="68">
        <f>_xlfn.XLOOKUP(Tabela4[[#This Row],[Origem]],Tabela2[Estado],Tabela2[Id_Porto],-1)</f>
        <v>12</v>
      </c>
      <c r="F2237" s="68">
        <f>_xlfn.XLOOKUP(Tabela4[[#This Row],[Destino]],Tabela2[Estado],Tabela2[Id_Porto],-1)</f>
        <v>11</v>
      </c>
      <c r="G2237" s="68">
        <f>_xlfn.XLOOKUP(Tabela4[[#This Row],[Tipo]],Tabela5[Tipo],Tabela5[Id_Carga],-1)</f>
        <v>3</v>
      </c>
      <c r="H2237" s="59">
        <f>MONTH(DATE(2024, FIND(Tabela4[[#This Row],[Mês]], "janfevmarabrmaijunjulagosetoutnovdez")/3 + 1, 1))</f>
        <v>5</v>
      </c>
      <c r="I2237" s="51">
        <v>1</v>
      </c>
      <c r="J2237" s="47">
        <v>2</v>
      </c>
    </row>
    <row r="2238" spans="1:10" x14ac:dyDescent="0.25">
      <c r="A2238" s="59" t="s">
        <v>198</v>
      </c>
      <c r="B2238" s="46" t="s">
        <v>191</v>
      </c>
      <c r="C2238" s="46" t="s">
        <v>187</v>
      </c>
      <c r="D2238" s="46" t="s">
        <v>184</v>
      </c>
      <c r="E2238" s="68">
        <f>_xlfn.XLOOKUP(Tabela4[[#This Row],[Origem]],Tabela2[Estado],Tabela2[Id_Porto],-1)</f>
        <v>12</v>
      </c>
      <c r="F2238" s="68">
        <f>_xlfn.XLOOKUP(Tabela4[[#This Row],[Destino]],Tabela2[Estado],Tabela2[Id_Porto],-1)</f>
        <v>9</v>
      </c>
      <c r="G2238" s="68">
        <f>_xlfn.XLOOKUP(Tabela4[[#This Row],[Tipo]],Tabela5[Tipo],Tabela5[Id_Carga],-1)</f>
        <v>3</v>
      </c>
      <c r="H2238" s="59">
        <f>MONTH(DATE(2024, FIND(Tabela4[[#This Row],[Mês]], "janfevmarabrmaijunjulagosetoutnovdez")/3 + 1, 1))</f>
        <v>5</v>
      </c>
      <c r="I2238" s="51">
        <v>1</v>
      </c>
      <c r="J2238" s="47">
        <v>2</v>
      </c>
    </row>
    <row r="2239" spans="1:10" x14ac:dyDescent="0.25">
      <c r="A2239" s="59" t="s">
        <v>198</v>
      </c>
      <c r="B2239" s="46" t="s">
        <v>191</v>
      </c>
      <c r="C2239" s="46" t="s">
        <v>186</v>
      </c>
      <c r="D2239" s="46" t="s">
        <v>181</v>
      </c>
      <c r="E2239" s="68">
        <f>_xlfn.XLOOKUP(Tabela4[[#This Row],[Origem]],Tabela2[Estado],Tabela2[Id_Porto],-1)</f>
        <v>11</v>
      </c>
      <c r="F2239" s="68">
        <f>_xlfn.XLOOKUP(Tabela4[[#This Row],[Destino]],Tabela2[Estado],Tabela2[Id_Porto],-1)</f>
        <v>6</v>
      </c>
      <c r="G2239" s="68">
        <f>_xlfn.XLOOKUP(Tabela4[[#This Row],[Tipo]],Tabela5[Tipo],Tabela5[Id_Carga],-1)</f>
        <v>3</v>
      </c>
      <c r="H2239" s="59">
        <f>MONTH(DATE(2024, FIND(Tabela4[[#This Row],[Mês]], "janfevmarabrmaijunjulagosetoutnovdez")/3 + 1, 1))</f>
        <v>5</v>
      </c>
      <c r="I2239" s="51">
        <v>1</v>
      </c>
      <c r="J2239" s="47">
        <v>2</v>
      </c>
    </row>
    <row r="2240" spans="1:10" x14ac:dyDescent="0.25">
      <c r="A2240" s="59" t="s">
        <v>198</v>
      </c>
      <c r="B2240" s="46" t="s">
        <v>193</v>
      </c>
      <c r="C2240" s="46" t="s">
        <v>186</v>
      </c>
      <c r="D2240" s="46" t="s">
        <v>181</v>
      </c>
      <c r="E2240" s="68">
        <f>_xlfn.XLOOKUP(Tabela4[[#This Row],[Origem]],Tabela2[Estado],Tabela2[Id_Porto],-1)</f>
        <v>11</v>
      </c>
      <c r="F2240" s="68">
        <f>_xlfn.XLOOKUP(Tabela4[[#This Row],[Destino]],Tabela2[Estado],Tabela2[Id_Porto],-1)</f>
        <v>6</v>
      </c>
      <c r="G2240" s="68">
        <f>_xlfn.XLOOKUP(Tabela4[[#This Row],[Tipo]],Tabela5[Tipo],Tabela5[Id_Carga],-1)</f>
        <v>4</v>
      </c>
      <c r="H2240" s="59">
        <f>MONTH(DATE(2024, FIND(Tabela4[[#This Row],[Mês]], "janfevmarabrmaijunjulagosetoutnovdez")/3 + 1, 1))</f>
        <v>5</v>
      </c>
      <c r="I2240" s="51">
        <v>1</v>
      </c>
      <c r="J2240" s="47">
        <v>2</v>
      </c>
    </row>
    <row r="2241" spans="1:10" x14ac:dyDescent="0.25">
      <c r="A2241" s="59" t="s">
        <v>198</v>
      </c>
      <c r="B2241" s="46" t="s">
        <v>191</v>
      </c>
      <c r="C2241" s="46" t="s">
        <v>186</v>
      </c>
      <c r="D2241" s="46" t="s">
        <v>86</v>
      </c>
      <c r="E2241" s="68">
        <f>_xlfn.XLOOKUP(Tabela4[[#This Row],[Origem]],Tabela2[Estado],Tabela2[Id_Porto],-1)</f>
        <v>11</v>
      </c>
      <c r="F2241" s="68">
        <f>_xlfn.XLOOKUP(Tabela4[[#This Row],[Destino]],Tabela2[Estado],Tabela2[Id_Porto],-1)</f>
        <v>4</v>
      </c>
      <c r="G2241" s="68">
        <f>_xlfn.XLOOKUP(Tabela4[[#This Row],[Tipo]],Tabela5[Tipo],Tabela5[Id_Carga],-1)</f>
        <v>3</v>
      </c>
      <c r="H2241" s="59">
        <f>MONTH(DATE(2024, FIND(Tabela4[[#This Row],[Mês]], "janfevmarabrmaijunjulagosetoutnovdez")/3 + 1, 1))</f>
        <v>5</v>
      </c>
      <c r="I2241" s="51">
        <v>1</v>
      </c>
      <c r="J2241" s="47">
        <v>2</v>
      </c>
    </row>
    <row r="2242" spans="1:10" x14ac:dyDescent="0.25">
      <c r="A2242" s="59" t="s">
        <v>198</v>
      </c>
      <c r="B2242" s="46" t="s">
        <v>193</v>
      </c>
      <c r="C2242" s="46" t="s">
        <v>186</v>
      </c>
      <c r="D2242" s="46" t="s">
        <v>179</v>
      </c>
      <c r="E2242" s="68">
        <f>_xlfn.XLOOKUP(Tabela4[[#This Row],[Origem]],Tabela2[Estado],Tabela2[Id_Porto],-1)</f>
        <v>11</v>
      </c>
      <c r="F2242" s="68">
        <f>_xlfn.XLOOKUP(Tabela4[[#This Row],[Destino]],Tabela2[Estado],Tabela2[Id_Porto],-1)</f>
        <v>3</v>
      </c>
      <c r="G2242" s="68">
        <f>_xlfn.XLOOKUP(Tabela4[[#This Row],[Tipo]],Tabela5[Tipo],Tabela5[Id_Carga],-1)</f>
        <v>4</v>
      </c>
      <c r="H2242" s="59">
        <f>MONTH(DATE(2024, FIND(Tabela4[[#This Row],[Mês]], "janfevmarabrmaijunjulagosetoutnovdez")/3 + 1, 1))</f>
        <v>5</v>
      </c>
      <c r="I2242" s="51">
        <v>1</v>
      </c>
      <c r="J2242" s="47">
        <v>2</v>
      </c>
    </row>
    <row r="2243" spans="1:10" x14ac:dyDescent="0.25">
      <c r="A2243" s="59" t="s">
        <v>198</v>
      </c>
      <c r="B2243" s="46" t="s">
        <v>191</v>
      </c>
      <c r="C2243" s="46" t="s">
        <v>186</v>
      </c>
      <c r="D2243" s="46" t="s">
        <v>180</v>
      </c>
      <c r="E2243" s="68">
        <f>_xlfn.XLOOKUP(Tabela4[[#This Row],[Origem]],Tabela2[Estado],Tabela2[Id_Porto],-1)</f>
        <v>11</v>
      </c>
      <c r="F2243" s="68">
        <f>_xlfn.XLOOKUP(Tabela4[[#This Row],[Destino]],Tabela2[Estado],Tabela2[Id_Porto],-1)</f>
        <v>5</v>
      </c>
      <c r="G2243" s="68">
        <f>_xlfn.XLOOKUP(Tabela4[[#This Row],[Tipo]],Tabela5[Tipo],Tabela5[Id_Carga],-1)</f>
        <v>3</v>
      </c>
      <c r="H2243" s="59">
        <f>MONTH(DATE(2024, FIND(Tabela4[[#This Row],[Mês]], "janfevmarabrmaijunjulagosetoutnovdez")/3 + 1, 1))</f>
        <v>5</v>
      </c>
      <c r="I2243" s="51">
        <v>2</v>
      </c>
      <c r="J2243" s="47">
        <v>2</v>
      </c>
    </row>
    <row r="2244" spans="1:10" x14ac:dyDescent="0.25">
      <c r="A2244" s="59" t="s">
        <v>198</v>
      </c>
      <c r="B2244" s="46" t="s">
        <v>192</v>
      </c>
      <c r="C2244" s="46" t="s">
        <v>186</v>
      </c>
      <c r="D2244" s="46" t="s">
        <v>183</v>
      </c>
      <c r="E2244" s="68">
        <f>_xlfn.XLOOKUP(Tabela4[[#This Row],[Origem]],Tabela2[Estado],Tabela2[Id_Porto],-1)</f>
        <v>11</v>
      </c>
      <c r="F2244" s="68">
        <f>_xlfn.XLOOKUP(Tabela4[[#This Row],[Destino]],Tabela2[Estado],Tabela2[Id_Porto],-1)</f>
        <v>8</v>
      </c>
      <c r="G2244" s="68">
        <f>_xlfn.XLOOKUP(Tabela4[[#This Row],[Tipo]],Tabela5[Tipo],Tabela5[Id_Carga],-1)</f>
        <v>1</v>
      </c>
      <c r="H2244" s="59">
        <f>MONTH(DATE(2024, FIND(Tabela4[[#This Row],[Mês]], "janfevmarabrmaijunjulagosetoutnovdez")/3 + 1, 1))</f>
        <v>5</v>
      </c>
      <c r="I2244" s="51">
        <v>2</v>
      </c>
      <c r="J2244" s="47">
        <v>2</v>
      </c>
    </row>
    <row r="2245" spans="1:10" x14ac:dyDescent="0.25">
      <c r="A2245" s="59" t="s">
        <v>198</v>
      </c>
      <c r="B2245" s="46" t="s">
        <v>191</v>
      </c>
      <c r="C2245" s="46" t="s">
        <v>186</v>
      </c>
      <c r="D2245" s="46" t="s">
        <v>183</v>
      </c>
      <c r="E2245" s="68">
        <f>_xlfn.XLOOKUP(Tabela4[[#This Row],[Origem]],Tabela2[Estado],Tabela2[Id_Porto],-1)</f>
        <v>11</v>
      </c>
      <c r="F2245" s="68">
        <f>_xlfn.XLOOKUP(Tabela4[[#This Row],[Destino]],Tabela2[Estado],Tabela2[Id_Porto],-1)</f>
        <v>8</v>
      </c>
      <c r="G2245" s="68">
        <f>_xlfn.XLOOKUP(Tabela4[[#This Row],[Tipo]],Tabela5[Tipo],Tabela5[Id_Carga],-1)</f>
        <v>3</v>
      </c>
      <c r="H2245" s="59">
        <f>MONTH(DATE(2024, FIND(Tabela4[[#This Row],[Mês]], "janfevmarabrmaijunjulagosetoutnovdez")/3 + 1, 1))</f>
        <v>5</v>
      </c>
      <c r="I2245" s="51">
        <v>1</v>
      </c>
      <c r="J2245" s="47">
        <v>2</v>
      </c>
    </row>
    <row r="2246" spans="1:10" x14ac:dyDescent="0.25">
      <c r="A2246" s="59" t="s">
        <v>198</v>
      </c>
      <c r="B2246" s="46" t="s">
        <v>191</v>
      </c>
      <c r="C2246" s="46" t="s">
        <v>186</v>
      </c>
      <c r="D2246" s="46" t="s">
        <v>183</v>
      </c>
      <c r="E2246" s="68">
        <f>_xlfn.XLOOKUP(Tabela4[[#This Row],[Origem]],Tabela2[Estado],Tabela2[Id_Porto],-1)</f>
        <v>11</v>
      </c>
      <c r="F2246" s="68">
        <f>_xlfn.XLOOKUP(Tabela4[[#This Row],[Destino]],Tabela2[Estado],Tabela2[Id_Porto],-1)</f>
        <v>8</v>
      </c>
      <c r="G2246" s="68">
        <f>_xlfn.XLOOKUP(Tabela4[[#This Row],[Tipo]],Tabela5[Tipo],Tabela5[Id_Carga],-1)</f>
        <v>3</v>
      </c>
      <c r="H2246" s="59">
        <f>MONTH(DATE(2024, FIND(Tabela4[[#This Row],[Mês]], "janfevmarabrmaijunjulagosetoutnovdez")/3 + 1, 1))</f>
        <v>5</v>
      </c>
      <c r="I2246" s="51">
        <v>1</v>
      </c>
      <c r="J2246" s="47">
        <v>2</v>
      </c>
    </row>
    <row r="2247" spans="1:10" x14ac:dyDescent="0.25">
      <c r="A2247" s="59" t="s">
        <v>198</v>
      </c>
      <c r="B2247" s="46" t="s">
        <v>191</v>
      </c>
      <c r="C2247" s="46" t="s">
        <v>186</v>
      </c>
      <c r="D2247" s="46" t="s">
        <v>183</v>
      </c>
      <c r="E2247" s="68">
        <f>_xlfn.XLOOKUP(Tabela4[[#This Row],[Origem]],Tabela2[Estado],Tabela2[Id_Porto],-1)</f>
        <v>11</v>
      </c>
      <c r="F2247" s="68">
        <f>_xlfn.XLOOKUP(Tabela4[[#This Row],[Destino]],Tabela2[Estado],Tabela2[Id_Porto],-1)</f>
        <v>8</v>
      </c>
      <c r="G2247" s="68">
        <f>_xlfn.XLOOKUP(Tabela4[[#This Row],[Tipo]],Tabela5[Tipo],Tabela5[Id_Carga],-1)</f>
        <v>3</v>
      </c>
      <c r="H2247" s="59">
        <f>MONTH(DATE(2024, FIND(Tabela4[[#This Row],[Mês]], "janfevmarabrmaijunjulagosetoutnovdez")/3 + 1, 1))</f>
        <v>5</v>
      </c>
      <c r="I2247" s="51">
        <v>1</v>
      </c>
      <c r="J2247" s="47">
        <v>2</v>
      </c>
    </row>
    <row r="2248" spans="1:10" x14ac:dyDescent="0.25">
      <c r="A2248" s="59" t="s">
        <v>198</v>
      </c>
      <c r="B2248" s="46" t="s">
        <v>191</v>
      </c>
      <c r="C2248" s="46" t="s">
        <v>186</v>
      </c>
      <c r="D2248" s="46" t="s">
        <v>186</v>
      </c>
      <c r="E2248" s="68">
        <f>_xlfn.XLOOKUP(Tabela4[[#This Row],[Origem]],Tabela2[Estado],Tabela2[Id_Porto],-1)</f>
        <v>11</v>
      </c>
      <c r="F2248" s="68">
        <f>_xlfn.XLOOKUP(Tabela4[[#This Row],[Destino]],Tabela2[Estado],Tabela2[Id_Porto],-1)</f>
        <v>11</v>
      </c>
      <c r="G2248" s="68">
        <f>_xlfn.XLOOKUP(Tabela4[[#This Row],[Tipo]],Tabela5[Tipo],Tabela5[Id_Carga],-1)</f>
        <v>3</v>
      </c>
      <c r="H2248" s="59">
        <f>MONTH(DATE(2024, FIND(Tabela4[[#This Row],[Mês]], "janfevmarabrmaijunjulagosetoutnovdez")/3 + 1, 1))</f>
        <v>5</v>
      </c>
      <c r="I2248" s="51">
        <v>1</v>
      </c>
      <c r="J2248" s="47">
        <v>2</v>
      </c>
    </row>
    <row r="2249" spans="1:10" x14ac:dyDescent="0.25">
      <c r="A2249" s="59" t="s">
        <v>198</v>
      </c>
      <c r="B2249" s="46" t="s">
        <v>191</v>
      </c>
      <c r="C2249" s="46" t="s">
        <v>186</v>
      </c>
      <c r="D2249" s="46" t="s">
        <v>184</v>
      </c>
      <c r="E2249" s="68">
        <f>_xlfn.XLOOKUP(Tabela4[[#This Row],[Origem]],Tabela2[Estado],Tabela2[Id_Porto],-1)</f>
        <v>11</v>
      </c>
      <c r="F2249" s="68">
        <f>_xlfn.XLOOKUP(Tabela4[[#This Row],[Destino]],Tabela2[Estado],Tabela2[Id_Porto],-1)</f>
        <v>9</v>
      </c>
      <c r="G2249" s="68">
        <f>_xlfn.XLOOKUP(Tabela4[[#This Row],[Tipo]],Tabela5[Tipo],Tabela5[Id_Carga],-1)</f>
        <v>3</v>
      </c>
      <c r="H2249" s="59">
        <f>MONTH(DATE(2024, FIND(Tabela4[[#This Row],[Mês]], "janfevmarabrmaijunjulagosetoutnovdez")/3 + 1, 1))</f>
        <v>5</v>
      </c>
      <c r="I2249" s="51">
        <v>1</v>
      </c>
      <c r="J2249" s="47">
        <v>2</v>
      </c>
    </row>
    <row r="2250" spans="1:10" x14ac:dyDescent="0.25">
      <c r="A2250" s="59" t="s">
        <v>198</v>
      </c>
      <c r="B2250" s="46" t="s">
        <v>191</v>
      </c>
      <c r="C2250" s="46" t="s">
        <v>184</v>
      </c>
      <c r="D2250" s="46" t="s">
        <v>177</v>
      </c>
      <c r="E2250" s="68">
        <f>_xlfn.XLOOKUP(Tabela4[[#This Row],[Origem]],Tabela2[Estado],Tabela2[Id_Porto],-1)</f>
        <v>9</v>
      </c>
      <c r="F2250" s="68">
        <f>_xlfn.XLOOKUP(Tabela4[[#This Row],[Destino]],Tabela2[Estado],Tabela2[Id_Porto],-1)</f>
        <v>1</v>
      </c>
      <c r="G2250" s="68">
        <f>_xlfn.XLOOKUP(Tabela4[[#This Row],[Tipo]],Tabela5[Tipo],Tabela5[Id_Carga],-1)</f>
        <v>3</v>
      </c>
      <c r="H2250" s="59">
        <f>MONTH(DATE(2024, FIND(Tabela4[[#This Row],[Mês]], "janfevmarabrmaijunjulagosetoutnovdez")/3 + 1, 1))</f>
        <v>5</v>
      </c>
      <c r="I2250" s="51">
        <v>1</v>
      </c>
      <c r="J2250" s="47">
        <v>2</v>
      </c>
    </row>
    <row r="2251" spans="1:10" x14ac:dyDescent="0.25">
      <c r="A2251" s="59" t="s">
        <v>198</v>
      </c>
      <c r="B2251" s="46" t="s">
        <v>193</v>
      </c>
      <c r="C2251" s="46" t="s">
        <v>184</v>
      </c>
      <c r="D2251" s="46" t="s">
        <v>179</v>
      </c>
      <c r="E2251" s="68">
        <f>_xlfn.XLOOKUP(Tabela4[[#This Row],[Origem]],Tabela2[Estado],Tabela2[Id_Porto],-1)</f>
        <v>9</v>
      </c>
      <c r="F2251" s="68">
        <f>_xlfn.XLOOKUP(Tabela4[[#This Row],[Destino]],Tabela2[Estado],Tabela2[Id_Porto],-1)</f>
        <v>3</v>
      </c>
      <c r="G2251" s="68">
        <f>_xlfn.XLOOKUP(Tabela4[[#This Row],[Tipo]],Tabela5[Tipo],Tabela5[Id_Carga],-1)</f>
        <v>4</v>
      </c>
      <c r="H2251" s="59">
        <f>MONTH(DATE(2024, FIND(Tabela4[[#This Row],[Mês]], "janfevmarabrmaijunjulagosetoutnovdez")/3 + 1, 1))</f>
        <v>5</v>
      </c>
      <c r="I2251" s="51">
        <v>1</v>
      </c>
      <c r="J2251" s="47">
        <v>2</v>
      </c>
    </row>
    <row r="2252" spans="1:10" x14ac:dyDescent="0.25">
      <c r="A2252" s="59" t="s">
        <v>198</v>
      </c>
      <c r="B2252" s="46" t="s">
        <v>191</v>
      </c>
      <c r="C2252" s="46" t="s">
        <v>184</v>
      </c>
      <c r="D2252" s="46" t="s">
        <v>180</v>
      </c>
      <c r="E2252" s="68">
        <f>_xlfn.XLOOKUP(Tabela4[[#This Row],[Origem]],Tabela2[Estado],Tabela2[Id_Porto],-1)</f>
        <v>9</v>
      </c>
      <c r="F2252" s="68">
        <f>_xlfn.XLOOKUP(Tabela4[[#This Row],[Destino]],Tabela2[Estado],Tabela2[Id_Porto],-1)</f>
        <v>5</v>
      </c>
      <c r="G2252" s="68">
        <f>_xlfn.XLOOKUP(Tabela4[[#This Row],[Tipo]],Tabela5[Tipo],Tabela5[Id_Carga],-1)</f>
        <v>3</v>
      </c>
      <c r="H2252" s="59">
        <f>MONTH(DATE(2024, FIND(Tabela4[[#This Row],[Mês]], "janfevmarabrmaijunjulagosetoutnovdez")/3 + 1, 1))</f>
        <v>5</v>
      </c>
      <c r="I2252" s="51">
        <v>1</v>
      </c>
      <c r="J2252" s="47">
        <v>2</v>
      </c>
    </row>
    <row r="2253" spans="1:10" x14ac:dyDescent="0.25">
      <c r="A2253" s="59" t="s">
        <v>198</v>
      </c>
      <c r="B2253" s="46" t="s">
        <v>191</v>
      </c>
      <c r="C2253" s="46" t="s">
        <v>184</v>
      </c>
      <c r="D2253" s="46" t="s">
        <v>180</v>
      </c>
      <c r="E2253" s="68">
        <f>_xlfn.XLOOKUP(Tabela4[[#This Row],[Origem]],Tabela2[Estado],Tabela2[Id_Porto],-1)</f>
        <v>9</v>
      </c>
      <c r="F2253" s="68">
        <f>_xlfn.XLOOKUP(Tabela4[[#This Row],[Destino]],Tabela2[Estado],Tabela2[Id_Porto],-1)</f>
        <v>5</v>
      </c>
      <c r="G2253" s="68">
        <f>_xlfn.XLOOKUP(Tabela4[[#This Row],[Tipo]],Tabela5[Tipo],Tabela5[Id_Carga],-1)</f>
        <v>3</v>
      </c>
      <c r="H2253" s="59">
        <f>MONTH(DATE(2024, FIND(Tabela4[[#This Row],[Mês]], "janfevmarabrmaijunjulagosetoutnovdez")/3 + 1, 1))</f>
        <v>5</v>
      </c>
      <c r="I2253" s="51">
        <v>1</v>
      </c>
      <c r="J2253" s="47">
        <v>2</v>
      </c>
    </row>
    <row r="2254" spans="1:10" x14ac:dyDescent="0.25">
      <c r="A2254" s="59" t="s">
        <v>198</v>
      </c>
      <c r="B2254" s="46" t="s">
        <v>192</v>
      </c>
      <c r="C2254" s="46" t="s">
        <v>184</v>
      </c>
      <c r="D2254" s="46" t="s">
        <v>183</v>
      </c>
      <c r="E2254" s="68">
        <f>_xlfn.XLOOKUP(Tabela4[[#This Row],[Origem]],Tabela2[Estado],Tabela2[Id_Porto],-1)</f>
        <v>9</v>
      </c>
      <c r="F2254" s="68">
        <f>_xlfn.XLOOKUP(Tabela4[[#This Row],[Destino]],Tabela2[Estado],Tabela2[Id_Porto],-1)</f>
        <v>8</v>
      </c>
      <c r="G2254" s="68">
        <f>_xlfn.XLOOKUP(Tabela4[[#This Row],[Tipo]],Tabela5[Tipo],Tabela5[Id_Carga],-1)</f>
        <v>1</v>
      </c>
      <c r="H2254" s="59">
        <f>MONTH(DATE(2024, FIND(Tabela4[[#This Row],[Mês]], "janfevmarabrmaijunjulagosetoutnovdez")/3 + 1, 1))</f>
        <v>5</v>
      </c>
      <c r="I2254" s="51">
        <v>2</v>
      </c>
      <c r="J2254" s="47">
        <v>2</v>
      </c>
    </row>
    <row r="2255" spans="1:10" x14ac:dyDescent="0.25">
      <c r="A2255" s="59" t="s">
        <v>198</v>
      </c>
      <c r="B2255" s="46" t="s">
        <v>192</v>
      </c>
      <c r="C2255" s="46" t="s">
        <v>177</v>
      </c>
      <c r="D2255" s="46" t="s">
        <v>181</v>
      </c>
      <c r="E2255" s="68">
        <f>_xlfn.XLOOKUP(Tabela4[[#This Row],[Origem]],Tabela2[Estado],Tabela2[Id_Porto],-1)</f>
        <v>1</v>
      </c>
      <c r="F2255" s="68">
        <f>_xlfn.XLOOKUP(Tabela4[[#This Row],[Destino]],Tabela2[Estado],Tabela2[Id_Porto],-1)</f>
        <v>6</v>
      </c>
      <c r="G2255" s="68">
        <f>_xlfn.XLOOKUP(Tabela4[[#This Row],[Tipo]],Tabela5[Tipo],Tabela5[Id_Carga],-1)</f>
        <v>1</v>
      </c>
      <c r="H2255" s="59">
        <f>MONTH(DATE(2024, FIND(Tabela4[[#This Row],[Mês]], "janfevmarabrmaijunjulagosetoutnovdez")/3 + 1, 1))</f>
        <v>5</v>
      </c>
      <c r="I2255" s="51">
        <v>1</v>
      </c>
      <c r="J2255" s="47">
        <v>1</v>
      </c>
    </row>
    <row r="2256" spans="1:10" x14ac:dyDescent="0.25">
      <c r="A2256" s="59" t="s">
        <v>198</v>
      </c>
      <c r="B2256" s="46" t="s">
        <v>192</v>
      </c>
      <c r="C2256" s="46" t="s">
        <v>177</v>
      </c>
      <c r="D2256" s="46" t="s">
        <v>186</v>
      </c>
      <c r="E2256" s="68">
        <f>_xlfn.XLOOKUP(Tabela4[[#This Row],[Origem]],Tabela2[Estado],Tabela2[Id_Porto],-1)</f>
        <v>1</v>
      </c>
      <c r="F2256" s="68">
        <f>_xlfn.XLOOKUP(Tabela4[[#This Row],[Destino]],Tabela2[Estado],Tabela2[Id_Porto],-1)</f>
        <v>11</v>
      </c>
      <c r="G2256" s="68">
        <f>_xlfn.XLOOKUP(Tabela4[[#This Row],[Tipo]],Tabela5[Tipo],Tabela5[Id_Carga],-1)</f>
        <v>1</v>
      </c>
      <c r="H2256" s="59">
        <f>MONTH(DATE(2024, FIND(Tabela4[[#This Row],[Mês]], "janfevmarabrmaijunjulagosetoutnovdez")/3 + 1, 1))</f>
        <v>5</v>
      </c>
      <c r="I2256" s="51">
        <v>1</v>
      </c>
      <c r="J2256" s="47">
        <v>1</v>
      </c>
    </row>
    <row r="2257" spans="1:10" x14ac:dyDescent="0.25">
      <c r="A2257" s="59" t="s">
        <v>198</v>
      </c>
      <c r="B2257" s="46" t="s">
        <v>192</v>
      </c>
      <c r="C2257" s="46" t="s">
        <v>177</v>
      </c>
      <c r="D2257" s="46" t="s">
        <v>184</v>
      </c>
      <c r="E2257" s="68">
        <f>_xlfn.XLOOKUP(Tabela4[[#This Row],[Origem]],Tabela2[Estado],Tabela2[Id_Porto],-1)</f>
        <v>1</v>
      </c>
      <c r="F2257" s="68">
        <f>_xlfn.XLOOKUP(Tabela4[[#This Row],[Destino]],Tabela2[Estado],Tabela2[Id_Porto],-1)</f>
        <v>9</v>
      </c>
      <c r="G2257" s="68">
        <f>_xlfn.XLOOKUP(Tabela4[[#This Row],[Tipo]],Tabela5[Tipo],Tabela5[Id_Carga],-1)</f>
        <v>1</v>
      </c>
      <c r="H2257" s="59">
        <f>MONTH(DATE(2024, FIND(Tabela4[[#This Row],[Mês]], "janfevmarabrmaijunjulagosetoutnovdez")/3 + 1, 1))</f>
        <v>5</v>
      </c>
      <c r="I2257" s="51">
        <v>1</v>
      </c>
      <c r="J2257" s="47">
        <v>1</v>
      </c>
    </row>
    <row r="2258" spans="1:10" x14ac:dyDescent="0.25">
      <c r="A2258" s="59" t="s">
        <v>198</v>
      </c>
      <c r="B2258" s="46" t="s">
        <v>192</v>
      </c>
      <c r="C2258" s="46" t="s">
        <v>177</v>
      </c>
      <c r="D2258" s="46" t="s">
        <v>184</v>
      </c>
      <c r="E2258" s="68">
        <f>_xlfn.XLOOKUP(Tabela4[[#This Row],[Origem]],Tabela2[Estado],Tabela2[Id_Porto],-1)</f>
        <v>1</v>
      </c>
      <c r="F2258" s="68">
        <f>_xlfn.XLOOKUP(Tabela4[[#This Row],[Destino]],Tabela2[Estado],Tabela2[Id_Porto],-1)</f>
        <v>9</v>
      </c>
      <c r="G2258" s="68">
        <f>_xlfn.XLOOKUP(Tabela4[[#This Row],[Tipo]],Tabela5[Tipo],Tabela5[Id_Carga],-1)</f>
        <v>1</v>
      </c>
      <c r="H2258" s="59">
        <f>MONTH(DATE(2024, FIND(Tabela4[[#This Row],[Mês]], "janfevmarabrmaijunjulagosetoutnovdez")/3 + 1, 1))</f>
        <v>5</v>
      </c>
      <c r="I2258" s="51">
        <v>1</v>
      </c>
      <c r="J2258" s="47">
        <v>1</v>
      </c>
    </row>
    <row r="2259" spans="1:10" x14ac:dyDescent="0.25">
      <c r="A2259" s="59" t="s">
        <v>198</v>
      </c>
      <c r="B2259" s="46" t="s">
        <v>192</v>
      </c>
      <c r="C2259" s="46" t="s">
        <v>181</v>
      </c>
      <c r="D2259" s="46" t="s">
        <v>185</v>
      </c>
      <c r="E2259" s="68">
        <f>_xlfn.XLOOKUP(Tabela4[[#This Row],[Origem]],Tabela2[Estado],Tabela2[Id_Porto],-1)</f>
        <v>6</v>
      </c>
      <c r="F2259" s="68">
        <f>_xlfn.XLOOKUP(Tabela4[[#This Row],[Destino]],Tabela2[Estado],Tabela2[Id_Porto],-1)</f>
        <v>10</v>
      </c>
      <c r="G2259" s="68">
        <f>_xlfn.XLOOKUP(Tabela4[[#This Row],[Tipo]],Tabela5[Tipo],Tabela5[Id_Carga],-1)</f>
        <v>1</v>
      </c>
      <c r="H2259" s="59">
        <f>MONTH(DATE(2024, FIND(Tabela4[[#This Row],[Mês]], "janfevmarabrmaijunjulagosetoutnovdez")/3 + 1, 1))</f>
        <v>5</v>
      </c>
      <c r="I2259" s="51">
        <v>1</v>
      </c>
      <c r="J2259" s="47">
        <v>1</v>
      </c>
    </row>
    <row r="2260" spans="1:10" x14ac:dyDescent="0.25">
      <c r="A2260" s="59" t="s">
        <v>198</v>
      </c>
      <c r="B2260" s="46" t="s">
        <v>192</v>
      </c>
      <c r="C2260" s="46" t="s">
        <v>86</v>
      </c>
      <c r="D2260" s="46" t="s">
        <v>179</v>
      </c>
      <c r="E2260" s="68">
        <f>_xlfn.XLOOKUP(Tabela4[[#This Row],[Origem]],Tabela2[Estado],Tabela2[Id_Porto],-1)</f>
        <v>4</v>
      </c>
      <c r="F2260" s="68">
        <f>_xlfn.XLOOKUP(Tabela4[[#This Row],[Destino]],Tabela2[Estado],Tabela2[Id_Porto],-1)</f>
        <v>3</v>
      </c>
      <c r="G2260" s="68">
        <f>_xlfn.XLOOKUP(Tabela4[[#This Row],[Tipo]],Tabela5[Tipo],Tabela5[Id_Carga],-1)</f>
        <v>1</v>
      </c>
      <c r="H2260" s="59">
        <f>MONTH(DATE(2024, FIND(Tabela4[[#This Row],[Mês]], "janfevmarabrmaijunjulagosetoutnovdez")/3 + 1, 1))</f>
        <v>5</v>
      </c>
      <c r="I2260" s="51">
        <v>1</v>
      </c>
      <c r="J2260" s="47">
        <v>1</v>
      </c>
    </row>
    <row r="2261" spans="1:10" x14ac:dyDescent="0.25">
      <c r="A2261" s="59" t="s">
        <v>198</v>
      </c>
      <c r="B2261" s="46" t="s">
        <v>192</v>
      </c>
      <c r="C2261" s="46" t="s">
        <v>86</v>
      </c>
      <c r="D2261" s="46" t="s">
        <v>187</v>
      </c>
      <c r="E2261" s="68">
        <f>_xlfn.XLOOKUP(Tabela4[[#This Row],[Origem]],Tabela2[Estado],Tabela2[Id_Porto],-1)</f>
        <v>4</v>
      </c>
      <c r="F2261" s="68">
        <f>_xlfn.XLOOKUP(Tabela4[[#This Row],[Destino]],Tabela2[Estado],Tabela2[Id_Porto],-1)</f>
        <v>12</v>
      </c>
      <c r="G2261" s="68">
        <f>_xlfn.XLOOKUP(Tabela4[[#This Row],[Tipo]],Tabela5[Tipo],Tabela5[Id_Carga],-1)</f>
        <v>1</v>
      </c>
      <c r="H2261" s="59">
        <f>MONTH(DATE(2024, FIND(Tabela4[[#This Row],[Mês]], "janfevmarabrmaijunjulagosetoutnovdez")/3 + 1, 1))</f>
        <v>5</v>
      </c>
      <c r="I2261" s="51">
        <v>1</v>
      </c>
      <c r="J2261" s="47">
        <v>1</v>
      </c>
    </row>
    <row r="2262" spans="1:10" x14ac:dyDescent="0.25">
      <c r="A2262" s="59" t="s">
        <v>198</v>
      </c>
      <c r="B2262" s="46" t="s">
        <v>192</v>
      </c>
      <c r="C2262" s="46" t="s">
        <v>86</v>
      </c>
      <c r="D2262" s="46" t="s">
        <v>184</v>
      </c>
      <c r="E2262" s="68">
        <f>_xlfn.XLOOKUP(Tabela4[[#This Row],[Origem]],Tabela2[Estado],Tabela2[Id_Porto],-1)</f>
        <v>4</v>
      </c>
      <c r="F2262" s="68">
        <f>_xlfn.XLOOKUP(Tabela4[[#This Row],[Destino]],Tabela2[Estado],Tabela2[Id_Porto],-1)</f>
        <v>9</v>
      </c>
      <c r="G2262" s="68">
        <f>_xlfn.XLOOKUP(Tabela4[[#This Row],[Tipo]],Tabela5[Tipo],Tabela5[Id_Carga],-1)</f>
        <v>1</v>
      </c>
      <c r="H2262" s="59">
        <f>MONTH(DATE(2024, FIND(Tabela4[[#This Row],[Mês]], "janfevmarabrmaijunjulagosetoutnovdez")/3 + 1, 1))</f>
        <v>5</v>
      </c>
      <c r="I2262" s="51">
        <v>1</v>
      </c>
      <c r="J2262" s="47">
        <v>1</v>
      </c>
    </row>
    <row r="2263" spans="1:10" x14ac:dyDescent="0.25">
      <c r="A2263" s="59" t="s">
        <v>198</v>
      </c>
      <c r="B2263" s="46" t="s">
        <v>192</v>
      </c>
      <c r="C2263" s="46" t="s">
        <v>182</v>
      </c>
      <c r="D2263" s="46" t="s">
        <v>184</v>
      </c>
      <c r="E2263" s="68">
        <f>_xlfn.XLOOKUP(Tabela4[[#This Row],[Origem]],Tabela2[Estado],Tabela2[Id_Porto],-1)</f>
        <v>7</v>
      </c>
      <c r="F2263" s="68">
        <f>_xlfn.XLOOKUP(Tabela4[[#This Row],[Destino]],Tabela2[Estado],Tabela2[Id_Porto],-1)</f>
        <v>9</v>
      </c>
      <c r="G2263" s="68">
        <f>_xlfn.XLOOKUP(Tabela4[[#This Row],[Tipo]],Tabela5[Tipo],Tabela5[Id_Carga],-1)</f>
        <v>1</v>
      </c>
      <c r="H2263" s="59">
        <f>MONTH(DATE(2024, FIND(Tabela4[[#This Row],[Mês]], "janfevmarabrmaijunjulagosetoutnovdez")/3 + 1, 1))</f>
        <v>5</v>
      </c>
      <c r="I2263" s="51">
        <v>1</v>
      </c>
      <c r="J2263" s="47">
        <v>1</v>
      </c>
    </row>
    <row r="2264" spans="1:10" x14ac:dyDescent="0.25">
      <c r="A2264" s="59" t="s">
        <v>198</v>
      </c>
      <c r="B2264" s="46" t="s">
        <v>192</v>
      </c>
      <c r="C2264" s="46" t="s">
        <v>182</v>
      </c>
      <c r="D2264" s="46" t="s">
        <v>184</v>
      </c>
      <c r="E2264" s="68">
        <f>_xlfn.XLOOKUP(Tabela4[[#This Row],[Origem]],Tabela2[Estado],Tabela2[Id_Porto],-1)</f>
        <v>7</v>
      </c>
      <c r="F2264" s="68">
        <f>_xlfn.XLOOKUP(Tabela4[[#This Row],[Destino]],Tabela2[Estado],Tabela2[Id_Porto],-1)</f>
        <v>9</v>
      </c>
      <c r="G2264" s="68">
        <f>_xlfn.XLOOKUP(Tabela4[[#This Row],[Tipo]],Tabela5[Tipo],Tabela5[Id_Carga],-1)</f>
        <v>1</v>
      </c>
      <c r="H2264" s="59">
        <f>MONTH(DATE(2024, FIND(Tabela4[[#This Row],[Mês]], "janfevmarabrmaijunjulagosetoutnovdez")/3 + 1, 1))</f>
        <v>5</v>
      </c>
      <c r="I2264" s="51">
        <v>1</v>
      </c>
      <c r="J2264" s="47">
        <v>1</v>
      </c>
    </row>
    <row r="2265" spans="1:10" x14ac:dyDescent="0.25">
      <c r="A2265" s="59" t="s">
        <v>198</v>
      </c>
      <c r="B2265" s="46" t="s">
        <v>192</v>
      </c>
      <c r="C2265" s="46" t="s">
        <v>179</v>
      </c>
      <c r="D2265" s="46" t="s">
        <v>86</v>
      </c>
      <c r="E2265" s="68">
        <f>_xlfn.XLOOKUP(Tabela4[[#This Row],[Origem]],Tabela2[Estado],Tabela2[Id_Porto],-1)</f>
        <v>3</v>
      </c>
      <c r="F2265" s="68">
        <f>_xlfn.XLOOKUP(Tabela4[[#This Row],[Destino]],Tabela2[Estado],Tabela2[Id_Porto],-1)</f>
        <v>4</v>
      </c>
      <c r="G2265" s="68">
        <f>_xlfn.XLOOKUP(Tabela4[[#This Row],[Tipo]],Tabela5[Tipo],Tabela5[Id_Carga],-1)</f>
        <v>1</v>
      </c>
      <c r="H2265" s="59">
        <f>MONTH(DATE(2024, FIND(Tabela4[[#This Row],[Mês]], "janfevmarabrmaijunjulagosetoutnovdez")/3 + 1, 1))</f>
        <v>5</v>
      </c>
      <c r="I2265" s="51">
        <v>1</v>
      </c>
      <c r="J2265" s="47">
        <v>1</v>
      </c>
    </row>
    <row r="2266" spans="1:10" x14ac:dyDescent="0.25">
      <c r="A2266" s="59" t="s">
        <v>198</v>
      </c>
      <c r="B2266" s="46" t="s">
        <v>192</v>
      </c>
      <c r="C2266" s="46" t="s">
        <v>180</v>
      </c>
      <c r="D2266" s="46" t="s">
        <v>187</v>
      </c>
      <c r="E2266" s="68">
        <f>_xlfn.XLOOKUP(Tabela4[[#This Row],[Origem]],Tabela2[Estado],Tabela2[Id_Porto],-1)</f>
        <v>5</v>
      </c>
      <c r="F2266" s="68">
        <f>_xlfn.XLOOKUP(Tabela4[[#This Row],[Destino]],Tabela2[Estado],Tabela2[Id_Porto],-1)</f>
        <v>12</v>
      </c>
      <c r="G2266" s="68">
        <f>_xlfn.XLOOKUP(Tabela4[[#This Row],[Tipo]],Tabela5[Tipo],Tabela5[Id_Carga],-1)</f>
        <v>1</v>
      </c>
      <c r="H2266" s="59">
        <f>MONTH(DATE(2024, FIND(Tabela4[[#This Row],[Mês]], "janfevmarabrmaijunjulagosetoutnovdez")/3 + 1, 1))</f>
        <v>5</v>
      </c>
      <c r="I2266" s="51">
        <v>1</v>
      </c>
      <c r="J2266" s="47">
        <v>1</v>
      </c>
    </row>
    <row r="2267" spans="1:10" x14ac:dyDescent="0.25">
      <c r="A2267" s="59" t="s">
        <v>198</v>
      </c>
      <c r="B2267" s="46" t="s">
        <v>192</v>
      </c>
      <c r="C2267" s="46" t="s">
        <v>180</v>
      </c>
      <c r="D2267" s="46" t="s">
        <v>186</v>
      </c>
      <c r="E2267" s="68">
        <f>_xlfn.XLOOKUP(Tabela4[[#This Row],[Origem]],Tabela2[Estado],Tabela2[Id_Porto],-1)</f>
        <v>5</v>
      </c>
      <c r="F2267" s="68">
        <f>_xlfn.XLOOKUP(Tabela4[[#This Row],[Destino]],Tabela2[Estado],Tabela2[Id_Porto],-1)</f>
        <v>11</v>
      </c>
      <c r="G2267" s="68">
        <f>_xlfn.XLOOKUP(Tabela4[[#This Row],[Tipo]],Tabela5[Tipo],Tabela5[Id_Carga],-1)</f>
        <v>1</v>
      </c>
      <c r="H2267" s="59">
        <f>MONTH(DATE(2024, FIND(Tabela4[[#This Row],[Mês]], "janfevmarabrmaijunjulagosetoutnovdez")/3 + 1, 1))</f>
        <v>5</v>
      </c>
      <c r="I2267" s="51">
        <v>1</v>
      </c>
      <c r="J2267" s="47">
        <v>1</v>
      </c>
    </row>
    <row r="2268" spans="1:10" x14ac:dyDescent="0.25">
      <c r="A2268" s="59" t="s">
        <v>198</v>
      </c>
      <c r="B2268" s="46" t="s">
        <v>192</v>
      </c>
      <c r="C2268" s="46" t="s">
        <v>185</v>
      </c>
      <c r="D2268" s="46" t="s">
        <v>181</v>
      </c>
      <c r="E2268" s="68">
        <f>_xlfn.XLOOKUP(Tabela4[[#This Row],[Origem]],Tabela2[Estado],Tabela2[Id_Porto],-1)</f>
        <v>10</v>
      </c>
      <c r="F2268" s="68">
        <f>_xlfn.XLOOKUP(Tabela4[[#This Row],[Destino]],Tabela2[Estado],Tabela2[Id_Porto],-1)</f>
        <v>6</v>
      </c>
      <c r="G2268" s="68">
        <f>_xlfn.XLOOKUP(Tabela4[[#This Row],[Tipo]],Tabela5[Tipo],Tabela5[Id_Carga],-1)</f>
        <v>1</v>
      </c>
      <c r="H2268" s="59">
        <f>MONTH(DATE(2024, FIND(Tabela4[[#This Row],[Mês]], "janfevmarabrmaijunjulagosetoutnovdez")/3 + 1, 1))</f>
        <v>5</v>
      </c>
      <c r="I2268" s="51">
        <v>1</v>
      </c>
      <c r="J2268" s="47">
        <v>1</v>
      </c>
    </row>
    <row r="2269" spans="1:10" x14ac:dyDescent="0.25">
      <c r="A2269" s="59" t="s">
        <v>198</v>
      </c>
      <c r="B2269" s="46" t="s">
        <v>192</v>
      </c>
      <c r="C2269" s="46" t="s">
        <v>183</v>
      </c>
      <c r="D2269" s="46" t="s">
        <v>181</v>
      </c>
      <c r="E2269" s="68">
        <f>_xlfn.XLOOKUP(Tabela4[[#This Row],[Origem]],Tabela2[Estado],Tabela2[Id_Porto],-1)</f>
        <v>8</v>
      </c>
      <c r="F2269" s="68">
        <f>_xlfn.XLOOKUP(Tabela4[[#This Row],[Destino]],Tabela2[Estado],Tabela2[Id_Porto],-1)</f>
        <v>6</v>
      </c>
      <c r="G2269" s="68">
        <f>_xlfn.XLOOKUP(Tabela4[[#This Row],[Tipo]],Tabela5[Tipo],Tabela5[Id_Carga],-1)</f>
        <v>1</v>
      </c>
      <c r="H2269" s="59">
        <f>MONTH(DATE(2024, FIND(Tabela4[[#This Row],[Mês]], "janfevmarabrmaijunjulagosetoutnovdez")/3 + 1, 1))</f>
        <v>5</v>
      </c>
      <c r="I2269" s="51">
        <v>1</v>
      </c>
      <c r="J2269" s="47">
        <v>1</v>
      </c>
    </row>
    <row r="2270" spans="1:10" x14ac:dyDescent="0.25">
      <c r="A2270" s="59" t="s">
        <v>198</v>
      </c>
      <c r="B2270" s="46" t="s">
        <v>192</v>
      </c>
      <c r="C2270" s="46" t="s">
        <v>183</v>
      </c>
      <c r="D2270" s="46" t="s">
        <v>180</v>
      </c>
      <c r="E2270" s="68">
        <f>_xlfn.XLOOKUP(Tabela4[[#This Row],[Origem]],Tabela2[Estado],Tabela2[Id_Porto],-1)</f>
        <v>8</v>
      </c>
      <c r="F2270" s="68">
        <f>_xlfn.XLOOKUP(Tabela4[[#This Row],[Destino]],Tabela2[Estado],Tabela2[Id_Porto],-1)</f>
        <v>5</v>
      </c>
      <c r="G2270" s="68">
        <f>_xlfn.XLOOKUP(Tabela4[[#This Row],[Tipo]],Tabela5[Tipo],Tabela5[Id_Carga],-1)</f>
        <v>1</v>
      </c>
      <c r="H2270" s="59">
        <f>MONTH(DATE(2024, FIND(Tabela4[[#This Row],[Mês]], "janfevmarabrmaijunjulagosetoutnovdez")/3 + 1, 1))</f>
        <v>5</v>
      </c>
      <c r="I2270" s="51">
        <v>1</v>
      </c>
      <c r="J2270" s="47">
        <v>1</v>
      </c>
    </row>
    <row r="2271" spans="1:10" x14ac:dyDescent="0.25">
      <c r="A2271" s="59" t="s">
        <v>198</v>
      </c>
      <c r="B2271" s="46" t="s">
        <v>194</v>
      </c>
      <c r="C2271" s="46" t="s">
        <v>183</v>
      </c>
      <c r="D2271" s="46" t="s">
        <v>185</v>
      </c>
      <c r="E2271" s="68">
        <f>_xlfn.XLOOKUP(Tabela4[[#This Row],[Origem]],Tabela2[Estado],Tabela2[Id_Porto],-1)</f>
        <v>8</v>
      </c>
      <c r="F2271" s="68">
        <f>_xlfn.XLOOKUP(Tabela4[[#This Row],[Destino]],Tabela2[Estado],Tabela2[Id_Porto],-1)</f>
        <v>10</v>
      </c>
      <c r="G2271" s="68">
        <f>_xlfn.XLOOKUP(Tabela4[[#This Row],[Tipo]],Tabela5[Tipo],Tabela5[Id_Carga],-1)</f>
        <v>2</v>
      </c>
      <c r="H2271" s="59">
        <f>MONTH(DATE(2024, FIND(Tabela4[[#This Row],[Mês]], "janfevmarabrmaijunjulagosetoutnovdez")/3 + 1, 1))</f>
        <v>5</v>
      </c>
      <c r="I2271" s="51">
        <v>1</v>
      </c>
      <c r="J2271" s="47">
        <v>1</v>
      </c>
    </row>
    <row r="2272" spans="1:10" x14ac:dyDescent="0.25">
      <c r="A2272" s="59" t="s">
        <v>198</v>
      </c>
      <c r="B2272" s="46" t="s">
        <v>192</v>
      </c>
      <c r="C2272" s="46" t="s">
        <v>183</v>
      </c>
      <c r="D2272" s="46" t="s">
        <v>186</v>
      </c>
      <c r="E2272" s="68">
        <f>_xlfn.XLOOKUP(Tabela4[[#This Row],[Origem]],Tabela2[Estado],Tabela2[Id_Porto],-1)</f>
        <v>8</v>
      </c>
      <c r="F2272" s="68">
        <f>_xlfn.XLOOKUP(Tabela4[[#This Row],[Destino]],Tabela2[Estado],Tabela2[Id_Porto],-1)</f>
        <v>11</v>
      </c>
      <c r="G2272" s="68">
        <f>_xlfn.XLOOKUP(Tabela4[[#This Row],[Tipo]],Tabela5[Tipo],Tabela5[Id_Carga],-1)</f>
        <v>1</v>
      </c>
      <c r="H2272" s="59">
        <f>MONTH(DATE(2024, FIND(Tabela4[[#This Row],[Mês]], "janfevmarabrmaijunjulagosetoutnovdez")/3 + 1, 1))</f>
        <v>5</v>
      </c>
      <c r="I2272" s="51">
        <v>1</v>
      </c>
      <c r="J2272" s="47">
        <v>1</v>
      </c>
    </row>
    <row r="2273" spans="1:10" x14ac:dyDescent="0.25">
      <c r="A2273" s="59" t="s">
        <v>198</v>
      </c>
      <c r="B2273" s="46" t="s">
        <v>192</v>
      </c>
      <c r="C2273" s="46" t="s">
        <v>183</v>
      </c>
      <c r="D2273" s="46" t="s">
        <v>186</v>
      </c>
      <c r="E2273" s="68">
        <f>_xlfn.XLOOKUP(Tabela4[[#This Row],[Origem]],Tabela2[Estado],Tabela2[Id_Porto],-1)</f>
        <v>8</v>
      </c>
      <c r="F2273" s="68">
        <f>_xlfn.XLOOKUP(Tabela4[[#This Row],[Destino]],Tabela2[Estado],Tabela2[Id_Porto],-1)</f>
        <v>11</v>
      </c>
      <c r="G2273" s="68">
        <f>_xlfn.XLOOKUP(Tabela4[[#This Row],[Tipo]],Tabela5[Tipo],Tabela5[Id_Carga],-1)</f>
        <v>1</v>
      </c>
      <c r="H2273" s="59">
        <f>MONTH(DATE(2024, FIND(Tabela4[[#This Row],[Mês]], "janfevmarabrmaijunjulagosetoutnovdez")/3 + 1, 1))</f>
        <v>5</v>
      </c>
      <c r="I2273" s="51">
        <v>1</v>
      </c>
      <c r="J2273" s="47">
        <v>1</v>
      </c>
    </row>
    <row r="2274" spans="1:10" x14ac:dyDescent="0.25">
      <c r="A2274" s="59" t="s">
        <v>198</v>
      </c>
      <c r="B2274" s="46" t="s">
        <v>194</v>
      </c>
      <c r="C2274" s="46" t="s">
        <v>183</v>
      </c>
      <c r="D2274" s="46" t="s">
        <v>186</v>
      </c>
      <c r="E2274" s="68">
        <f>_xlfn.XLOOKUP(Tabela4[[#This Row],[Origem]],Tabela2[Estado],Tabela2[Id_Porto],-1)</f>
        <v>8</v>
      </c>
      <c r="F2274" s="68">
        <f>_xlfn.XLOOKUP(Tabela4[[#This Row],[Destino]],Tabela2[Estado],Tabela2[Id_Porto],-1)</f>
        <v>11</v>
      </c>
      <c r="G2274" s="68">
        <f>_xlfn.XLOOKUP(Tabela4[[#This Row],[Tipo]],Tabela5[Tipo],Tabela5[Id_Carga],-1)</f>
        <v>2</v>
      </c>
      <c r="H2274" s="59">
        <f>MONTH(DATE(2024, FIND(Tabela4[[#This Row],[Mês]], "janfevmarabrmaijunjulagosetoutnovdez")/3 + 1, 1))</f>
        <v>5</v>
      </c>
      <c r="I2274" s="51">
        <v>1</v>
      </c>
      <c r="J2274" s="47">
        <v>1</v>
      </c>
    </row>
    <row r="2275" spans="1:10" x14ac:dyDescent="0.25">
      <c r="A2275" s="59" t="s">
        <v>198</v>
      </c>
      <c r="B2275" s="46" t="s">
        <v>192</v>
      </c>
      <c r="C2275" s="46" t="s">
        <v>183</v>
      </c>
      <c r="D2275" s="46" t="s">
        <v>184</v>
      </c>
      <c r="E2275" s="68">
        <f>_xlfn.XLOOKUP(Tabela4[[#This Row],[Origem]],Tabela2[Estado],Tabela2[Id_Porto],-1)</f>
        <v>8</v>
      </c>
      <c r="F2275" s="68">
        <f>_xlfn.XLOOKUP(Tabela4[[#This Row],[Destino]],Tabela2[Estado],Tabela2[Id_Porto],-1)</f>
        <v>9</v>
      </c>
      <c r="G2275" s="68">
        <f>_xlfn.XLOOKUP(Tabela4[[#This Row],[Tipo]],Tabela5[Tipo],Tabela5[Id_Carga],-1)</f>
        <v>1</v>
      </c>
      <c r="H2275" s="59">
        <f>MONTH(DATE(2024, FIND(Tabela4[[#This Row],[Mês]], "janfevmarabrmaijunjulagosetoutnovdez")/3 + 1, 1))</f>
        <v>5</v>
      </c>
      <c r="I2275" s="51">
        <v>1</v>
      </c>
      <c r="J2275" s="47">
        <v>1</v>
      </c>
    </row>
    <row r="2276" spans="1:10" x14ac:dyDescent="0.25">
      <c r="A2276" s="59" t="s">
        <v>198</v>
      </c>
      <c r="B2276" s="46" t="s">
        <v>192</v>
      </c>
      <c r="C2276" s="46" t="s">
        <v>187</v>
      </c>
      <c r="D2276" s="46" t="s">
        <v>177</v>
      </c>
      <c r="E2276" s="68">
        <f>_xlfn.XLOOKUP(Tabela4[[#This Row],[Origem]],Tabela2[Estado],Tabela2[Id_Porto],-1)</f>
        <v>12</v>
      </c>
      <c r="F2276" s="68">
        <f>_xlfn.XLOOKUP(Tabela4[[#This Row],[Destino]],Tabela2[Estado],Tabela2[Id_Porto],-1)</f>
        <v>1</v>
      </c>
      <c r="G2276" s="68">
        <f>_xlfn.XLOOKUP(Tabela4[[#This Row],[Tipo]],Tabela5[Tipo],Tabela5[Id_Carga],-1)</f>
        <v>1</v>
      </c>
      <c r="H2276" s="59">
        <f>MONTH(DATE(2024, FIND(Tabela4[[#This Row],[Mês]], "janfevmarabrmaijunjulagosetoutnovdez")/3 + 1, 1))</f>
        <v>5</v>
      </c>
      <c r="I2276" s="51">
        <v>1</v>
      </c>
      <c r="J2276" s="47">
        <v>1</v>
      </c>
    </row>
    <row r="2277" spans="1:10" x14ac:dyDescent="0.25">
      <c r="A2277" s="59" t="s">
        <v>198</v>
      </c>
      <c r="B2277" s="46" t="s">
        <v>192</v>
      </c>
      <c r="C2277" s="46" t="s">
        <v>186</v>
      </c>
      <c r="D2277" s="46" t="s">
        <v>181</v>
      </c>
      <c r="E2277" s="68">
        <f>_xlfn.XLOOKUP(Tabela4[[#This Row],[Origem]],Tabela2[Estado],Tabela2[Id_Porto],-1)</f>
        <v>11</v>
      </c>
      <c r="F2277" s="68">
        <f>_xlfn.XLOOKUP(Tabela4[[#This Row],[Destino]],Tabela2[Estado],Tabela2[Id_Porto],-1)</f>
        <v>6</v>
      </c>
      <c r="G2277" s="68">
        <f>_xlfn.XLOOKUP(Tabela4[[#This Row],[Tipo]],Tabela5[Tipo],Tabela5[Id_Carga],-1)</f>
        <v>1</v>
      </c>
      <c r="H2277" s="59">
        <f>MONTH(DATE(2024, FIND(Tabela4[[#This Row],[Mês]], "janfevmarabrmaijunjulagosetoutnovdez")/3 + 1, 1))</f>
        <v>5</v>
      </c>
      <c r="I2277" s="51">
        <v>1</v>
      </c>
      <c r="J2277" s="47">
        <v>1</v>
      </c>
    </row>
    <row r="2278" spans="1:10" x14ac:dyDescent="0.25">
      <c r="A2278" s="59" t="s">
        <v>198</v>
      </c>
      <c r="B2278" s="46" t="s">
        <v>192</v>
      </c>
      <c r="C2278" s="46" t="s">
        <v>186</v>
      </c>
      <c r="D2278" s="46" t="s">
        <v>179</v>
      </c>
      <c r="E2278" s="68">
        <f>_xlfn.XLOOKUP(Tabela4[[#This Row],[Origem]],Tabela2[Estado],Tabela2[Id_Porto],-1)</f>
        <v>11</v>
      </c>
      <c r="F2278" s="68">
        <f>_xlfn.XLOOKUP(Tabela4[[#This Row],[Destino]],Tabela2[Estado],Tabela2[Id_Porto],-1)</f>
        <v>3</v>
      </c>
      <c r="G2278" s="68">
        <f>_xlfn.XLOOKUP(Tabela4[[#This Row],[Tipo]],Tabela5[Tipo],Tabela5[Id_Carga],-1)</f>
        <v>1</v>
      </c>
      <c r="H2278" s="59">
        <f>MONTH(DATE(2024, FIND(Tabela4[[#This Row],[Mês]], "janfevmarabrmaijunjulagosetoutnovdez")/3 + 1, 1))</f>
        <v>5</v>
      </c>
      <c r="I2278" s="51">
        <v>1</v>
      </c>
      <c r="J2278" s="47">
        <v>1</v>
      </c>
    </row>
    <row r="2279" spans="1:10" x14ac:dyDescent="0.25">
      <c r="A2279" s="59" t="s">
        <v>198</v>
      </c>
      <c r="B2279" s="46" t="s">
        <v>194</v>
      </c>
      <c r="C2279" s="46" t="s">
        <v>186</v>
      </c>
      <c r="D2279" s="46" t="s">
        <v>180</v>
      </c>
      <c r="E2279" s="68">
        <f>_xlfn.XLOOKUP(Tabela4[[#This Row],[Origem]],Tabela2[Estado],Tabela2[Id_Porto],-1)</f>
        <v>11</v>
      </c>
      <c r="F2279" s="68">
        <f>_xlfn.XLOOKUP(Tabela4[[#This Row],[Destino]],Tabela2[Estado],Tabela2[Id_Porto],-1)</f>
        <v>5</v>
      </c>
      <c r="G2279" s="68">
        <f>_xlfn.XLOOKUP(Tabela4[[#This Row],[Tipo]],Tabela5[Tipo],Tabela5[Id_Carga],-1)</f>
        <v>2</v>
      </c>
      <c r="H2279" s="59">
        <f>MONTH(DATE(2024, FIND(Tabela4[[#This Row],[Mês]], "janfevmarabrmaijunjulagosetoutnovdez")/3 + 1, 1))</f>
        <v>5</v>
      </c>
      <c r="I2279" s="51">
        <v>1</v>
      </c>
      <c r="J2279" s="47">
        <v>1</v>
      </c>
    </row>
    <row r="2280" spans="1:10" x14ac:dyDescent="0.25">
      <c r="A2280" s="59" t="s">
        <v>198</v>
      </c>
      <c r="B2280" s="46" t="s">
        <v>194</v>
      </c>
      <c r="C2280" s="46" t="s">
        <v>184</v>
      </c>
      <c r="D2280" s="46" t="s">
        <v>180</v>
      </c>
      <c r="E2280" s="68">
        <f>_xlfn.XLOOKUP(Tabela4[[#This Row],[Origem]],Tabela2[Estado],Tabela2[Id_Porto],-1)</f>
        <v>9</v>
      </c>
      <c r="F2280" s="68">
        <f>_xlfn.XLOOKUP(Tabela4[[#This Row],[Destino]],Tabela2[Estado],Tabela2[Id_Porto],-1)</f>
        <v>5</v>
      </c>
      <c r="G2280" s="68">
        <f>_xlfn.XLOOKUP(Tabela4[[#This Row],[Tipo]],Tabela5[Tipo],Tabela5[Id_Carga],-1)</f>
        <v>2</v>
      </c>
      <c r="H2280" s="59">
        <f>MONTH(DATE(2024, FIND(Tabela4[[#This Row],[Mês]], "janfevmarabrmaijunjulagosetoutnovdez")/3 + 1, 1))</f>
        <v>5</v>
      </c>
      <c r="I2280" s="51">
        <v>1</v>
      </c>
      <c r="J2280" s="47">
        <v>1</v>
      </c>
    </row>
    <row r="2281" spans="1:10" x14ac:dyDescent="0.25">
      <c r="A2281" s="59" t="s">
        <v>198</v>
      </c>
      <c r="B2281" s="46" t="s">
        <v>192</v>
      </c>
      <c r="C2281" s="46" t="s">
        <v>184</v>
      </c>
      <c r="D2281" s="46" t="s">
        <v>183</v>
      </c>
      <c r="E2281" s="68">
        <f>_xlfn.XLOOKUP(Tabela4[[#This Row],[Origem]],Tabela2[Estado],Tabela2[Id_Porto],-1)</f>
        <v>9</v>
      </c>
      <c r="F2281" s="68">
        <f>_xlfn.XLOOKUP(Tabela4[[#This Row],[Destino]],Tabela2[Estado],Tabela2[Id_Porto],-1)</f>
        <v>8</v>
      </c>
      <c r="G2281" s="68">
        <f>_xlfn.XLOOKUP(Tabela4[[#This Row],[Tipo]],Tabela5[Tipo],Tabela5[Id_Carga],-1)</f>
        <v>1</v>
      </c>
      <c r="H2281" s="59">
        <f>MONTH(DATE(2024, FIND(Tabela4[[#This Row],[Mês]], "janfevmarabrmaijunjulagosetoutnovdez")/3 + 1, 1))</f>
        <v>5</v>
      </c>
      <c r="I2281" s="51">
        <v>1</v>
      </c>
      <c r="J2281" s="47">
        <v>1</v>
      </c>
    </row>
    <row r="2282" spans="1:10" x14ac:dyDescent="0.25">
      <c r="A2282" s="59" t="s">
        <v>200</v>
      </c>
      <c r="B2282" s="46" t="s">
        <v>191</v>
      </c>
      <c r="C2282" s="46" t="s">
        <v>177</v>
      </c>
      <c r="D2282" s="46" t="s">
        <v>184</v>
      </c>
      <c r="E2282" s="68">
        <f>_xlfn.XLOOKUP(Tabela4[[#This Row],[Origem]],Tabela2[Estado],Tabela2[Id_Porto],-1)</f>
        <v>1</v>
      </c>
      <c r="F2282" s="68">
        <f>_xlfn.XLOOKUP(Tabela4[[#This Row],[Destino]],Tabela2[Estado],Tabela2[Id_Porto],-1)</f>
        <v>9</v>
      </c>
      <c r="G2282" s="68">
        <f>_xlfn.XLOOKUP(Tabela4[[#This Row],[Tipo]],Tabela5[Tipo],Tabela5[Id_Carga],-1)</f>
        <v>3</v>
      </c>
      <c r="H2282" s="59">
        <f>MONTH(DATE(2024, FIND(Tabela4[[#This Row],[Mês]], "janfevmarabrmaijunjulagosetoutnovdez")/3 + 1, 1))</f>
        <v>6</v>
      </c>
      <c r="I2282" s="51">
        <v>2586</v>
      </c>
      <c r="J2282" s="47">
        <v>5172</v>
      </c>
    </row>
    <row r="2283" spans="1:10" x14ac:dyDescent="0.25">
      <c r="A2283" s="59" t="s">
        <v>200</v>
      </c>
      <c r="B2283" s="46" t="s">
        <v>191</v>
      </c>
      <c r="C2283" s="46" t="s">
        <v>184</v>
      </c>
      <c r="D2283" s="46" t="s">
        <v>180</v>
      </c>
      <c r="E2283" s="68">
        <f>_xlfn.XLOOKUP(Tabela4[[#This Row],[Origem]],Tabela2[Estado],Tabela2[Id_Porto],-1)</f>
        <v>9</v>
      </c>
      <c r="F2283" s="68">
        <f>_xlfn.XLOOKUP(Tabela4[[#This Row],[Destino]],Tabela2[Estado],Tabela2[Id_Porto],-1)</f>
        <v>5</v>
      </c>
      <c r="G2283" s="68">
        <f>_xlfn.XLOOKUP(Tabela4[[#This Row],[Tipo]],Tabela5[Tipo],Tabela5[Id_Carga],-1)</f>
        <v>3</v>
      </c>
      <c r="H2283" s="59">
        <f>MONTH(DATE(2024, FIND(Tabela4[[#This Row],[Mês]], "janfevmarabrmaijunjulagosetoutnovdez")/3 + 1, 1))</f>
        <v>6</v>
      </c>
      <c r="I2283" s="51">
        <v>2316</v>
      </c>
      <c r="J2283" s="47">
        <v>4632</v>
      </c>
    </row>
    <row r="2284" spans="1:10" x14ac:dyDescent="0.25">
      <c r="A2284" s="59" t="s">
        <v>200</v>
      </c>
      <c r="B2284" s="46" t="s">
        <v>191</v>
      </c>
      <c r="C2284" s="46" t="s">
        <v>177</v>
      </c>
      <c r="D2284" s="46" t="s">
        <v>184</v>
      </c>
      <c r="E2284" s="68">
        <f>_xlfn.XLOOKUP(Tabela4[[#This Row],[Origem]],Tabela2[Estado],Tabela2[Id_Porto],-1)</f>
        <v>1</v>
      </c>
      <c r="F2284" s="68">
        <f>_xlfn.XLOOKUP(Tabela4[[#This Row],[Destino]],Tabela2[Estado],Tabela2[Id_Porto],-1)</f>
        <v>9</v>
      </c>
      <c r="G2284" s="68">
        <f>_xlfn.XLOOKUP(Tabela4[[#This Row],[Tipo]],Tabela5[Tipo],Tabela5[Id_Carga],-1)</f>
        <v>3</v>
      </c>
      <c r="H2284" s="59">
        <f>MONTH(DATE(2024, FIND(Tabela4[[#This Row],[Mês]], "janfevmarabrmaijunjulagosetoutnovdez")/3 + 1, 1))</f>
        <v>6</v>
      </c>
      <c r="I2284" s="51">
        <v>1789</v>
      </c>
      <c r="J2284" s="47">
        <v>3578</v>
      </c>
    </row>
    <row r="2285" spans="1:10" x14ac:dyDescent="0.25">
      <c r="A2285" s="59" t="s">
        <v>200</v>
      </c>
      <c r="B2285" s="46" t="s">
        <v>192</v>
      </c>
      <c r="C2285" s="46" t="s">
        <v>182</v>
      </c>
      <c r="D2285" s="46" t="s">
        <v>183</v>
      </c>
      <c r="E2285" s="68">
        <f>_xlfn.XLOOKUP(Tabela4[[#This Row],[Origem]],Tabela2[Estado],Tabela2[Id_Porto],-1)</f>
        <v>7</v>
      </c>
      <c r="F2285" s="68">
        <f>_xlfn.XLOOKUP(Tabela4[[#This Row],[Destino]],Tabela2[Estado],Tabela2[Id_Porto],-1)</f>
        <v>8</v>
      </c>
      <c r="G2285" s="68">
        <f>_xlfn.XLOOKUP(Tabela4[[#This Row],[Tipo]],Tabela5[Tipo],Tabela5[Id_Carga],-1)</f>
        <v>1</v>
      </c>
      <c r="H2285" s="59">
        <f>MONTH(DATE(2024, FIND(Tabela4[[#This Row],[Mês]], "janfevmarabrmaijunjulagosetoutnovdez")/3 + 1, 1))</f>
        <v>6</v>
      </c>
      <c r="I2285" s="51">
        <v>3448</v>
      </c>
      <c r="J2285" s="47">
        <v>3448</v>
      </c>
    </row>
    <row r="2286" spans="1:10" x14ac:dyDescent="0.25">
      <c r="A2286" s="59" t="s">
        <v>200</v>
      </c>
      <c r="B2286" s="46" t="s">
        <v>191</v>
      </c>
      <c r="C2286" s="46" t="s">
        <v>184</v>
      </c>
      <c r="D2286" s="46" t="s">
        <v>185</v>
      </c>
      <c r="E2286" s="68">
        <f>_xlfn.XLOOKUP(Tabela4[[#This Row],[Origem]],Tabela2[Estado],Tabela2[Id_Porto],-1)</f>
        <v>9</v>
      </c>
      <c r="F2286" s="68">
        <f>_xlfn.XLOOKUP(Tabela4[[#This Row],[Destino]],Tabela2[Estado],Tabela2[Id_Porto],-1)</f>
        <v>10</v>
      </c>
      <c r="G2286" s="68">
        <f>_xlfn.XLOOKUP(Tabela4[[#This Row],[Tipo]],Tabela5[Tipo],Tabela5[Id_Carga],-1)</f>
        <v>3</v>
      </c>
      <c r="H2286" s="59">
        <f>MONTH(DATE(2024, FIND(Tabela4[[#This Row],[Mês]], "janfevmarabrmaijunjulagosetoutnovdez")/3 + 1, 1))</f>
        <v>6</v>
      </c>
      <c r="I2286" s="51">
        <v>1489</v>
      </c>
      <c r="J2286" s="47">
        <v>2978</v>
      </c>
    </row>
    <row r="2287" spans="1:10" x14ac:dyDescent="0.25">
      <c r="A2287" s="59" t="s">
        <v>200</v>
      </c>
      <c r="B2287" s="46" t="s">
        <v>191</v>
      </c>
      <c r="C2287" s="46" t="s">
        <v>184</v>
      </c>
      <c r="D2287" s="46" t="s">
        <v>177</v>
      </c>
      <c r="E2287" s="68">
        <f>_xlfn.XLOOKUP(Tabela4[[#This Row],[Origem]],Tabela2[Estado],Tabela2[Id_Porto],-1)</f>
        <v>9</v>
      </c>
      <c r="F2287" s="68">
        <f>_xlfn.XLOOKUP(Tabela4[[#This Row],[Destino]],Tabela2[Estado],Tabela2[Id_Porto],-1)</f>
        <v>1</v>
      </c>
      <c r="G2287" s="68">
        <f>_xlfn.XLOOKUP(Tabela4[[#This Row],[Tipo]],Tabela5[Tipo],Tabela5[Id_Carga],-1)</f>
        <v>3</v>
      </c>
      <c r="H2287" s="59">
        <f>MONTH(DATE(2024, FIND(Tabela4[[#This Row],[Mês]], "janfevmarabrmaijunjulagosetoutnovdez")/3 + 1, 1))</f>
        <v>6</v>
      </c>
      <c r="I2287" s="51">
        <v>1436</v>
      </c>
      <c r="J2287" s="47">
        <v>2872</v>
      </c>
    </row>
    <row r="2288" spans="1:10" x14ac:dyDescent="0.25">
      <c r="A2288" s="59" t="s">
        <v>200</v>
      </c>
      <c r="B2288" s="46" t="s">
        <v>191</v>
      </c>
      <c r="C2288" s="46" t="s">
        <v>184</v>
      </c>
      <c r="D2288" s="46" t="s">
        <v>86</v>
      </c>
      <c r="E2288" s="68">
        <f>_xlfn.XLOOKUP(Tabela4[[#This Row],[Origem]],Tabela2[Estado],Tabela2[Id_Porto],-1)</f>
        <v>9</v>
      </c>
      <c r="F2288" s="68">
        <f>_xlfn.XLOOKUP(Tabela4[[#This Row],[Destino]],Tabela2[Estado],Tabela2[Id_Porto],-1)</f>
        <v>4</v>
      </c>
      <c r="G2288" s="68">
        <f>_xlfn.XLOOKUP(Tabela4[[#This Row],[Tipo]],Tabela5[Tipo],Tabela5[Id_Carga],-1)</f>
        <v>3</v>
      </c>
      <c r="H2288" s="59">
        <f>MONTH(DATE(2024, FIND(Tabela4[[#This Row],[Mês]], "janfevmarabrmaijunjulagosetoutnovdez")/3 + 1, 1))</f>
        <v>6</v>
      </c>
      <c r="I2288" s="51">
        <v>1311</v>
      </c>
      <c r="J2288" s="47">
        <v>2622</v>
      </c>
    </row>
    <row r="2289" spans="1:10" x14ac:dyDescent="0.25">
      <c r="A2289" s="59" t="s">
        <v>200</v>
      </c>
      <c r="B2289" s="46" t="s">
        <v>191</v>
      </c>
      <c r="C2289" s="46" t="s">
        <v>180</v>
      </c>
      <c r="D2289" s="46" t="s">
        <v>177</v>
      </c>
      <c r="E2289" s="68">
        <f>_xlfn.XLOOKUP(Tabela4[[#This Row],[Origem]],Tabela2[Estado],Tabela2[Id_Porto],-1)</f>
        <v>5</v>
      </c>
      <c r="F2289" s="68">
        <f>_xlfn.XLOOKUP(Tabela4[[#This Row],[Destino]],Tabela2[Estado],Tabela2[Id_Porto],-1)</f>
        <v>1</v>
      </c>
      <c r="G2289" s="68">
        <f>_xlfn.XLOOKUP(Tabela4[[#This Row],[Tipo]],Tabela5[Tipo],Tabela5[Id_Carga],-1)</f>
        <v>3</v>
      </c>
      <c r="H2289" s="59">
        <f>MONTH(DATE(2024, FIND(Tabela4[[#This Row],[Mês]], "janfevmarabrmaijunjulagosetoutnovdez")/3 + 1, 1))</f>
        <v>6</v>
      </c>
      <c r="I2289" s="51">
        <v>1304</v>
      </c>
      <c r="J2289" s="47">
        <v>2608</v>
      </c>
    </row>
    <row r="2290" spans="1:10" x14ac:dyDescent="0.25">
      <c r="A2290" s="59" t="s">
        <v>200</v>
      </c>
      <c r="B2290" s="46" t="s">
        <v>191</v>
      </c>
      <c r="C2290" s="46" t="s">
        <v>183</v>
      </c>
      <c r="D2290" s="46" t="s">
        <v>182</v>
      </c>
      <c r="E2290" s="68">
        <f>_xlfn.XLOOKUP(Tabela4[[#This Row],[Origem]],Tabela2[Estado],Tabela2[Id_Porto],-1)</f>
        <v>8</v>
      </c>
      <c r="F2290" s="68">
        <f>_xlfn.XLOOKUP(Tabela4[[#This Row],[Destino]],Tabela2[Estado],Tabela2[Id_Porto],-1)</f>
        <v>7</v>
      </c>
      <c r="G2290" s="68">
        <f>_xlfn.XLOOKUP(Tabela4[[#This Row],[Tipo]],Tabela5[Tipo],Tabela5[Id_Carga],-1)</f>
        <v>3</v>
      </c>
      <c r="H2290" s="59">
        <f>MONTH(DATE(2024, FIND(Tabela4[[#This Row],[Mês]], "janfevmarabrmaijunjulagosetoutnovdez")/3 + 1, 1))</f>
        <v>6</v>
      </c>
      <c r="I2290" s="51">
        <v>1081</v>
      </c>
      <c r="J2290" s="47">
        <v>2162</v>
      </c>
    </row>
    <row r="2291" spans="1:10" x14ac:dyDescent="0.25">
      <c r="A2291" s="59" t="s">
        <v>200</v>
      </c>
      <c r="B2291" s="46" t="s">
        <v>191</v>
      </c>
      <c r="C2291" s="46" t="s">
        <v>186</v>
      </c>
      <c r="D2291" s="46" t="s">
        <v>180</v>
      </c>
      <c r="E2291" s="68">
        <f>_xlfn.XLOOKUP(Tabela4[[#This Row],[Origem]],Tabela2[Estado],Tabela2[Id_Porto],-1)</f>
        <v>11</v>
      </c>
      <c r="F2291" s="68">
        <f>_xlfn.XLOOKUP(Tabela4[[#This Row],[Destino]],Tabela2[Estado],Tabela2[Id_Porto],-1)</f>
        <v>5</v>
      </c>
      <c r="G2291" s="68">
        <f>_xlfn.XLOOKUP(Tabela4[[#This Row],[Tipo]],Tabela5[Tipo],Tabela5[Id_Carga],-1)</f>
        <v>3</v>
      </c>
      <c r="H2291" s="59">
        <f>MONTH(DATE(2024, FIND(Tabela4[[#This Row],[Mês]], "janfevmarabrmaijunjulagosetoutnovdez")/3 + 1, 1))</f>
        <v>6</v>
      </c>
      <c r="I2291" s="51">
        <v>930</v>
      </c>
      <c r="J2291" s="47">
        <v>1860</v>
      </c>
    </row>
    <row r="2292" spans="1:10" x14ac:dyDescent="0.25">
      <c r="A2292" s="59" t="s">
        <v>200</v>
      </c>
      <c r="B2292" s="46" t="s">
        <v>191</v>
      </c>
      <c r="C2292" s="46" t="s">
        <v>184</v>
      </c>
      <c r="D2292" s="46" t="s">
        <v>182</v>
      </c>
      <c r="E2292" s="68">
        <f>_xlfn.XLOOKUP(Tabela4[[#This Row],[Origem]],Tabela2[Estado],Tabela2[Id_Porto],-1)</f>
        <v>9</v>
      </c>
      <c r="F2292" s="68">
        <f>_xlfn.XLOOKUP(Tabela4[[#This Row],[Destino]],Tabela2[Estado],Tabela2[Id_Porto],-1)</f>
        <v>7</v>
      </c>
      <c r="G2292" s="68">
        <f>_xlfn.XLOOKUP(Tabela4[[#This Row],[Tipo]],Tabela5[Tipo],Tabela5[Id_Carga],-1)</f>
        <v>3</v>
      </c>
      <c r="H2292" s="59">
        <f>MONTH(DATE(2024, FIND(Tabela4[[#This Row],[Mês]], "janfevmarabrmaijunjulagosetoutnovdez")/3 + 1, 1))</f>
        <v>6</v>
      </c>
      <c r="I2292" s="51">
        <v>925</v>
      </c>
      <c r="J2292" s="47">
        <v>1850</v>
      </c>
    </row>
    <row r="2293" spans="1:10" x14ac:dyDescent="0.25">
      <c r="A2293" s="59" t="s">
        <v>200</v>
      </c>
      <c r="B2293" s="46" t="s">
        <v>191</v>
      </c>
      <c r="C2293" s="46" t="s">
        <v>86</v>
      </c>
      <c r="D2293" s="46" t="s">
        <v>177</v>
      </c>
      <c r="E2293" s="68">
        <f>_xlfn.XLOOKUP(Tabela4[[#This Row],[Origem]],Tabela2[Estado],Tabela2[Id_Porto],-1)</f>
        <v>4</v>
      </c>
      <c r="F2293" s="68">
        <f>_xlfn.XLOOKUP(Tabela4[[#This Row],[Destino]],Tabela2[Estado],Tabela2[Id_Porto],-1)</f>
        <v>1</v>
      </c>
      <c r="G2293" s="68">
        <f>_xlfn.XLOOKUP(Tabela4[[#This Row],[Tipo]],Tabela5[Tipo],Tabela5[Id_Carga],-1)</f>
        <v>3</v>
      </c>
      <c r="H2293" s="59">
        <f>MONTH(DATE(2024, FIND(Tabela4[[#This Row],[Mês]], "janfevmarabrmaijunjulagosetoutnovdez")/3 + 1, 1))</f>
        <v>6</v>
      </c>
      <c r="I2293" s="51">
        <v>882</v>
      </c>
      <c r="J2293" s="47">
        <v>1764</v>
      </c>
    </row>
    <row r="2294" spans="1:10" x14ac:dyDescent="0.25">
      <c r="A2294" s="59" t="s">
        <v>200</v>
      </c>
      <c r="B2294" s="46" t="s">
        <v>191</v>
      </c>
      <c r="C2294" s="46" t="s">
        <v>186</v>
      </c>
      <c r="D2294" s="46" t="s">
        <v>86</v>
      </c>
      <c r="E2294" s="68">
        <f>_xlfn.XLOOKUP(Tabela4[[#This Row],[Origem]],Tabela2[Estado],Tabela2[Id_Porto],-1)</f>
        <v>11</v>
      </c>
      <c r="F2294" s="68">
        <f>_xlfn.XLOOKUP(Tabela4[[#This Row],[Destino]],Tabela2[Estado],Tabela2[Id_Porto],-1)</f>
        <v>4</v>
      </c>
      <c r="G2294" s="68">
        <f>_xlfn.XLOOKUP(Tabela4[[#This Row],[Tipo]],Tabela5[Tipo],Tabela5[Id_Carga],-1)</f>
        <v>3</v>
      </c>
      <c r="H2294" s="59">
        <f>MONTH(DATE(2024, FIND(Tabela4[[#This Row],[Mês]], "janfevmarabrmaijunjulagosetoutnovdez")/3 + 1, 1))</f>
        <v>6</v>
      </c>
      <c r="I2294" s="51">
        <v>859</v>
      </c>
      <c r="J2294" s="47">
        <v>1718</v>
      </c>
    </row>
    <row r="2295" spans="1:10" x14ac:dyDescent="0.25">
      <c r="A2295" s="59" t="s">
        <v>200</v>
      </c>
      <c r="B2295" s="46" t="s">
        <v>191</v>
      </c>
      <c r="C2295" s="46" t="s">
        <v>186</v>
      </c>
      <c r="D2295" s="46" t="s">
        <v>177</v>
      </c>
      <c r="E2295" s="68">
        <f>_xlfn.XLOOKUP(Tabela4[[#This Row],[Origem]],Tabela2[Estado],Tabela2[Id_Porto],-1)</f>
        <v>11</v>
      </c>
      <c r="F2295" s="68">
        <f>_xlfn.XLOOKUP(Tabela4[[#This Row],[Destino]],Tabela2[Estado],Tabela2[Id_Porto],-1)</f>
        <v>1</v>
      </c>
      <c r="G2295" s="68">
        <f>_xlfn.XLOOKUP(Tabela4[[#This Row],[Tipo]],Tabela5[Tipo],Tabela5[Id_Carga],-1)</f>
        <v>3</v>
      </c>
      <c r="H2295" s="59">
        <f>MONTH(DATE(2024, FIND(Tabela4[[#This Row],[Mês]], "janfevmarabrmaijunjulagosetoutnovdez")/3 + 1, 1))</f>
        <v>6</v>
      </c>
      <c r="I2295" s="51">
        <v>847</v>
      </c>
      <c r="J2295" s="47">
        <v>1694</v>
      </c>
    </row>
    <row r="2296" spans="1:10" x14ac:dyDescent="0.25">
      <c r="A2296" s="59" t="s">
        <v>200</v>
      </c>
      <c r="B2296" s="46" t="s">
        <v>191</v>
      </c>
      <c r="C2296" s="46" t="s">
        <v>181</v>
      </c>
      <c r="D2296" s="46" t="s">
        <v>184</v>
      </c>
      <c r="E2296" s="68">
        <f>_xlfn.XLOOKUP(Tabela4[[#This Row],[Origem]],Tabela2[Estado],Tabela2[Id_Porto],-1)</f>
        <v>6</v>
      </c>
      <c r="F2296" s="68">
        <f>_xlfn.XLOOKUP(Tabela4[[#This Row],[Destino]],Tabela2[Estado],Tabela2[Id_Porto],-1)</f>
        <v>9</v>
      </c>
      <c r="G2296" s="68">
        <f>_xlfn.XLOOKUP(Tabela4[[#This Row],[Tipo]],Tabela5[Tipo],Tabela5[Id_Carga],-1)</f>
        <v>3</v>
      </c>
      <c r="H2296" s="59">
        <f>MONTH(DATE(2024, FIND(Tabela4[[#This Row],[Mês]], "janfevmarabrmaijunjulagosetoutnovdez")/3 + 1, 1))</f>
        <v>6</v>
      </c>
      <c r="I2296" s="51">
        <v>767</v>
      </c>
      <c r="J2296" s="47">
        <v>1534</v>
      </c>
    </row>
    <row r="2297" spans="1:10" x14ac:dyDescent="0.25">
      <c r="A2297" s="59" t="s">
        <v>200</v>
      </c>
      <c r="B2297" s="46" t="s">
        <v>191</v>
      </c>
      <c r="C2297" s="46" t="s">
        <v>186</v>
      </c>
      <c r="D2297" s="46" t="s">
        <v>180</v>
      </c>
      <c r="E2297" s="68">
        <f>_xlfn.XLOOKUP(Tabela4[[#This Row],[Origem]],Tabela2[Estado],Tabela2[Id_Porto],-1)</f>
        <v>11</v>
      </c>
      <c r="F2297" s="68">
        <f>_xlfn.XLOOKUP(Tabela4[[#This Row],[Destino]],Tabela2[Estado],Tabela2[Id_Porto],-1)</f>
        <v>5</v>
      </c>
      <c r="G2297" s="68">
        <f>_xlfn.XLOOKUP(Tabela4[[#This Row],[Tipo]],Tabela5[Tipo],Tabela5[Id_Carga],-1)</f>
        <v>3</v>
      </c>
      <c r="H2297" s="59">
        <f>MONTH(DATE(2024, FIND(Tabela4[[#This Row],[Mês]], "janfevmarabrmaijunjulagosetoutnovdez")/3 + 1, 1))</f>
        <v>6</v>
      </c>
      <c r="I2297" s="51">
        <v>740</v>
      </c>
      <c r="J2297" s="47">
        <v>1480</v>
      </c>
    </row>
    <row r="2298" spans="1:10" x14ac:dyDescent="0.25">
      <c r="A2298" s="59" t="s">
        <v>200</v>
      </c>
      <c r="B2298" s="46" t="s">
        <v>191</v>
      </c>
      <c r="C2298" s="46" t="s">
        <v>180</v>
      </c>
      <c r="D2298" s="46" t="s">
        <v>184</v>
      </c>
      <c r="E2298" s="68">
        <f>_xlfn.XLOOKUP(Tabela4[[#This Row],[Origem]],Tabela2[Estado],Tabela2[Id_Porto],-1)</f>
        <v>5</v>
      </c>
      <c r="F2298" s="68">
        <f>_xlfn.XLOOKUP(Tabela4[[#This Row],[Destino]],Tabela2[Estado],Tabela2[Id_Porto],-1)</f>
        <v>9</v>
      </c>
      <c r="G2298" s="68">
        <f>_xlfn.XLOOKUP(Tabela4[[#This Row],[Tipo]],Tabela5[Tipo],Tabela5[Id_Carga],-1)</f>
        <v>3</v>
      </c>
      <c r="H2298" s="59">
        <f>MONTH(DATE(2024, FIND(Tabela4[[#This Row],[Mês]], "janfevmarabrmaijunjulagosetoutnovdez")/3 + 1, 1))</f>
        <v>6</v>
      </c>
      <c r="I2298" s="51">
        <v>724</v>
      </c>
      <c r="J2298" s="47">
        <v>1448</v>
      </c>
    </row>
    <row r="2299" spans="1:10" x14ac:dyDescent="0.25">
      <c r="A2299" s="59" t="s">
        <v>200</v>
      </c>
      <c r="B2299" s="46" t="s">
        <v>193</v>
      </c>
      <c r="C2299" s="46" t="s">
        <v>186</v>
      </c>
      <c r="D2299" s="46" t="s">
        <v>180</v>
      </c>
      <c r="E2299" s="68">
        <f>_xlfn.XLOOKUP(Tabela4[[#This Row],[Origem]],Tabela2[Estado],Tabela2[Id_Porto],-1)</f>
        <v>11</v>
      </c>
      <c r="F2299" s="68">
        <f>_xlfn.XLOOKUP(Tabela4[[#This Row],[Destino]],Tabela2[Estado],Tabela2[Id_Porto],-1)</f>
        <v>5</v>
      </c>
      <c r="G2299" s="68">
        <f>_xlfn.XLOOKUP(Tabela4[[#This Row],[Tipo]],Tabela5[Tipo],Tabela5[Id_Carga],-1)</f>
        <v>4</v>
      </c>
      <c r="H2299" s="59">
        <f>MONTH(DATE(2024, FIND(Tabela4[[#This Row],[Mês]], "janfevmarabrmaijunjulagosetoutnovdez")/3 + 1, 1))</f>
        <v>6</v>
      </c>
      <c r="I2299" s="51">
        <v>582</v>
      </c>
      <c r="J2299" s="47">
        <v>1164</v>
      </c>
    </row>
    <row r="2300" spans="1:10" x14ac:dyDescent="0.25">
      <c r="A2300" s="59" t="s">
        <v>200</v>
      </c>
      <c r="B2300" s="46" t="s">
        <v>192</v>
      </c>
      <c r="C2300" s="46" t="s">
        <v>186</v>
      </c>
      <c r="D2300" s="46" t="s">
        <v>86</v>
      </c>
      <c r="E2300" s="68">
        <f>_xlfn.XLOOKUP(Tabela4[[#This Row],[Origem]],Tabela2[Estado],Tabela2[Id_Porto],-1)</f>
        <v>11</v>
      </c>
      <c r="F2300" s="68">
        <f>_xlfn.XLOOKUP(Tabela4[[#This Row],[Destino]],Tabela2[Estado],Tabela2[Id_Porto],-1)</f>
        <v>4</v>
      </c>
      <c r="G2300" s="68">
        <f>_xlfn.XLOOKUP(Tabela4[[#This Row],[Tipo]],Tabela5[Tipo],Tabela5[Id_Carga],-1)</f>
        <v>1</v>
      </c>
      <c r="H2300" s="59">
        <f>MONTH(DATE(2024, FIND(Tabela4[[#This Row],[Mês]], "janfevmarabrmaijunjulagosetoutnovdez")/3 + 1, 1))</f>
        <v>6</v>
      </c>
      <c r="I2300" s="51">
        <v>1105</v>
      </c>
      <c r="J2300" s="47">
        <v>1105</v>
      </c>
    </row>
    <row r="2301" spans="1:10" x14ac:dyDescent="0.25">
      <c r="A2301" s="59" t="s">
        <v>200</v>
      </c>
      <c r="B2301" s="46" t="s">
        <v>193</v>
      </c>
      <c r="C2301" s="46" t="s">
        <v>186</v>
      </c>
      <c r="D2301" s="46" t="s">
        <v>177</v>
      </c>
      <c r="E2301" s="68">
        <f>_xlfn.XLOOKUP(Tabela4[[#This Row],[Origem]],Tabela2[Estado],Tabela2[Id_Porto],-1)</f>
        <v>11</v>
      </c>
      <c r="F2301" s="68">
        <f>_xlfn.XLOOKUP(Tabela4[[#This Row],[Destino]],Tabela2[Estado],Tabela2[Id_Porto],-1)</f>
        <v>1</v>
      </c>
      <c r="G2301" s="68">
        <f>_xlfn.XLOOKUP(Tabela4[[#This Row],[Tipo]],Tabela5[Tipo],Tabela5[Id_Carga],-1)</f>
        <v>4</v>
      </c>
      <c r="H2301" s="59">
        <f>MONTH(DATE(2024, FIND(Tabela4[[#This Row],[Mês]], "janfevmarabrmaijunjulagosetoutnovdez")/3 + 1, 1))</f>
        <v>6</v>
      </c>
      <c r="I2301" s="51">
        <v>539</v>
      </c>
      <c r="J2301" s="47">
        <v>1078</v>
      </c>
    </row>
    <row r="2302" spans="1:10" x14ac:dyDescent="0.25">
      <c r="A2302" s="59" t="s">
        <v>200</v>
      </c>
      <c r="B2302" s="46" t="s">
        <v>191</v>
      </c>
      <c r="C2302" s="46" t="s">
        <v>181</v>
      </c>
      <c r="D2302" s="46" t="s">
        <v>184</v>
      </c>
      <c r="E2302" s="68">
        <f>_xlfn.XLOOKUP(Tabela4[[#This Row],[Origem]],Tabela2[Estado],Tabela2[Id_Porto],-1)</f>
        <v>6</v>
      </c>
      <c r="F2302" s="68">
        <f>_xlfn.XLOOKUP(Tabela4[[#This Row],[Destino]],Tabela2[Estado],Tabela2[Id_Porto],-1)</f>
        <v>9</v>
      </c>
      <c r="G2302" s="68">
        <f>_xlfn.XLOOKUP(Tabela4[[#This Row],[Tipo]],Tabela5[Tipo],Tabela5[Id_Carga],-1)</f>
        <v>3</v>
      </c>
      <c r="H2302" s="59">
        <f>MONTH(DATE(2024, FIND(Tabela4[[#This Row],[Mês]], "janfevmarabrmaijunjulagosetoutnovdez")/3 + 1, 1))</f>
        <v>6</v>
      </c>
      <c r="I2302" s="51">
        <v>526</v>
      </c>
      <c r="J2302" s="47">
        <v>1052</v>
      </c>
    </row>
    <row r="2303" spans="1:10" x14ac:dyDescent="0.25">
      <c r="A2303" s="59" t="s">
        <v>200</v>
      </c>
      <c r="B2303" s="46" t="s">
        <v>191</v>
      </c>
      <c r="C2303" s="46" t="s">
        <v>180</v>
      </c>
      <c r="D2303" s="46" t="s">
        <v>86</v>
      </c>
      <c r="E2303" s="68">
        <f>_xlfn.XLOOKUP(Tabela4[[#This Row],[Origem]],Tabela2[Estado],Tabela2[Id_Porto],-1)</f>
        <v>5</v>
      </c>
      <c r="F2303" s="68">
        <f>_xlfn.XLOOKUP(Tabela4[[#This Row],[Destino]],Tabela2[Estado],Tabela2[Id_Porto],-1)</f>
        <v>4</v>
      </c>
      <c r="G2303" s="68">
        <f>_xlfn.XLOOKUP(Tabela4[[#This Row],[Tipo]],Tabela5[Tipo],Tabela5[Id_Carga],-1)</f>
        <v>3</v>
      </c>
      <c r="H2303" s="59">
        <f>MONTH(DATE(2024, FIND(Tabela4[[#This Row],[Mês]], "janfevmarabrmaijunjulagosetoutnovdez")/3 + 1, 1))</f>
        <v>6</v>
      </c>
      <c r="I2303" s="51">
        <v>486</v>
      </c>
      <c r="J2303" s="47">
        <v>972</v>
      </c>
    </row>
    <row r="2304" spans="1:10" x14ac:dyDescent="0.25">
      <c r="A2304" s="59" t="s">
        <v>200</v>
      </c>
      <c r="B2304" s="46" t="s">
        <v>192</v>
      </c>
      <c r="C2304" s="46" t="s">
        <v>186</v>
      </c>
      <c r="D2304" s="46" t="s">
        <v>180</v>
      </c>
      <c r="E2304" s="68">
        <f>_xlfn.XLOOKUP(Tabela4[[#This Row],[Origem]],Tabela2[Estado],Tabela2[Id_Porto],-1)</f>
        <v>11</v>
      </c>
      <c r="F2304" s="68">
        <f>_xlfn.XLOOKUP(Tabela4[[#This Row],[Destino]],Tabela2[Estado],Tabela2[Id_Porto],-1)</f>
        <v>5</v>
      </c>
      <c r="G2304" s="68">
        <f>_xlfn.XLOOKUP(Tabela4[[#This Row],[Tipo]],Tabela5[Tipo],Tabela5[Id_Carga],-1)</f>
        <v>1</v>
      </c>
      <c r="H2304" s="59">
        <f>MONTH(DATE(2024, FIND(Tabela4[[#This Row],[Mês]], "janfevmarabrmaijunjulagosetoutnovdez")/3 + 1, 1))</f>
        <v>6</v>
      </c>
      <c r="I2304" s="51">
        <v>972</v>
      </c>
      <c r="J2304" s="47">
        <v>972</v>
      </c>
    </row>
    <row r="2305" spans="1:10" x14ac:dyDescent="0.25">
      <c r="A2305" s="59" t="s">
        <v>200</v>
      </c>
      <c r="B2305" s="46" t="s">
        <v>191</v>
      </c>
      <c r="C2305" s="46" t="s">
        <v>86</v>
      </c>
      <c r="D2305" s="46" t="s">
        <v>184</v>
      </c>
      <c r="E2305" s="68">
        <f>_xlfn.XLOOKUP(Tabela4[[#This Row],[Origem]],Tabela2[Estado],Tabela2[Id_Porto],-1)</f>
        <v>4</v>
      </c>
      <c r="F2305" s="68">
        <f>_xlfn.XLOOKUP(Tabela4[[#This Row],[Destino]],Tabela2[Estado],Tabela2[Id_Porto],-1)</f>
        <v>9</v>
      </c>
      <c r="G2305" s="68">
        <f>_xlfn.XLOOKUP(Tabela4[[#This Row],[Tipo]],Tabela5[Tipo],Tabela5[Id_Carga],-1)</f>
        <v>3</v>
      </c>
      <c r="H2305" s="59">
        <f>MONTH(DATE(2024, FIND(Tabela4[[#This Row],[Mês]], "janfevmarabrmaijunjulagosetoutnovdez")/3 + 1, 1))</f>
        <v>6</v>
      </c>
      <c r="I2305" s="51">
        <v>474</v>
      </c>
      <c r="J2305" s="47">
        <v>948</v>
      </c>
    </row>
    <row r="2306" spans="1:10" x14ac:dyDescent="0.25">
      <c r="A2306" s="59" t="s">
        <v>200</v>
      </c>
      <c r="B2306" s="46" t="s">
        <v>191</v>
      </c>
      <c r="C2306" s="46" t="s">
        <v>183</v>
      </c>
      <c r="D2306" s="46" t="s">
        <v>180</v>
      </c>
      <c r="E2306" s="68">
        <f>_xlfn.XLOOKUP(Tabela4[[#This Row],[Origem]],Tabela2[Estado],Tabela2[Id_Porto],-1)</f>
        <v>8</v>
      </c>
      <c r="F2306" s="68">
        <f>_xlfn.XLOOKUP(Tabela4[[#This Row],[Destino]],Tabela2[Estado],Tabela2[Id_Porto],-1)</f>
        <v>5</v>
      </c>
      <c r="G2306" s="68">
        <f>_xlfn.XLOOKUP(Tabela4[[#This Row],[Tipo]],Tabela5[Tipo],Tabela5[Id_Carga],-1)</f>
        <v>3</v>
      </c>
      <c r="H2306" s="59">
        <f>MONTH(DATE(2024, FIND(Tabela4[[#This Row],[Mês]], "janfevmarabrmaijunjulagosetoutnovdez")/3 + 1, 1))</f>
        <v>6</v>
      </c>
      <c r="I2306" s="51">
        <v>467</v>
      </c>
      <c r="J2306" s="47">
        <v>934</v>
      </c>
    </row>
    <row r="2307" spans="1:10" x14ac:dyDescent="0.25">
      <c r="A2307" s="59" t="s">
        <v>200</v>
      </c>
      <c r="B2307" s="46" t="s">
        <v>191</v>
      </c>
      <c r="C2307" s="46" t="s">
        <v>177</v>
      </c>
      <c r="D2307" s="46" t="s">
        <v>180</v>
      </c>
      <c r="E2307" s="68">
        <f>_xlfn.XLOOKUP(Tabela4[[#This Row],[Origem]],Tabela2[Estado],Tabela2[Id_Porto],-1)</f>
        <v>1</v>
      </c>
      <c r="F2307" s="68">
        <f>_xlfn.XLOOKUP(Tabela4[[#This Row],[Destino]],Tabela2[Estado],Tabela2[Id_Porto],-1)</f>
        <v>5</v>
      </c>
      <c r="G2307" s="68">
        <f>_xlfn.XLOOKUP(Tabela4[[#This Row],[Tipo]],Tabela5[Tipo],Tabela5[Id_Carga],-1)</f>
        <v>3</v>
      </c>
      <c r="H2307" s="59">
        <f>MONTH(DATE(2024, FIND(Tabela4[[#This Row],[Mês]], "janfevmarabrmaijunjulagosetoutnovdez")/3 + 1, 1))</f>
        <v>6</v>
      </c>
      <c r="I2307" s="51">
        <v>461</v>
      </c>
      <c r="J2307" s="47">
        <v>922</v>
      </c>
    </row>
    <row r="2308" spans="1:10" x14ac:dyDescent="0.25">
      <c r="A2308" s="59" t="s">
        <v>200</v>
      </c>
      <c r="B2308" s="46" t="s">
        <v>191</v>
      </c>
      <c r="C2308" s="46" t="s">
        <v>187</v>
      </c>
      <c r="D2308" s="46" t="s">
        <v>86</v>
      </c>
      <c r="E2308" s="68">
        <f>_xlfn.XLOOKUP(Tabela4[[#This Row],[Origem]],Tabela2[Estado],Tabela2[Id_Porto],-1)</f>
        <v>12</v>
      </c>
      <c r="F2308" s="68">
        <f>_xlfn.XLOOKUP(Tabela4[[#This Row],[Destino]],Tabela2[Estado],Tabela2[Id_Porto],-1)</f>
        <v>4</v>
      </c>
      <c r="G2308" s="68">
        <f>_xlfn.XLOOKUP(Tabela4[[#This Row],[Tipo]],Tabela5[Tipo],Tabela5[Id_Carga],-1)</f>
        <v>3</v>
      </c>
      <c r="H2308" s="59">
        <f>MONTH(DATE(2024, FIND(Tabela4[[#This Row],[Mês]], "janfevmarabrmaijunjulagosetoutnovdez")/3 + 1, 1))</f>
        <v>6</v>
      </c>
      <c r="I2308" s="51">
        <v>455</v>
      </c>
      <c r="J2308" s="47">
        <v>910</v>
      </c>
    </row>
    <row r="2309" spans="1:10" x14ac:dyDescent="0.25">
      <c r="A2309" s="59" t="s">
        <v>200</v>
      </c>
      <c r="B2309" s="46" t="s">
        <v>191</v>
      </c>
      <c r="C2309" s="46" t="s">
        <v>177</v>
      </c>
      <c r="D2309" s="46" t="s">
        <v>86</v>
      </c>
      <c r="E2309" s="68">
        <f>_xlfn.XLOOKUP(Tabela4[[#This Row],[Origem]],Tabela2[Estado],Tabela2[Id_Porto],-1)</f>
        <v>1</v>
      </c>
      <c r="F2309" s="68">
        <f>_xlfn.XLOOKUP(Tabela4[[#This Row],[Destino]],Tabela2[Estado],Tabela2[Id_Porto],-1)</f>
        <v>4</v>
      </c>
      <c r="G2309" s="68">
        <f>_xlfn.XLOOKUP(Tabela4[[#This Row],[Tipo]],Tabela5[Tipo],Tabela5[Id_Carga],-1)</f>
        <v>3</v>
      </c>
      <c r="H2309" s="59">
        <f>MONTH(DATE(2024, FIND(Tabela4[[#This Row],[Mês]], "janfevmarabrmaijunjulagosetoutnovdez")/3 + 1, 1))</f>
        <v>6</v>
      </c>
      <c r="I2309" s="51">
        <v>429</v>
      </c>
      <c r="J2309" s="47">
        <v>858</v>
      </c>
    </row>
    <row r="2310" spans="1:10" x14ac:dyDescent="0.25">
      <c r="A2310" s="59" t="s">
        <v>200</v>
      </c>
      <c r="B2310" s="46" t="s">
        <v>191</v>
      </c>
      <c r="C2310" s="46" t="s">
        <v>184</v>
      </c>
      <c r="D2310" s="46" t="s">
        <v>181</v>
      </c>
      <c r="E2310" s="68">
        <f>_xlfn.XLOOKUP(Tabela4[[#This Row],[Origem]],Tabela2[Estado],Tabela2[Id_Porto],-1)</f>
        <v>9</v>
      </c>
      <c r="F2310" s="68">
        <f>_xlfn.XLOOKUP(Tabela4[[#This Row],[Destino]],Tabela2[Estado],Tabela2[Id_Porto],-1)</f>
        <v>6</v>
      </c>
      <c r="G2310" s="68">
        <f>_xlfn.XLOOKUP(Tabela4[[#This Row],[Tipo]],Tabela5[Tipo],Tabela5[Id_Carga],-1)</f>
        <v>3</v>
      </c>
      <c r="H2310" s="59">
        <f>MONTH(DATE(2024, FIND(Tabela4[[#This Row],[Mês]], "janfevmarabrmaijunjulagosetoutnovdez")/3 + 1, 1))</f>
        <v>6</v>
      </c>
      <c r="I2310" s="51">
        <v>407</v>
      </c>
      <c r="J2310" s="47">
        <v>814</v>
      </c>
    </row>
    <row r="2311" spans="1:10" x14ac:dyDescent="0.25">
      <c r="A2311" s="59" t="s">
        <v>200</v>
      </c>
      <c r="B2311" s="46" t="s">
        <v>191</v>
      </c>
      <c r="C2311" s="46" t="s">
        <v>86</v>
      </c>
      <c r="D2311" s="46" t="s">
        <v>177</v>
      </c>
      <c r="E2311" s="68">
        <f>_xlfn.XLOOKUP(Tabela4[[#This Row],[Origem]],Tabela2[Estado],Tabela2[Id_Porto],-1)</f>
        <v>4</v>
      </c>
      <c r="F2311" s="68">
        <f>_xlfn.XLOOKUP(Tabela4[[#This Row],[Destino]],Tabela2[Estado],Tabela2[Id_Porto],-1)</f>
        <v>1</v>
      </c>
      <c r="G2311" s="68">
        <f>_xlfn.XLOOKUP(Tabela4[[#This Row],[Tipo]],Tabela5[Tipo],Tabela5[Id_Carga],-1)</f>
        <v>3</v>
      </c>
      <c r="H2311" s="59">
        <f>MONTH(DATE(2024, FIND(Tabela4[[#This Row],[Mês]], "janfevmarabrmaijunjulagosetoutnovdez")/3 + 1, 1))</f>
        <v>6</v>
      </c>
      <c r="I2311" s="51">
        <v>404</v>
      </c>
      <c r="J2311" s="47">
        <v>808</v>
      </c>
    </row>
    <row r="2312" spans="1:10" x14ac:dyDescent="0.25">
      <c r="A2312" s="59" t="s">
        <v>200</v>
      </c>
      <c r="B2312" s="46" t="s">
        <v>192</v>
      </c>
      <c r="C2312" s="46" t="s">
        <v>187</v>
      </c>
      <c r="D2312" s="46" t="s">
        <v>86</v>
      </c>
      <c r="E2312" s="68">
        <f>_xlfn.XLOOKUP(Tabela4[[#This Row],[Origem]],Tabela2[Estado],Tabela2[Id_Porto],-1)</f>
        <v>12</v>
      </c>
      <c r="F2312" s="68">
        <f>_xlfn.XLOOKUP(Tabela4[[#This Row],[Destino]],Tabela2[Estado],Tabela2[Id_Porto],-1)</f>
        <v>4</v>
      </c>
      <c r="G2312" s="68">
        <f>_xlfn.XLOOKUP(Tabela4[[#This Row],[Tipo]],Tabela5[Tipo],Tabela5[Id_Carga],-1)</f>
        <v>1</v>
      </c>
      <c r="H2312" s="59">
        <f>MONTH(DATE(2024, FIND(Tabela4[[#This Row],[Mês]], "janfevmarabrmaijunjulagosetoutnovdez")/3 + 1, 1))</f>
        <v>6</v>
      </c>
      <c r="I2312" s="51">
        <v>782</v>
      </c>
      <c r="J2312" s="47">
        <v>782</v>
      </c>
    </row>
    <row r="2313" spans="1:10" x14ac:dyDescent="0.25">
      <c r="A2313" s="59" t="s">
        <v>200</v>
      </c>
      <c r="B2313" s="46" t="s">
        <v>191</v>
      </c>
      <c r="C2313" s="46" t="s">
        <v>186</v>
      </c>
      <c r="D2313" s="46" t="s">
        <v>86</v>
      </c>
      <c r="E2313" s="68">
        <f>_xlfn.XLOOKUP(Tabela4[[#This Row],[Origem]],Tabela2[Estado],Tabela2[Id_Porto],-1)</f>
        <v>11</v>
      </c>
      <c r="F2313" s="68">
        <f>_xlfn.XLOOKUP(Tabela4[[#This Row],[Destino]],Tabela2[Estado],Tabela2[Id_Porto],-1)</f>
        <v>4</v>
      </c>
      <c r="G2313" s="68">
        <f>_xlfn.XLOOKUP(Tabela4[[#This Row],[Tipo]],Tabela5[Tipo],Tabela5[Id_Carga],-1)</f>
        <v>3</v>
      </c>
      <c r="H2313" s="59">
        <f>MONTH(DATE(2024, FIND(Tabela4[[#This Row],[Mês]], "janfevmarabrmaijunjulagosetoutnovdez")/3 + 1, 1))</f>
        <v>6</v>
      </c>
      <c r="I2313" s="51">
        <v>388</v>
      </c>
      <c r="J2313" s="47">
        <v>776</v>
      </c>
    </row>
    <row r="2314" spans="1:10" x14ac:dyDescent="0.25">
      <c r="A2314" s="59" t="s">
        <v>200</v>
      </c>
      <c r="B2314" s="46" t="s">
        <v>191</v>
      </c>
      <c r="C2314" s="46" t="s">
        <v>186</v>
      </c>
      <c r="D2314" s="46" t="s">
        <v>177</v>
      </c>
      <c r="E2314" s="68">
        <f>_xlfn.XLOOKUP(Tabela4[[#This Row],[Origem]],Tabela2[Estado],Tabela2[Id_Porto],-1)</f>
        <v>11</v>
      </c>
      <c r="F2314" s="68">
        <f>_xlfn.XLOOKUP(Tabela4[[#This Row],[Destino]],Tabela2[Estado],Tabela2[Id_Porto],-1)</f>
        <v>1</v>
      </c>
      <c r="G2314" s="68">
        <f>_xlfn.XLOOKUP(Tabela4[[#This Row],[Tipo]],Tabela5[Tipo],Tabela5[Id_Carga],-1)</f>
        <v>3</v>
      </c>
      <c r="H2314" s="59">
        <f>MONTH(DATE(2024, FIND(Tabela4[[#This Row],[Mês]], "janfevmarabrmaijunjulagosetoutnovdez")/3 + 1, 1))</f>
        <v>6</v>
      </c>
      <c r="I2314" s="51">
        <v>374</v>
      </c>
      <c r="J2314" s="47">
        <v>748</v>
      </c>
    </row>
    <row r="2315" spans="1:10" x14ac:dyDescent="0.25">
      <c r="A2315" s="59" t="s">
        <v>200</v>
      </c>
      <c r="B2315" s="46" t="s">
        <v>191</v>
      </c>
      <c r="C2315" s="46" t="s">
        <v>180</v>
      </c>
      <c r="D2315" s="46" t="s">
        <v>177</v>
      </c>
      <c r="E2315" s="68">
        <f>_xlfn.XLOOKUP(Tabela4[[#This Row],[Origem]],Tabela2[Estado],Tabela2[Id_Porto],-1)</f>
        <v>5</v>
      </c>
      <c r="F2315" s="68">
        <f>_xlfn.XLOOKUP(Tabela4[[#This Row],[Destino]],Tabela2[Estado],Tabela2[Id_Porto],-1)</f>
        <v>1</v>
      </c>
      <c r="G2315" s="68">
        <f>_xlfn.XLOOKUP(Tabela4[[#This Row],[Tipo]],Tabela5[Tipo],Tabela5[Id_Carga],-1)</f>
        <v>3</v>
      </c>
      <c r="H2315" s="59">
        <f>MONTH(DATE(2024, FIND(Tabela4[[#This Row],[Mês]], "janfevmarabrmaijunjulagosetoutnovdez")/3 + 1, 1))</f>
        <v>6</v>
      </c>
      <c r="I2315" s="51">
        <v>359</v>
      </c>
      <c r="J2315" s="47">
        <v>718</v>
      </c>
    </row>
    <row r="2316" spans="1:10" x14ac:dyDescent="0.25">
      <c r="A2316" s="59" t="s">
        <v>200</v>
      </c>
      <c r="B2316" s="46" t="s">
        <v>191</v>
      </c>
      <c r="C2316" s="46" t="s">
        <v>181</v>
      </c>
      <c r="D2316" s="46" t="s">
        <v>177</v>
      </c>
      <c r="E2316" s="68">
        <f>_xlfn.XLOOKUP(Tabela4[[#This Row],[Origem]],Tabela2[Estado],Tabela2[Id_Porto],-1)</f>
        <v>6</v>
      </c>
      <c r="F2316" s="68">
        <f>_xlfn.XLOOKUP(Tabela4[[#This Row],[Destino]],Tabela2[Estado],Tabela2[Id_Porto],-1)</f>
        <v>1</v>
      </c>
      <c r="G2316" s="68">
        <f>_xlfn.XLOOKUP(Tabela4[[#This Row],[Tipo]],Tabela5[Tipo],Tabela5[Id_Carga],-1)</f>
        <v>3</v>
      </c>
      <c r="H2316" s="59">
        <f>MONTH(DATE(2024, FIND(Tabela4[[#This Row],[Mês]], "janfevmarabrmaijunjulagosetoutnovdez")/3 + 1, 1))</f>
        <v>6</v>
      </c>
      <c r="I2316" s="51">
        <v>336</v>
      </c>
      <c r="J2316" s="47">
        <v>672</v>
      </c>
    </row>
    <row r="2317" spans="1:10" x14ac:dyDescent="0.25">
      <c r="A2317" s="59" t="s">
        <v>200</v>
      </c>
      <c r="B2317" s="46" t="s">
        <v>192</v>
      </c>
      <c r="C2317" s="46" t="s">
        <v>181</v>
      </c>
      <c r="D2317" s="46" t="s">
        <v>184</v>
      </c>
      <c r="E2317" s="68">
        <f>_xlfn.XLOOKUP(Tabela4[[#This Row],[Origem]],Tabela2[Estado],Tabela2[Id_Porto],-1)</f>
        <v>6</v>
      </c>
      <c r="F2317" s="68">
        <f>_xlfn.XLOOKUP(Tabela4[[#This Row],[Destino]],Tabela2[Estado],Tabela2[Id_Porto],-1)</f>
        <v>9</v>
      </c>
      <c r="G2317" s="68">
        <f>_xlfn.XLOOKUP(Tabela4[[#This Row],[Tipo]],Tabela5[Tipo],Tabela5[Id_Carga],-1)</f>
        <v>1</v>
      </c>
      <c r="H2317" s="59">
        <f>MONTH(DATE(2024, FIND(Tabela4[[#This Row],[Mês]], "janfevmarabrmaijunjulagosetoutnovdez")/3 + 1, 1))</f>
        <v>6</v>
      </c>
      <c r="I2317" s="51">
        <v>671</v>
      </c>
      <c r="J2317" s="47">
        <v>671</v>
      </c>
    </row>
    <row r="2318" spans="1:10" x14ac:dyDescent="0.25">
      <c r="A2318" s="59" t="s">
        <v>200</v>
      </c>
      <c r="B2318" s="46" t="s">
        <v>191</v>
      </c>
      <c r="C2318" s="46" t="s">
        <v>177</v>
      </c>
      <c r="D2318" s="46" t="s">
        <v>186</v>
      </c>
      <c r="E2318" s="68">
        <f>_xlfn.XLOOKUP(Tabela4[[#This Row],[Origem]],Tabela2[Estado],Tabela2[Id_Porto],-1)</f>
        <v>1</v>
      </c>
      <c r="F2318" s="68">
        <f>_xlfn.XLOOKUP(Tabela4[[#This Row],[Destino]],Tabela2[Estado],Tabela2[Id_Porto],-1)</f>
        <v>11</v>
      </c>
      <c r="G2318" s="68">
        <f>_xlfn.XLOOKUP(Tabela4[[#This Row],[Tipo]],Tabela5[Tipo],Tabela5[Id_Carga],-1)</f>
        <v>3</v>
      </c>
      <c r="H2318" s="59">
        <f>MONTH(DATE(2024, FIND(Tabela4[[#This Row],[Mês]], "janfevmarabrmaijunjulagosetoutnovdez")/3 + 1, 1))</f>
        <v>6</v>
      </c>
      <c r="I2318" s="51">
        <v>334</v>
      </c>
      <c r="J2318" s="47">
        <v>668</v>
      </c>
    </row>
    <row r="2319" spans="1:10" x14ac:dyDescent="0.25">
      <c r="A2319" s="59" t="s">
        <v>200</v>
      </c>
      <c r="B2319" s="46" t="s">
        <v>191</v>
      </c>
      <c r="C2319" s="46" t="s">
        <v>184</v>
      </c>
      <c r="D2319" s="46" t="s">
        <v>86</v>
      </c>
      <c r="E2319" s="68">
        <f>_xlfn.XLOOKUP(Tabela4[[#This Row],[Origem]],Tabela2[Estado],Tabela2[Id_Porto],-1)</f>
        <v>9</v>
      </c>
      <c r="F2319" s="68">
        <f>_xlfn.XLOOKUP(Tabela4[[#This Row],[Destino]],Tabela2[Estado],Tabela2[Id_Porto],-1)</f>
        <v>4</v>
      </c>
      <c r="G2319" s="68">
        <f>_xlfn.XLOOKUP(Tabela4[[#This Row],[Tipo]],Tabela5[Tipo],Tabela5[Id_Carga],-1)</f>
        <v>3</v>
      </c>
      <c r="H2319" s="59">
        <f>MONTH(DATE(2024, FIND(Tabela4[[#This Row],[Mês]], "janfevmarabrmaijunjulagosetoutnovdez")/3 + 1, 1))</f>
        <v>6</v>
      </c>
      <c r="I2319" s="51">
        <v>333</v>
      </c>
      <c r="J2319" s="47">
        <v>666</v>
      </c>
    </row>
    <row r="2320" spans="1:10" x14ac:dyDescent="0.25">
      <c r="A2320" s="59" t="s">
        <v>200</v>
      </c>
      <c r="B2320" s="46" t="s">
        <v>192</v>
      </c>
      <c r="C2320" s="46" t="s">
        <v>183</v>
      </c>
      <c r="D2320" s="46" t="s">
        <v>182</v>
      </c>
      <c r="E2320" s="68">
        <f>_xlfn.XLOOKUP(Tabela4[[#This Row],[Origem]],Tabela2[Estado],Tabela2[Id_Porto],-1)</f>
        <v>8</v>
      </c>
      <c r="F2320" s="68">
        <f>_xlfn.XLOOKUP(Tabela4[[#This Row],[Destino]],Tabela2[Estado],Tabela2[Id_Porto],-1)</f>
        <v>7</v>
      </c>
      <c r="G2320" s="68">
        <f>_xlfn.XLOOKUP(Tabela4[[#This Row],[Tipo]],Tabela5[Tipo],Tabela5[Id_Carga],-1)</f>
        <v>1</v>
      </c>
      <c r="H2320" s="59">
        <f>MONTH(DATE(2024, FIND(Tabela4[[#This Row],[Mês]], "janfevmarabrmaijunjulagosetoutnovdez")/3 + 1, 1))</f>
        <v>6</v>
      </c>
      <c r="I2320" s="51">
        <v>651</v>
      </c>
      <c r="J2320" s="47">
        <v>651</v>
      </c>
    </row>
    <row r="2321" spans="1:10" x14ac:dyDescent="0.25">
      <c r="A2321" s="59" t="s">
        <v>200</v>
      </c>
      <c r="B2321" s="46" t="s">
        <v>191</v>
      </c>
      <c r="C2321" s="46" t="s">
        <v>177</v>
      </c>
      <c r="D2321" s="46" t="s">
        <v>183</v>
      </c>
      <c r="E2321" s="68">
        <f>_xlfn.XLOOKUP(Tabela4[[#This Row],[Origem]],Tabela2[Estado],Tabela2[Id_Porto],-1)</f>
        <v>1</v>
      </c>
      <c r="F2321" s="68">
        <f>_xlfn.XLOOKUP(Tabela4[[#This Row],[Destino]],Tabela2[Estado],Tabela2[Id_Porto],-1)</f>
        <v>8</v>
      </c>
      <c r="G2321" s="68">
        <f>_xlfn.XLOOKUP(Tabela4[[#This Row],[Tipo]],Tabela5[Tipo],Tabela5[Id_Carga],-1)</f>
        <v>3</v>
      </c>
      <c r="H2321" s="59">
        <f>MONTH(DATE(2024, FIND(Tabela4[[#This Row],[Mês]], "janfevmarabrmaijunjulagosetoutnovdez")/3 + 1, 1))</f>
        <v>6</v>
      </c>
      <c r="I2321" s="51">
        <v>322</v>
      </c>
      <c r="J2321" s="47">
        <v>644</v>
      </c>
    </row>
    <row r="2322" spans="1:10" x14ac:dyDescent="0.25">
      <c r="A2322" s="59" t="s">
        <v>200</v>
      </c>
      <c r="B2322" s="46" t="s">
        <v>191</v>
      </c>
      <c r="C2322" s="46" t="s">
        <v>183</v>
      </c>
      <c r="D2322" s="46" t="s">
        <v>177</v>
      </c>
      <c r="E2322" s="68">
        <f>_xlfn.XLOOKUP(Tabela4[[#This Row],[Origem]],Tabela2[Estado],Tabela2[Id_Porto],-1)</f>
        <v>8</v>
      </c>
      <c r="F2322" s="68">
        <f>_xlfn.XLOOKUP(Tabela4[[#This Row],[Destino]],Tabela2[Estado],Tabela2[Id_Porto],-1)</f>
        <v>1</v>
      </c>
      <c r="G2322" s="68">
        <f>_xlfn.XLOOKUP(Tabela4[[#This Row],[Tipo]],Tabela5[Tipo],Tabela5[Id_Carga],-1)</f>
        <v>3</v>
      </c>
      <c r="H2322" s="59">
        <f>MONTH(DATE(2024, FIND(Tabela4[[#This Row],[Mês]], "janfevmarabrmaijunjulagosetoutnovdez")/3 + 1, 1))</f>
        <v>6</v>
      </c>
      <c r="I2322" s="51">
        <v>321</v>
      </c>
      <c r="J2322" s="47">
        <v>642</v>
      </c>
    </row>
    <row r="2323" spans="1:10" x14ac:dyDescent="0.25">
      <c r="A2323" s="59" t="s">
        <v>200</v>
      </c>
      <c r="B2323" s="46" t="s">
        <v>191</v>
      </c>
      <c r="C2323" s="46" t="s">
        <v>180</v>
      </c>
      <c r="D2323" s="46" t="s">
        <v>184</v>
      </c>
      <c r="E2323" s="68">
        <f>_xlfn.XLOOKUP(Tabela4[[#This Row],[Origem]],Tabela2[Estado],Tabela2[Id_Porto],-1)</f>
        <v>5</v>
      </c>
      <c r="F2323" s="68">
        <f>_xlfn.XLOOKUP(Tabela4[[#This Row],[Destino]],Tabela2[Estado],Tabela2[Id_Porto],-1)</f>
        <v>9</v>
      </c>
      <c r="G2323" s="68">
        <f>_xlfn.XLOOKUP(Tabela4[[#This Row],[Tipo]],Tabela5[Tipo],Tabela5[Id_Carga],-1)</f>
        <v>3</v>
      </c>
      <c r="H2323" s="59">
        <f>MONTH(DATE(2024, FIND(Tabela4[[#This Row],[Mês]], "janfevmarabrmaijunjulagosetoutnovdez")/3 + 1, 1))</f>
        <v>6</v>
      </c>
      <c r="I2323" s="51">
        <v>312</v>
      </c>
      <c r="J2323" s="47">
        <v>624</v>
      </c>
    </row>
    <row r="2324" spans="1:10" x14ac:dyDescent="0.25">
      <c r="A2324" s="59" t="s">
        <v>200</v>
      </c>
      <c r="B2324" s="46" t="s">
        <v>191</v>
      </c>
      <c r="C2324" s="46" t="s">
        <v>182</v>
      </c>
      <c r="D2324" s="46" t="s">
        <v>183</v>
      </c>
      <c r="E2324" s="68">
        <f>_xlfn.XLOOKUP(Tabela4[[#This Row],[Origem]],Tabela2[Estado],Tabela2[Id_Porto],-1)</f>
        <v>7</v>
      </c>
      <c r="F2324" s="68">
        <f>_xlfn.XLOOKUP(Tabela4[[#This Row],[Destino]],Tabela2[Estado],Tabela2[Id_Porto],-1)</f>
        <v>8</v>
      </c>
      <c r="G2324" s="68">
        <f>_xlfn.XLOOKUP(Tabela4[[#This Row],[Tipo]],Tabela5[Tipo],Tabela5[Id_Carga],-1)</f>
        <v>3</v>
      </c>
      <c r="H2324" s="59">
        <f>MONTH(DATE(2024, FIND(Tabela4[[#This Row],[Mês]], "janfevmarabrmaijunjulagosetoutnovdez")/3 + 1, 1))</f>
        <v>6</v>
      </c>
      <c r="I2324" s="51">
        <v>307</v>
      </c>
      <c r="J2324" s="47">
        <v>614</v>
      </c>
    </row>
    <row r="2325" spans="1:10" x14ac:dyDescent="0.25">
      <c r="A2325" s="59" t="s">
        <v>200</v>
      </c>
      <c r="B2325" s="46" t="s">
        <v>191</v>
      </c>
      <c r="C2325" s="46" t="s">
        <v>187</v>
      </c>
      <c r="D2325" s="46" t="s">
        <v>180</v>
      </c>
      <c r="E2325" s="68">
        <f>_xlfn.XLOOKUP(Tabela4[[#This Row],[Origem]],Tabela2[Estado],Tabela2[Id_Porto],-1)</f>
        <v>12</v>
      </c>
      <c r="F2325" s="68">
        <f>_xlfn.XLOOKUP(Tabela4[[#This Row],[Destino]],Tabela2[Estado],Tabela2[Id_Porto],-1)</f>
        <v>5</v>
      </c>
      <c r="G2325" s="68">
        <f>_xlfn.XLOOKUP(Tabela4[[#This Row],[Tipo]],Tabela5[Tipo],Tabela5[Id_Carga],-1)</f>
        <v>3</v>
      </c>
      <c r="H2325" s="59">
        <f>MONTH(DATE(2024, FIND(Tabela4[[#This Row],[Mês]], "janfevmarabrmaijunjulagosetoutnovdez")/3 + 1, 1))</f>
        <v>6</v>
      </c>
      <c r="I2325" s="51">
        <v>297</v>
      </c>
      <c r="J2325" s="47">
        <v>594</v>
      </c>
    </row>
    <row r="2326" spans="1:10" x14ac:dyDescent="0.25">
      <c r="A2326" s="59" t="s">
        <v>200</v>
      </c>
      <c r="B2326" s="46" t="s">
        <v>191</v>
      </c>
      <c r="C2326" s="46" t="s">
        <v>183</v>
      </c>
      <c r="D2326" s="46" t="s">
        <v>181</v>
      </c>
      <c r="E2326" s="68">
        <f>_xlfn.XLOOKUP(Tabela4[[#This Row],[Origem]],Tabela2[Estado],Tabela2[Id_Porto],-1)</f>
        <v>8</v>
      </c>
      <c r="F2326" s="68">
        <f>_xlfn.XLOOKUP(Tabela4[[#This Row],[Destino]],Tabela2[Estado],Tabela2[Id_Porto],-1)</f>
        <v>6</v>
      </c>
      <c r="G2326" s="68">
        <f>_xlfn.XLOOKUP(Tabela4[[#This Row],[Tipo]],Tabela5[Tipo],Tabela5[Id_Carga],-1)</f>
        <v>3</v>
      </c>
      <c r="H2326" s="59">
        <f>MONTH(DATE(2024, FIND(Tabela4[[#This Row],[Mês]], "janfevmarabrmaijunjulagosetoutnovdez")/3 + 1, 1))</f>
        <v>6</v>
      </c>
      <c r="I2326" s="51">
        <v>293</v>
      </c>
      <c r="J2326" s="47">
        <v>586</v>
      </c>
    </row>
    <row r="2327" spans="1:10" x14ac:dyDescent="0.25">
      <c r="A2327" s="59" t="s">
        <v>200</v>
      </c>
      <c r="B2327" s="46" t="s">
        <v>191</v>
      </c>
      <c r="C2327" s="46" t="s">
        <v>177</v>
      </c>
      <c r="D2327" s="46" t="s">
        <v>181</v>
      </c>
      <c r="E2327" s="68">
        <f>_xlfn.XLOOKUP(Tabela4[[#This Row],[Origem]],Tabela2[Estado],Tabela2[Id_Porto],-1)</f>
        <v>1</v>
      </c>
      <c r="F2327" s="68">
        <f>_xlfn.XLOOKUP(Tabela4[[#This Row],[Destino]],Tabela2[Estado],Tabela2[Id_Porto],-1)</f>
        <v>6</v>
      </c>
      <c r="G2327" s="68">
        <f>_xlfn.XLOOKUP(Tabela4[[#This Row],[Tipo]],Tabela5[Tipo],Tabela5[Id_Carga],-1)</f>
        <v>3</v>
      </c>
      <c r="H2327" s="59">
        <f>MONTH(DATE(2024, FIND(Tabela4[[#This Row],[Mês]], "janfevmarabrmaijunjulagosetoutnovdez")/3 + 1, 1))</f>
        <v>6</v>
      </c>
      <c r="I2327" s="51">
        <v>272</v>
      </c>
      <c r="J2327" s="47">
        <v>544</v>
      </c>
    </row>
    <row r="2328" spans="1:10" x14ac:dyDescent="0.25">
      <c r="A2328" s="59" t="s">
        <v>200</v>
      </c>
      <c r="B2328" s="46" t="s">
        <v>191</v>
      </c>
      <c r="C2328" s="46" t="s">
        <v>184</v>
      </c>
      <c r="D2328" s="46" t="s">
        <v>186</v>
      </c>
      <c r="E2328" s="68">
        <f>_xlfn.XLOOKUP(Tabela4[[#This Row],[Origem]],Tabela2[Estado],Tabela2[Id_Porto],-1)</f>
        <v>9</v>
      </c>
      <c r="F2328" s="68">
        <f>_xlfn.XLOOKUP(Tabela4[[#This Row],[Destino]],Tabela2[Estado],Tabela2[Id_Porto],-1)</f>
        <v>11</v>
      </c>
      <c r="G2328" s="68">
        <f>_xlfn.XLOOKUP(Tabela4[[#This Row],[Tipo]],Tabela5[Tipo],Tabela5[Id_Carga],-1)</f>
        <v>3</v>
      </c>
      <c r="H2328" s="59">
        <f>MONTH(DATE(2024, FIND(Tabela4[[#This Row],[Mês]], "janfevmarabrmaijunjulagosetoutnovdez")/3 + 1, 1))</f>
        <v>6</v>
      </c>
      <c r="I2328" s="51">
        <v>267</v>
      </c>
      <c r="J2328" s="47">
        <v>534</v>
      </c>
    </row>
    <row r="2329" spans="1:10" x14ac:dyDescent="0.25">
      <c r="A2329" s="59" t="s">
        <v>200</v>
      </c>
      <c r="B2329" s="46" t="s">
        <v>192</v>
      </c>
      <c r="C2329" s="46" t="s">
        <v>184</v>
      </c>
      <c r="D2329" s="46" t="s">
        <v>185</v>
      </c>
      <c r="E2329" s="68">
        <f>_xlfn.XLOOKUP(Tabela4[[#This Row],[Origem]],Tabela2[Estado],Tabela2[Id_Porto],-1)</f>
        <v>9</v>
      </c>
      <c r="F2329" s="68">
        <f>_xlfn.XLOOKUP(Tabela4[[#This Row],[Destino]],Tabela2[Estado],Tabela2[Id_Porto],-1)</f>
        <v>10</v>
      </c>
      <c r="G2329" s="68">
        <f>_xlfn.XLOOKUP(Tabela4[[#This Row],[Tipo]],Tabela5[Tipo],Tabela5[Id_Carga],-1)</f>
        <v>1</v>
      </c>
      <c r="H2329" s="59">
        <f>MONTH(DATE(2024, FIND(Tabela4[[#This Row],[Mês]], "janfevmarabrmaijunjulagosetoutnovdez")/3 + 1, 1))</f>
        <v>6</v>
      </c>
      <c r="I2329" s="51">
        <v>525</v>
      </c>
      <c r="J2329" s="47">
        <v>525</v>
      </c>
    </row>
    <row r="2330" spans="1:10" x14ac:dyDescent="0.25">
      <c r="A2330" s="59" t="s">
        <v>200</v>
      </c>
      <c r="B2330" s="46" t="s">
        <v>191</v>
      </c>
      <c r="C2330" s="46" t="s">
        <v>86</v>
      </c>
      <c r="D2330" s="46" t="s">
        <v>184</v>
      </c>
      <c r="E2330" s="68">
        <f>_xlfn.XLOOKUP(Tabela4[[#This Row],[Origem]],Tabela2[Estado],Tabela2[Id_Porto],-1)</f>
        <v>4</v>
      </c>
      <c r="F2330" s="68">
        <f>_xlfn.XLOOKUP(Tabela4[[#This Row],[Destino]],Tabela2[Estado],Tabela2[Id_Porto],-1)</f>
        <v>9</v>
      </c>
      <c r="G2330" s="68">
        <f>_xlfn.XLOOKUP(Tabela4[[#This Row],[Tipo]],Tabela5[Tipo],Tabela5[Id_Carga],-1)</f>
        <v>3</v>
      </c>
      <c r="H2330" s="59">
        <f>MONTH(DATE(2024, FIND(Tabela4[[#This Row],[Mês]], "janfevmarabrmaijunjulagosetoutnovdez")/3 + 1, 1))</f>
        <v>6</v>
      </c>
      <c r="I2330" s="51">
        <v>257</v>
      </c>
      <c r="J2330" s="47">
        <v>514</v>
      </c>
    </row>
    <row r="2331" spans="1:10" x14ac:dyDescent="0.25">
      <c r="A2331" s="59" t="s">
        <v>200</v>
      </c>
      <c r="B2331" s="46" t="s">
        <v>192</v>
      </c>
      <c r="C2331" s="46" t="s">
        <v>184</v>
      </c>
      <c r="D2331" s="46" t="s">
        <v>182</v>
      </c>
      <c r="E2331" s="68">
        <f>_xlfn.XLOOKUP(Tabela4[[#This Row],[Origem]],Tabela2[Estado],Tabela2[Id_Porto],-1)</f>
        <v>9</v>
      </c>
      <c r="F2331" s="68">
        <f>_xlfn.XLOOKUP(Tabela4[[#This Row],[Destino]],Tabela2[Estado],Tabela2[Id_Porto],-1)</f>
        <v>7</v>
      </c>
      <c r="G2331" s="68">
        <f>_xlfn.XLOOKUP(Tabela4[[#This Row],[Tipo]],Tabela5[Tipo],Tabela5[Id_Carga],-1)</f>
        <v>1</v>
      </c>
      <c r="H2331" s="59">
        <f>MONTH(DATE(2024, FIND(Tabela4[[#This Row],[Mês]], "janfevmarabrmaijunjulagosetoutnovdez")/3 + 1, 1))</f>
        <v>6</v>
      </c>
      <c r="I2331" s="51">
        <v>514</v>
      </c>
      <c r="J2331" s="47">
        <v>514</v>
      </c>
    </row>
    <row r="2332" spans="1:10" x14ac:dyDescent="0.25">
      <c r="A2332" s="59" t="s">
        <v>200</v>
      </c>
      <c r="B2332" s="46" t="s">
        <v>191</v>
      </c>
      <c r="C2332" s="46" t="s">
        <v>177</v>
      </c>
      <c r="D2332" s="46" t="s">
        <v>183</v>
      </c>
      <c r="E2332" s="68">
        <f>_xlfn.XLOOKUP(Tabela4[[#This Row],[Origem]],Tabela2[Estado],Tabela2[Id_Porto],-1)</f>
        <v>1</v>
      </c>
      <c r="F2332" s="68">
        <f>_xlfn.XLOOKUP(Tabela4[[#This Row],[Destino]],Tabela2[Estado],Tabela2[Id_Porto],-1)</f>
        <v>8</v>
      </c>
      <c r="G2332" s="68">
        <f>_xlfn.XLOOKUP(Tabela4[[#This Row],[Tipo]],Tabela5[Tipo],Tabela5[Id_Carga],-1)</f>
        <v>3</v>
      </c>
      <c r="H2332" s="59">
        <f>MONTH(DATE(2024, FIND(Tabela4[[#This Row],[Mês]], "janfevmarabrmaijunjulagosetoutnovdez")/3 + 1, 1))</f>
        <v>6</v>
      </c>
      <c r="I2332" s="51">
        <v>254</v>
      </c>
      <c r="J2332" s="47">
        <v>508</v>
      </c>
    </row>
    <row r="2333" spans="1:10" x14ac:dyDescent="0.25">
      <c r="A2333" s="59" t="s">
        <v>200</v>
      </c>
      <c r="B2333" s="46" t="s">
        <v>191</v>
      </c>
      <c r="C2333" s="46" t="s">
        <v>184</v>
      </c>
      <c r="D2333" s="46" t="s">
        <v>183</v>
      </c>
      <c r="E2333" s="68">
        <f>_xlfn.XLOOKUP(Tabela4[[#This Row],[Origem]],Tabela2[Estado],Tabela2[Id_Porto],-1)</f>
        <v>9</v>
      </c>
      <c r="F2333" s="68">
        <f>_xlfn.XLOOKUP(Tabela4[[#This Row],[Destino]],Tabela2[Estado],Tabela2[Id_Porto],-1)</f>
        <v>8</v>
      </c>
      <c r="G2333" s="68">
        <f>_xlfn.XLOOKUP(Tabela4[[#This Row],[Tipo]],Tabela5[Tipo],Tabela5[Id_Carga],-1)</f>
        <v>3</v>
      </c>
      <c r="H2333" s="59">
        <f>MONTH(DATE(2024, FIND(Tabela4[[#This Row],[Mês]], "janfevmarabrmaijunjulagosetoutnovdez")/3 + 1, 1))</f>
        <v>6</v>
      </c>
      <c r="I2333" s="51">
        <v>254</v>
      </c>
      <c r="J2333" s="47">
        <v>508</v>
      </c>
    </row>
    <row r="2334" spans="1:10" x14ac:dyDescent="0.25">
      <c r="A2334" s="59" t="s">
        <v>200</v>
      </c>
      <c r="B2334" s="46" t="s">
        <v>192</v>
      </c>
      <c r="C2334" s="46" t="s">
        <v>86</v>
      </c>
      <c r="D2334" s="46" t="s">
        <v>184</v>
      </c>
      <c r="E2334" s="68">
        <f>_xlfn.XLOOKUP(Tabela4[[#This Row],[Origem]],Tabela2[Estado],Tabela2[Id_Porto],-1)</f>
        <v>4</v>
      </c>
      <c r="F2334" s="68">
        <f>_xlfn.XLOOKUP(Tabela4[[#This Row],[Destino]],Tabela2[Estado],Tabela2[Id_Porto],-1)</f>
        <v>9</v>
      </c>
      <c r="G2334" s="68">
        <f>_xlfn.XLOOKUP(Tabela4[[#This Row],[Tipo]],Tabela5[Tipo],Tabela5[Id_Carga],-1)</f>
        <v>1</v>
      </c>
      <c r="H2334" s="59">
        <f>MONTH(DATE(2024, FIND(Tabela4[[#This Row],[Mês]], "janfevmarabrmaijunjulagosetoutnovdez")/3 + 1, 1))</f>
        <v>6</v>
      </c>
      <c r="I2334" s="51">
        <v>502</v>
      </c>
      <c r="J2334" s="47">
        <v>502</v>
      </c>
    </row>
    <row r="2335" spans="1:10" x14ac:dyDescent="0.25">
      <c r="A2335" s="59" t="s">
        <v>200</v>
      </c>
      <c r="B2335" s="46" t="s">
        <v>192</v>
      </c>
      <c r="C2335" s="46" t="s">
        <v>180</v>
      </c>
      <c r="D2335" s="46" t="s">
        <v>184</v>
      </c>
      <c r="E2335" s="68">
        <f>_xlfn.XLOOKUP(Tabela4[[#This Row],[Origem]],Tabela2[Estado],Tabela2[Id_Porto],-1)</f>
        <v>5</v>
      </c>
      <c r="F2335" s="68">
        <f>_xlfn.XLOOKUP(Tabela4[[#This Row],[Destino]],Tabela2[Estado],Tabela2[Id_Porto],-1)</f>
        <v>9</v>
      </c>
      <c r="G2335" s="68">
        <f>_xlfn.XLOOKUP(Tabela4[[#This Row],[Tipo]],Tabela5[Tipo],Tabela5[Id_Carga],-1)</f>
        <v>1</v>
      </c>
      <c r="H2335" s="59">
        <f>MONTH(DATE(2024, FIND(Tabela4[[#This Row],[Mês]], "janfevmarabrmaijunjulagosetoutnovdez")/3 + 1, 1))</f>
        <v>6</v>
      </c>
      <c r="I2335" s="51">
        <v>491</v>
      </c>
      <c r="J2335" s="47">
        <v>491</v>
      </c>
    </row>
    <row r="2336" spans="1:10" x14ac:dyDescent="0.25">
      <c r="A2336" s="59" t="s">
        <v>200</v>
      </c>
      <c r="B2336" s="46" t="s">
        <v>192</v>
      </c>
      <c r="C2336" s="46" t="s">
        <v>187</v>
      </c>
      <c r="D2336" s="46" t="s">
        <v>180</v>
      </c>
      <c r="E2336" s="68">
        <f>_xlfn.XLOOKUP(Tabela4[[#This Row],[Origem]],Tabela2[Estado],Tabela2[Id_Porto],-1)</f>
        <v>12</v>
      </c>
      <c r="F2336" s="68">
        <f>_xlfn.XLOOKUP(Tabela4[[#This Row],[Destino]],Tabela2[Estado],Tabela2[Id_Porto],-1)</f>
        <v>5</v>
      </c>
      <c r="G2336" s="68">
        <f>_xlfn.XLOOKUP(Tabela4[[#This Row],[Tipo]],Tabela5[Tipo],Tabela5[Id_Carga],-1)</f>
        <v>1</v>
      </c>
      <c r="H2336" s="59">
        <f>MONTH(DATE(2024, FIND(Tabela4[[#This Row],[Mês]], "janfevmarabrmaijunjulagosetoutnovdez")/3 + 1, 1))</f>
        <v>6</v>
      </c>
      <c r="I2336" s="51">
        <v>488</v>
      </c>
      <c r="J2336" s="47">
        <v>488</v>
      </c>
    </row>
    <row r="2337" spans="1:10" x14ac:dyDescent="0.25">
      <c r="A2337" s="59" t="s">
        <v>200</v>
      </c>
      <c r="B2337" s="46" t="s">
        <v>192</v>
      </c>
      <c r="C2337" s="46" t="s">
        <v>184</v>
      </c>
      <c r="D2337" s="46" t="s">
        <v>180</v>
      </c>
      <c r="E2337" s="68">
        <f>_xlfn.XLOOKUP(Tabela4[[#This Row],[Origem]],Tabela2[Estado],Tabela2[Id_Porto],-1)</f>
        <v>9</v>
      </c>
      <c r="F2337" s="68">
        <f>_xlfn.XLOOKUP(Tabela4[[#This Row],[Destino]],Tabela2[Estado],Tabela2[Id_Porto],-1)</f>
        <v>5</v>
      </c>
      <c r="G2337" s="68">
        <f>_xlfn.XLOOKUP(Tabela4[[#This Row],[Tipo]],Tabela5[Tipo],Tabela5[Id_Carga],-1)</f>
        <v>1</v>
      </c>
      <c r="H2337" s="59">
        <f>MONTH(DATE(2024, FIND(Tabela4[[#This Row],[Mês]], "janfevmarabrmaijunjulagosetoutnovdez")/3 + 1, 1))</f>
        <v>6</v>
      </c>
      <c r="I2337" s="51">
        <v>477</v>
      </c>
      <c r="J2337" s="47">
        <v>477</v>
      </c>
    </row>
    <row r="2338" spans="1:10" x14ac:dyDescent="0.25">
      <c r="A2338" s="59" t="s">
        <v>200</v>
      </c>
      <c r="B2338" s="46" t="s">
        <v>192</v>
      </c>
      <c r="C2338" s="46" t="s">
        <v>184</v>
      </c>
      <c r="D2338" s="46" t="s">
        <v>86</v>
      </c>
      <c r="E2338" s="68">
        <f>_xlfn.XLOOKUP(Tabela4[[#This Row],[Origem]],Tabela2[Estado],Tabela2[Id_Porto],-1)</f>
        <v>9</v>
      </c>
      <c r="F2338" s="68">
        <f>_xlfn.XLOOKUP(Tabela4[[#This Row],[Destino]],Tabela2[Estado],Tabela2[Id_Porto],-1)</f>
        <v>4</v>
      </c>
      <c r="G2338" s="68">
        <f>_xlfn.XLOOKUP(Tabela4[[#This Row],[Tipo]],Tabela5[Tipo],Tabela5[Id_Carga],-1)</f>
        <v>1</v>
      </c>
      <c r="H2338" s="59">
        <f>MONTH(DATE(2024, FIND(Tabela4[[#This Row],[Mês]], "janfevmarabrmaijunjulagosetoutnovdez")/3 + 1, 1))</f>
        <v>6</v>
      </c>
      <c r="I2338" s="51">
        <v>468</v>
      </c>
      <c r="J2338" s="47">
        <v>468</v>
      </c>
    </row>
    <row r="2339" spans="1:10" x14ac:dyDescent="0.25">
      <c r="A2339" s="59" t="s">
        <v>200</v>
      </c>
      <c r="B2339" s="46" t="s">
        <v>191</v>
      </c>
      <c r="C2339" s="46" t="s">
        <v>183</v>
      </c>
      <c r="D2339" s="46" t="s">
        <v>184</v>
      </c>
      <c r="E2339" s="68">
        <f>_xlfn.XLOOKUP(Tabela4[[#This Row],[Origem]],Tabela2[Estado],Tabela2[Id_Porto],-1)</f>
        <v>8</v>
      </c>
      <c r="F2339" s="68">
        <f>_xlfn.XLOOKUP(Tabela4[[#This Row],[Destino]],Tabela2[Estado],Tabela2[Id_Porto],-1)</f>
        <v>9</v>
      </c>
      <c r="G2339" s="68">
        <f>_xlfn.XLOOKUP(Tabela4[[#This Row],[Tipo]],Tabela5[Tipo],Tabela5[Id_Carga],-1)</f>
        <v>3</v>
      </c>
      <c r="H2339" s="59">
        <f>MONTH(DATE(2024, FIND(Tabela4[[#This Row],[Mês]], "janfevmarabrmaijunjulagosetoutnovdez")/3 + 1, 1))</f>
        <v>6</v>
      </c>
      <c r="I2339" s="51">
        <v>231</v>
      </c>
      <c r="J2339" s="47">
        <v>462</v>
      </c>
    </row>
    <row r="2340" spans="1:10" x14ac:dyDescent="0.25">
      <c r="A2340" s="59" t="s">
        <v>200</v>
      </c>
      <c r="B2340" s="46" t="s">
        <v>192</v>
      </c>
      <c r="C2340" s="46" t="s">
        <v>187</v>
      </c>
      <c r="D2340" s="46" t="s">
        <v>181</v>
      </c>
      <c r="E2340" s="68">
        <f>_xlfn.XLOOKUP(Tabela4[[#This Row],[Origem]],Tabela2[Estado],Tabela2[Id_Porto],-1)</f>
        <v>12</v>
      </c>
      <c r="F2340" s="68">
        <f>_xlfn.XLOOKUP(Tabela4[[#This Row],[Destino]],Tabela2[Estado],Tabela2[Id_Porto],-1)</f>
        <v>6</v>
      </c>
      <c r="G2340" s="68">
        <f>_xlfn.XLOOKUP(Tabela4[[#This Row],[Tipo]],Tabela5[Tipo],Tabela5[Id_Carga],-1)</f>
        <v>1</v>
      </c>
      <c r="H2340" s="59">
        <f>MONTH(DATE(2024, FIND(Tabela4[[#This Row],[Mês]], "janfevmarabrmaijunjulagosetoutnovdez")/3 + 1, 1))</f>
        <v>6</v>
      </c>
      <c r="I2340" s="51">
        <v>462</v>
      </c>
      <c r="J2340" s="47">
        <v>462</v>
      </c>
    </row>
    <row r="2341" spans="1:10" x14ac:dyDescent="0.25">
      <c r="A2341" s="59" t="s">
        <v>200</v>
      </c>
      <c r="B2341" s="46" t="s">
        <v>191</v>
      </c>
      <c r="C2341" s="46" t="s">
        <v>184</v>
      </c>
      <c r="D2341" s="46" t="s">
        <v>186</v>
      </c>
      <c r="E2341" s="68">
        <f>_xlfn.XLOOKUP(Tabela4[[#This Row],[Origem]],Tabela2[Estado],Tabela2[Id_Porto],-1)</f>
        <v>9</v>
      </c>
      <c r="F2341" s="68">
        <f>_xlfn.XLOOKUP(Tabela4[[#This Row],[Destino]],Tabela2[Estado],Tabela2[Id_Porto],-1)</f>
        <v>11</v>
      </c>
      <c r="G2341" s="68">
        <f>_xlfn.XLOOKUP(Tabela4[[#This Row],[Tipo]],Tabela5[Tipo],Tabela5[Id_Carga],-1)</f>
        <v>3</v>
      </c>
      <c r="H2341" s="59">
        <f>MONTH(DATE(2024, FIND(Tabela4[[#This Row],[Mês]], "janfevmarabrmaijunjulagosetoutnovdez")/3 + 1, 1))</f>
        <v>6</v>
      </c>
      <c r="I2341" s="51">
        <v>230</v>
      </c>
      <c r="J2341" s="47">
        <v>460</v>
      </c>
    </row>
    <row r="2342" spans="1:10" x14ac:dyDescent="0.25">
      <c r="A2342" s="59" t="s">
        <v>200</v>
      </c>
      <c r="B2342" s="46" t="s">
        <v>192</v>
      </c>
      <c r="C2342" s="46" t="s">
        <v>182</v>
      </c>
      <c r="D2342" s="46" t="s">
        <v>184</v>
      </c>
      <c r="E2342" s="68">
        <f>_xlfn.XLOOKUP(Tabela4[[#This Row],[Origem]],Tabela2[Estado],Tabela2[Id_Porto],-1)</f>
        <v>7</v>
      </c>
      <c r="F2342" s="68">
        <f>_xlfn.XLOOKUP(Tabela4[[#This Row],[Destino]],Tabela2[Estado],Tabela2[Id_Porto],-1)</f>
        <v>9</v>
      </c>
      <c r="G2342" s="68">
        <f>_xlfn.XLOOKUP(Tabela4[[#This Row],[Tipo]],Tabela5[Tipo],Tabela5[Id_Carga],-1)</f>
        <v>1</v>
      </c>
      <c r="H2342" s="59">
        <f>MONTH(DATE(2024, FIND(Tabela4[[#This Row],[Mês]], "janfevmarabrmaijunjulagosetoutnovdez")/3 + 1, 1))</f>
        <v>6</v>
      </c>
      <c r="I2342" s="51">
        <v>456</v>
      </c>
      <c r="J2342" s="47">
        <v>456</v>
      </c>
    </row>
    <row r="2343" spans="1:10" x14ac:dyDescent="0.25">
      <c r="A2343" s="59" t="s">
        <v>200</v>
      </c>
      <c r="B2343" s="46" t="s">
        <v>191</v>
      </c>
      <c r="C2343" s="46" t="s">
        <v>184</v>
      </c>
      <c r="D2343" s="46" t="s">
        <v>177</v>
      </c>
      <c r="E2343" s="68">
        <f>_xlfn.XLOOKUP(Tabela4[[#This Row],[Origem]],Tabela2[Estado],Tabela2[Id_Porto],-1)</f>
        <v>9</v>
      </c>
      <c r="F2343" s="68">
        <f>_xlfn.XLOOKUP(Tabela4[[#This Row],[Destino]],Tabela2[Estado],Tabela2[Id_Porto],-1)</f>
        <v>1</v>
      </c>
      <c r="G2343" s="68">
        <f>_xlfn.XLOOKUP(Tabela4[[#This Row],[Tipo]],Tabela5[Tipo],Tabela5[Id_Carga],-1)</f>
        <v>3</v>
      </c>
      <c r="H2343" s="59">
        <f>MONTH(DATE(2024, FIND(Tabela4[[#This Row],[Mês]], "janfevmarabrmaijunjulagosetoutnovdez")/3 + 1, 1))</f>
        <v>6</v>
      </c>
      <c r="I2343" s="51">
        <v>223</v>
      </c>
      <c r="J2343" s="47">
        <v>446</v>
      </c>
    </row>
    <row r="2344" spans="1:10" x14ac:dyDescent="0.25">
      <c r="A2344" s="59" t="s">
        <v>200</v>
      </c>
      <c r="B2344" s="46" t="s">
        <v>193</v>
      </c>
      <c r="C2344" s="46" t="s">
        <v>184</v>
      </c>
      <c r="D2344" s="46" t="s">
        <v>177</v>
      </c>
      <c r="E2344" s="68">
        <f>_xlfn.XLOOKUP(Tabela4[[#This Row],[Origem]],Tabela2[Estado],Tabela2[Id_Porto],-1)</f>
        <v>9</v>
      </c>
      <c r="F2344" s="68">
        <f>_xlfn.XLOOKUP(Tabela4[[#This Row],[Destino]],Tabela2[Estado],Tabela2[Id_Porto],-1)</f>
        <v>1</v>
      </c>
      <c r="G2344" s="68">
        <f>_xlfn.XLOOKUP(Tabela4[[#This Row],[Tipo]],Tabela5[Tipo],Tabela5[Id_Carga],-1)</f>
        <v>4</v>
      </c>
      <c r="H2344" s="59">
        <f>MONTH(DATE(2024, FIND(Tabela4[[#This Row],[Mês]], "janfevmarabrmaijunjulagosetoutnovdez")/3 + 1, 1))</f>
        <v>6</v>
      </c>
      <c r="I2344" s="51">
        <v>219</v>
      </c>
      <c r="J2344" s="47">
        <v>438</v>
      </c>
    </row>
    <row r="2345" spans="1:10" x14ac:dyDescent="0.25">
      <c r="A2345" s="59" t="s">
        <v>200</v>
      </c>
      <c r="B2345" s="46" t="s">
        <v>191</v>
      </c>
      <c r="C2345" s="46" t="s">
        <v>182</v>
      </c>
      <c r="D2345" s="46" t="s">
        <v>184</v>
      </c>
      <c r="E2345" s="68">
        <f>_xlfn.XLOOKUP(Tabela4[[#This Row],[Origem]],Tabela2[Estado],Tabela2[Id_Porto],-1)</f>
        <v>7</v>
      </c>
      <c r="F2345" s="68">
        <f>_xlfn.XLOOKUP(Tabela4[[#This Row],[Destino]],Tabela2[Estado],Tabela2[Id_Porto],-1)</f>
        <v>9</v>
      </c>
      <c r="G2345" s="68">
        <f>_xlfn.XLOOKUP(Tabela4[[#This Row],[Tipo]],Tabela5[Tipo],Tabela5[Id_Carga],-1)</f>
        <v>3</v>
      </c>
      <c r="H2345" s="59">
        <f>MONTH(DATE(2024, FIND(Tabela4[[#This Row],[Mês]], "janfevmarabrmaijunjulagosetoutnovdez")/3 + 1, 1))</f>
        <v>6</v>
      </c>
      <c r="I2345" s="51">
        <v>218</v>
      </c>
      <c r="J2345" s="47">
        <v>436</v>
      </c>
    </row>
    <row r="2346" spans="1:10" x14ac:dyDescent="0.25">
      <c r="A2346" s="59" t="s">
        <v>200</v>
      </c>
      <c r="B2346" s="46" t="s">
        <v>191</v>
      </c>
      <c r="C2346" s="46" t="s">
        <v>186</v>
      </c>
      <c r="D2346" s="46" t="s">
        <v>185</v>
      </c>
      <c r="E2346" s="68">
        <f>_xlfn.XLOOKUP(Tabela4[[#This Row],[Origem]],Tabela2[Estado],Tabela2[Id_Porto],-1)</f>
        <v>11</v>
      </c>
      <c r="F2346" s="68">
        <f>_xlfn.XLOOKUP(Tabela4[[#This Row],[Destino]],Tabela2[Estado],Tabela2[Id_Porto],-1)</f>
        <v>10</v>
      </c>
      <c r="G2346" s="68">
        <f>_xlfn.XLOOKUP(Tabela4[[#This Row],[Tipo]],Tabela5[Tipo],Tabela5[Id_Carga],-1)</f>
        <v>3</v>
      </c>
      <c r="H2346" s="59">
        <f>MONTH(DATE(2024, FIND(Tabela4[[#This Row],[Mês]], "janfevmarabrmaijunjulagosetoutnovdez")/3 + 1, 1))</f>
        <v>6</v>
      </c>
      <c r="I2346" s="51">
        <v>212</v>
      </c>
      <c r="J2346" s="47">
        <v>424</v>
      </c>
    </row>
    <row r="2347" spans="1:10" x14ac:dyDescent="0.25">
      <c r="A2347" s="59" t="s">
        <v>200</v>
      </c>
      <c r="B2347" s="46" t="s">
        <v>192</v>
      </c>
      <c r="C2347" s="46" t="s">
        <v>182</v>
      </c>
      <c r="D2347" s="46" t="s">
        <v>184</v>
      </c>
      <c r="E2347" s="68">
        <f>_xlfn.XLOOKUP(Tabela4[[#This Row],[Origem]],Tabela2[Estado],Tabela2[Id_Porto],-1)</f>
        <v>7</v>
      </c>
      <c r="F2347" s="68">
        <f>_xlfn.XLOOKUP(Tabela4[[#This Row],[Destino]],Tabela2[Estado],Tabela2[Id_Porto],-1)</f>
        <v>9</v>
      </c>
      <c r="G2347" s="68">
        <f>_xlfn.XLOOKUP(Tabela4[[#This Row],[Tipo]],Tabela5[Tipo],Tabela5[Id_Carga],-1)</f>
        <v>1</v>
      </c>
      <c r="H2347" s="59">
        <f>MONTH(DATE(2024, FIND(Tabela4[[#This Row],[Mês]], "janfevmarabrmaijunjulagosetoutnovdez")/3 + 1, 1))</f>
        <v>6</v>
      </c>
      <c r="I2347" s="51">
        <v>422</v>
      </c>
      <c r="J2347" s="47">
        <v>422</v>
      </c>
    </row>
    <row r="2348" spans="1:10" x14ac:dyDescent="0.25">
      <c r="A2348" s="59" t="s">
        <v>200</v>
      </c>
      <c r="B2348" s="46" t="s">
        <v>191</v>
      </c>
      <c r="C2348" s="46" t="s">
        <v>187</v>
      </c>
      <c r="D2348" s="46" t="s">
        <v>181</v>
      </c>
      <c r="E2348" s="68">
        <f>_xlfn.XLOOKUP(Tabela4[[#This Row],[Origem]],Tabela2[Estado],Tabela2[Id_Porto],-1)</f>
        <v>12</v>
      </c>
      <c r="F2348" s="68">
        <f>_xlfn.XLOOKUP(Tabela4[[#This Row],[Destino]],Tabela2[Estado],Tabela2[Id_Porto],-1)</f>
        <v>6</v>
      </c>
      <c r="G2348" s="68">
        <f>_xlfn.XLOOKUP(Tabela4[[#This Row],[Tipo]],Tabela5[Tipo],Tabela5[Id_Carga],-1)</f>
        <v>3</v>
      </c>
      <c r="H2348" s="59">
        <f>MONTH(DATE(2024, FIND(Tabela4[[#This Row],[Mês]], "janfevmarabrmaijunjulagosetoutnovdez")/3 + 1, 1))</f>
        <v>6</v>
      </c>
      <c r="I2348" s="51">
        <v>210</v>
      </c>
      <c r="J2348" s="47">
        <v>420</v>
      </c>
    </row>
    <row r="2349" spans="1:10" x14ac:dyDescent="0.25">
      <c r="A2349" s="59" t="s">
        <v>200</v>
      </c>
      <c r="B2349" s="46" t="s">
        <v>193</v>
      </c>
      <c r="C2349" s="46" t="s">
        <v>184</v>
      </c>
      <c r="D2349" s="46" t="s">
        <v>186</v>
      </c>
      <c r="E2349" s="68">
        <f>_xlfn.XLOOKUP(Tabela4[[#This Row],[Origem]],Tabela2[Estado],Tabela2[Id_Porto],-1)</f>
        <v>9</v>
      </c>
      <c r="F2349" s="68">
        <f>_xlfn.XLOOKUP(Tabela4[[#This Row],[Destino]],Tabela2[Estado],Tabela2[Id_Porto],-1)</f>
        <v>11</v>
      </c>
      <c r="G2349" s="68">
        <f>_xlfn.XLOOKUP(Tabela4[[#This Row],[Tipo]],Tabela5[Tipo],Tabela5[Id_Carga],-1)</f>
        <v>4</v>
      </c>
      <c r="H2349" s="59">
        <f>MONTH(DATE(2024, FIND(Tabela4[[#This Row],[Mês]], "janfevmarabrmaijunjulagosetoutnovdez")/3 + 1, 1))</f>
        <v>6</v>
      </c>
      <c r="I2349" s="51">
        <v>207</v>
      </c>
      <c r="J2349" s="47">
        <v>414</v>
      </c>
    </row>
    <row r="2350" spans="1:10" x14ac:dyDescent="0.25">
      <c r="A2350" s="59" t="s">
        <v>200</v>
      </c>
      <c r="B2350" s="46" t="s">
        <v>191</v>
      </c>
      <c r="C2350" s="46" t="s">
        <v>86</v>
      </c>
      <c r="D2350" s="46" t="s">
        <v>180</v>
      </c>
      <c r="E2350" s="68">
        <f>_xlfn.XLOOKUP(Tabela4[[#This Row],[Origem]],Tabela2[Estado],Tabela2[Id_Porto],-1)</f>
        <v>4</v>
      </c>
      <c r="F2350" s="68">
        <f>_xlfn.XLOOKUP(Tabela4[[#This Row],[Destino]],Tabela2[Estado],Tabela2[Id_Porto],-1)</f>
        <v>5</v>
      </c>
      <c r="G2350" s="68">
        <f>_xlfn.XLOOKUP(Tabela4[[#This Row],[Tipo]],Tabela5[Tipo],Tabela5[Id_Carga],-1)</f>
        <v>3</v>
      </c>
      <c r="H2350" s="59">
        <f>MONTH(DATE(2024, FIND(Tabela4[[#This Row],[Mês]], "janfevmarabrmaijunjulagosetoutnovdez")/3 + 1, 1))</f>
        <v>6</v>
      </c>
      <c r="I2350" s="51">
        <v>203</v>
      </c>
      <c r="J2350" s="47">
        <v>406</v>
      </c>
    </row>
    <row r="2351" spans="1:10" x14ac:dyDescent="0.25">
      <c r="A2351" s="59" t="s">
        <v>200</v>
      </c>
      <c r="B2351" s="46" t="s">
        <v>192</v>
      </c>
      <c r="C2351" s="46" t="s">
        <v>186</v>
      </c>
      <c r="D2351" s="46" t="s">
        <v>181</v>
      </c>
      <c r="E2351" s="68">
        <f>_xlfn.XLOOKUP(Tabela4[[#This Row],[Origem]],Tabela2[Estado],Tabela2[Id_Porto],-1)</f>
        <v>11</v>
      </c>
      <c r="F2351" s="68">
        <f>_xlfn.XLOOKUP(Tabela4[[#This Row],[Destino]],Tabela2[Estado],Tabela2[Id_Porto],-1)</f>
        <v>6</v>
      </c>
      <c r="G2351" s="68">
        <f>_xlfn.XLOOKUP(Tabela4[[#This Row],[Tipo]],Tabela5[Tipo],Tabela5[Id_Carga],-1)</f>
        <v>1</v>
      </c>
      <c r="H2351" s="59">
        <f>MONTH(DATE(2024, FIND(Tabela4[[#This Row],[Mês]], "janfevmarabrmaijunjulagosetoutnovdez")/3 + 1, 1))</f>
        <v>6</v>
      </c>
      <c r="I2351" s="51">
        <v>398</v>
      </c>
      <c r="J2351" s="47">
        <v>398</v>
      </c>
    </row>
    <row r="2352" spans="1:10" x14ac:dyDescent="0.25">
      <c r="A2352" s="59" t="s">
        <v>200</v>
      </c>
      <c r="B2352" s="46" t="s">
        <v>193</v>
      </c>
      <c r="C2352" s="46" t="s">
        <v>184</v>
      </c>
      <c r="D2352" s="46" t="s">
        <v>180</v>
      </c>
      <c r="E2352" s="68">
        <f>_xlfn.XLOOKUP(Tabela4[[#This Row],[Origem]],Tabela2[Estado],Tabela2[Id_Porto],-1)</f>
        <v>9</v>
      </c>
      <c r="F2352" s="68">
        <f>_xlfn.XLOOKUP(Tabela4[[#This Row],[Destino]],Tabela2[Estado],Tabela2[Id_Porto],-1)</f>
        <v>5</v>
      </c>
      <c r="G2352" s="68">
        <f>_xlfn.XLOOKUP(Tabela4[[#This Row],[Tipo]],Tabela5[Tipo],Tabela5[Id_Carga],-1)</f>
        <v>4</v>
      </c>
      <c r="H2352" s="59">
        <f>MONTH(DATE(2024, FIND(Tabela4[[#This Row],[Mês]], "janfevmarabrmaijunjulagosetoutnovdez")/3 + 1, 1))</f>
        <v>6</v>
      </c>
      <c r="I2352" s="51">
        <v>195</v>
      </c>
      <c r="J2352" s="47">
        <v>390</v>
      </c>
    </row>
    <row r="2353" spans="1:10" x14ac:dyDescent="0.25">
      <c r="A2353" s="59" t="s">
        <v>200</v>
      </c>
      <c r="B2353" s="46" t="s">
        <v>193</v>
      </c>
      <c r="C2353" s="46" t="s">
        <v>186</v>
      </c>
      <c r="D2353" s="46" t="s">
        <v>86</v>
      </c>
      <c r="E2353" s="68">
        <f>_xlfn.XLOOKUP(Tabela4[[#This Row],[Origem]],Tabela2[Estado],Tabela2[Id_Porto],-1)</f>
        <v>11</v>
      </c>
      <c r="F2353" s="68">
        <f>_xlfn.XLOOKUP(Tabela4[[#This Row],[Destino]],Tabela2[Estado],Tabela2[Id_Porto],-1)</f>
        <v>4</v>
      </c>
      <c r="G2353" s="68">
        <f>_xlfn.XLOOKUP(Tabela4[[#This Row],[Tipo]],Tabela5[Tipo],Tabela5[Id_Carga],-1)</f>
        <v>4</v>
      </c>
      <c r="H2353" s="59">
        <f>MONTH(DATE(2024, FIND(Tabela4[[#This Row],[Mês]], "janfevmarabrmaijunjulagosetoutnovdez")/3 + 1, 1))</f>
        <v>6</v>
      </c>
      <c r="I2353" s="51">
        <v>194</v>
      </c>
      <c r="J2353" s="47">
        <v>388</v>
      </c>
    </row>
    <row r="2354" spans="1:10" x14ac:dyDescent="0.25">
      <c r="A2354" s="59" t="s">
        <v>200</v>
      </c>
      <c r="B2354" s="46" t="s">
        <v>191</v>
      </c>
      <c r="C2354" s="46" t="s">
        <v>186</v>
      </c>
      <c r="D2354" s="46" t="s">
        <v>181</v>
      </c>
      <c r="E2354" s="68">
        <f>_xlfn.XLOOKUP(Tabela4[[#This Row],[Origem]],Tabela2[Estado],Tabela2[Id_Porto],-1)</f>
        <v>11</v>
      </c>
      <c r="F2354" s="68">
        <f>_xlfn.XLOOKUP(Tabela4[[#This Row],[Destino]],Tabela2[Estado],Tabela2[Id_Porto],-1)</f>
        <v>6</v>
      </c>
      <c r="G2354" s="68">
        <f>_xlfn.XLOOKUP(Tabela4[[#This Row],[Tipo]],Tabela5[Tipo],Tabela5[Id_Carga],-1)</f>
        <v>3</v>
      </c>
      <c r="H2354" s="59">
        <f>MONTH(DATE(2024, FIND(Tabela4[[#This Row],[Mês]], "janfevmarabrmaijunjulagosetoutnovdez")/3 + 1, 1))</f>
        <v>6</v>
      </c>
      <c r="I2354" s="51">
        <v>192</v>
      </c>
      <c r="J2354" s="47">
        <v>384</v>
      </c>
    </row>
    <row r="2355" spans="1:10" x14ac:dyDescent="0.25">
      <c r="A2355" s="59" t="s">
        <v>200</v>
      </c>
      <c r="B2355" s="46" t="s">
        <v>193</v>
      </c>
      <c r="C2355" s="46" t="s">
        <v>184</v>
      </c>
      <c r="D2355" s="46" t="s">
        <v>185</v>
      </c>
      <c r="E2355" s="68">
        <f>_xlfn.XLOOKUP(Tabela4[[#This Row],[Origem]],Tabela2[Estado],Tabela2[Id_Porto],-1)</f>
        <v>9</v>
      </c>
      <c r="F2355" s="68">
        <f>_xlfn.XLOOKUP(Tabela4[[#This Row],[Destino]],Tabela2[Estado],Tabela2[Id_Porto],-1)</f>
        <v>10</v>
      </c>
      <c r="G2355" s="68">
        <f>_xlfn.XLOOKUP(Tabela4[[#This Row],[Tipo]],Tabela5[Tipo],Tabela5[Id_Carga],-1)</f>
        <v>4</v>
      </c>
      <c r="H2355" s="59">
        <f>MONTH(DATE(2024, FIND(Tabela4[[#This Row],[Mês]], "janfevmarabrmaijunjulagosetoutnovdez")/3 + 1, 1))</f>
        <v>6</v>
      </c>
      <c r="I2355" s="51">
        <v>187</v>
      </c>
      <c r="J2355" s="47">
        <v>374</v>
      </c>
    </row>
    <row r="2356" spans="1:10" x14ac:dyDescent="0.25">
      <c r="A2356" s="59" t="s">
        <v>200</v>
      </c>
      <c r="B2356" s="46" t="s">
        <v>191</v>
      </c>
      <c r="C2356" s="46" t="s">
        <v>180</v>
      </c>
      <c r="D2356" s="46" t="s">
        <v>186</v>
      </c>
      <c r="E2356" s="68">
        <f>_xlfn.XLOOKUP(Tabela4[[#This Row],[Origem]],Tabela2[Estado],Tabela2[Id_Porto],-1)</f>
        <v>5</v>
      </c>
      <c r="F2356" s="68">
        <f>_xlfn.XLOOKUP(Tabela4[[#This Row],[Destino]],Tabela2[Estado],Tabela2[Id_Porto],-1)</f>
        <v>11</v>
      </c>
      <c r="G2356" s="68">
        <f>_xlfn.XLOOKUP(Tabela4[[#This Row],[Tipo]],Tabela5[Tipo],Tabela5[Id_Carga],-1)</f>
        <v>3</v>
      </c>
      <c r="H2356" s="59">
        <f>MONTH(DATE(2024, FIND(Tabela4[[#This Row],[Mês]], "janfevmarabrmaijunjulagosetoutnovdez")/3 + 1, 1))</f>
        <v>6</v>
      </c>
      <c r="I2356" s="51">
        <v>179</v>
      </c>
      <c r="J2356" s="47">
        <v>358</v>
      </c>
    </row>
    <row r="2357" spans="1:10" x14ac:dyDescent="0.25">
      <c r="A2357" s="59" t="s">
        <v>200</v>
      </c>
      <c r="B2357" s="46" t="s">
        <v>191</v>
      </c>
      <c r="C2357" s="46" t="s">
        <v>187</v>
      </c>
      <c r="D2357" s="46" t="s">
        <v>177</v>
      </c>
      <c r="E2357" s="68">
        <f>_xlfn.XLOOKUP(Tabela4[[#This Row],[Origem]],Tabela2[Estado],Tabela2[Id_Porto],-1)</f>
        <v>12</v>
      </c>
      <c r="F2357" s="68">
        <f>_xlfn.XLOOKUP(Tabela4[[#This Row],[Destino]],Tabela2[Estado],Tabela2[Id_Porto],-1)</f>
        <v>1</v>
      </c>
      <c r="G2357" s="68">
        <f>_xlfn.XLOOKUP(Tabela4[[#This Row],[Tipo]],Tabela5[Tipo],Tabela5[Id_Carga],-1)</f>
        <v>3</v>
      </c>
      <c r="H2357" s="59">
        <f>MONTH(DATE(2024, FIND(Tabela4[[#This Row],[Mês]], "janfevmarabrmaijunjulagosetoutnovdez")/3 + 1, 1))</f>
        <v>6</v>
      </c>
      <c r="I2357" s="51">
        <v>178</v>
      </c>
      <c r="J2357" s="47">
        <v>356</v>
      </c>
    </row>
    <row r="2358" spans="1:10" x14ac:dyDescent="0.25">
      <c r="A2358" s="59" t="s">
        <v>200</v>
      </c>
      <c r="B2358" s="46" t="s">
        <v>191</v>
      </c>
      <c r="C2358" s="46" t="s">
        <v>184</v>
      </c>
      <c r="D2358" s="46" t="s">
        <v>183</v>
      </c>
      <c r="E2358" s="68">
        <f>_xlfn.XLOOKUP(Tabela4[[#This Row],[Origem]],Tabela2[Estado],Tabela2[Id_Porto],-1)</f>
        <v>9</v>
      </c>
      <c r="F2358" s="68">
        <f>_xlfn.XLOOKUP(Tabela4[[#This Row],[Destino]],Tabela2[Estado],Tabela2[Id_Porto],-1)</f>
        <v>8</v>
      </c>
      <c r="G2358" s="68">
        <f>_xlfn.XLOOKUP(Tabela4[[#This Row],[Tipo]],Tabela5[Tipo],Tabela5[Id_Carga],-1)</f>
        <v>3</v>
      </c>
      <c r="H2358" s="59">
        <f>MONTH(DATE(2024, FIND(Tabela4[[#This Row],[Mês]], "janfevmarabrmaijunjulagosetoutnovdez")/3 + 1, 1))</f>
        <v>6</v>
      </c>
      <c r="I2358" s="51">
        <v>172</v>
      </c>
      <c r="J2358" s="47">
        <v>344</v>
      </c>
    </row>
    <row r="2359" spans="1:10" x14ac:dyDescent="0.25">
      <c r="A2359" s="59" t="s">
        <v>200</v>
      </c>
      <c r="B2359" s="46" t="s">
        <v>191</v>
      </c>
      <c r="C2359" s="46" t="s">
        <v>181</v>
      </c>
      <c r="D2359" s="46" t="s">
        <v>177</v>
      </c>
      <c r="E2359" s="68">
        <f>_xlfn.XLOOKUP(Tabela4[[#This Row],[Origem]],Tabela2[Estado],Tabela2[Id_Porto],-1)</f>
        <v>6</v>
      </c>
      <c r="F2359" s="68">
        <f>_xlfn.XLOOKUP(Tabela4[[#This Row],[Destino]],Tabela2[Estado],Tabela2[Id_Porto],-1)</f>
        <v>1</v>
      </c>
      <c r="G2359" s="68">
        <f>_xlfn.XLOOKUP(Tabela4[[#This Row],[Tipo]],Tabela5[Tipo],Tabela5[Id_Carga],-1)</f>
        <v>3</v>
      </c>
      <c r="H2359" s="59">
        <f>MONTH(DATE(2024, FIND(Tabela4[[#This Row],[Mês]], "janfevmarabrmaijunjulagosetoutnovdez")/3 + 1, 1))</f>
        <v>6</v>
      </c>
      <c r="I2359" s="51">
        <v>170</v>
      </c>
      <c r="J2359" s="47">
        <v>340</v>
      </c>
    </row>
    <row r="2360" spans="1:10" x14ac:dyDescent="0.25">
      <c r="A2360" s="59" t="s">
        <v>200</v>
      </c>
      <c r="B2360" s="46" t="s">
        <v>191</v>
      </c>
      <c r="C2360" s="46" t="s">
        <v>86</v>
      </c>
      <c r="D2360" s="46" t="s">
        <v>186</v>
      </c>
      <c r="E2360" s="68">
        <f>_xlfn.XLOOKUP(Tabela4[[#This Row],[Origem]],Tabela2[Estado],Tabela2[Id_Porto],-1)</f>
        <v>4</v>
      </c>
      <c r="F2360" s="68">
        <f>_xlfn.XLOOKUP(Tabela4[[#This Row],[Destino]],Tabela2[Estado],Tabela2[Id_Porto],-1)</f>
        <v>11</v>
      </c>
      <c r="G2360" s="68">
        <f>_xlfn.XLOOKUP(Tabela4[[#This Row],[Tipo]],Tabela5[Tipo],Tabela5[Id_Carga],-1)</f>
        <v>3</v>
      </c>
      <c r="H2360" s="59">
        <f>MONTH(DATE(2024, FIND(Tabela4[[#This Row],[Mês]], "janfevmarabrmaijunjulagosetoutnovdez")/3 + 1, 1))</f>
        <v>6</v>
      </c>
      <c r="I2360" s="51">
        <v>169</v>
      </c>
      <c r="J2360" s="47">
        <v>338</v>
      </c>
    </row>
    <row r="2361" spans="1:10" x14ac:dyDescent="0.25">
      <c r="A2361" s="59" t="s">
        <v>200</v>
      </c>
      <c r="B2361" s="46" t="s">
        <v>192</v>
      </c>
      <c r="C2361" s="46" t="s">
        <v>178</v>
      </c>
      <c r="D2361" s="46" t="s">
        <v>86</v>
      </c>
      <c r="E2361" s="68">
        <f>_xlfn.XLOOKUP(Tabela4[[#This Row],[Origem]],Tabela2[Estado],Tabela2[Id_Porto],-1)</f>
        <v>2</v>
      </c>
      <c r="F2361" s="68">
        <f>_xlfn.XLOOKUP(Tabela4[[#This Row],[Destino]],Tabela2[Estado],Tabela2[Id_Porto],-1)</f>
        <v>4</v>
      </c>
      <c r="G2361" s="68">
        <f>_xlfn.XLOOKUP(Tabela4[[#This Row],[Tipo]],Tabela5[Tipo],Tabela5[Id_Carga],-1)</f>
        <v>1</v>
      </c>
      <c r="H2361" s="59">
        <f>MONTH(DATE(2024, FIND(Tabela4[[#This Row],[Mês]], "janfevmarabrmaijunjulagosetoutnovdez")/3 + 1, 1))</f>
        <v>6</v>
      </c>
      <c r="I2361" s="51">
        <v>335</v>
      </c>
      <c r="J2361" s="47">
        <v>335</v>
      </c>
    </row>
    <row r="2362" spans="1:10" x14ac:dyDescent="0.25">
      <c r="A2362" s="59" t="s">
        <v>200</v>
      </c>
      <c r="B2362" s="46" t="s">
        <v>192</v>
      </c>
      <c r="C2362" s="46" t="s">
        <v>86</v>
      </c>
      <c r="D2362" s="46" t="s">
        <v>184</v>
      </c>
      <c r="E2362" s="68">
        <f>_xlfn.XLOOKUP(Tabela4[[#This Row],[Origem]],Tabela2[Estado],Tabela2[Id_Porto],-1)</f>
        <v>4</v>
      </c>
      <c r="F2362" s="68">
        <f>_xlfn.XLOOKUP(Tabela4[[#This Row],[Destino]],Tabela2[Estado],Tabela2[Id_Porto],-1)</f>
        <v>9</v>
      </c>
      <c r="G2362" s="68">
        <f>_xlfn.XLOOKUP(Tabela4[[#This Row],[Tipo]],Tabela5[Tipo],Tabela5[Id_Carga],-1)</f>
        <v>1</v>
      </c>
      <c r="H2362" s="59">
        <f>MONTH(DATE(2024, FIND(Tabela4[[#This Row],[Mês]], "janfevmarabrmaijunjulagosetoutnovdez")/3 + 1, 1))</f>
        <v>6</v>
      </c>
      <c r="I2362" s="51">
        <v>322</v>
      </c>
      <c r="J2362" s="47">
        <v>322</v>
      </c>
    </row>
    <row r="2363" spans="1:10" x14ac:dyDescent="0.25">
      <c r="A2363" s="59" t="s">
        <v>200</v>
      </c>
      <c r="B2363" s="46" t="s">
        <v>191</v>
      </c>
      <c r="C2363" s="46" t="s">
        <v>187</v>
      </c>
      <c r="D2363" s="46" t="s">
        <v>177</v>
      </c>
      <c r="E2363" s="68">
        <f>_xlfn.XLOOKUP(Tabela4[[#This Row],[Origem]],Tabela2[Estado],Tabela2[Id_Porto],-1)</f>
        <v>12</v>
      </c>
      <c r="F2363" s="68">
        <f>_xlfn.XLOOKUP(Tabela4[[#This Row],[Destino]],Tabela2[Estado],Tabela2[Id_Porto],-1)</f>
        <v>1</v>
      </c>
      <c r="G2363" s="68">
        <f>_xlfn.XLOOKUP(Tabela4[[#This Row],[Tipo]],Tabela5[Tipo],Tabela5[Id_Carga],-1)</f>
        <v>3</v>
      </c>
      <c r="H2363" s="59">
        <f>MONTH(DATE(2024, FIND(Tabela4[[#This Row],[Mês]], "janfevmarabrmaijunjulagosetoutnovdez")/3 + 1, 1))</f>
        <v>6</v>
      </c>
      <c r="I2363" s="51">
        <v>153</v>
      </c>
      <c r="J2363" s="47">
        <v>306</v>
      </c>
    </row>
    <row r="2364" spans="1:10" x14ac:dyDescent="0.25">
      <c r="A2364" s="59" t="s">
        <v>200</v>
      </c>
      <c r="B2364" s="46" t="s">
        <v>191</v>
      </c>
      <c r="C2364" s="46" t="s">
        <v>187</v>
      </c>
      <c r="D2364" s="46" t="s">
        <v>184</v>
      </c>
      <c r="E2364" s="68">
        <f>_xlfn.XLOOKUP(Tabela4[[#This Row],[Origem]],Tabela2[Estado],Tabela2[Id_Porto],-1)</f>
        <v>12</v>
      </c>
      <c r="F2364" s="68">
        <f>_xlfn.XLOOKUP(Tabela4[[#This Row],[Destino]],Tabela2[Estado],Tabela2[Id_Porto],-1)</f>
        <v>9</v>
      </c>
      <c r="G2364" s="68">
        <f>_xlfn.XLOOKUP(Tabela4[[#This Row],[Tipo]],Tabela5[Tipo],Tabela5[Id_Carga],-1)</f>
        <v>3</v>
      </c>
      <c r="H2364" s="59">
        <f>MONTH(DATE(2024, FIND(Tabela4[[#This Row],[Mês]], "janfevmarabrmaijunjulagosetoutnovdez")/3 + 1, 1))</f>
        <v>6</v>
      </c>
      <c r="I2364" s="51">
        <v>148</v>
      </c>
      <c r="J2364" s="47">
        <v>296</v>
      </c>
    </row>
    <row r="2365" spans="1:10" x14ac:dyDescent="0.25">
      <c r="A2365" s="59" t="s">
        <v>200</v>
      </c>
      <c r="B2365" s="46" t="s">
        <v>191</v>
      </c>
      <c r="C2365" s="46" t="s">
        <v>178</v>
      </c>
      <c r="D2365" s="46" t="s">
        <v>86</v>
      </c>
      <c r="E2365" s="68">
        <f>_xlfn.XLOOKUP(Tabela4[[#This Row],[Origem]],Tabela2[Estado],Tabela2[Id_Porto],-1)</f>
        <v>2</v>
      </c>
      <c r="F2365" s="68">
        <f>_xlfn.XLOOKUP(Tabela4[[#This Row],[Destino]],Tabela2[Estado],Tabela2[Id_Porto],-1)</f>
        <v>4</v>
      </c>
      <c r="G2365" s="68">
        <f>_xlfn.XLOOKUP(Tabela4[[#This Row],[Tipo]],Tabela5[Tipo],Tabela5[Id_Carga],-1)</f>
        <v>3</v>
      </c>
      <c r="H2365" s="59">
        <f>MONTH(DATE(2024, FIND(Tabela4[[#This Row],[Mês]], "janfevmarabrmaijunjulagosetoutnovdez")/3 + 1, 1))</f>
        <v>6</v>
      </c>
      <c r="I2365" s="51">
        <v>147</v>
      </c>
      <c r="J2365" s="47">
        <v>294</v>
      </c>
    </row>
    <row r="2366" spans="1:10" x14ac:dyDescent="0.25">
      <c r="A2366" s="59" t="s">
        <v>200</v>
      </c>
      <c r="B2366" s="46" t="s">
        <v>193</v>
      </c>
      <c r="C2366" s="46" t="s">
        <v>180</v>
      </c>
      <c r="D2366" s="46" t="s">
        <v>177</v>
      </c>
      <c r="E2366" s="68">
        <f>_xlfn.XLOOKUP(Tabela4[[#This Row],[Origem]],Tabela2[Estado],Tabela2[Id_Porto],-1)</f>
        <v>5</v>
      </c>
      <c r="F2366" s="68">
        <f>_xlfn.XLOOKUP(Tabela4[[#This Row],[Destino]],Tabela2[Estado],Tabela2[Id_Porto],-1)</f>
        <v>1</v>
      </c>
      <c r="G2366" s="68">
        <f>_xlfn.XLOOKUP(Tabela4[[#This Row],[Tipo]],Tabela5[Tipo],Tabela5[Id_Carga],-1)</f>
        <v>4</v>
      </c>
      <c r="H2366" s="59">
        <f>MONTH(DATE(2024, FIND(Tabela4[[#This Row],[Mês]], "janfevmarabrmaijunjulagosetoutnovdez")/3 + 1, 1))</f>
        <v>6</v>
      </c>
      <c r="I2366" s="51">
        <v>133</v>
      </c>
      <c r="J2366" s="47">
        <v>266</v>
      </c>
    </row>
    <row r="2367" spans="1:10" x14ac:dyDescent="0.25">
      <c r="A2367" s="59" t="s">
        <v>200</v>
      </c>
      <c r="B2367" s="46" t="s">
        <v>192</v>
      </c>
      <c r="C2367" s="46" t="s">
        <v>177</v>
      </c>
      <c r="D2367" s="46" t="s">
        <v>184</v>
      </c>
      <c r="E2367" s="68">
        <f>_xlfn.XLOOKUP(Tabela4[[#This Row],[Origem]],Tabela2[Estado],Tabela2[Id_Porto],-1)</f>
        <v>1</v>
      </c>
      <c r="F2367" s="68">
        <f>_xlfn.XLOOKUP(Tabela4[[#This Row],[Destino]],Tabela2[Estado],Tabela2[Id_Porto],-1)</f>
        <v>9</v>
      </c>
      <c r="G2367" s="68">
        <f>_xlfn.XLOOKUP(Tabela4[[#This Row],[Tipo]],Tabela5[Tipo],Tabela5[Id_Carga],-1)</f>
        <v>1</v>
      </c>
      <c r="H2367" s="59">
        <f>MONTH(DATE(2024, FIND(Tabela4[[#This Row],[Mês]], "janfevmarabrmaijunjulagosetoutnovdez")/3 + 1, 1))</f>
        <v>6</v>
      </c>
      <c r="I2367" s="51">
        <v>261</v>
      </c>
      <c r="J2367" s="47">
        <v>261</v>
      </c>
    </row>
    <row r="2368" spans="1:10" x14ac:dyDescent="0.25">
      <c r="A2368" s="59" t="s">
        <v>200</v>
      </c>
      <c r="B2368" s="46" t="s">
        <v>192</v>
      </c>
      <c r="C2368" s="46" t="s">
        <v>181</v>
      </c>
      <c r="D2368" s="46" t="s">
        <v>184</v>
      </c>
      <c r="E2368" s="68">
        <f>_xlfn.XLOOKUP(Tabela4[[#This Row],[Origem]],Tabela2[Estado],Tabela2[Id_Porto],-1)</f>
        <v>6</v>
      </c>
      <c r="F2368" s="68">
        <f>_xlfn.XLOOKUP(Tabela4[[#This Row],[Destino]],Tabela2[Estado],Tabela2[Id_Porto],-1)</f>
        <v>9</v>
      </c>
      <c r="G2368" s="68">
        <f>_xlfn.XLOOKUP(Tabela4[[#This Row],[Tipo]],Tabela5[Tipo],Tabela5[Id_Carga],-1)</f>
        <v>1</v>
      </c>
      <c r="H2368" s="59">
        <f>MONTH(DATE(2024, FIND(Tabela4[[#This Row],[Mês]], "janfevmarabrmaijunjulagosetoutnovdez")/3 + 1, 1))</f>
        <v>6</v>
      </c>
      <c r="I2368" s="51">
        <v>261</v>
      </c>
      <c r="J2368" s="47">
        <v>261</v>
      </c>
    </row>
    <row r="2369" spans="1:10" x14ac:dyDescent="0.25">
      <c r="A2369" s="59" t="s">
        <v>200</v>
      </c>
      <c r="B2369" s="46" t="s">
        <v>191</v>
      </c>
      <c r="C2369" s="46" t="s">
        <v>184</v>
      </c>
      <c r="D2369" s="46" t="s">
        <v>186</v>
      </c>
      <c r="E2369" s="68">
        <f>_xlfn.XLOOKUP(Tabela4[[#This Row],[Origem]],Tabela2[Estado],Tabela2[Id_Porto],-1)</f>
        <v>9</v>
      </c>
      <c r="F2369" s="68">
        <f>_xlfn.XLOOKUP(Tabela4[[#This Row],[Destino]],Tabela2[Estado],Tabela2[Id_Porto],-1)</f>
        <v>11</v>
      </c>
      <c r="G2369" s="68">
        <f>_xlfn.XLOOKUP(Tabela4[[#This Row],[Tipo]],Tabela5[Tipo],Tabela5[Id_Carga],-1)</f>
        <v>3</v>
      </c>
      <c r="H2369" s="59">
        <f>MONTH(DATE(2024, FIND(Tabela4[[#This Row],[Mês]], "janfevmarabrmaijunjulagosetoutnovdez")/3 + 1, 1))</f>
        <v>6</v>
      </c>
      <c r="I2369" s="51">
        <v>128</v>
      </c>
      <c r="J2369" s="47">
        <v>256</v>
      </c>
    </row>
    <row r="2370" spans="1:10" x14ac:dyDescent="0.25">
      <c r="A2370" s="59" t="s">
        <v>200</v>
      </c>
      <c r="B2370" s="46" t="s">
        <v>191</v>
      </c>
      <c r="C2370" s="46" t="s">
        <v>180</v>
      </c>
      <c r="D2370" s="46" t="s">
        <v>86</v>
      </c>
      <c r="E2370" s="68">
        <f>_xlfn.XLOOKUP(Tabela4[[#This Row],[Origem]],Tabela2[Estado],Tabela2[Id_Porto],-1)</f>
        <v>5</v>
      </c>
      <c r="F2370" s="68">
        <f>_xlfn.XLOOKUP(Tabela4[[#This Row],[Destino]],Tabela2[Estado],Tabela2[Id_Porto],-1)</f>
        <v>4</v>
      </c>
      <c r="G2370" s="68">
        <f>_xlfn.XLOOKUP(Tabela4[[#This Row],[Tipo]],Tabela5[Tipo],Tabela5[Id_Carga],-1)</f>
        <v>3</v>
      </c>
      <c r="H2370" s="59">
        <f>MONTH(DATE(2024, FIND(Tabela4[[#This Row],[Mês]], "janfevmarabrmaijunjulagosetoutnovdez")/3 + 1, 1))</f>
        <v>6</v>
      </c>
      <c r="I2370" s="51">
        <v>124</v>
      </c>
      <c r="J2370" s="47">
        <v>248</v>
      </c>
    </row>
    <row r="2371" spans="1:10" x14ac:dyDescent="0.25">
      <c r="A2371" s="59" t="s">
        <v>200</v>
      </c>
      <c r="B2371" s="46" t="s">
        <v>192</v>
      </c>
      <c r="C2371" s="46" t="s">
        <v>180</v>
      </c>
      <c r="D2371" s="46" t="s">
        <v>181</v>
      </c>
      <c r="E2371" s="68">
        <f>_xlfn.XLOOKUP(Tabela4[[#This Row],[Origem]],Tabela2[Estado],Tabela2[Id_Porto],-1)</f>
        <v>5</v>
      </c>
      <c r="F2371" s="68">
        <f>_xlfn.XLOOKUP(Tabela4[[#This Row],[Destino]],Tabela2[Estado],Tabela2[Id_Porto],-1)</f>
        <v>6</v>
      </c>
      <c r="G2371" s="68">
        <f>_xlfn.XLOOKUP(Tabela4[[#This Row],[Tipo]],Tabela5[Tipo],Tabela5[Id_Carga],-1)</f>
        <v>1</v>
      </c>
      <c r="H2371" s="59">
        <f>MONTH(DATE(2024, FIND(Tabela4[[#This Row],[Mês]], "janfevmarabrmaijunjulagosetoutnovdez")/3 + 1, 1))</f>
        <v>6</v>
      </c>
      <c r="I2371" s="51">
        <v>245</v>
      </c>
      <c r="J2371" s="47">
        <v>245</v>
      </c>
    </row>
    <row r="2372" spans="1:10" x14ac:dyDescent="0.25">
      <c r="A2372" s="59" t="s">
        <v>200</v>
      </c>
      <c r="B2372" s="46" t="s">
        <v>192</v>
      </c>
      <c r="C2372" s="46" t="s">
        <v>184</v>
      </c>
      <c r="D2372" s="46" t="s">
        <v>177</v>
      </c>
      <c r="E2372" s="68">
        <f>_xlfn.XLOOKUP(Tabela4[[#This Row],[Origem]],Tabela2[Estado],Tabela2[Id_Porto],-1)</f>
        <v>9</v>
      </c>
      <c r="F2372" s="68">
        <f>_xlfn.XLOOKUP(Tabela4[[#This Row],[Destino]],Tabela2[Estado],Tabela2[Id_Porto],-1)</f>
        <v>1</v>
      </c>
      <c r="G2372" s="68">
        <f>_xlfn.XLOOKUP(Tabela4[[#This Row],[Tipo]],Tabela5[Tipo],Tabela5[Id_Carga],-1)</f>
        <v>1</v>
      </c>
      <c r="H2372" s="59">
        <f>MONTH(DATE(2024, FIND(Tabela4[[#This Row],[Mês]], "janfevmarabrmaijunjulagosetoutnovdez")/3 + 1, 1))</f>
        <v>6</v>
      </c>
      <c r="I2372" s="51">
        <v>240</v>
      </c>
      <c r="J2372" s="47">
        <v>240</v>
      </c>
    </row>
    <row r="2373" spans="1:10" x14ac:dyDescent="0.25">
      <c r="A2373" s="59" t="s">
        <v>200</v>
      </c>
      <c r="B2373" s="46" t="s">
        <v>193</v>
      </c>
      <c r="C2373" s="46" t="s">
        <v>184</v>
      </c>
      <c r="D2373" s="46" t="s">
        <v>86</v>
      </c>
      <c r="E2373" s="68">
        <f>_xlfn.XLOOKUP(Tabela4[[#This Row],[Origem]],Tabela2[Estado],Tabela2[Id_Porto],-1)</f>
        <v>9</v>
      </c>
      <c r="F2373" s="68">
        <f>_xlfn.XLOOKUP(Tabela4[[#This Row],[Destino]],Tabela2[Estado],Tabela2[Id_Porto],-1)</f>
        <v>4</v>
      </c>
      <c r="G2373" s="68">
        <f>_xlfn.XLOOKUP(Tabela4[[#This Row],[Tipo]],Tabela5[Tipo],Tabela5[Id_Carga],-1)</f>
        <v>4</v>
      </c>
      <c r="H2373" s="59">
        <f>MONTH(DATE(2024, FIND(Tabela4[[#This Row],[Mês]], "janfevmarabrmaijunjulagosetoutnovdez")/3 + 1, 1))</f>
        <v>6</v>
      </c>
      <c r="I2373" s="51">
        <v>116</v>
      </c>
      <c r="J2373" s="47">
        <v>232</v>
      </c>
    </row>
    <row r="2374" spans="1:10" x14ac:dyDescent="0.25">
      <c r="A2374" s="59" t="s">
        <v>200</v>
      </c>
      <c r="B2374" s="46" t="s">
        <v>191</v>
      </c>
      <c r="C2374" s="46" t="s">
        <v>187</v>
      </c>
      <c r="D2374" s="46" t="s">
        <v>86</v>
      </c>
      <c r="E2374" s="68">
        <f>_xlfn.XLOOKUP(Tabela4[[#This Row],[Origem]],Tabela2[Estado],Tabela2[Id_Porto],-1)</f>
        <v>12</v>
      </c>
      <c r="F2374" s="68">
        <f>_xlfn.XLOOKUP(Tabela4[[#This Row],[Destino]],Tabela2[Estado],Tabela2[Id_Porto],-1)</f>
        <v>4</v>
      </c>
      <c r="G2374" s="68">
        <f>_xlfn.XLOOKUP(Tabela4[[#This Row],[Tipo]],Tabela5[Tipo],Tabela5[Id_Carga],-1)</f>
        <v>3</v>
      </c>
      <c r="H2374" s="59">
        <f>MONTH(DATE(2024, FIND(Tabela4[[#This Row],[Mês]], "janfevmarabrmaijunjulagosetoutnovdez")/3 + 1, 1))</f>
        <v>6</v>
      </c>
      <c r="I2374" s="51">
        <v>109</v>
      </c>
      <c r="J2374" s="47">
        <v>218</v>
      </c>
    </row>
    <row r="2375" spans="1:10" x14ac:dyDescent="0.25">
      <c r="A2375" s="59" t="s">
        <v>200</v>
      </c>
      <c r="B2375" s="46" t="s">
        <v>192</v>
      </c>
      <c r="C2375" s="46" t="s">
        <v>180</v>
      </c>
      <c r="D2375" s="46" t="s">
        <v>184</v>
      </c>
      <c r="E2375" s="68">
        <f>_xlfn.XLOOKUP(Tabela4[[#This Row],[Origem]],Tabela2[Estado],Tabela2[Id_Porto],-1)</f>
        <v>5</v>
      </c>
      <c r="F2375" s="68">
        <f>_xlfn.XLOOKUP(Tabela4[[#This Row],[Destino]],Tabela2[Estado],Tabela2[Id_Porto],-1)</f>
        <v>9</v>
      </c>
      <c r="G2375" s="68">
        <f>_xlfn.XLOOKUP(Tabela4[[#This Row],[Tipo]],Tabela5[Tipo],Tabela5[Id_Carga],-1)</f>
        <v>1</v>
      </c>
      <c r="H2375" s="59">
        <f>MONTH(DATE(2024, FIND(Tabela4[[#This Row],[Mês]], "janfevmarabrmaijunjulagosetoutnovdez")/3 + 1, 1))</f>
        <v>6</v>
      </c>
      <c r="I2375" s="51">
        <v>205</v>
      </c>
      <c r="J2375" s="47">
        <v>205</v>
      </c>
    </row>
    <row r="2376" spans="1:10" x14ac:dyDescent="0.25">
      <c r="A2376" s="59" t="s">
        <v>200</v>
      </c>
      <c r="B2376" s="46" t="s">
        <v>192</v>
      </c>
      <c r="C2376" s="46" t="s">
        <v>86</v>
      </c>
      <c r="D2376" s="46" t="s">
        <v>186</v>
      </c>
      <c r="E2376" s="68">
        <f>_xlfn.XLOOKUP(Tabela4[[#This Row],[Origem]],Tabela2[Estado],Tabela2[Id_Porto],-1)</f>
        <v>4</v>
      </c>
      <c r="F2376" s="68">
        <f>_xlfn.XLOOKUP(Tabela4[[#This Row],[Destino]],Tabela2[Estado],Tabela2[Id_Porto],-1)</f>
        <v>11</v>
      </c>
      <c r="G2376" s="68">
        <f>_xlfn.XLOOKUP(Tabela4[[#This Row],[Tipo]],Tabela5[Tipo],Tabela5[Id_Carga],-1)</f>
        <v>1</v>
      </c>
      <c r="H2376" s="59">
        <f>MONTH(DATE(2024, FIND(Tabela4[[#This Row],[Mês]], "janfevmarabrmaijunjulagosetoutnovdez")/3 + 1, 1))</f>
        <v>6</v>
      </c>
      <c r="I2376" s="51">
        <v>203</v>
      </c>
      <c r="J2376" s="47">
        <v>203</v>
      </c>
    </row>
    <row r="2377" spans="1:10" x14ac:dyDescent="0.25">
      <c r="A2377" s="59" t="s">
        <v>200</v>
      </c>
      <c r="B2377" s="46" t="s">
        <v>191</v>
      </c>
      <c r="C2377" s="46" t="s">
        <v>181</v>
      </c>
      <c r="D2377" s="46" t="s">
        <v>180</v>
      </c>
      <c r="E2377" s="68">
        <f>_xlfn.XLOOKUP(Tabela4[[#This Row],[Origem]],Tabela2[Estado],Tabela2[Id_Porto],-1)</f>
        <v>6</v>
      </c>
      <c r="F2377" s="68">
        <f>_xlfn.XLOOKUP(Tabela4[[#This Row],[Destino]],Tabela2[Estado],Tabela2[Id_Porto],-1)</f>
        <v>5</v>
      </c>
      <c r="G2377" s="68">
        <f>_xlfn.XLOOKUP(Tabela4[[#This Row],[Tipo]],Tabela5[Tipo],Tabela5[Id_Carga],-1)</f>
        <v>3</v>
      </c>
      <c r="H2377" s="59">
        <f>MONTH(DATE(2024, FIND(Tabela4[[#This Row],[Mês]], "janfevmarabrmaijunjulagosetoutnovdez")/3 + 1, 1))</f>
        <v>6</v>
      </c>
      <c r="I2377" s="51">
        <v>97</v>
      </c>
      <c r="J2377" s="47">
        <v>194</v>
      </c>
    </row>
    <row r="2378" spans="1:10" x14ac:dyDescent="0.25">
      <c r="A2378" s="59" t="s">
        <v>200</v>
      </c>
      <c r="B2378" s="46" t="s">
        <v>193</v>
      </c>
      <c r="C2378" s="46" t="s">
        <v>186</v>
      </c>
      <c r="D2378" s="46" t="s">
        <v>181</v>
      </c>
      <c r="E2378" s="68">
        <f>_xlfn.XLOOKUP(Tabela4[[#This Row],[Origem]],Tabela2[Estado],Tabela2[Id_Porto],-1)</f>
        <v>11</v>
      </c>
      <c r="F2378" s="68">
        <f>_xlfn.XLOOKUP(Tabela4[[#This Row],[Destino]],Tabela2[Estado],Tabela2[Id_Porto],-1)</f>
        <v>6</v>
      </c>
      <c r="G2378" s="68">
        <f>_xlfn.XLOOKUP(Tabela4[[#This Row],[Tipo]],Tabela5[Tipo],Tabela5[Id_Carga],-1)</f>
        <v>4</v>
      </c>
      <c r="H2378" s="59">
        <f>MONTH(DATE(2024, FIND(Tabela4[[#This Row],[Mês]], "janfevmarabrmaijunjulagosetoutnovdez")/3 + 1, 1))</f>
        <v>6</v>
      </c>
      <c r="I2378" s="51">
        <v>97</v>
      </c>
      <c r="J2378" s="47">
        <v>194</v>
      </c>
    </row>
    <row r="2379" spans="1:10" x14ac:dyDescent="0.25">
      <c r="A2379" s="59" t="s">
        <v>200</v>
      </c>
      <c r="B2379" s="46" t="s">
        <v>193</v>
      </c>
      <c r="C2379" s="46" t="s">
        <v>186</v>
      </c>
      <c r="D2379" s="46" t="s">
        <v>183</v>
      </c>
      <c r="E2379" s="68">
        <f>_xlfn.XLOOKUP(Tabela4[[#This Row],[Origem]],Tabela2[Estado],Tabela2[Id_Porto],-1)</f>
        <v>11</v>
      </c>
      <c r="F2379" s="68">
        <f>_xlfn.XLOOKUP(Tabela4[[#This Row],[Destino]],Tabela2[Estado],Tabela2[Id_Porto],-1)</f>
        <v>8</v>
      </c>
      <c r="G2379" s="68">
        <f>_xlfn.XLOOKUP(Tabela4[[#This Row],[Tipo]],Tabela5[Tipo],Tabela5[Id_Carga],-1)</f>
        <v>4</v>
      </c>
      <c r="H2379" s="59">
        <f>MONTH(DATE(2024, FIND(Tabela4[[#This Row],[Mês]], "janfevmarabrmaijunjulagosetoutnovdez")/3 + 1, 1))</f>
        <v>6</v>
      </c>
      <c r="I2379" s="51">
        <v>97</v>
      </c>
      <c r="J2379" s="47">
        <v>194</v>
      </c>
    </row>
    <row r="2380" spans="1:10" x14ac:dyDescent="0.25">
      <c r="A2380" s="59" t="s">
        <v>200</v>
      </c>
      <c r="B2380" s="46" t="s">
        <v>192</v>
      </c>
      <c r="C2380" s="46" t="s">
        <v>180</v>
      </c>
      <c r="D2380" s="46" t="s">
        <v>86</v>
      </c>
      <c r="E2380" s="68">
        <f>_xlfn.XLOOKUP(Tabela4[[#This Row],[Origem]],Tabela2[Estado],Tabela2[Id_Porto],-1)</f>
        <v>5</v>
      </c>
      <c r="F2380" s="68">
        <f>_xlfn.XLOOKUP(Tabela4[[#This Row],[Destino]],Tabela2[Estado],Tabela2[Id_Porto],-1)</f>
        <v>4</v>
      </c>
      <c r="G2380" s="68">
        <f>_xlfn.XLOOKUP(Tabela4[[#This Row],[Tipo]],Tabela5[Tipo],Tabela5[Id_Carga],-1)</f>
        <v>1</v>
      </c>
      <c r="H2380" s="59">
        <f>MONTH(DATE(2024, FIND(Tabela4[[#This Row],[Mês]], "janfevmarabrmaijunjulagosetoutnovdez")/3 + 1, 1))</f>
        <v>6</v>
      </c>
      <c r="I2380" s="51">
        <v>189</v>
      </c>
      <c r="J2380" s="47">
        <v>189</v>
      </c>
    </row>
    <row r="2381" spans="1:10" x14ac:dyDescent="0.25">
      <c r="A2381" s="59" t="s">
        <v>200</v>
      </c>
      <c r="B2381" s="46" t="s">
        <v>191</v>
      </c>
      <c r="C2381" s="46" t="s">
        <v>180</v>
      </c>
      <c r="D2381" s="46" t="s">
        <v>187</v>
      </c>
      <c r="E2381" s="68">
        <f>_xlfn.XLOOKUP(Tabela4[[#This Row],[Origem]],Tabela2[Estado],Tabela2[Id_Porto],-1)</f>
        <v>5</v>
      </c>
      <c r="F2381" s="68">
        <f>_xlfn.XLOOKUP(Tabela4[[#This Row],[Destino]],Tabela2[Estado],Tabela2[Id_Porto],-1)</f>
        <v>12</v>
      </c>
      <c r="G2381" s="68">
        <f>_xlfn.XLOOKUP(Tabela4[[#This Row],[Tipo]],Tabela5[Tipo],Tabela5[Id_Carga],-1)</f>
        <v>3</v>
      </c>
      <c r="H2381" s="59">
        <f>MONTH(DATE(2024, FIND(Tabela4[[#This Row],[Mês]], "janfevmarabrmaijunjulagosetoutnovdez")/3 + 1, 1))</f>
        <v>6</v>
      </c>
      <c r="I2381" s="51">
        <v>94</v>
      </c>
      <c r="J2381" s="47">
        <v>188</v>
      </c>
    </row>
    <row r="2382" spans="1:10" x14ac:dyDescent="0.25">
      <c r="A2382" s="59" t="s">
        <v>200</v>
      </c>
      <c r="B2382" s="46" t="s">
        <v>192</v>
      </c>
      <c r="C2382" s="46" t="s">
        <v>184</v>
      </c>
      <c r="D2382" s="46" t="s">
        <v>183</v>
      </c>
      <c r="E2382" s="68">
        <f>_xlfn.XLOOKUP(Tabela4[[#This Row],[Origem]],Tabela2[Estado],Tabela2[Id_Porto],-1)</f>
        <v>9</v>
      </c>
      <c r="F2382" s="68">
        <f>_xlfn.XLOOKUP(Tabela4[[#This Row],[Destino]],Tabela2[Estado],Tabela2[Id_Porto],-1)</f>
        <v>8</v>
      </c>
      <c r="G2382" s="68">
        <f>_xlfn.XLOOKUP(Tabela4[[#This Row],[Tipo]],Tabela5[Tipo],Tabela5[Id_Carga],-1)</f>
        <v>1</v>
      </c>
      <c r="H2382" s="59">
        <f>MONTH(DATE(2024, FIND(Tabela4[[#This Row],[Mês]], "janfevmarabrmaijunjulagosetoutnovdez")/3 + 1, 1))</f>
        <v>6</v>
      </c>
      <c r="I2382" s="51">
        <v>187</v>
      </c>
      <c r="J2382" s="47">
        <v>187</v>
      </c>
    </row>
    <row r="2383" spans="1:10" x14ac:dyDescent="0.25">
      <c r="A2383" s="59" t="s">
        <v>200</v>
      </c>
      <c r="B2383" s="46" t="s">
        <v>192</v>
      </c>
      <c r="C2383" s="46" t="s">
        <v>181</v>
      </c>
      <c r="D2383" s="46" t="s">
        <v>184</v>
      </c>
      <c r="E2383" s="68">
        <f>_xlfn.XLOOKUP(Tabela4[[#This Row],[Origem]],Tabela2[Estado],Tabela2[Id_Porto],-1)</f>
        <v>6</v>
      </c>
      <c r="F2383" s="68">
        <f>_xlfn.XLOOKUP(Tabela4[[#This Row],[Destino]],Tabela2[Estado],Tabela2[Id_Porto],-1)</f>
        <v>9</v>
      </c>
      <c r="G2383" s="68">
        <f>_xlfn.XLOOKUP(Tabela4[[#This Row],[Tipo]],Tabela5[Tipo],Tabela5[Id_Carga],-1)</f>
        <v>1</v>
      </c>
      <c r="H2383" s="59">
        <f>MONTH(DATE(2024, FIND(Tabela4[[#This Row],[Mês]], "janfevmarabrmaijunjulagosetoutnovdez")/3 + 1, 1))</f>
        <v>6</v>
      </c>
      <c r="I2383" s="51">
        <v>186</v>
      </c>
      <c r="J2383" s="47">
        <v>186</v>
      </c>
    </row>
    <row r="2384" spans="1:10" x14ac:dyDescent="0.25">
      <c r="A2384" s="59" t="s">
        <v>200</v>
      </c>
      <c r="B2384" s="46" t="s">
        <v>191</v>
      </c>
      <c r="C2384" s="46" t="s">
        <v>182</v>
      </c>
      <c r="D2384" s="46" t="s">
        <v>184</v>
      </c>
      <c r="E2384" s="68">
        <f>_xlfn.XLOOKUP(Tabela4[[#This Row],[Origem]],Tabela2[Estado],Tabela2[Id_Porto],-1)</f>
        <v>7</v>
      </c>
      <c r="F2384" s="68">
        <f>_xlfn.XLOOKUP(Tabela4[[#This Row],[Destino]],Tabela2[Estado],Tabela2[Id_Porto],-1)</f>
        <v>9</v>
      </c>
      <c r="G2384" s="68">
        <f>_xlfn.XLOOKUP(Tabela4[[#This Row],[Tipo]],Tabela5[Tipo],Tabela5[Id_Carga],-1)</f>
        <v>3</v>
      </c>
      <c r="H2384" s="59">
        <f>MONTH(DATE(2024, FIND(Tabela4[[#This Row],[Mês]], "janfevmarabrmaijunjulagosetoutnovdez")/3 + 1, 1))</f>
        <v>6</v>
      </c>
      <c r="I2384" s="51">
        <v>90</v>
      </c>
      <c r="J2384" s="47">
        <v>180</v>
      </c>
    </row>
    <row r="2385" spans="1:10" x14ac:dyDescent="0.25">
      <c r="A2385" s="59" t="s">
        <v>200</v>
      </c>
      <c r="B2385" s="46" t="s">
        <v>191</v>
      </c>
      <c r="C2385" s="46" t="s">
        <v>181</v>
      </c>
      <c r="D2385" s="46" t="s">
        <v>86</v>
      </c>
      <c r="E2385" s="68">
        <f>_xlfn.XLOOKUP(Tabela4[[#This Row],[Origem]],Tabela2[Estado],Tabela2[Id_Porto],-1)</f>
        <v>6</v>
      </c>
      <c r="F2385" s="68">
        <f>_xlfn.XLOOKUP(Tabela4[[#This Row],[Destino]],Tabela2[Estado],Tabela2[Id_Porto],-1)</f>
        <v>4</v>
      </c>
      <c r="G2385" s="68">
        <f>_xlfn.XLOOKUP(Tabela4[[#This Row],[Tipo]],Tabela5[Tipo],Tabela5[Id_Carga],-1)</f>
        <v>3</v>
      </c>
      <c r="H2385" s="59">
        <f>MONTH(DATE(2024, FIND(Tabela4[[#This Row],[Mês]], "janfevmarabrmaijunjulagosetoutnovdez")/3 + 1, 1))</f>
        <v>6</v>
      </c>
      <c r="I2385" s="51">
        <v>89</v>
      </c>
      <c r="J2385" s="47">
        <v>178</v>
      </c>
    </row>
    <row r="2386" spans="1:10" x14ac:dyDescent="0.25">
      <c r="A2386" s="59" t="s">
        <v>200</v>
      </c>
      <c r="B2386" s="46" t="s">
        <v>191</v>
      </c>
      <c r="C2386" s="46" t="s">
        <v>177</v>
      </c>
      <c r="D2386" s="46" t="s">
        <v>186</v>
      </c>
      <c r="E2386" s="68">
        <f>_xlfn.XLOOKUP(Tabela4[[#This Row],[Origem]],Tabela2[Estado],Tabela2[Id_Porto],-1)</f>
        <v>1</v>
      </c>
      <c r="F2386" s="68">
        <f>_xlfn.XLOOKUP(Tabela4[[#This Row],[Destino]],Tabela2[Estado],Tabela2[Id_Porto],-1)</f>
        <v>11</v>
      </c>
      <c r="G2386" s="68">
        <f>_xlfn.XLOOKUP(Tabela4[[#This Row],[Tipo]],Tabela5[Tipo],Tabela5[Id_Carga],-1)</f>
        <v>3</v>
      </c>
      <c r="H2386" s="59">
        <f>MONTH(DATE(2024, FIND(Tabela4[[#This Row],[Mês]], "janfevmarabrmaijunjulagosetoutnovdez")/3 + 1, 1))</f>
        <v>6</v>
      </c>
      <c r="I2386" s="51">
        <v>85</v>
      </c>
      <c r="J2386" s="47">
        <v>170</v>
      </c>
    </row>
    <row r="2387" spans="1:10" x14ac:dyDescent="0.25">
      <c r="A2387" s="59" t="s">
        <v>200</v>
      </c>
      <c r="B2387" s="46" t="s">
        <v>192</v>
      </c>
      <c r="C2387" s="46" t="s">
        <v>184</v>
      </c>
      <c r="D2387" s="46" t="s">
        <v>181</v>
      </c>
      <c r="E2387" s="68">
        <f>_xlfn.XLOOKUP(Tabela4[[#This Row],[Origem]],Tabela2[Estado],Tabela2[Id_Porto],-1)</f>
        <v>9</v>
      </c>
      <c r="F2387" s="68">
        <f>_xlfn.XLOOKUP(Tabela4[[#This Row],[Destino]],Tabela2[Estado],Tabela2[Id_Porto],-1)</f>
        <v>6</v>
      </c>
      <c r="G2387" s="68">
        <f>_xlfn.XLOOKUP(Tabela4[[#This Row],[Tipo]],Tabela5[Tipo],Tabela5[Id_Carga],-1)</f>
        <v>1</v>
      </c>
      <c r="H2387" s="59">
        <f>MONTH(DATE(2024, FIND(Tabela4[[#This Row],[Mês]], "janfevmarabrmaijunjulagosetoutnovdez")/3 + 1, 1))</f>
        <v>6</v>
      </c>
      <c r="I2387" s="51">
        <v>170</v>
      </c>
      <c r="J2387" s="47">
        <v>170</v>
      </c>
    </row>
    <row r="2388" spans="1:10" x14ac:dyDescent="0.25">
      <c r="A2388" s="59" t="s">
        <v>200</v>
      </c>
      <c r="B2388" s="46" t="s">
        <v>192</v>
      </c>
      <c r="C2388" s="46" t="s">
        <v>86</v>
      </c>
      <c r="D2388" s="46" t="s">
        <v>177</v>
      </c>
      <c r="E2388" s="68">
        <f>_xlfn.XLOOKUP(Tabela4[[#This Row],[Origem]],Tabela2[Estado],Tabela2[Id_Porto],-1)</f>
        <v>4</v>
      </c>
      <c r="F2388" s="68">
        <f>_xlfn.XLOOKUP(Tabela4[[#This Row],[Destino]],Tabela2[Estado],Tabela2[Id_Porto],-1)</f>
        <v>1</v>
      </c>
      <c r="G2388" s="68">
        <f>_xlfn.XLOOKUP(Tabela4[[#This Row],[Tipo]],Tabela5[Tipo],Tabela5[Id_Carga],-1)</f>
        <v>1</v>
      </c>
      <c r="H2388" s="59">
        <f>MONTH(DATE(2024, FIND(Tabela4[[#This Row],[Mês]], "janfevmarabrmaijunjulagosetoutnovdez")/3 + 1, 1))</f>
        <v>6</v>
      </c>
      <c r="I2388" s="51">
        <v>169</v>
      </c>
      <c r="J2388" s="47">
        <v>169</v>
      </c>
    </row>
    <row r="2389" spans="1:10" x14ac:dyDescent="0.25">
      <c r="A2389" s="59" t="s">
        <v>200</v>
      </c>
      <c r="B2389" s="46" t="s">
        <v>192</v>
      </c>
      <c r="C2389" s="46" t="s">
        <v>183</v>
      </c>
      <c r="D2389" s="46" t="s">
        <v>177</v>
      </c>
      <c r="E2389" s="68">
        <f>_xlfn.XLOOKUP(Tabela4[[#This Row],[Origem]],Tabela2[Estado],Tabela2[Id_Porto],-1)</f>
        <v>8</v>
      </c>
      <c r="F2389" s="68">
        <f>_xlfn.XLOOKUP(Tabela4[[#This Row],[Destino]],Tabela2[Estado],Tabela2[Id_Porto],-1)</f>
        <v>1</v>
      </c>
      <c r="G2389" s="68">
        <f>_xlfn.XLOOKUP(Tabela4[[#This Row],[Tipo]],Tabela5[Tipo],Tabela5[Id_Carga],-1)</f>
        <v>1</v>
      </c>
      <c r="H2389" s="59">
        <f>MONTH(DATE(2024, FIND(Tabela4[[#This Row],[Mês]], "janfevmarabrmaijunjulagosetoutnovdez")/3 + 1, 1))</f>
        <v>6</v>
      </c>
      <c r="I2389" s="51">
        <v>169</v>
      </c>
      <c r="J2389" s="47">
        <v>169</v>
      </c>
    </row>
    <row r="2390" spans="1:10" x14ac:dyDescent="0.25">
      <c r="A2390" s="59" t="s">
        <v>200</v>
      </c>
      <c r="B2390" s="46" t="s">
        <v>191</v>
      </c>
      <c r="C2390" s="46" t="s">
        <v>187</v>
      </c>
      <c r="D2390" s="46" t="s">
        <v>184</v>
      </c>
      <c r="E2390" s="68">
        <f>_xlfn.XLOOKUP(Tabela4[[#This Row],[Origem]],Tabela2[Estado],Tabela2[Id_Porto],-1)</f>
        <v>12</v>
      </c>
      <c r="F2390" s="68">
        <f>_xlfn.XLOOKUP(Tabela4[[#This Row],[Destino]],Tabela2[Estado],Tabela2[Id_Porto],-1)</f>
        <v>9</v>
      </c>
      <c r="G2390" s="68">
        <f>_xlfn.XLOOKUP(Tabela4[[#This Row],[Tipo]],Tabela5[Tipo],Tabela5[Id_Carga],-1)</f>
        <v>3</v>
      </c>
      <c r="H2390" s="59">
        <f>MONTH(DATE(2024, FIND(Tabela4[[#This Row],[Mês]], "janfevmarabrmaijunjulagosetoutnovdez")/3 + 1, 1))</f>
        <v>6</v>
      </c>
      <c r="I2390" s="51">
        <v>84</v>
      </c>
      <c r="J2390" s="47">
        <v>168</v>
      </c>
    </row>
    <row r="2391" spans="1:10" x14ac:dyDescent="0.25">
      <c r="A2391" s="59" t="s">
        <v>200</v>
      </c>
      <c r="B2391" s="46" t="s">
        <v>193</v>
      </c>
      <c r="C2391" s="46" t="s">
        <v>180</v>
      </c>
      <c r="D2391" s="46" t="s">
        <v>86</v>
      </c>
      <c r="E2391" s="68">
        <f>_xlfn.XLOOKUP(Tabela4[[#This Row],[Origem]],Tabela2[Estado],Tabela2[Id_Porto],-1)</f>
        <v>5</v>
      </c>
      <c r="F2391" s="68">
        <f>_xlfn.XLOOKUP(Tabela4[[#This Row],[Destino]],Tabela2[Estado],Tabela2[Id_Porto],-1)</f>
        <v>4</v>
      </c>
      <c r="G2391" s="68">
        <f>_xlfn.XLOOKUP(Tabela4[[#This Row],[Tipo]],Tabela5[Tipo],Tabela5[Id_Carga],-1)</f>
        <v>4</v>
      </c>
      <c r="H2391" s="59">
        <f>MONTH(DATE(2024, FIND(Tabela4[[#This Row],[Mês]], "janfevmarabrmaijunjulagosetoutnovdez")/3 + 1, 1))</f>
        <v>6</v>
      </c>
      <c r="I2391" s="51">
        <v>83</v>
      </c>
      <c r="J2391" s="47">
        <v>166</v>
      </c>
    </row>
    <row r="2392" spans="1:10" x14ac:dyDescent="0.25">
      <c r="A2392" s="59" t="s">
        <v>200</v>
      </c>
      <c r="B2392" s="46" t="s">
        <v>191</v>
      </c>
      <c r="C2392" s="46" t="s">
        <v>184</v>
      </c>
      <c r="D2392" s="46" t="s">
        <v>179</v>
      </c>
      <c r="E2392" s="68">
        <f>_xlfn.XLOOKUP(Tabela4[[#This Row],[Origem]],Tabela2[Estado],Tabela2[Id_Porto],-1)</f>
        <v>9</v>
      </c>
      <c r="F2392" s="68">
        <f>_xlfn.XLOOKUP(Tabela4[[#This Row],[Destino]],Tabela2[Estado],Tabela2[Id_Porto],-1)</f>
        <v>3</v>
      </c>
      <c r="G2392" s="68">
        <f>_xlfn.XLOOKUP(Tabela4[[#This Row],[Tipo]],Tabela5[Tipo],Tabela5[Id_Carga],-1)</f>
        <v>3</v>
      </c>
      <c r="H2392" s="59">
        <f>MONTH(DATE(2024, FIND(Tabela4[[#This Row],[Mês]], "janfevmarabrmaijunjulagosetoutnovdez")/3 + 1, 1))</f>
        <v>6</v>
      </c>
      <c r="I2392" s="51">
        <v>82</v>
      </c>
      <c r="J2392" s="47">
        <v>164</v>
      </c>
    </row>
    <row r="2393" spans="1:10" x14ac:dyDescent="0.25">
      <c r="A2393" s="59" t="s">
        <v>200</v>
      </c>
      <c r="B2393" s="46" t="s">
        <v>192</v>
      </c>
      <c r="C2393" s="46" t="s">
        <v>186</v>
      </c>
      <c r="D2393" s="46" t="s">
        <v>180</v>
      </c>
      <c r="E2393" s="68">
        <f>_xlfn.XLOOKUP(Tabela4[[#This Row],[Origem]],Tabela2[Estado],Tabela2[Id_Porto],-1)</f>
        <v>11</v>
      </c>
      <c r="F2393" s="68">
        <f>_xlfn.XLOOKUP(Tabela4[[#This Row],[Destino]],Tabela2[Estado],Tabela2[Id_Porto],-1)</f>
        <v>5</v>
      </c>
      <c r="G2393" s="68">
        <f>_xlfn.XLOOKUP(Tabela4[[#This Row],[Tipo]],Tabela5[Tipo],Tabela5[Id_Carga],-1)</f>
        <v>1</v>
      </c>
      <c r="H2393" s="59">
        <f>MONTH(DATE(2024, FIND(Tabela4[[#This Row],[Mês]], "janfevmarabrmaijunjulagosetoutnovdez")/3 + 1, 1))</f>
        <v>6</v>
      </c>
      <c r="I2393" s="51">
        <v>159</v>
      </c>
      <c r="J2393" s="47">
        <v>159</v>
      </c>
    </row>
    <row r="2394" spans="1:10" x14ac:dyDescent="0.25">
      <c r="A2394" s="59" t="s">
        <v>200</v>
      </c>
      <c r="B2394" s="46" t="s">
        <v>193</v>
      </c>
      <c r="C2394" s="46" t="s">
        <v>184</v>
      </c>
      <c r="D2394" s="46" t="s">
        <v>183</v>
      </c>
      <c r="E2394" s="68">
        <f>_xlfn.XLOOKUP(Tabela4[[#This Row],[Origem]],Tabela2[Estado],Tabela2[Id_Porto],-1)</f>
        <v>9</v>
      </c>
      <c r="F2394" s="68">
        <f>_xlfn.XLOOKUP(Tabela4[[#This Row],[Destino]],Tabela2[Estado],Tabela2[Id_Porto],-1)</f>
        <v>8</v>
      </c>
      <c r="G2394" s="68">
        <f>_xlfn.XLOOKUP(Tabela4[[#This Row],[Tipo]],Tabela5[Tipo],Tabela5[Id_Carga],-1)</f>
        <v>4</v>
      </c>
      <c r="H2394" s="59">
        <f>MONTH(DATE(2024, FIND(Tabela4[[#This Row],[Mês]], "janfevmarabrmaijunjulagosetoutnovdez")/3 + 1, 1))</f>
        <v>6</v>
      </c>
      <c r="I2394" s="51">
        <v>78</v>
      </c>
      <c r="J2394" s="47">
        <v>156</v>
      </c>
    </row>
    <row r="2395" spans="1:10" x14ac:dyDescent="0.25">
      <c r="A2395" s="59" t="s">
        <v>200</v>
      </c>
      <c r="B2395" s="46" t="s">
        <v>191</v>
      </c>
      <c r="C2395" s="46" t="s">
        <v>181</v>
      </c>
      <c r="D2395" s="46" t="s">
        <v>86</v>
      </c>
      <c r="E2395" s="68">
        <f>_xlfn.XLOOKUP(Tabela4[[#This Row],[Origem]],Tabela2[Estado],Tabela2[Id_Porto],-1)</f>
        <v>6</v>
      </c>
      <c r="F2395" s="68">
        <f>_xlfn.XLOOKUP(Tabela4[[#This Row],[Destino]],Tabela2[Estado],Tabela2[Id_Porto],-1)</f>
        <v>4</v>
      </c>
      <c r="G2395" s="68">
        <f>_xlfn.XLOOKUP(Tabela4[[#This Row],[Tipo]],Tabela5[Tipo],Tabela5[Id_Carga],-1)</f>
        <v>3</v>
      </c>
      <c r="H2395" s="59">
        <f>MONTH(DATE(2024, FIND(Tabela4[[#This Row],[Mês]], "janfevmarabrmaijunjulagosetoutnovdez")/3 + 1, 1))</f>
        <v>6</v>
      </c>
      <c r="I2395" s="51">
        <v>76</v>
      </c>
      <c r="J2395" s="47">
        <v>152</v>
      </c>
    </row>
    <row r="2396" spans="1:10" x14ac:dyDescent="0.25">
      <c r="A2396" s="59" t="s">
        <v>200</v>
      </c>
      <c r="B2396" s="46" t="s">
        <v>191</v>
      </c>
      <c r="C2396" s="46" t="s">
        <v>183</v>
      </c>
      <c r="D2396" s="46" t="s">
        <v>86</v>
      </c>
      <c r="E2396" s="68">
        <f>_xlfn.XLOOKUP(Tabela4[[#This Row],[Origem]],Tabela2[Estado],Tabela2[Id_Porto],-1)</f>
        <v>8</v>
      </c>
      <c r="F2396" s="68">
        <f>_xlfn.XLOOKUP(Tabela4[[#This Row],[Destino]],Tabela2[Estado],Tabela2[Id_Porto],-1)</f>
        <v>4</v>
      </c>
      <c r="G2396" s="68">
        <f>_xlfn.XLOOKUP(Tabela4[[#This Row],[Tipo]],Tabela5[Tipo],Tabela5[Id_Carga],-1)</f>
        <v>3</v>
      </c>
      <c r="H2396" s="59">
        <f>MONTH(DATE(2024, FIND(Tabela4[[#This Row],[Mês]], "janfevmarabrmaijunjulagosetoutnovdez")/3 + 1, 1))</f>
        <v>6</v>
      </c>
      <c r="I2396" s="51">
        <v>74</v>
      </c>
      <c r="J2396" s="47">
        <v>148</v>
      </c>
    </row>
    <row r="2397" spans="1:10" x14ac:dyDescent="0.25">
      <c r="A2397" s="59" t="s">
        <v>200</v>
      </c>
      <c r="B2397" s="46" t="s">
        <v>191</v>
      </c>
      <c r="C2397" s="46" t="s">
        <v>177</v>
      </c>
      <c r="D2397" s="46" t="s">
        <v>187</v>
      </c>
      <c r="E2397" s="68">
        <f>_xlfn.XLOOKUP(Tabela4[[#This Row],[Origem]],Tabela2[Estado],Tabela2[Id_Porto],-1)</f>
        <v>1</v>
      </c>
      <c r="F2397" s="68">
        <f>_xlfn.XLOOKUP(Tabela4[[#This Row],[Destino]],Tabela2[Estado],Tabela2[Id_Porto],-1)</f>
        <v>12</v>
      </c>
      <c r="G2397" s="68">
        <f>_xlfn.XLOOKUP(Tabela4[[#This Row],[Tipo]],Tabela5[Tipo],Tabela5[Id_Carga],-1)</f>
        <v>3</v>
      </c>
      <c r="H2397" s="59">
        <f>MONTH(DATE(2024, FIND(Tabela4[[#This Row],[Mês]], "janfevmarabrmaijunjulagosetoutnovdez")/3 + 1, 1))</f>
        <v>6</v>
      </c>
      <c r="I2397" s="51">
        <v>73</v>
      </c>
      <c r="J2397" s="47">
        <v>146</v>
      </c>
    </row>
    <row r="2398" spans="1:10" x14ac:dyDescent="0.25">
      <c r="A2398" s="59" t="s">
        <v>200</v>
      </c>
      <c r="B2398" s="46" t="s">
        <v>193</v>
      </c>
      <c r="C2398" s="46" t="s">
        <v>181</v>
      </c>
      <c r="D2398" s="46" t="s">
        <v>86</v>
      </c>
      <c r="E2398" s="68">
        <f>_xlfn.XLOOKUP(Tabela4[[#This Row],[Origem]],Tabela2[Estado],Tabela2[Id_Porto],-1)</f>
        <v>6</v>
      </c>
      <c r="F2398" s="68">
        <f>_xlfn.XLOOKUP(Tabela4[[#This Row],[Destino]],Tabela2[Estado],Tabela2[Id_Porto],-1)</f>
        <v>4</v>
      </c>
      <c r="G2398" s="68">
        <f>_xlfn.XLOOKUP(Tabela4[[#This Row],[Tipo]],Tabela5[Tipo],Tabela5[Id_Carga],-1)</f>
        <v>4</v>
      </c>
      <c r="H2398" s="59">
        <f>MONTH(DATE(2024, FIND(Tabela4[[#This Row],[Mês]], "janfevmarabrmaijunjulagosetoutnovdez")/3 + 1, 1))</f>
        <v>6</v>
      </c>
      <c r="I2398" s="51">
        <v>70</v>
      </c>
      <c r="J2398" s="47">
        <v>140</v>
      </c>
    </row>
    <row r="2399" spans="1:10" x14ac:dyDescent="0.25">
      <c r="A2399" s="59" t="s">
        <v>200</v>
      </c>
      <c r="B2399" s="46" t="s">
        <v>191</v>
      </c>
      <c r="C2399" s="46" t="s">
        <v>186</v>
      </c>
      <c r="D2399" s="46" t="s">
        <v>186</v>
      </c>
      <c r="E2399" s="68">
        <f>_xlfn.XLOOKUP(Tabela4[[#This Row],[Origem]],Tabela2[Estado],Tabela2[Id_Porto],-1)</f>
        <v>11</v>
      </c>
      <c r="F2399" s="68">
        <f>_xlfn.XLOOKUP(Tabela4[[#This Row],[Destino]],Tabela2[Estado],Tabela2[Id_Porto],-1)</f>
        <v>11</v>
      </c>
      <c r="G2399" s="68">
        <f>_xlfn.XLOOKUP(Tabela4[[#This Row],[Tipo]],Tabela5[Tipo],Tabela5[Id_Carga],-1)</f>
        <v>3</v>
      </c>
      <c r="H2399" s="59">
        <f>MONTH(DATE(2024, FIND(Tabela4[[#This Row],[Mês]], "janfevmarabrmaijunjulagosetoutnovdez")/3 + 1, 1))</f>
        <v>6</v>
      </c>
      <c r="I2399" s="51">
        <v>70</v>
      </c>
      <c r="J2399" s="47">
        <v>140</v>
      </c>
    </row>
    <row r="2400" spans="1:10" x14ac:dyDescent="0.25">
      <c r="A2400" s="59" t="s">
        <v>200</v>
      </c>
      <c r="B2400" s="46" t="s">
        <v>192</v>
      </c>
      <c r="C2400" s="46" t="s">
        <v>178</v>
      </c>
      <c r="D2400" s="46" t="s">
        <v>184</v>
      </c>
      <c r="E2400" s="68">
        <f>_xlfn.XLOOKUP(Tabela4[[#This Row],[Origem]],Tabela2[Estado],Tabela2[Id_Porto],-1)</f>
        <v>2</v>
      </c>
      <c r="F2400" s="68">
        <f>_xlfn.XLOOKUP(Tabela4[[#This Row],[Destino]],Tabela2[Estado],Tabela2[Id_Porto],-1)</f>
        <v>9</v>
      </c>
      <c r="G2400" s="68">
        <f>_xlfn.XLOOKUP(Tabela4[[#This Row],[Tipo]],Tabela5[Tipo],Tabela5[Id_Carga],-1)</f>
        <v>1</v>
      </c>
      <c r="H2400" s="59">
        <f>MONTH(DATE(2024, FIND(Tabela4[[#This Row],[Mês]], "janfevmarabrmaijunjulagosetoutnovdez")/3 + 1, 1))</f>
        <v>6</v>
      </c>
      <c r="I2400" s="51">
        <v>133</v>
      </c>
      <c r="J2400" s="47">
        <v>133</v>
      </c>
    </row>
    <row r="2401" spans="1:10" x14ac:dyDescent="0.25">
      <c r="A2401" s="59" t="s">
        <v>200</v>
      </c>
      <c r="B2401" s="46" t="s">
        <v>191</v>
      </c>
      <c r="C2401" s="46" t="s">
        <v>183</v>
      </c>
      <c r="D2401" s="46" t="s">
        <v>177</v>
      </c>
      <c r="E2401" s="68">
        <f>_xlfn.XLOOKUP(Tabela4[[#This Row],[Origem]],Tabela2[Estado],Tabela2[Id_Porto],-1)</f>
        <v>8</v>
      </c>
      <c r="F2401" s="68">
        <f>_xlfn.XLOOKUP(Tabela4[[#This Row],[Destino]],Tabela2[Estado],Tabela2[Id_Porto],-1)</f>
        <v>1</v>
      </c>
      <c r="G2401" s="68">
        <f>_xlfn.XLOOKUP(Tabela4[[#This Row],[Tipo]],Tabela5[Tipo],Tabela5[Id_Carga],-1)</f>
        <v>3</v>
      </c>
      <c r="H2401" s="59">
        <f>MONTH(DATE(2024, FIND(Tabela4[[#This Row],[Mês]], "janfevmarabrmaijunjulagosetoutnovdez")/3 + 1, 1))</f>
        <v>6</v>
      </c>
      <c r="I2401" s="51">
        <v>65</v>
      </c>
      <c r="J2401" s="47">
        <v>130</v>
      </c>
    </row>
    <row r="2402" spans="1:10" x14ac:dyDescent="0.25">
      <c r="A2402" s="59" t="s">
        <v>200</v>
      </c>
      <c r="B2402" s="46" t="s">
        <v>191</v>
      </c>
      <c r="C2402" s="46" t="s">
        <v>186</v>
      </c>
      <c r="D2402" s="46" t="s">
        <v>183</v>
      </c>
      <c r="E2402" s="68">
        <f>_xlfn.XLOOKUP(Tabela4[[#This Row],[Origem]],Tabela2[Estado],Tabela2[Id_Porto],-1)</f>
        <v>11</v>
      </c>
      <c r="F2402" s="68">
        <f>_xlfn.XLOOKUP(Tabela4[[#This Row],[Destino]],Tabela2[Estado],Tabela2[Id_Porto],-1)</f>
        <v>8</v>
      </c>
      <c r="G2402" s="68">
        <f>_xlfn.XLOOKUP(Tabela4[[#This Row],[Tipo]],Tabela5[Tipo],Tabela5[Id_Carga],-1)</f>
        <v>3</v>
      </c>
      <c r="H2402" s="59">
        <f>MONTH(DATE(2024, FIND(Tabela4[[#This Row],[Mês]], "janfevmarabrmaijunjulagosetoutnovdez")/3 + 1, 1))</f>
        <v>6</v>
      </c>
      <c r="I2402" s="51">
        <v>64</v>
      </c>
      <c r="J2402" s="47">
        <v>128</v>
      </c>
    </row>
    <row r="2403" spans="1:10" x14ac:dyDescent="0.25">
      <c r="A2403" s="59" t="s">
        <v>200</v>
      </c>
      <c r="B2403" s="46" t="s">
        <v>191</v>
      </c>
      <c r="C2403" s="46" t="s">
        <v>186</v>
      </c>
      <c r="D2403" s="46" t="s">
        <v>186</v>
      </c>
      <c r="E2403" s="68">
        <f>_xlfn.XLOOKUP(Tabela4[[#This Row],[Origem]],Tabela2[Estado],Tabela2[Id_Porto],-1)</f>
        <v>11</v>
      </c>
      <c r="F2403" s="68">
        <f>_xlfn.XLOOKUP(Tabela4[[#This Row],[Destino]],Tabela2[Estado],Tabela2[Id_Porto],-1)</f>
        <v>11</v>
      </c>
      <c r="G2403" s="68">
        <f>_xlfn.XLOOKUP(Tabela4[[#This Row],[Tipo]],Tabela5[Tipo],Tabela5[Id_Carga],-1)</f>
        <v>3</v>
      </c>
      <c r="H2403" s="59">
        <f>MONTH(DATE(2024, FIND(Tabela4[[#This Row],[Mês]], "janfevmarabrmaijunjulagosetoutnovdez")/3 + 1, 1))</f>
        <v>6</v>
      </c>
      <c r="I2403" s="51">
        <v>64</v>
      </c>
      <c r="J2403" s="47">
        <v>128</v>
      </c>
    </row>
    <row r="2404" spans="1:10" x14ac:dyDescent="0.25">
      <c r="A2404" s="59" t="s">
        <v>200</v>
      </c>
      <c r="B2404" s="46" t="s">
        <v>192</v>
      </c>
      <c r="C2404" s="46" t="s">
        <v>187</v>
      </c>
      <c r="D2404" s="46" t="s">
        <v>179</v>
      </c>
      <c r="E2404" s="68">
        <f>_xlfn.XLOOKUP(Tabela4[[#This Row],[Origem]],Tabela2[Estado],Tabela2[Id_Porto],-1)</f>
        <v>12</v>
      </c>
      <c r="F2404" s="68">
        <f>_xlfn.XLOOKUP(Tabela4[[#This Row],[Destino]],Tabela2[Estado],Tabela2[Id_Porto],-1)</f>
        <v>3</v>
      </c>
      <c r="G2404" s="68">
        <f>_xlfn.XLOOKUP(Tabela4[[#This Row],[Tipo]],Tabela5[Tipo],Tabela5[Id_Carga],-1)</f>
        <v>1</v>
      </c>
      <c r="H2404" s="59">
        <f>MONTH(DATE(2024, FIND(Tabela4[[#This Row],[Mês]], "janfevmarabrmaijunjulagosetoutnovdez")/3 + 1, 1))</f>
        <v>6</v>
      </c>
      <c r="I2404" s="51">
        <v>119</v>
      </c>
      <c r="J2404" s="47">
        <v>119</v>
      </c>
    </row>
    <row r="2405" spans="1:10" x14ac:dyDescent="0.25">
      <c r="A2405" s="59" t="s">
        <v>200</v>
      </c>
      <c r="B2405" s="46" t="s">
        <v>191</v>
      </c>
      <c r="C2405" s="46" t="s">
        <v>182</v>
      </c>
      <c r="D2405" s="46" t="s">
        <v>177</v>
      </c>
      <c r="E2405" s="68">
        <f>_xlfn.XLOOKUP(Tabela4[[#This Row],[Origem]],Tabela2[Estado],Tabela2[Id_Porto],-1)</f>
        <v>7</v>
      </c>
      <c r="F2405" s="68">
        <f>_xlfn.XLOOKUP(Tabela4[[#This Row],[Destino]],Tabela2[Estado],Tabela2[Id_Porto],-1)</f>
        <v>1</v>
      </c>
      <c r="G2405" s="68">
        <f>_xlfn.XLOOKUP(Tabela4[[#This Row],[Tipo]],Tabela5[Tipo],Tabela5[Id_Carga],-1)</f>
        <v>3</v>
      </c>
      <c r="H2405" s="59">
        <f>MONTH(DATE(2024, FIND(Tabela4[[#This Row],[Mês]], "janfevmarabrmaijunjulagosetoutnovdez")/3 + 1, 1))</f>
        <v>6</v>
      </c>
      <c r="I2405" s="51">
        <v>59</v>
      </c>
      <c r="J2405" s="47">
        <v>118</v>
      </c>
    </row>
    <row r="2406" spans="1:10" x14ac:dyDescent="0.25">
      <c r="A2406" s="59" t="s">
        <v>200</v>
      </c>
      <c r="B2406" s="46" t="s">
        <v>192</v>
      </c>
      <c r="C2406" s="46" t="s">
        <v>180</v>
      </c>
      <c r="D2406" s="46" t="s">
        <v>177</v>
      </c>
      <c r="E2406" s="68">
        <f>_xlfn.XLOOKUP(Tabela4[[#This Row],[Origem]],Tabela2[Estado],Tabela2[Id_Porto],-1)</f>
        <v>5</v>
      </c>
      <c r="F2406" s="68">
        <f>_xlfn.XLOOKUP(Tabela4[[#This Row],[Destino]],Tabela2[Estado],Tabela2[Id_Porto],-1)</f>
        <v>1</v>
      </c>
      <c r="G2406" s="68">
        <f>_xlfn.XLOOKUP(Tabela4[[#This Row],[Tipo]],Tabela5[Tipo],Tabela5[Id_Carga],-1)</f>
        <v>1</v>
      </c>
      <c r="H2406" s="59">
        <f>MONTH(DATE(2024, FIND(Tabela4[[#This Row],[Mês]], "janfevmarabrmaijunjulagosetoutnovdez")/3 + 1, 1))</f>
        <v>6</v>
      </c>
      <c r="I2406" s="51">
        <v>117</v>
      </c>
      <c r="J2406" s="47">
        <v>117</v>
      </c>
    </row>
    <row r="2407" spans="1:10" x14ac:dyDescent="0.25">
      <c r="A2407" s="59" t="s">
        <v>200</v>
      </c>
      <c r="B2407" s="46" t="s">
        <v>192</v>
      </c>
      <c r="C2407" s="46" t="s">
        <v>177</v>
      </c>
      <c r="D2407" s="46" t="s">
        <v>183</v>
      </c>
      <c r="E2407" s="68">
        <f>_xlfn.XLOOKUP(Tabela4[[#This Row],[Origem]],Tabela2[Estado],Tabela2[Id_Porto],-1)</f>
        <v>1</v>
      </c>
      <c r="F2407" s="68">
        <f>_xlfn.XLOOKUP(Tabela4[[#This Row],[Destino]],Tabela2[Estado],Tabela2[Id_Porto],-1)</f>
        <v>8</v>
      </c>
      <c r="G2407" s="68">
        <f>_xlfn.XLOOKUP(Tabela4[[#This Row],[Tipo]],Tabela5[Tipo],Tabela5[Id_Carga],-1)</f>
        <v>1</v>
      </c>
      <c r="H2407" s="59">
        <f>MONTH(DATE(2024, FIND(Tabela4[[#This Row],[Mês]], "janfevmarabrmaijunjulagosetoutnovdez")/3 + 1, 1))</f>
        <v>6</v>
      </c>
      <c r="I2407" s="51">
        <v>116</v>
      </c>
      <c r="J2407" s="47">
        <v>116</v>
      </c>
    </row>
    <row r="2408" spans="1:10" x14ac:dyDescent="0.25">
      <c r="A2408" s="59" t="s">
        <v>200</v>
      </c>
      <c r="B2408" s="46" t="s">
        <v>192</v>
      </c>
      <c r="C2408" s="46" t="s">
        <v>186</v>
      </c>
      <c r="D2408" s="46" t="s">
        <v>183</v>
      </c>
      <c r="E2408" s="68">
        <f>_xlfn.XLOOKUP(Tabela4[[#This Row],[Origem]],Tabela2[Estado],Tabela2[Id_Porto],-1)</f>
        <v>11</v>
      </c>
      <c r="F2408" s="68">
        <f>_xlfn.XLOOKUP(Tabela4[[#This Row],[Destino]],Tabela2[Estado],Tabela2[Id_Porto],-1)</f>
        <v>8</v>
      </c>
      <c r="G2408" s="68">
        <f>_xlfn.XLOOKUP(Tabela4[[#This Row],[Tipo]],Tabela5[Tipo],Tabela5[Id_Carga],-1)</f>
        <v>1</v>
      </c>
      <c r="H2408" s="59">
        <f>MONTH(DATE(2024, FIND(Tabela4[[#This Row],[Mês]], "janfevmarabrmaijunjulagosetoutnovdez")/3 + 1, 1))</f>
        <v>6</v>
      </c>
      <c r="I2408" s="51">
        <v>116</v>
      </c>
      <c r="J2408" s="47">
        <v>116</v>
      </c>
    </row>
    <row r="2409" spans="1:10" x14ac:dyDescent="0.25">
      <c r="A2409" s="59" t="s">
        <v>200</v>
      </c>
      <c r="B2409" s="46" t="s">
        <v>191</v>
      </c>
      <c r="C2409" s="46" t="s">
        <v>86</v>
      </c>
      <c r="D2409" s="46" t="s">
        <v>184</v>
      </c>
      <c r="E2409" s="68">
        <f>_xlfn.XLOOKUP(Tabela4[[#This Row],[Origem]],Tabela2[Estado],Tabela2[Id_Porto],-1)</f>
        <v>4</v>
      </c>
      <c r="F2409" s="68">
        <f>_xlfn.XLOOKUP(Tabela4[[#This Row],[Destino]],Tabela2[Estado],Tabela2[Id_Porto],-1)</f>
        <v>9</v>
      </c>
      <c r="G2409" s="68">
        <f>_xlfn.XLOOKUP(Tabela4[[#This Row],[Tipo]],Tabela5[Tipo],Tabela5[Id_Carga],-1)</f>
        <v>3</v>
      </c>
      <c r="H2409" s="59">
        <f>MONTH(DATE(2024, FIND(Tabela4[[#This Row],[Mês]], "janfevmarabrmaijunjulagosetoutnovdez")/3 + 1, 1))</f>
        <v>6</v>
      </c>
      <c r="I2409" s="51">
        <v>57</v>
      </c>
      <c r="J2409" s="47">
        <v>114</v>
      </c>
    </row>
    <row r="2410" spans="1:10" x14ac:dyDescent="0.25">
      <c r="A2410" s="59" t="s">
        <v>200</v>
      </c>
      <c r="B2410" s="46" t="s">
        <v>191</v>
      </c>
      <c r="C2410" s="46" t="s">
        <v>180</v>
      </c>
      <c r="D2410" s="46" t="s">
        <v>181</v>
      </c>
      <c r="E2410" s="68">
        <f>_xlfn.XLOOKUP(Tabela4[[#This Row],[Origem]],Tabela2[Estado],Tabela2[Id_Porto],-1)</f>
        <v>5</v>
      </c>
      <c r="F2410" s="68">
        <f>_xlfn.XLOOKUP(Tabela4[[#This Row],[Destino]],Tabela2[Estado],Tabela2[Id_Porto],-1)</f>
        <v>6</v>
      </c>
      <c r="G2410" s="68">
        <f>_xlfn.XLOOKUP(Tabela4[[#This Row],[Tipo]],Tabela5[Tipo],Tabela5[Id_Carga],-1)</f>
        <v>3</v>
      </c>
      <c r="H2410" s="59">
        <f>MONTH(DATE(2024, FIND(Tabela4[[#This Row],[Mês]], "janfevmarabrmaijunjulagosetoutnovdez")/3 + 1, 1))</f>
        <v>6</v>
      </c>
      <c r="I2410" s="51">
        <v>57</v>
      </c>
      <c r="J2410" s="47">
        <v>114</v>
      </c>
    </row>
    <row r="2411" spans="1:10" x14ac:dyDescent="0.25">
      <c r="A2411" s="59" t="s">
        <v>200</v>
      </c>
      <c r="B2411" s="46" t="s">
        <v>192</v>
      </c>
      <c r="C2411" s="46" t="s">
        <v>86</v>
      </c>
      <c r="D2411" s="46" t="s">
        <v>183</v>
      </c>
      <c r="E2411" s="68">
        <f>_xlfn.XLOOKUP(Tabela4[[#This Row],[Origem]],Tabela2[Estado],Tabela2[Id_Porto],-1)</f>
        <v>4</v>
      </c>
      <c r="F2411" s="68">
        <f>_xlfn.XLOOKUP(Tabela4[[#This Row],[Destino]],Tabela2[Estado],Tabela2[Id_Porto],-1)</f>
        <v>8</v>
      </c>
      <c r="G2411" s="68">
        <f>_xlfn.XLOOKUP(Tabela4[[#This Row],[Tipo]],Tabela5[Tipo],Tabela5[Id_Carga],-1)</f>
        <v>1</v>
      </c>
      <c r="H2411" s="59">
        <f>MONTH(DATE(2024, FIND(Tabela4[[#This Row],[Mês]], "janfevmarabrmaijunjulagosetoutnovdez")/3 + 1, 1))</f>
        <v>6</v>
      </c>
      <c r="I2411" s="51">
        <v>113</v>
      </c>
      <c r="J2411" s="47">
        <v>113</v>
      </c>
    </row>
    <row r="2412" spans="1:10" x14ac:dyDescent="0.25">
      <c r="A2412" s="59" t="s">
        <v>200</v>
      </c>
      <c r="B2412" s="46" t="s">
        <v>192</v>
      </c>
      <c r="C2412" s="46" t="s">
        <v>183</v>
      </c>
      <c r="D2412" s="46" t="s">
        <v>177</v>
      </c>
      <c r="E2412" s="68">
        <f>_xlfn.XLOOKUP(Tabela4[[#This Row],[Origem]],Tabela2[Estado],Tabela2[Id_Porto],-1)</f>
        <v>8</v>
      </c>
      <c r="F2412" s="68">
        <f>_xlfn.XLOOKUP(Tabela4[[#This Row],[Destino]],Tabela2[Estado],Tabela2[Id_Porto],-1)</f>
        <v>1</v>
      </c>
      <c r="G2412" s="68">
        <f>_xlfn.XLOOKUP(Tabela4[[#This Row],[Tipo]],Tabela5[Tipo],Tabela5[Id_Carga],-1)</f>
        <v>1</v>
      </c>
      <c r="H2412" s="59">
        <f>MONTH(DATE(2024, FIND(Tabela4[[#This Row],[Mês]], "janfevmarabrmaijunjulagosetoutnovdez")/3 + 1, 1))</f>
        <v>6</v>
      </c>
      <c r="I2412" s="51">
        <v>112</v>
      </c>
      <c r="J2412" s="47">
        <v>112</v>
      </c>
    </row>
    <row r="2413" spans="1:10" x14ac:dyDescent="0.25">
      <c r="A2413" s="59" t="s">
        <v>200</v>
      </c>
      <c r="B2413" s="46" t="s">
        <v>191</v>
      </c>
      <c r="C2413" s="46" t="s">
        <v>177</v>
      </c>
      <c r="D2413" s="46" t="s">
        <v>184</v>
      </c>
      <c r="E2413" s="68">
        <f>_xlfn.XLOOKUP(Tabela4[[#This Row],[Origem]],Tabela2[Estado],Tabela2[Id_Porto],-1)</f>
        <v>1</v>
      </c>
      <c r="F2413" s="68">
        <f>_xlfn.XLOOKUP(Tabela4[[#This Row],[Destino]],Tabela2[Estado],Tabela2[Id_Porto],-1)</f>
        <v>9</v>
      </c>
      <c r="G2413" s="68">
        <f>_xlfn.XLOOKUP(Tabela4[[#This Row],[Tipo]],Tabela5[Tipo],Tabela5[Id_Carga],-1)</f>
        <v>3</v>
      </c>
      <c r="H2413" s="59">
        <f>MONTH(DATE(2024, FIND(Tabela4[[#This Row],[Mês]], "janfevmarabrmaijunjulagosetoutnovdez")/3 + 1, 1))</f>
        <v>6</v>
      </c>
      <c r="I2413" s="51">
        <v>106</v>
      </c>
      <c r="J2413" s="47">
        <v>106</v>
      </c>
    </row>
    <row r="2414" spans="1:10" x14ac:dyDescent="0.25">
      <c r="A2414" s="59" t="s">
        <v>200</v>
      </c>
      <c r="B2414" s="46" t="s">
        <v>191</v>
      </c>
      <c r="C2414" s="46" t="s">
        <v>184</v>
      </c>
      <c r="D2414" s="46" t="s">
        <v>180</v>
      </c>
      <c r="E2414" s="68">
        <f>_xlfn.XLOOKUP(Tabela4[[#This Row],[Origem]],Tabela2[Estado],Tabela2[Id_Porto],-1)</f>
        <v>9</v>
      </c>
      <c r="F2414" s="68">
        <f>_xlfn.XLOOKUP(Tabela4[[#This Row],[Destino]],Tabela2[Estado],Tabela2[Id_Porto],-1)</f>
        <v>5</v>
      </c>
      <c r="G2414" s="68">
        <f>_xlfn.XLOOKUP(Tabela4[[#This Row],[Tipo]],Tabela5[Tipo],Tabela5[Id_Carga],-1)</f>
        <v>3</v>
      </c>
      <c r="H2414" s="59">
        <f>MONTH(DATE(2024, FIND(Tabela4[[#This Row],[Mês]], "janfevmarabrmaijunjulagosetoutnovdez")/3 + 1, 1))</f>
        <v>6</v>
      </c>
      <c r="I2414" s="51">
        <v>53</v>
      </c>
      <c r="J2414" s="47">
        <v>106</v>
      </c>
    </row>
    <row r="2415" spans="1:10" x14ac:dyDescent="0.25">
      <c r="A2415" s="59" t="s">
        <v>200</v>
      </c>
      <c r="B2415" s="46" t="s">
        <v>192</v>
      </c>
      <c r="C2415" s="46" t="s">
        <v>184</v>
      </c>
      <c r="D2415" s="46" t="s">
        <v>177</v>
      </c>
      <c r="E2415" s="68">
        <f>_xlfn.XLOOKUP(Tabela4[[#This Row],[Origem]],Tabela2[Estado],Tabela2[Id_Porto],-1)</f>
        <v>9</v>
      </c>
      <c r="F2415" s="68">
        <f>_xlfn.XLOOKUP(Tabela4[[#This Row],[Destino]],Tabela2[Estado],Tabela2[Id_Porto],-1)</f>
        <v>1</v>
      </c>
      <c r="G2415" s="68">
        <f>_xlfn.XLOOKUP(Tabela4[[#This Row],[Tipo]],Tabela5[Tipo],Tabela5[Id_Carga],-1)</f>
        <v>1</v>
      </c>
      <c r="H2415" s="59">
        <f>MONTH(DATE(2024, FIND(Tabela4[[#This Row],[Mês]], "janfevmarabrmaijunjulagosetoutnovdez")/3 + 1, 1))</f>
        <v>6</v>
      </c>
      <c r="I2415" s="51">
        <v>105</v>
      </c>
      <c r="J2415" s="47">
        <v>105</v>
      </c>
    </row>
    <row r="2416" spans="1:10" x14ac:dyDescent="0.25">
      <c r="A2416" s="59" t="s">
        <v>200</v>
      </c>
      <c r="B2416" s="46" t="s">
        <v>192</v>
      </c>
      <c r="C2416" s="46" t="s">
        <v>177</v>
      </c>
      <c r="D2416" s="46" t="s">
        <v>86</v>
      </c>
      <c r="E2416" s="68">
        <f>_xlfn.XLOOKUP(Tabela4[[#This Row],[Origem]],Tabela2[Estado],Tabela2[Id_Porto],-1)</f>
        <v>1</v>
      </c>
      <c r="F2416" s="68">
        <f>_xlfn.XLOOKUP(Tabela4[[#This Row],[Destino]],Tabela2[Estado],Tabela2[Id_Porto],-1)</f>
        <v>4</v>
      </c>
      <c r="G2416" s="68">
        <f>_xlfn.XLOOKUP(Tabela4[[#This Row],[Tipo]],Tabela5[Tipo],Tabela5[Id_Carga],-1)</f>
        <v>1</v>
      </c>
      <c r="H2416" s="59">
        <f>MONTH(DATE(2024, FIND(Tabela4[[#This Row],[Mês]], "janfevmarabrmaijunjulagosetoutnovdez")/3 + 1, 1))</f>
        <v>6</v>
      </c>
      <c r="I2416" s="51">
        <v>104</v>
      </c>
      <c r="J2416" s="47">
        <v>104</v>
      </c>
    </row>
    <row r="2417" spans="1:10" x14ac:dyDescent="0.25">
      <c r="A2417" s="59" t="s">
        <v>200</v>
      </c>
      <c r="B2417" s="46" t="s">
        <v>191</v>
      </c>
      <c r="C2417" s="46" t="s">
        <v>183</v>
      </c>
      <c r="D2417" s="46" t="s">
        <v>184</v>
      </c>
      <c r="E2417" s="68">
        <f>_xlfn.XLOOKUP(Tabela4[[#This Row],[Origem]],Tabela2[Estado],Tabela2[Id_Porto],-1)</f>
        <v>8</v>
      </c>
      <c r="F2417" s="68">
        <f>_xlfn.XLOOKUP(Tabela4[[#This Row],[Destino]],Tabela2[Estado],Tabela2[Id_Porto],-1)</f>
        <v>9</v>
      </c>
      <c r="G2417" s="68">
        <f>_xlfn.XLOOKUP(Tabela4[[#This Row],[Tipo]],Tabela5[Tipo],Tabela5[Id_Carga],-1)</f>
        <v>3</v>
      </c>
      <c r="H2417" s="59">
        <f>MONTH(DATE(2024, FIND(Tabela4[[#This Row],[Mês]], "janfevmarabrmaijunjulagosetoutnovdez")/3 + 1, 1))</f>
        <v>6</v>
      </c>
      <c r="I2417" s="51">
        <v>52</v>
      </c>
      <c r="J2417" s="47">
        <v>104</v>
      </c>
    </row>
    <row r="2418" spans="1:10" x14ac:dyDescent="0.25">
      <c r="A2418" s="59" t="s">
        <v>200</v>
      </c>
      <c r="B2418" s="46" t="s">
        <v>193</v>
      </c>
      <c r="C2418" s="46" t="s">
        <v>181</v>
      </c>
      <c r="D2418" s="46" t="s">
        <v>180</v>
      </c>
      <c r="E2418" s="68">
        <f>_xlfn.XLOOKUP(Tabela4[[#This Row],[Origem]],Tabela2[Estado],Tabela2[Id_Porto],-1)</f>
        <v>6</v>
      </c>
      <c r="F2418" s="68">
        <f>_xlfn.XLOOKUP(Tabela4[[#This Row],[Destino]],Tabela2[Estado],Tabela2[Id_Porto],-1)</f>
        <v>5</v>
      </c>
      <c r="G2418" s="68">
        <f>_xlfn.XLOOKUP(Tabela4[[#This Row],[Tipo]],Tabela5[Tipo],Tabela5[Id_Carga],-1)</f>
        <v>4</v>
      </c>
      <c r="H2418" s="59">
        <f>MONTH(DATE(2024, FIND(Tabela4[[#This Row],[Mês]], "janfevmarabrmaijunjulagosetoutnovdez")/3 + 1, 1))</f>
        <v>6</v>
      </c>
      <c r="I2418" s="51">
        <v>51</v>
      </c>
      <c r="J2418" s="47">
        <v>102</v>
      </c>
    </row>
    <row r="2419" spans="1:10" x14ac:dyDescent="0.25">
      <c r="A2419" s="59" t="s">
        <v>200</v>
      </c>
      <c r="B2419" s="46" t="s">
        <v>193</v>
      </c>
      <c r="C2419" s="46" t="s">
        <v>181</v>
      </c>
      <c r="D2419" s="46" t="s">
        <v>184</v>
      </c>
      <c r="E2419" s="68">
        <f>_xlfn.XLOOKUP(Tabela4[[#This Row],[Origem]],Tabela2[Estado],Tabela2[Id_Porto],-1)</f>
        <v>6</v>
      </c>
      <c r="F2419" s="68">
        <f>_xlfn.XLOOKUP(Tabela4[[#This Row],[Destino]],Tabela2[Estado],Tabela2[Id_Porto],-1)</f>
        <v>9</v>
      </c>
      <c r="G2419" s="68">
        <f>_xlfn.XLOOKUP(Tabela4[[#This Row],[Tipo]],Tabela5[Tipo],Tabela5[Id_Carga],-1)</f>
        <v>4</v>
      </c>
      <c r="H2419" s="59">
        <f>MONTH(DATE(2024, FIND(Tabela4[[#This Row],[Mês]], "janfevmarabrmaijunjulagosetoutnovdez")/3 + 1, 1))</f>
        <v>6</v>
      </c>
      <c r="I2419" s="51">
        <v>50</v>
      </c>
      <c r="J2419" s="47">
        <v>100</v>
      </c>
    </row>
    <row r="2420" spans="1:10" x14ac:dyDescent="0.25">
      <c r="A2420" s="59" t="s">
        <v>200</v>
      </c>
      <c r="B2420" s="46" t="s">
        <v>191</v>
      </c>
      <c r="C2420" s="46" t="s">
        <v>186</v>
      </c>
      <c r="D2420" s="46" t="s">
        <v>86</v>
      </c>
      <c r="E2420" s="68">
        <f>_xlfn.XLOOKUP(Tabela4[[#This Row],[Origem]],Tabela2[Estado],Tabela2[Id_Porto],-1)</f>
        <v>11</v>
      </c>
      <c r="F2420" s="68">
        <f>_xlfn.XLOOKUP(Tabela4[[#This Row],[Destino]],Tabela2[Estado],Tabela2[Id_Porto],-1)</f>
        <v>4</v>
      </c>
      <c r="G2420" s="68">
        <f>_xlfn.XLOOKUP(Tabela4[[#This Row],[Tipo]],Tabela5[Tipo],Tabela5[Id_Carga],-1)</f>
        <v>3</v>
      </c>
      <c r="H2420" s="59">
        <f>MONTH(DATE(2024, FIND(Tabela4[[#This Row],[Mês]], "janfevmarabrmaijunjulagosetoutnovdez")/3 + 1, 1))</f>
        <v>6</v>
      </c>
      <c r="I2420" s="51">
        <v>49</v>
      </c>
      <c r="J2420" s="47">
        <v>98</v>
      </c>
    </row>
    <row r="2421" spans="1:10" x14ac:dyDescent="0.25">
      <c r="A2421" s="59" t="s">
        <v>200</v>
      </c>
      <c r="B2421" s="46" t="s">
        <v>192</v>
      </c>
      <c r="C2421" s="46" t="s">
        <v>86</v>
      </c>
      <c r="D2421" s="46" t="s">
        <v>177</v>
      </c>
      <c r="E2421" s="68">
        <f>_xlfn.XLOOKUP(Tabela4[[#This Row],[Origem]],Tabela2[Estado],Tabela2[Id_Porto],-1)</f>
        <v>4</v>
      </c>
      <c r="F2421" s="68">
        <f>_xlfn.XLOOKUP(Tabela4[[#This Row],[Destino]],Tabela2[Estado],Tabela2[Id_Porto],-1)</f>
        <v>1</v>
      </c>
      <c r="G2421" s="68">
        <f>_xlfn.XLOOKUP(Tabela4[[#This Row],[Tipo]],Tabela5[Tipo],Tabela5[Id_Carga],-1)</f>
        <v>1</v>
      </c>
      <c r="H2421" s="59">
        <f>MONTH(DATE(2024, FIND(Tabela4[[#This Row],[Mês]], "janfevmarabrmaijunjulagosetoutnovdez")/3 + 1, 1))</f>
        <v>6</v>
      </c>
      <c r="I2421" s="51">
        <v>95</v>
      </c>
      <c r="J2421" s="47">
        <v>95</v>
      </c>
    </row>
    <row r="2422" spans="1:10" x14ac:dyDescent="0.25">
      <c r="A2422" s="59" t="s">
        <v>200</v>
      </c>
      <c r="B2422" s="46" t="s">
        <v>191</v>
      </c>
      <c r="C2422" s="46" t="s">
        <v>183</v>
      </c>
      <c r="D2422" s="46" t="s">
        <v>180</v>
      </c>
      <c r="E2422" s="68">
        <f>_xlfn.XLOOKUP(Tabela4[[#This Row],[Origem]],Tabela2[Estado],Tabela2[Id_Porto],-1)</f>
        <v>8</v>
      </c>
      <c r="F2422" s="68">
        <f>_xlfn.XLOOKUP(Tabela4[[#This Row],[Destino]],Tabela2[Estado],Tabela2[Id_Porto],-1)</f>
        <v>5</v>
      </c>
      <c r="G2422" s="68">
        <f>_xlfn.XLOOKUP(Tabela4[[#This Row],[Tipo]],Tabela5[Tipo],Tabela5[Id_Carga],-1)</f>
        <v>3</v>
      </c>
      <c r="H2422" s="59">
        <f>MONTH(DATE(2024, FIND(Tabela4[[#This Row],[Mês]], "janfevmarabrmaijunjulagosetoutnovdez")/3 + 1, 1))</f>
        <v>6</v>
      </c>
      <c r="I2422" s="51">
        <v>47</v>
      </c>
      <c r="J2422" s="47">
        <v>94</v>
      </c>
    </row>
    <row r="2423" spans="1:10" x14ac:dyDescent="0.25">
      <c r="A2423" s="59" t="s">
        <v>200</v>
      </c>
      <c r="B2423" s="46" t="s">
        <v>191</v>
      </c>
      <c r="C2423" s="46" t="s">
        <v>186</v>
      </c>
      <c r="D2423" s="46" t="s">
        <v>179</v>
      </c>
      <c r="E2423" s="68">
        <f>_xlfn.XLOOKUP(Tabela4[[#This Row],[Origem]],Tabela2[Estado],Tabela2[Id_Porto],-1)</f>
        <v>11</v>
      </c>
      <c r="F2423" s="68">
        <f>_xlfn.XLOOKUP(Tabela4[[#This Row],[Destino]],Tabela2[Estado],Tabela2[Id_Porto],-1)</f>
        <v>3</v>
      </c>
      <c r="G2423" s="68">
        <f>_xlfn.XLOOKUP(Tabela4[[#This Row],[Tipo]],Tabela5[Tipo],Tabela5[Id_Carga],-1)</f>
        <v>3</v>
      </c>
      <c r="H2423" s="59">
        <f>MONTH(DATE(2024, FIND(Tabela4[[#This Row],[Mês]], "janfevmarabrmaijunjulagosetoutnovdez")/3 + 1, 1))</f>
        <v>6</v>
      </c>
      <c r="I2423" s="51">
        <v>47</v>
      </c>
      <c r="J2423" s="47">
        <v>94</v>
      </c>
    </row>
    <row r="2424" spans="1:10" x14ac:dyDescent="0.25">
      <c r="A2424" s="59" t="s">
        <v>200</v>
      </c>
      <c r="B2424" s="46" t="s">
        <v>192</v>
      </c>
      <c r="C2424" s="46" t="s">
        <v>180</v>
      </c>
      <c r="D2424" s="46" t="s">
        <v>177</v>
      </c>
      <c r="E2424" s="68">
        <f>_xlfn.XLOOKUP(Tabela4[[#This Row],[Origem]],Tabela2[Estado],Tabela2[Id_Porto],-1)</f>
        <v>5</v>
      </c>
      <c r="F2424" s="68">
        <f>_xlfn.XLOOKUP(Tabela4[[#This Row],[Destino]],Tabela2[Estado],Tabela2[Id_Porto],-1)</f>
        <v>1</v>
      </c>
      <c r="G2424" s="68">
        <f>_xlfn.XLOOKUP(Tabela4[[#This Row],[Tipo]],Tabela5[Tipo],Tabela5[Id_Carga],-1)</f>
        <v>1</v>
      </c>
      <c r="H2424" s="59">
        <f>MONTH(DATE(2024, FIND(Tabela4[[#This Row],[Mês]], "janfevmarabrmaijunjulagosetoutnovdez")/3 + 1, 1))</f>
        <v>6</v>
      </c>
      <c r="I2424" s="51">
        <v>93</v>
      </c>
      <c r="J2424" s="47">
        <v>93</v>
      </c>
    </row>
    <row r="2425" spans="1:10" x14ac:dyDescent="0.25">
      <c r="A2425" s="59" t="s">
        <v>200</v>
      </c>
      <c r="B2425" s="46" t="s">
        <v>192</v>
      </c>
      <c r="C2425" s="46" t="s">
        <v>186</v>
      </c>
      <c r="D2425" s="46" t="s">
        <v>177</v>
      </c>
      <c r="E2425" s="68">
        <f>_xlfn.XLOOKUP(Tabela4[[#This Row],[Origem]],Tabela2[Estado],Tabela2[Id_Porto],-1)</f>
        <v>11</v>
      </c>
      <c r="F2425" s="68">
        <f>_xlfn.XLOOKUP(Tabela4[[#This Row],[Destino]],Tabela2[Estado],Tabela2[Id_Porto],-1)</f>
        <v>1</v>
      </c>
      <c r="G2425" s="68">
        <f>_xlfn.XLOOKUP(Tabela4[[#This Row],[Tipo]],Tabela5[Tipo],Tabela5[Id_Carga],-1)</f>
        <v>1</v>
      </c>
      <c r="H2425" s="59">
        <f>MONTH(DATE(2024, FIND(Tabela4[[#This Row],[Mês]], "janfevmarabrmaijunjulagosetoutnovdez")/3 + 1, 1))</f>
        <v>6</v>
      </c>
      <c r="I2425" s="51">
        <v>92</v>
      </c>
      <c r="J2425" s="47">
        <v>92</v>
      </c>
    </row>
    <row r="2426" spans="1:10" x14ac:dyDescent="0.25">
      <c r="A2426" s="59" t="s">
        <v>200</v>
      </c>
      <c r="B2426" s="46" t="s">
        <v>191</v>
      </c>
      <c r="C2426" s="46" t="s">
        <v>181</v>
      </c>
      <c r="D2426" s="46" t="s">
        <v>186</v>
      </c>
      <c r="E2426" s="68">
        <f>_xlfn.XLOOKUP(Tabela4[[#This Row],[Origem]],Tabela2[Estado],Tabela2[Id_Porto],-1)</f>
        <v>6</v>
      </c>
      <c r="F2426" s="68">
        <f>_xlfn.XLOOKUP(Tabela4[[#This Row],[Destino]],Tabela2[Estado],Tabela2[Id_Porto],-1)</f>
        <v>11</v>
      </c>
      <c r="G2426" s="68">
        <f>_xlfn.XLOOKUP(Tabela4[[#This Row],[Tipo]],Tabela5[Tipo],Tabela5[Id_Carga],-1)</f>
        <v>3</v>
      </c>
      <c r="H2426" s="59">
        <f>MONTH(DATE(2024, FIND(Tabela4[[#This Row],[Mês]], "janfevmarabrmaijunjulagosetoutnovdez")/3 + 1, 1))</f>
        <v>6</v>
      </c>
      <c r="I2426" s="51">
        <v>45</v>
      </c>
      <c r="J2426" s="47">
        <v>90</v>
      </c>
    </row>
    <row r="2427" spans="1:10" x14ac:dyDescent="0.25">
      <c r="A2427" s="59" t="s">
        <v>200</v>
      </c>
      <c r="B2427" s="46" t="s">
        <v>192</v>
      </c>
      <c r="C2427" s="46" t="s">
        <v>184</v>
      </c>
      <c r="D2427" s="46" t="s">
        <v>183</v>
      </c>
      <c r="E2427" s="68">
        <f>_xlfn.XLOOKUP(Tabela4[[#This Row],[Origem]],Tabela2[Estado],Tabela2[Id_Porto],-1)</f>
        <v>9</v>
      </c>
      <c r="F2427" s="68">
        <f>_xlfn.XLOOKUP(Tabela4[[#This Row],[Destino]],Tabela2[Estado],Tabela2[Id_Porto],-1)</f>
        <v>8</v>
      </c>
      <c r="G2427" s="68">
        <f>_xlfn.XLOOKUP(Tabela4[[#This Row],[Tipo]],Tabela5[Tipo],Tabela5[Id_Carga],-1)</f>
        <v>1</v>
      </c>
      <c r="H2427" s="59">
        <f>MONTH(DATE(2024, FIND(Tabela4[[#This Row],[Mês]], "janfevmarabrmaijunjulagosetoutnovdez")/3 + 1, 1))</f>
        <v>6</v>
      </c>
      <c r="I2427" s="51">
        <v>83</v>
      </c>
      <c r="J2427" s="47">
        <v>83</v>
      </c>
    </row>
    <row r="2428" spans="1:10" x14ac:dyDescent="0.25">
      <c r="A2428" s="59" t="s">
        <v>200</v>
      </c>
      <c r="B2428" s="46" t="s">
        <v>192</v>
      </c>
      <c r="C2428" s="46" t="s">
        <v>186</v>
      </c>
      <c r="D2428" s="46" t="s">
        <v>185</v>
      </c>
      <c r="E2428" s="68">
        <f>_xlfn.XLOOKUP(Tabela4[[#This Row],[Origem]],Tabela2[Estado],Tabela2[Id_Porto],-1)</f>
        <v>11</v>
      </c>
      <c r="F2428" s="68">
        <f>_xlfn.XLOOKUP(Tabela4[[#This Row],[Destino]],Tabela2[Estado],Tabela2[Id_Porto],-1)</f>
        <v>10</v>
      </c>
      <c r="G2428" s="68">
        <f>_xlfn.XLOOKUP(Tabela4[[#This Row],[Tipo]],Tabela5[Tipo],Tabela5[Id_Carga],-1)</f>
        <v>1</v>
      </c>
      <c r="H2428" s="59">
        <f>MONTH(DATE(2024, FIND(Tabela4[[#This Row],[Mês]], "janfevmarabrmaijunjulagosetoutnovdez")/3 + 1, 1))</f>
        <v>6</v>
      </c>
      <c r="I2428" s="51">
        <v>81</v>
      </c>
      <c r="J2428" s="47">
        <v>81</v>
      </c>
    </row>
    <row r="2429" spans="1:10" x14ac:dyDescent="0.25">
      <c r="A2429" s="59" t="s">
        <v>200</v>
      </c>
      <c r="B2429" s="46" t="s">
        <v>191</v>
      </c>
      <c r="C2429" s="46" t="s">
        <v>181</v>
      </c>
      <c r="D2429" s="46" t="s">
        <v>186</v>
      </c>
      <c r="E2429" s="68">
        <f>_xlfn.XLOOKUP(Tabela4[[#This Row],[Origem]],Tabela2[Estado],Tabela2[Id_Porto],-1)</f>
        <v>6</v>
      </c>
      <c r="F2429" s="68">
        <f>_xlfn.XLOOKUP(Tabela4[[#This Row],[Destino]],Tabela2[Estado],Tabela2[Id_Porto],-1)</f>
        <v>11</v>
      </c>
      <c r="G2429" s="68">
        <f>_xlfn.XLOOKUP(Tabela4[[#This Row],[Tipo]],Tabela5[Tipo],Tabela5[Id_Carga],-1)</f>
        <v>3</v>
      </c>
      <c r="H2429" s="59">
        <f>MONTH(DATE(2024, FIND(Tabela4[[#This Row],[Mês]], "janfevmarabrmaijunjulagosetoutnovdez")/3 + 1, 1))</f>
        <v>6</v>
      </c>
      <c r="I2429" s="51">
        <v>40</v>
      </c>
      <c r="J2429" s="47">
        <v>80</v>
      </c>
    </row>
    <row r="2430" spans="1:10" x14ac:dyDescent="0.25">
      <c r="A2430" s="59" t="s">
        <v>200</v>
      </c>
      <c r="B2430" s="46" t="s">
        <v>192</v>
      </c>
      <c r="C2430" s="46" t="s">
        <v>181</v>
      </c>
      <c r="D2430" s="46" t="s">
        <v>184</v>
      </c>
      <c r="E2430" s="68">
        <f>_xlfn.XLOOKUP(Tabela4[[#This Row],[Origem]],Tabela2[Estado],Tabela2[Id_Porto],-1)</f>
        <v>6</v>
      </c>
      <c r="F2430" s="68">
        <f>_xlfn.XLOOKUP(Tabela4[[#This Row],[Destino]],Tabela2[Estado],Tabela2[Id_Porto],-1)</f>
        <v>9</v>
      </c>
      <c r="G2430" s="68">
        <f>_xlfn.XLOOKUP(Tabela4[[#This Row],[Tipo]],Tabela5[Tipo],Tabela5[Id_Carga],-1)</f>
        <v>1</v>
      </c>
      <c r="H2430" s="59">
        <f>MONTH(DATE(2024, FIND(Tabela4[[#This Row],[Mês]], "janfevmarabrmaijunjulagosetoutnovdez")/3 + 1, 1))</f>
        <v>6</v>
      </c>
      <c r="I2430" s="51">
        <v>80</v>
      </c>
      <c r="J2430" s="47">
        <v>80</v>
      </c>
    </row>
    <row r="2431" spans="1:10" x14ac:dyDescent="0.25">
      <c r="A2431" s="59" t="s">
        <v>200</v>
      </c>
      <c r="B2431" s="46" t="s">
        <v>193</v>
      </c>
      <c r="C2431" s="46" t="s">
        <v>183</v>
      </c>
      <c r="D2431" s="46" t="s">
        <v>184</v>
      </c>
      <c r="E2431" s="68">
        <f>_xlfn.XLOOKUP(Tabela4[[#This Row],[Origem]],Tabela2[Estado],Tabela2[Id_Porto],-1)</f>
        <v>8</v>
      </c>
      <c r="F2431" s="68">
        <f>_xlfn.XLOOKUP(Tabela4[[#This Row],[Destino]],Tabela2[Estado],Tabela2[Id_Porto],-1)</f>
        <v>9</v>
      </c>
      <c r="G2431" s="68">
        <f>_xlfn.XLOOKUP(Tabela4[[#This Row],[Tipo]],Tabela5[Tipo],Tabela5[Id_Carga],-1)</f>
        <v>4</v>
      </c>
      <c r="H2431" s="59">
        <f>MONTH(DATE(2024, FIND(Tabela4[[#This Row],[Mês]], "janfevmarabrmaijunjulagosetoutnovdez")/3 + 1, 1))</f>
        <v>6</v>
      </c>
      <c r="I2431" s="51">
        <v>40</v>
      </c>
      <c r="J2431" s="47">
        <v>80</v>
      </c>
    </row>
    <row r="2432" spans="1:10" x14ac:dyDescent="0.25">
      <c r="A2432" s="59" t="s">
        <v>200</v>
      </c>
      <c r="B2432" s="46" t="s">
        <v>191</v>
      </c>
      <c r="C2432" s="46" t="s">
        <v>182</v>
      </c>
      <c r="D2432" s="46" t="s">
        <v>177</v>
      </c>
      <c r="E2432" s="68">
        <f>_xlfn.XLOOKUP(Tabela4[[#This Row],[Origem]],Tabela2[Estado],Tabela2[Id_Porto],-1)</f>
        <v>7</v>
      </c>
      <c r="F2432" s="68">
        <f>_xlfn.XLOOKUP(Tabela4[[#This Row],[Destino]],Tabela2[Estado],Tabela2[Id_Porto],-1)</f>
        <v>1</v>
      </c>
      <c r="G2432" s="68">
        <f>_xlfn.XLOOKUP(Tabela4[[#This Row],[Tipo]],Tabela5[Tipo],Tabela5[Id_Carga],-1)</f>
        <v>3</v>
      </c>
      <c r="H2432" s="59">
        <f>MONTH(DATE(2024, FIND(Tabela4[[#This Row],[Mês]], "janfevmarabrmaijunjulagosetoutnovdez")/3 + 1, 1))</f>
        <v>6</v>
      </c>
      <c r="I2432" s="51">
        <v>39</v>
      </c>
      <c r="J2432" s="47">
        <v>78</v>
      </c>
    </row>
    <row r="2433" spans="1:10" x14ac:dyDescent="0.25">
      <c r="A2433" s="59" t="s">
        <v>200</v>
      </c>
      <c r="B2433" s="46" t="s">
        <v>192</v>
      </c>
      <c r="C2433" s="46" t="s">
        <v>187</v>
      </c>
      <c r="D2433" s="46" t="s">
        <v>184</v>
      </c>
      <c r="E2433" s="68">
        <f>_xlfn.XLOOKUP(Tabela4[[#This Row],[Origem]],Tabela2[Estado],Tabela2[Id_Porto],-1)</f>
        <v>12</v>
      </c>
      <c r="F2433" s="68">
        <f>_xlfn.XLOOKUP(Tabela4[[#This Row],[Destino]],Tabela2[Estado],Tabela2[Id_Porto],-1)</f>
        <v>9</v>
      </c>
      <c r="G2433" s="68">
        <f>_xlfn.XLOOKUP(Tabela4[[#This Row],[Tipo]],Tabela5[Tipo],Tabela5[Id_Carga],-1)</f>
        <v>1</v>
      </c>
      <c r="H2433" s="59">
        <f>MONTH(DATE(2024, FIND(Tabela4[[#This Row],[Mês]], "janfevmarabrmaijunjulagosetoutnovdez")/3 + 1, 1))</f>
        <v>6</v>
      </c>
      <c r="I2433" s="51">
        <v>78</v>
      </c>
      <c r="J2433" s="47">
        <v>78</v>
      </c>
    </row>
    <row r="2434" spans="1:10" x14ac:dyDescent="0.25">
      <c r="A2434" s="59" t="s">
        <v>200</v>
      </c>
      <c r="B2434" s="46" t="s">
        <v>192</v>
      </c>
      <c r="C2434" s="46" t="s">
        <v>184</v>
      </c>
      <c r="D2434" s="46" t="s">
        <v>186</v>
      </c>
      <c r="E2434" s="68">
        <f>_xlfn.XLOOKUP(Tabela4[[#This Row],[Origem]],Tabela2[Estado],Tabela2[Id_Porto],-1)</f>
        <v>9</v>
      </c>
      <c r="F2434" s="68">
        <f>_xlfn.XLOOKUP(Tabela4[[#This Row],[Destino]],Tabela2[Estado],Tabela2[Id_Porto],-1)</f>
        <v>11</v>
      </c>
      <c r="G2434" s="68">
        <f>_xlfn.XLOOKUP(Tabela4[[#This Row],[Tipo]],Tabela5[Tipo],Tabela5[Id_Carga],-1)</f>
        <v>1</v>
      </c>
      <c r="H2434" s="59">
        <f>MONTH(DATE(2024, FIND(Tabela4[[#This Row],[Mês]], "janfevmarabrmaijunjulagosetoutnovdez")/3 + 1, 1))</f>
        <v>6</v>
      </c>
      <c r="I2434" s="51">
        <v>77</v>
      </c>
      <c r="J2434" s="47">
        <v>77</v>
      </c>
    </row>
    <row r="2435" spans="1:10" x14ac:dyDescent="0.25">
      <c r="A2435" s="59" t="s">
        <v>200</v>
      </c>
      <c r="B2435" s="46" t="s">
        <v>193</v>
      </c>
      <c r="C2435" s="46" t="s">
        <v>180</v>
      </c>
      <c r="D2435" s="46" t="s">
        <v>179</v>
      </c>
      <c r="E2435" s="68">
        <f>_xlfn.XLOOKUP(Tabela4[[#This Row],[Origem]],Tabela2[Estado],Tabela2[Id_Porto],-1)</f>
        <v>5</v>
      </c>
      <c r="F2435" s="68">
        <f>_xlfn.XLOOKUP(Tabela4[[#This Row],[Destino]],Tabela2[Estado],Tabela2[Id_Porto],-1)</f>
        <v>3</v>
      </c>
      <c r="G2435" s="68">
        <f>_xlfn.XLOOKUP(Tabela4[[#This Row],[Tipo]],Tabela5[Tipo],Tabela5[Id_Carga],-1)</f>
        <v>4</v>
      </c>
      <c r="H2435" s="59">
        <f>MONTH(DATE(2024, FIND(Tabela4[[#This Row],[Mês]], "janfevmarabrmaijunjulagosetoutnovdez")/3 + 1, 1))</f>
        <v>6</v>
      </c>
      <c r="I2435" s="51">
        <v>37</v>
      </c>
      <c r="J2435" s="47">
        <v>74</v>
      </c>
    </row>
    <row r="2436" spans="1:10" x14ac:dyDescent="0.25">
      <c r="A2436" s="59" t="s">
        <v>200</v>
      </c>
      <c r="B2436" s="46" t="s">
        <v>191</v>
      </c>
      <c r="C2436" s="46" t="s">
        <v>184</v>
      </c>
      <c r="D2436" s="46" t="s">
        <v>179</v>
      </c>
      <c r="E2436" s="68">
        <f>_xlfn.XLOOKUP(Tabela4[[#This Row],[Origem]],Tabela2[Estado],Tabela2[Id_Porto],-1)</f>
        <v>9</v>
      </c>
      <c r="F2436" s="68">
        <f>_xlfn.XLOOKUP(Tabela4[[#This Row],[Destino]],Tabela2[Estado],Tabela2[Id_Porto],-1)</f>
        <v>3</v>
      </c>
      <c r="G2436" s="68">
        <f>_xlfn.XLOOKUP(Tabela4[[#This Row],[Tipo]],Tabela5[Tipo],Tabela5[Id_Carga],-1)</f>
        <v>3</v>
      </c>
      <c r="H2436" s="59">
        <f>MONTH(DATE(2024, FIND(Tabela4[[#This Row],[Mês]], "janfevmarabrmaijunjulagosetoutnovdez")/3 + 1, 1))</f>
        <v>6</v>
      </c>
      <c r="I2436" s="51">
        <v>37</v>
      </c>
      <c r="J2436" s="47">
        <v>74</v>
      </c>
    </row>
    <row r="2437" spans="1:10" x14ac:dyDescent="0.25">
      <c r="A2437" s="59" t="s">
        <v>200</v>
      </c>
      <c r="B2437" s="46" t="s">
        <v>192</v>
      </c>
      <c r="C2437" s="46" t="s">
        <v>183</v>
      </c>
      <c r="D2437" s="46" t="s">
        <v>180</v>
      </c>
      <c r="E2437" s="68">
        <f>_xlfn.XLOOKUP(Tabela4[[#This Row],[Origem]],Tabela2[Estado],Tabela2[Id_Porto],-1)</f>
        <v>8</v>
      </c>
      <c r="F2437" s="68">
        <f>_xlfn.XLOOKUP(Tabela4[[#This Row],[Destino]],Tabela2[Estado],Tabela2[Id_Porto],-1)</f>
        <v>5</v>
      </c>
      <c r="G2437" s="68">
        <f>_xlfn.XLOOKUP(Tabela4[[#This Row],[Tipo]],Tabela5[Tipo],Tabela5[Id_Carga],-1)</f>
        <v>1</v>
      </c>
      <c r="H2437" s="59">
        <f>MONTH(DATE(2024, FIND(Tabela4[[#This Row],[Mês]], "janfevmarabrmaijunjulagosetoutnovdez")/3 + 1, 1))</f>
        <v>6</v>
      </c>
      <c r="I2437" s="51">
        <v>73</v>
      </c>
      <c r="J2437" s="47">
        <v>73</v>
      </c>
    </row>
    <row r="2438" spans="1:10" x14ac:dyDescent="0.25">
      <c r="A2438" s="59" t="s">
        <v>200</v>
      </c>
      <c r="B2438" s="46" t="s">
        <v>192</v>
      </c>
      <c r="C2438" s="46" t="s">
        <v>186</v>
      </c>
      <c r="D2438" s="46" t="s">
        <v>184</v>
      </c>
      <c r="E2438" s="68">
        <f>_xlfn.XLOOKUP(Tabela4[[#This Row],[Origem]],Tabela2[Estado],Tabela2[Id_Porto],-1)</f>
        <v>11</v>
      </c>
      <c r="F2438" s="68">
        <f>_xlfn.XLOOKUP(Tabela4[[#This Row],[Destino]],Tabela2[Estado],Tabela2[Id_Porto],-1)</f>
        <v>9</v>
      </c>
      <c r="G2438" s="68">
        <f>_xlfn.XLOOKUP(Tabela4[[#This Row],[Tipo]],Tabela5[Tipo],Tabela5[Id_Carga],-1)</f>
        <v>1</v>
      </c>
      <c r="H2438" s="59">
        <f>MONTH(DATE(2024, FIND(Tabela4[[#This Row],[Mês]], "janfevmarabrmaijunjulagosetoutnovdez")/3 + 1, 1))</f>
        <v>6</v>
      </c>
      <c r="I2438" s="51">
        <v>73</v>
      </c>
      <c r="J2438" s="47">
        <v>73</v>
      </c>
    </row>
    <row r="2439" spans="1:10" x14ac:dyDescent="0.25">
      <c r="A2439" s="59" t="s">
        <v>200</v>
      </c>
      <c r="B2439" s="46" t="s">
        <v>191</v>
      </c>
      <c r="C2439" s="46" t="s">
        <v>180</v>
      </c>
      <c r="D2439" s="46" t="s">
        <v>179</v>
      </c>
      <c r="E2439" s="68">
        <f>_xlfn.XLOOKUP(Tabela4[[#This Row],[Origem]],Tabela2[Estado],Tabela2[Id_Porto],-1)</f>
        <v>5</v>
      </c>
      <c r="F2439" s="68">
        <f>_xlfn.XLOOKUP(Tabela4[[#This Row],[Destino]],Tabela2[Estado],Tabela2[Id_Porto],-1)</f>
        <v>3</v>
      </c>
      <c r="G2439" s="68">
        <f>_xlfn.XLOOKUP(Tabela4[[#This Row],[Tipo]],Tabela5[Tipo],Tabela5[Id_Carga],-1)</f>
        <v>3</v>
      </c>
      <c r="H2439" s="59">
        <f>MONTH(DATE(2024, FIND(Tabela4[[#This Row],[Mês]], "janfevmarabrmaijunjulagosetoutnovdez")/3 + 1, 1))</f>
        <v>6</v>
      </c>
      <c r="I2439" s="51">
        <v>36</v>
      </c>
      <c r="J2439" s="47">
        <v>72</v>
      </c>
    </row>
    <row r="2440" spans="1:10" x14ac:dyDescent="0.25">
      <c r="A2440" s="59" t="s">
        <v>200</v>
      </c>
      <c r="B2440" s="46" t="s">
        <v>192</v>
      </c>
      <c r="C2440" s="46" t="s">
        <v>186</v>
      </c>
      <c r="D2440" s="46" t="s">
        <v>177</v>
      </c>
      <c r="E2440" s="68">
        <f>_xlfn.XLOOKUP(Tabela4[[#This Row],[Origem]],Tabela2[Estado],Tabela2[Id_Porto],-1)</f>
        <v>11</v>
      </c>
      <c r="F2440" s="68">
        <f>_xlfn.XLOOKUP(Tabela4[[#This Row],[Destino]],Tabela2[Estado],Tabela2[Id_Porto],-1)</f>
        <v>1</v>
      </c>
      <c r="G2440" s="68">
        <f>_xlfn.XLOOKUP(Tabela4[[#This Row],[Tipo]],Tabela5[Tipo],Tabela5[Id_Carga],-1)</f>
        <v>1</v>
      </c>
      <c r="H2440" s="59">
        <f>MONTH(DATE(2024, FIND(Tabela4[[#This Row],[Mês]], "janfevmarabrmaijunjulagosetoutnovdez")/3 + 1, 1))</f>
        <v>6</v>
      </c>
      <c r="I2440" s="51">
        <v>72</v>
      </c>
      <c r="J2440" s="47">
        <v>72</v>
      </c>
    </row>
    <row r="2441" spans="1:10" x14ac:dyDescent="0.25">
      <c r="A2441" s="59" t="s">
        <v>200</v>
      </c>
      <c r="B2441" s="46" t="s">
        <v>191</v>
      </c>
      <c r="C2441" s="46" t="s">
        <v>177</v>
      </c>
      <c r="D2441" s="46" t="s">
        <v>86</v>
      </c>
      <c r="E2441" s="68">
        <f>_xlfn.XLOOKUP(Tabela4[[#This Row],[Origem]],Tabela2[Estado],Tabela2[Id_Porto],-1)</f>
        <v>1</v>
      </c>
      <c r="F2441" s="68">
        <f>_xlfn.XLOOKUP(Tabela4[[#This Row],[Destino]],Tabela2[Estado],Tabela2[Id_Porto],-1)</f>
        <v>4</v>
      </c>
      <c r="G2441" s="68">
        <f>_xlfn.XLOOKUP(Tabela4[[#This Row],[Tipo]],Tabela5[Tipo],Tabela5[Id_Carga],-1)</f>
        <v>3</v>
      </c>
      <c r="H2441" s="59">
        <f>MONTH(DATE(2024, FIND(Tabela4[[#This Row],[Mês]], "janfevmarabrmaijunjulagosetoutnovdez")/3 + 1, 1))</f>
        <v>6</v>
      </c>
      <c r="I2441" s="51">
        <v>35</v>
      </c>
      <c r="J2441" s="47">
        <v>70</v>
      </c>
    </row>
    <row r="2442" spans="1:10" x14ac:dyDescent="0.25">
      <c r="A2442" s="59" t="s">
        <v>200</v>
      </c>
      <c r="B2442" s="46" t="s">
        <v>191</v>
      </c>
      <c r="C2442" s="46" t="s">
        <v>183</v>
      </c>
      <c r="D2442" s="46" t="s">
        <v>181</v>
      </c>
      <c r="E2442" s="68">
        <f>_xlfn.XLOOKUP(Tabela4[[#This Row],[Origem]],Tabela2[Estado],Tabela2[Id_Porto],-1)</f>
        <v>8</v>
      </c>
      <c r="F2442" s="68">
        <f>_xlfn.XLOOKUP(Tabela4[[#This Row],[Destino]],Tabela2[Estado],Tabela2[Id_Porto],-1)</f>
        <v>6</v>
      </c>
      <c r="G2442" s="68">
        <f>_xlfn.XLOOKUP(Tabela4[[#This Row],[Tipo]],Tabela5[Tipo],Tabela5[Id_Carga],-1)</f>
        <v>3</v>
      </c>
      <c r="H2442" s="59">
        <f>MONTH(DATE(2024, FIND(Tabela4[[#This Row],[Mês]], "janfevmarabrmaijunjulagosetoutnovdez")/3 + 1, 1))</f>
        <v>6</v>
      </c>
      <c r="I2442" s="51">
        <v>35</v>
      </c>
      <c r="J2442" s="47">
        <v>70</v>
      </c>
    </row>
    <row r="2443" spans="1:10" x14ac:dyDescent="0.25">
      <c r="A2443" s="59" t="s">
        <v>200</v>
      </c>
      <c r="B2443" s="46" t="s">
        <v>191</v>
      </c>
      <c r="C2443" s="46" t="s">
        <v>86</v>
      </c>
      <c r="D2443" s="46" t="s">
        <v>186</v>
      </c>
      <c r="E2443" s="68">
        <f>_xlfn.XLOOKUP(Tabela4[[#This Row],[Origem]],Tabela2[Estado],Tabela2[Id_Porto],-1)</f>
        <v>4</v>
      </c>
      <c r="F2443" s="68">
        <f>_xlfn.XLOOKUP(Tabela4[[#This Row],[Destino]],Tabela2[Estado],Tabela2[Id_Porto],-1)</f>
        <v>11</v>
      </c>
      <c r="G2443" s="68">
        <f>_xlfn.XLOOKUP(Tabela4[[#This Row],[Tipo]],Tabela5[Tipo],Tabela5[Id_Carga],-1)</f>
        <v>3</v>
      </c>
      <c r="H2443" s="59">
        <f>MONTH(DATE(2024, FIND(Tabela4[[#This Row],[Mês]], "janfevmarabrmaijunjulagosetoutnovdez")/3 + 1, 1))</f>
        <v>6</v>
      </c>
      <c r="I2443" s="51">
        <v>34</v>
      </c>
      <c r="J2443" s="47">
        <v>68</v>
      </c>
    </row>
    <row r="2444" spans="1:10" x14ac:dyDescent="0.25">
      <c r="A2444" s="59" t="s">
        <v>200</v>
      </c>
      <c r="B2444" s="46" t="s">
        <v>192</v>
      </c>
      <c r="C2444" s="46" t="s">
        <v>184</v>
      </c>
      <c r="D2444" s="46" t="s">
        <v>86</v>
      </c>
      <c r="E2444" s="68">
        <f>_xlfn.XLOOKUP(Tabela4[[#This Row],[Origem]],Tabela2[Estado],Tabela2[Id_Porto],-1)</f>
        <v>9</v>
      </c>
      <c r="F2444" s="68">
        <f>_xlfn.XLOOKUP(Tabela4[[#This Row],[Destino]],Tabela2[Estado],Tabela2[Id_Porto],-1)</f>
        <v>4</v>
      </c>
      <c r="G2444" s="68">
        <f>_xlfn.XLOOKUP(Tabela4[[#This Row],[Tipo]],Tabela5[Tipo],Tabela5[Id_Carga],-1)</f>
        <v>1</v>
      </c>
      <c r="H2444" s="59">
        <f>MONTH(DATE(2024, FIND(Tabela4[[#This Row],[Mês]], "janfevmarabrmaijunjulagosetoutnovdez")/3 + 1, 1))</f>
        <v>6</v>
      </c>
      <c r="I2444" s="51">
        <v>68</v>
      </c>
      <c r="J2444" s="47">
        <v>68</v>
      </c>
    </row>
    <row r="2445" spans="1:10" x14ac:dyDescent="0.25">
      <c r="A2445" s="59" t="s">
        <v>200</v>
      </c>
      <c r="B2445" s="46" t="s">
        <v>191</v>
      </c>
      <c r="C2445" s="46" t="s">
        <v>183</v>
      </c>
      <c r="D2445" s="46" t="s">
        <v>186</v>
      </c>
      <c r="E2445" s="68">
        <f>_xlfn.XLOOKUP(Tabela4[[#This Row],[Origem]],Tabela2[Estado],Tabela2[Id_Porto],-1)</f>
        <v>8</v>
      </c>
      <c r="F2445" s="68">
        <f>_xlfn.XLOOKUP(Tabela4[[#This Row],[Destino]],Tabela2[Estado],Tabela2[Id_Porto],-1)</f>
        <v>11</v>
      </c>
      <c r="G2445" s="68">
        <f>_xlfn.XLOOKUP(Tabela4[[#This Row],[Tipo]],Tabela5[Tipo],Tabela5[Id_Carga],-1)</f>
        <v>3</v>
      </c>
      <c r="H2445" s="59">
        <f>MONTH(DATE(2024, FIND(Tabela4[[#This Row],[Mês]], "janfevmarabrmaijunjulagosetoutnovdez")/3 + 1, 1))</f>
        <v>6</v>
      </c>
      <c r="I2445" s="51">
        <v>33</v>
      </c>
      <c r="J2445" s="47">
        <v>66</v>
      </c>
    </row>
    <row r="2446" spans="1:10" x14ac:dyDescent="0.25">
      <c r="A2446" s="59" t="s">
        <v>200</v>
      </c>
      <c r="B2446" s="46" t="s">
        <v>191</v>
      </c>
      <c r="C2446" s="46" t="s">
        <v>183</v>
      </c>
      <c r="D2446" s="46" t="s">
        <v>186</v>
      </c>
      <c r="E2446" s="68">
        <f>_xlfn.XLOOKUP(Tabela4[[#This Row],[Origem]],Tabela2[Estado],Tabela2[Id_Porto],-1)</f>
        <v>8</v>
      </c>
      <c r="F2446" s="68">
        <f>_xlfn.XLOOKUP(Tabela4[[#This Row],[Destino]],Tabela2[Estado],Tabela2[Id_Porto],-1)</f>
        <v>11</v>
      </c>
      <c r="G2446" s="68">
        <f>_xlfn.XLOOKUP(Tabela4[[#This Row],[Tipo]],Tabela5[Tipo],Tabela5[Id_Carga],-1)</f>
        <v>3</v>
      </c>
      <c r="H2446" s="59">
        <f>MONTH(DATE(2024, FIND(Tabela4[[#This Row],[Mês]], "janfevmarabrmaijunjulagosetoutnovdez")/3 + 1, 1))</f>
        <v>6</v>
      </c>
      <c r="I2446" s="51">
        <v>33</v>
      </c>
      <c r="J2446" s="47">
        <v>66</v>
      </c>
    </row>
    <row r="2447" spans="1:10" x14ac:dyDescent="0.25">
      <c r="A2447" s="59" t="s">
        <v>200</v>
      </c>
      <c r="B2447" s="46" t="s">
        <v>191</v>
      </c>
      <c r="C2447" s="46" t="s">
        <v>186</v>
      </c>
      <c r="D2447" s="46" t="s">
        <v>179</v>
      </c>
      <c r="E2447" s="68">
        <f>_xlfn.XLOOKUP(Tabela4[[#This Row],[Origem]],Tabela2[Estado],Tabela2[Id_Porto],-1)</f>
        <v>11</v>
      </c>
      <c r="F2447" s="68">
        <f>_xlfn.XLOOKUP(Tabela4[[#This Row],[Destino]],Tabela2[Estado],Tabela2[Id_Porto],-1)</f>
        <v>3</v>
      </c>
      <c r="G2447" s="68">
        <f>_xlfn.XLOOKUP(Tabela4[[#This Row],[Tipo]],Tabela5[Tipo],Tabela5[Id_Carga],-1)</f>
        <v>3</v>
      </c>
      <c r="H2447" s="59">
        <f>MONTH(DATE(2024, FIND(Tabela4[[#This Row],[Mês]], "janfevmarabrmaijunjulagosetoutnovdez")/3 + 1, 1))</f>
        <v>6</v>
      </c>
      <c r="I2447" s="51">
        <v>32</v>
      </c>
      <c r="J2447" s="47">
        <v>64</v>
      </c>
    </row>
    <row r="2448" spans="1:10" x14ac:dyDescent="0.25">
      <c r="A2448" s="59" t="s">
        <v>200</v>
      </c>
      <c r="B2448" s="46" t="s">
        <v>192</v>
      </c>
      <c r="C2448" s="46" t="s">
        <v>184</v>
      </c>
      <c r="D2448" s="46" t="s">
        <v>186</v>
      </c>
      <c r="E2448" s="68">
        <f>_xlfn.XLOOKUP(Tabela4[[#This Row],[Origem]],Tabela2[Estado],Tabela2[Id_Porto],-1)</f>
        <v>9</v>
      </c>
      <c r="F2448" s="68">
        <f>_xlfn.XLOOKUP(Tabela4[[#This Row],[Destino]],Tabela2[Estado],Tabela2[Id_Porto],-1)</f>
        <v>11</v>
      </c>
      <c r="G2448" s="68">
        <f>_xlfn.XLOOKUP(Tabela4[[#This Row],[Tipo]],Tabela5[Tipo],Tabela5[Id_Carga],-1)</f>
        <v>1</v>
      </c>
      <c r="H2448" s="59">
        <f>MONTH(DATE(2024, FIND(Tabela4[[#This Row],[Mês]], "janfevmarabrmaijunjulagosetoutnovdez")/3 + 1, 1))</f>
        <v>6</v>
      </c>
      <c r="I2448" s="51">
        <v>64</v>
      </c>
      <c r="J2448" s="47">
        <v>64</v>
      </c>
    </row>
    <row r="2449" spans="1:10" x14ac:dyDescent="0.25">
      <c r="A2449" s="59" t="s">
        <v>200</v>
      </c>
      <c r="B2449" s="46" t="s">
        <v>192</v>
      </c>
      <c r="C2449" s="46" t="s">
        <v>177</v>
      </c>
      <c r="D2449" s="46" t="s">
        <v>184</v>
      </c>
      <c r="E2449" s="68">
        <f>_xlfn.XLOOKUP(Tabela4[[#This Row],[Origem]],Tabela2[Estado],Tabela2[Id_Porto],-1)</f>
        <v>1</v>
      </c>
      <c r="F2449" s="68">
        <f>_xlfn.XLOOKUP(Tabela4[[#This Row],[Destino]],Tabela2[Estado],Tabela2[Id_Porto],-1)</f>
        <v>9</v>
      </c>
      <c r="G2449" s="68">
        <f>_xlfn.XLOOKUP(Tabela4[[#This Row],[Tipo]],Tabela5[Tipo],Tabela5[Id_Carga],-1)</f>
        <v>1</v>
      </c>
      <c r="H2449" s="59">
        <f>MONTH(DATE(2024, FIND(Tabela4[[#This Row],[Mês]], "janfevmarabrmaijunjulagosetoutnovdez")/3 + 1, 1))</f>
        <v>6</v>
      </c>
      <c r="I2449" s="51">
        <v>61</v>
      </c>
      <c r="J2449" s="47">
        <v>61</v>
      </c>
    </row>
    <row r="2450" spans="1:10" x14ac:dyDescent="0.25">
      <c r="A2450" s="59" t="s">
        <v>200</v>
      </c>
      <c r="B2450" s="46" t="s">
        <v>193</v>
      </c>
      <c r="C2450" s="46" t="s">
        <v>181</v>
      </c>
      <c r="D2450" s="46" t="s">
        <v>177</v>
      </c>
      <c r="E2450" s="68">
        <f>_xlfn.XLOOKUP(Tabela4[[#This Row],[Origem]],Tabela2[Estado],Tabela2[Id_Porto],-1)</f>
        <v>6</v>
      </c>
      <c r="F2450" s="68">
        <f>_xlfn.XLOOKUP(Tabela4[[#This Row],[Destino]],Tabela2[Estado],Tabela2[Id_Porto],-1)</f>
        <v>1</v>
      </c>
      <c r="G2450" s="68">
        <f>_xlfn.XLOOKUP(Tabela4[[#This Row],[Tipo]],Tabela5[Tipo],Tabela5[Id_Carga],-1)</f>
        <v>4</v>
      </c>
      <c r="H2450" s="59">
        <f>MONTH(DATE(2024, FIND(Tabela4[[#This Row],[Mês]], "janfevmarabrmaijunjulagosetoutnovdez")/3 + 1, 1))</f>
        <v>6</v>
      </c>
      <c r="I2450" s="51">
        <v>28</v>
      </c>
      <c r="J2450" s="47">
        <v>56</v>
      </c>
    </row>
    <row r="2451" spans="1:10" x14ac:dyDescent="0.25">
      <c r="A2451" s="59" t="s">
        <v>200</v>
      </c>
      <c r="B2451" s="46" t="s">
        <v>192</v>
      </c>
      <c r="C2451" s="46" t="s">
        <v>184</v>
      </c>
      <c r="D2451" s="46" t="s">
        <v>181</v>
      </c>
      <c r="E2451" s="68">
        <f>_xlfn.XLOOKUP(Tabela4[[#This Row],[Origem]],Tabela2[Estado],Tabela2[Id_Porto],-1)</f>
        <v>9</v>
      </c>
      <c r="F2451" s="68">
        <f>_xlfn.XLOOKUP(Tabela4[[#This Row],[Destino]],Tabela2[Estado],Tabela2[Id_Porto],-1)</f>
        <v>6</v>
      </c>
      <c r="G2451" s="68">
        <f>_xlfn.XLOOKUP(Tabela4[[#This Row],[Tipo]],Tabela5[Tipo],Tabela5[Id_Carga],-1)</f>
        <v>1</v>
      </c>
      <c r="H2451" s="59">
        <f>MONTH(DATE(2024, FIND(Tabela4[[#This Row],[Mês]], "janfevmarabrmaijunjulagosetoutnovdez")/3 + 1, 1))</f>
        <v>6</v>
      </c>
      <c r="I2451" s="51">
        <v>53</v>
      </c>
      <c r="J2451" s="47">
        <v>53</v>
      </c>
    </row>
    <row r="2452" spans="1:10" x14ac:dyDescent="0.25">
      <c r="A2452" s="59" t="s">
        <v>200</v>
      </c>
      <c r="B2452" s="46" t="s">
        <v>192</v>
      </c>
      <c r="C2452" s="46" t="s">
        <v>86</v>
      </c>
      <c r="D2452" s="46" t="s">
        <v>186</v>
      </c>
      <c r="E2452" s="68">
        <f>_xlfn.XLOOKUP(Tabela4[[#This Row],[Origem]],Tabela2[Estado],Tabela2[Id_Porto],-1)</f>
        <v>4</v>
      </c>
      <c r="F2452" s="68">
        <f>_xlfn.XLOOKUP(Tabela4[[#This Row],[Destino]],Tabela2[Estado],Tabela2[Id_Porto],-1)</f>
        <v>11</v>
      </c>
      <c r="G2452" s="68">
        <f>_xlfn.XLOOKUP(Tabela4[[#This Row],[Tipo]],Tabela5[Tipo],Tabela5[Id_Carga],-1)</f>
        <v>1</v>
      </c>
      <c r="H2452" s="59">
        <f>MONTH(DATE(2024, FIND(Tabela4[[#This Row],[Mês]], "janfevmarabrmaijunjulagosetoutnovdez")/3 + 1, 1))</f>
        <v>6</v>
      </c>
      <c r="I2452" s="51">
        <v>52</v>
      </c>
      <c r="J2452" s="47">
        <v>52</v>
      </c>
    </row>
    <row r="2453" spans="1:10" x14ac:dyDescent="0.25">
      <c r="A2453" s="59" t="s">
        <v>200</v>
      </c>
      <c r="B2453" s="46" t="s">
        <v>192</v>
      </c>
      <c r="C2453" s="46" t="s">
        <v>182</v>
      </c>
      <c r="D2453" s="46" t="s">
        <v>184</v>
      </c>
      <c r="E2453" s="68">
        <f>_xlfn.XLOOKUP(Tabela4[[#This Row],[Origem]],Tabela2[Estado],Tabela2[Id_Porto],-1)</f>
        <v>7</v>
      </c>
      <c r="F2453" s="68">
        <f>_xlfn.XLOOKUP(Tabela4[[#This Row],[Destino]],Tabela2[Estado],Tabela2[Id_Porto],-1)</f>
        <v>9</v>
      </c>
      <c r="G2453" s="68">
        <f>_xlfn.XLOOKUP(Tabela4[[#This Row],[Tipo]],Tabela5[Tipo],Tabela5[Id_Carga],-1)</f>
        <v>1</v>
      </c>
      <c r="H2453" s="59">
        <f>MONTH(DATE(2024, FIND(Tabela4[[#This Row],[Mês]], "janfevmarabrmaijunjulagosetoutnovdez")/3 + 1, 1))</f>
        <v>6</v>
      </c>
      <c r="I2453" s="51">
        <v>51</v>
      </c>
      <c r="J2453" s="47">
        <v>51</v>
      </c>
    </row>
    <row r="2454" spans="1:10" x14ac:dyDescent="0.25">
      <c r="A2454" s="59" t="s">
        <v>200</v>
      </c>
      <c r="B2454" s="46" t="s">
        <v>191</v>
      </c>
      <c r="C2454" s="46" t="s">
        <v>184</v>
      </c>
      <c r="D2454" s="46" t="s">
        <v>186</v>
      </c>
      <c r="E2454" s="68">
        <f>_xlfn.XLOOKUP(Tabela4[[#This Row],[Origem]],Tabela2[Estado],Tabela2[Id_Porto],-1)</f>
        <v>9</v>
      </c>
      <c r="F2454" s="68">
        <f>_xlfn.XLOOKUP(Tabela4[[#This Row],[Destino]],Tabela2[Estado],Tabela2[Id_Porto],-1)</f>
        <v>11</v>
      </c>
      <c r="G2454" s="68">
        <f>_xlfn.XLOOKUP(Tabela4[[#This Row],[Tipo]],Tabela5[Tipo],Tabela5[Id_Carga],-1)</f>
        <v>3</v>
      </c>
      <c r="H2454" s="59">
        <f>MONTH(DATE(2024, FIND(Tabela4[[#This Row],[Mês]], "janfevmarabrmaijunjulagosetoutnovdez")/3 + 1, 1))</f>
        <v>6</v>
      </c>
      <c r="I2454" s="51">
        <v>25</v>
      </c>
      <c r="J2454" s="47">
        <v>50</v>
      </c>
    </row>
    <row r="2455" spans="1:10" x14ac:dyDescent="0.25">
      <c r="A2455" s="59" t="s">
        <v>200</v>
      </c>
      <c r="B2455" s="46" t="s">
        <v>192</v>
      </c>
      <c r="C2455" s="46" t="s">
        <v>182</v>
      </c>
      <c r="D2455" s="46" t="s">
        <v>177</v>
      </c>
      <c r="E2455" s="68">
        <f>_xlfn.XLOOKUP(Tabela4[[#This Row],[Origem]],Tabela2[Estado],Tabela2[Id_Porto],-1)</f>
        <v>7</v>
      </c>
      <c r="F2455" s="68">
        <f>_xlfn.XLOOKUP(Tabela4[[#This Row],[Destino]],Tabela2[Estado],Tabela2[Id_Porto],-1)</f>
        <v>1</v>
      </c>
      <c r="G2455" s="68">
        <f>_xlfn.XLOOKUP(Tabela4[[#This Row],[Tipo]],Tabela5[Tipo],Tabela5[Id_Carga],-1)</f>
        <v>1</v>
      </c>
      <c r="H2455" s="59">
        <f>MONTH(DATE(2024, FIND(Tabela4[[#This Row],[Mês]], "janfevmarabrmaijunjulagosetoutnovdez")/3 + 1, 1))</f>
        <v>6</v>
      </c>
      <c r="I2455" s="51">
        <v>49</v>
      </c>
      <c r="J2455" s="47">
        <v>49</v>
      </c>
    </row>
    <row r="2456" spans="1:10" x14ac:dyDescent="0.25">
      <c r="A2456" s="59" t="s">
        <v>200</v>
      </c>
      <c r="B2456" s="46" t="s">
        <v>191</v>
      </c>
      <c r="C2456" s="46" t="s">
        <v>177</v>
      </c>
      <c r="D2456" s="46" t="s">
        <v>181</v>
      </c>
      <c r="E2456" s="68">
        <f>_xlfn.XLOOKUP(Tabela4[[#This Row],[Origem]],Tabela2[Estado],Tabela2[Id_Porto],-1)</f>
        <v>1</v>
      </c>
      <c r="F2456" s="68">
        <f>_xlfn.XLOOKUP(Tabela4[[#This Row],[Destino]],Tabela2[Estado],Tabela2[Id_Porto],-1)</f>
        <v>6</v>
      </c>
      <c r="G2456" s="68">
        <f>_xlfn.XLOOKUP(Tabela4[[#This Row],[Tipo]],Tabela5[Tipo],Tabela5[Id_Carga],-1)</f>
        <v>3</v>
      </c>
      <c r="H2456" s="59">
        <f>MONTH(DATE(2024, FIND(Tabela4[[#This Row],[Mês]], "janfevmarabrmaijunjulagosetoutnovdez")/3 + 1, 1))</f>
        <v>6</v>
      </c>
      <c r="I2456" s="51">
        <v>24</v>
      </c>
      <c r="J2456" s="47">
        <v>48</v>
      </c>
    </row>
    <row r="2457" spans="1:10" x14ac:dyDescent="0.25">
      <c r="A2457" s="59" t="s">
        <v>200</v>
      </c>
      <c r="B2457" s="46" t="s">
        <v>192</v>
      </c>
      <c r="C2457" s="46" t="s">
        <v>181</v>
      </c>
      <c r="D2457" s="46" t="s">
        <v>180</v>
      </c>
      <c r="E2457" s="68">
        <f>_xlfn.XLOOKUP(Tabela4[[#This Row],[Origem]],Tabela2[Estado],Tabela2[Id_Porto],-1)</f>
        <v>6</v>
      </c>
      <c r="F2457" s="68">
        <f>_xlfn.XLOOKUP(Tabela4[[#This Row],[Destino]],Tabela2[Estado],Tabela2[Id_Porto],-1)</f>
        <v>5</v>
      </c>
      <c r="G2457" s="68">
        <f>_xlfn.XLOOKUP(Tabela4[[#This Row],[Tipo]],Tabela5[Tipo],Tabela5[Id_Carga],-1)</f>
        <v>1</v>
      </c>
      <c r="H2457" s="59">
        <f>MONTH(DATE(2024, FIND(Tabela4[[#This Row],[Mês]], "janfevmarabrmaijunjulagosetoutnovdez")/3 + 1, 1))</f>
        <v>6</v>
      </c>
      <c r="I2457" s="51">
        <v>48</v>
      </c>
      <c r="J2457" s="47">
        <v>48</v>
      </c>
    </row>
    <row r="2458" spans="1:10" x14ac:dyDescent="0.25">
      <c r="A2458" s="59" t="s">
        <v>200</v>
      </c>
      <c r="B2458" s="46" t="s">
        <v>191</v>
      </c>
      <c r="C2458" s="46" t="s">
        <v>86</v>
      </c>
      <c r="D2458" s="46" t="s">
        <v>183</v>
      </c>
      <c r="E2458" s="68">
        <f>_xlfn.XLOOKUP(Tabela4[[#This Row],[Origem]],Tabela2[Estado],Tabela2[Id_Porto],-1)</f>
        <v>4</v>
      </c>
      <c r="F2458" s="68">
        <f>_xlfn.XLOOKUP(Tabela4[[#This Row],[Destino]],Tabela2[Estado],Tabela2[Id_Porto],-1)</f>
        <v>8</v>
      </c>
      <c r="G2458" s="68">
        <f>_xlfn.XLOOKUP(Tabela4[[#This Row],[Tipo]],Tabela5[Tipo],Tabela5[Id_Carga],-1)</f>
        <v>3</v>
      </c>
      <c r="H2458" s="59">
        <f>MONTH(DATE(2024, FIND(Tabela4[[#This Row],[Mês]], "janfevmarabrmaijunjulagosetoutnovdez")/3 + 1, 1))</f>
        <v>6</v>
      </c>
      <c r="I2458" s="51">
        <v>24</v>
      </c>
      <c r="J2458" s="47">
        <v>48</v>
      </c>
    </row>
    <row r="2459" spans="1:10" x14ac:dyDescent="0.25">
      <c r="A2459" s="59" t="s">
        <v>200</v>
      </c>
      <c r="B2459" s="46" t="s">
        <v>191</v>
      </c>
      <c r="C2459" s="46" t="s">
        <v>180</v>
      </c>
      <c r="D2459" s="46" t="s">
        <v>179</v>
      </c>
      <c r="E2459" s="68">
        <f>_xlfn.XLOOKUP(Tabela4[[#This Row],[Origem]],Tabela2[Estado],Tabela2[Id_Porto],-1)</f>
        <v>5</v>
      </c>
      <c r="F2459" s="68">
        <f>_xlfn.XLOOKUP(Tabela4[[#This Row],[Destino]],Tabela2[Estado],Tabela2[Id_Porto],-1)</f>
        <v>3</v>
      </c>
      <c r="G2459" s="68">
        <f>_xlfn.XLOOKUP(Tabela4[[#This Row],[Tipo]],Tabela5[Tipo],Tabela5[Id_Carga],-1)</f>
        <v>3</v>
      </c>
      <c r="H2459" s="59">
        <f>MONTH(DATE(2024, FIND(Tabela4[[#This Row],[Mês]], "janfevmarabrmaijunjulagosetoutnovdez")/3 + 1, 1))</f>
        <v>6</v>
      </c>
      <c r="I2459" s="51">
        <v>24</v>
      </c>
      <c r="J2459" s="47">
        <v>48</v>
      </c>
    </row>
    <row r="2460" spans="1:10" x14ac:dyDescent="0.25">
      <c r="A2460" s="59" t="s">
        <v>200</v>
      </c>
      <c r="B2460" s="46" t="s">
        <v>192</v>
      </c>
      <c r="C2460" s="46" t="s">
        <v>183</v>
      </c>
      <c r="D2460" s="46" t="s">
        <v>184</v>
      </c>
      <c r="E2460" s="68">
        <f>_xlfn.XLOOKUP(Tabela4[[#This Row],[Origem]],Tabela2[Estado],Tabela2[Id_Porto],-1)</f>
        <v>8</v>
      </c>
      <c r="F2460" s="68">
        <f>_xlfn.XLOOKUP(Tabela4[[#This Row],[Destino]],Tabela2[Estado],Tabela2[Id_Porto],-1)</f>
        <v>9</v>
      </c>
      <c r="G2460" s="68">
        <f>_xlfn.XLOOKUP(Tabela4[[#This Row],[Tipo]],Tabela5[Tipo],Tabela5[Id_Carga],-1)</f>
        <v>1</v>
      </c>
      <c r="H2460" s="59">
        <f>MONTH(DATE(2024, FIND(Tabela4[[#This Row],[Mês]], "janfevmarabrmaijunjulagosetoutnovdez")/3 + 1, 1))</f>
        <v>6</v>
      </c>
      <c r="I2460" s="51">
        <v>45</v>
      </c>
      <c r="J2460" s="47">
        <v>45</v>
      </c>
    </row>
    <row r="2461" spans="1:10" x14ac:dyDescent="0.25">
      <c r="A2461" s="59" t="s">
        <v>200</v>
      </c>
      <c r="B2461" s="46" t="s">
        <v>192</v>
      </c>
      <c r="C2461" s="46" t="s">
        <v>184</v>
      </c>
      <c r="D2461" s="46" t="s">
        <v>86</v>
      </c>
      <c r="E2461" s="68">
        <f>_xlfn.XLOOKUP(Tabela4[[#This Row],[Origem]],Tabela2[Estado],Tabela2[Id_Porto],-1)</f>
        <v>9</v>
      </c>
      <c r="F2461" s="68">
        <f>_xlfn.XLOOKUP(Tabela4[[#This Row],[Destino]],Tabela2[Estado],Tabela2[Id_Porto],-1)</f>
        <v>4</v>
      </c>
      <c r="G2461" s="68">
        <f>_xlfn.XLOOKUP(Tabela4[[#This Row],[Tipo]],Tabela5[Tipo],Tabela5[Id_Carga],-1)</f>
        <v>1</v>
      </c>
      <c r="H2461" s="59">
        <f>MONTH(DATE(2024, FIND(Tabela4[[#This Row],[Mês]], "janfevmarabrmaijunjulagosetoutnovdez")/3 + 1, 1))</f>
        <v>6</v>
      </c>
      <c r="I2461" s="51">
        <v>44</v>
      </c>
      <c r="J2461" s="47">
        <v>44</v>
      </c>
    </row>
    <row r="2462" spans="1:10" x14ac:dyDescent="0.25">
      <c r="A2462" s="59" t="s">
        <v>200</v>
      </c>
      <c r="B2462" s="46" t="s">
        <v>191</v>
      </c>
      <c r="C2462" s="46" t="s">
        <v>181</v>
      </c>
      <c r="D2462" s="46" t="s">
        <v>184</v>
      </c>
      <c r="E2462" s="68">
        <f>_xlfn.XLOOKUP(Tabela4[[#This Row],[Origem]],Tabela2[Estado],Tabela2[Id_Porto],-1)</f>
        <v>6</v>
      </c>
      <c r="F2462" s="68">
        <f>_xlfn.XLOOKUP(Tabela4[[#This Row],[Destino]],Tabela2[Estado],Tabela2[Id_Porto],-1)</f>
        <v>9</v>
      </c>
      <c r="G2462" s="68">
        <f>_xlfn.XLOOKUP(Tabela4[[#This Row],[Tipo]],Tabela5[Tipo],Tabela5[Id_Carga],-1)</f>
        <v>3</v>
      </c>
      <c r="H2462" s="59">
        <f>MONTH(DATE(2024, FIND(Tabela4[[#This Row],[Mês]], "janfevmarabrmaijunjulagosetoutnovdez")/3 + 1, 1))</f>
        <v>6</v>
      </c>
      <c r="I2462" s="51">
        <v>21</v>
      </c>
      <c r="J2462" s="47">
        <v>42</v>
      </c>
    </row>
    <row r="2463" spans="1:10" x14ac:dyDescent="0.25">
      <c r="A2463" s="59" t="s">
        <v>200</v>
      </c>
      <c r="B2463" s="46" t="s">
        <v>192</v>
      </c>
      <c r="C2463" s="46" t="s">
        <v>186</v>
      </c>
      <c r="D2463" s="46" t="s">
        <v>86</v>
      </c>
      <c r="E2463" s="68">
        <f>_xlfn.XLOOKUP(Tabela4[[#This Row],[Origem]],Tabela2[Estado],Tabela2[Id_Porto],-1)</f>
        <v>11</v>
      </c>
      <c r="F2463" s="68">
        <f>_xlfn.XLOOKUP(Tabela4[[#This Row],[Destino]],Tabela2[Estado],Tabela2[Id_Porto],-1)</f>
        <v>4</v>
      </c>
      <c r="G2463" s="68">
        <f>_xlfn.XLOOKUP(Tabela4[[#This Row],[Tipo]],Tabela5[Tipo],Tabela5[Id_Carga],-1)</f>
        <v>1</v>
      </c>
      <c r="H2463" s="59">
        <f>MONTH(DATE(2024, FIND(Tabela4[[#This Row],[Mês]], "janfevmarabrmaijunjulagosetoutnovdez")/3 + 1, 1))</f>
        <v>6</v>
      </c>
      <c r="I2463" s="51">
        <v>42</v>
      </c>
      <c r="J2463" s="47">
        <v>42</v>
      </c>
    </row>
    <row r="2464" spans="1:10" x14ac:dyDescent="0.25">
      <c r="A2464" s="59" t="s">
        <v>200</v>
      </c>
      <c r="B2464" s="46" t="s">
        <v>191</v>
      </c>
      <c r="C2464" s="46" t="s">
        <v>184</v>
      </c>
      <c r="D2464" s="46" t="s">
        <v>180</v>
      </c>
      <c r="E2464" s="68">
        <f>_xlfn.XLOOKUP(Tabela4[[#This Row],[Origem]],Tabela2[Estado],Tabela2[Id_Porto],-1)</f>
        <v>9</v>
      </c>
      <c r="F2464" s="68">
        <f>_xlfn.XLOOKUP(Tabela4[[#This Row],[Destino]],Tabela2[Estado],Tabela2[Id_Porto],-1)</f>
        <v>5</v>
      </c>
      <c r="G2464" s="68">
        <f>_xlfn.XLOOKUP(Tabela4[[#This Row],[Tipo]],Tabela5[Tipo],Tabela5[Id_Carga],-1)</f>
        <v>3</v>
      </c>
      <c r="H2464" s="59">
        <f>MONTH(DATE(2024, FIND(Tabela4[[#This Row],[Mês]], "janfevmarabrmaijunjulagosetoutnovdez")/3 + 1, 1))</f>
        <v>6</v>
      </c>
      <c r="I2464" s="51">
        <v>21</v>
      </c>
      <c r="J2464" s="47">
        <v>42</v>
      </c>
    </row>
    <row r="2465" spans="1:10" x14ac:dyDescent="0.25">
      <c r="A2465" s="59" t="s">
        <v>200</v>
      </c>
      <c r="B2465" s="46" t="s">
        <v>191</v>
      </c>
      <c r="C2465" s="46" t="s">
        <v>184</v>
      </c>
      <c r="D2465" s="46" t="s">
        <v>186</v>
      </c>
      <c r="E2465" s="68">
        <f>_xlfn.XLOOKUP(Tabela4[[#This Row],[Origem]],Tabela2[Estado],Tabela2[Id_Porto],-1)</f>
        <v>9</v>
      </c>
      <c r="F2465" s="68">
        <f>_xlfn.XLOOKUP(Tabela4[[#This Row],[Destino]],Tabela2[Estado],Tabela2[Id_Porto],-1)</f>
        <v>11</v>
      </c>
      <c r="G2465" s="68">
        <f>_xlfn.XLOOKUP(Tabela4[[#This Row],[Tipo]],Tabela5[Tipo],Tabela5[Id_Carga],-1)</f>
        <v>3</v>
      </c>
      <c r="H2465" s="59">
        <f>MONTH(DATE(2024, FIND(Tabela4[[#This Row],[Mês]], "janfevmarabrmaijunjulagosetoutnovdez")/3 + 1, 1))</f>
        <v>6</v>
      </c>
      <c r="I2465" s="51">
        <v>21</v>
      </c>
      <c r="J2465" s="47">
        <v>42</v>
      </c>
    </row>
    <row r="2466" spans="1:10" x14ac:dyDescent="0.25">
      <c r="A2466" s="59" t="s">
        <v>200</v>
      </c>
      <c r="B2466" s="46" t="s">
        <v>191</v>
      </c>
      <c r="C2466" s="46" t="s">
        <v>187</v>
      </c>
      <c r="D2466" s="46" t="s">
        <v>86</v>
      </c>
      <c r="E2466" s="68">
        <f>_xlfn.XLOOKUP(Tabela4[[#This Row],[Origem]],Tabela2[Estado],Tabela2[Id_Porto],-1)</f>
        <v>12</v>
      </c>
      <c r="F2466" s="68">
        <f>_xlfn.XLOOKUP(Tabela4[[#This Row],[Destino]],Tabela2[Estado],Tabela2[Id_Porto],-1)</f>
        <v>4</v>
      </c>
      <c r="G2466" s="68">
        <f>_xlfn.XLOOKUP(Tabela4[[#This Row],[Tipo]],Tabela5[Tipo],Tabela5[Id_Carga],-1)</f>
        <v>3</v>
      </c>
      <c r="H2466" s="59">
        <f>MONTH(DATE(2024, FIND(Tabela4[[#This Row],[Mês]], "janfevmarabrmaijunjulagosetoutnovdez")/3 + 1, 1))</f>
        <v>6</v>
      </c>
      <c r="I2466" s="51">
        <v>20</v>
      </c>
      <c r="J2466" s="47">
        <v>40</v>
      </c>
    </row>
    <row r="2467" spans="1:10" x14ac:dyDescent="0.25">
      <c r="A2467" s="59" t="s">
        <v>200</v>
      </c>
      <c r="B2467" s="46" t="s">
        <v>191</v>
      </c>
      <c r="C2467" s="46" t="s">
        <v>186</v>
      </c>
      <c r="D2467" s="46" t="s">
        <v>177</v>
      </c>
      <c r="E2467" s="68">
        <f>_xlfn.XLOOKUP(Tabela4[[#This Row],[Origem]],Tabela2[Estado],Tabela2[Id_Porto],-1)</f>
        <v>11</v>
      </c>
      <c r="F2467" s="68">
        <f>_xlfn.XLOOKUP(Tabela4[[#This Row],[Destino]],Tabela2[Estado],Tabela2[Id_Porto],-1)</f>
        <v>1</v>
      </c>
      <c r="G2467" s="68">
        <f>_xlfn.XLOOKUP(Tabela4[[#This Row],[Tipo]],Tabela5[Tipo],Tabela5[Id_Carga],-1)</f>
        <v>3</v>
      </c>
      <c r="H2467" s="59">
        <f>MONTH(DATE(2024, FIND(Tabela4[[#This Row],[Mês]], "janfevmarabrmaijunjulagosetoutnovdez")/3 + 1, 1))</f>
        <v>6</v>
      </c>
      <c r="I2467" s="51">
        <v>40</v>
      </c>
      <c r="J2467" s="47">
        <v>40</v>
      </c>
    </row>
    <row r="2468" spans="1:10" x14ac:dyDescent="0.25">
      <c r="A2468" s="59" t="s">
        <v>200</v>
      </c>
      <c r="B2468" s="46" t="s">
        <v>193</v>
      </c>
      <c r="C2468" s="46" t="s">
        <v>184</v>
      </c>
      <c r="D2468" s="46" t="s">
        <v>181</v>
      </c>
      <c r="E2468" s="68">
        <f>_xlfn.XLOOKUP(Tabela4[[#This Row],[Origem]],Tabela2[Estado],Tabela2[Id_Porto],-1)</f>
        <v>9</v>
      </c>
      <c r="F2468" s="68">
        <f>_xlfn.XLOOKUP(Tabela4[[#This Row],[Destino]],Tabela2[Estado],Tabela2[Id_Porto],-1)</f>
        <v>6</v>
      </c>
      <c r="G2468" s="68">
        <f>_xlfn.XLOOKUP(Tabela4[[#This Row],[Tipo]],Tabela5[Tipo],Tabela5[Id_Carga],-1)</f>
        <v>4</v>
      </c>
      <c r="H2468" s="59">
        <f>MONTH(DATE(2024, FIND(Tabela4[[#This Row],[Mês]], "janfevmarabrmaijunjulagosetoutnovdez")/3 + 1, 1))</f>
        <v>6</v>
      </c>
      <c r="I2468" s="51">
        <v>20</v>
      </c>
      <c r="J2468" s="47">
        <v>40</v>
      </c>
    </row>
    <row r="2469" spans="1:10" x14ac:dyDescent="0.25">
      <c r="A2469" s="59" t="s">
        <v>200</v>
      </c>
      <c r="B2469" s="46" t="s">
        <v>191</v>
      </c>
      <c r="C2469" s="46" t="s">
        <v>181</v>
      </c>
      <c r="D2469" s="46" t="s">
        <v>186</v>
      </c>
      <c r="E2469" s="68">
        <f>_xlfn.XLOOKUP(Tabela4[[#This Row],[Origem]],Tabela2[Estado],Tabela2[Id_Porto],-1)</f>
        <v>6</v>
      </c>
      <c r="F2469" s="68">
        <f>_xlfn.XLOOKUP(Tabela4[[#This Row],[Destino]],Tabela2[Estado],Tabela2[Id_Porto],-1)</f>
        <v>11</v>
      </c>
      <c r="G2469" s="68">
        <f>_xlfn.XLOOKUP(Tabela4[[#This Row],[Tipo]],Tabela5[Tipo],Tabela5[Id_Carga],-1)</f>
        <v>3</v>
      </c>
      <c r="H2469" s="59">
        <f>MONTH(DATE(2024, FIND(Tabela4[[#This Row],[Mês]], "janfevmarabrmaijunjulagosetoutnovdez")/3 + 1, 1))</f>
        <v>6</v>
      </c>
      <c r="I2469" s="51">
        <v>19</v>
      </c>
      <c r="J2469" s="47">
        <v>38</v>
      </c>
    </row>
    <row r="2470" spans="1:10" x14ac:dyDescent="0.25">
      <c r="A2470" s="59" t="s">
        <v>200</v>
      </c>
      <c r="B2470" s="46" t="s">
        <v>191</v>
      </c>
      <c r="C2470" s="46" t="s">
        <v>180</v>
      </c>
      <c r="D2470" s="46" t="s">
        <v>186</v>
      </c>
      <c r="E2470" s="68">
        <f>_xlfn.XLOOKUP(Tabela4[[#This Row],[Origem]],Tabela2[Estado],Tabela2[Id_Porto],-1)</f>
        <v>5</v>
      </c>
      <c r="F2470" s="68">
        <f>_xlfn.XLOOKUP(Tabela4[[#This Row],[Destino]],Tabela2[Estado],Tabela2[Id_Porto],-1)</f>
        <v>11</v>
      </c>
      <c r="G2470" s="68">
        <f>_xlfn.XLOOKUP(Tabela4[[#This Row],[Tipo]],Tabela5[Tipo],Tabela5[Id_Carga],-1)</f>
        <v>3</v>
      </c>
      <c r="H2470" s="59">
        <f>MONTH(DATE(2024, FIND(Tabela4[[#This Row],[Mês]], "janfevmarabrmaijunjulagosetoutnovdez")/3 + 1, 1))</f>
        <v>6</v>
      </c>
      <c r="I2470" s="51">
        <v>19</v>
      </c>
      <c r="J2470" s="47">
        <v>38</v>
      </c>
    </row>
    <row r="2471" spans="1:10" x14ac:dyDescent="0.25">
      <c r="A2471" s="59" t="s">
        <v>200</v>
      </c>
      <c r="B2471" s="46" t="s">
        <v>192</v>
      </c>
      <c r="C2471" s="46" t="s">
        <v>180</v>
      </c>
      <c r="D2471" s="46" t="s">
        <v>184</v>
      </c>
      <c r="E2471" s="68">
        <f>_xlfn.XLOOKUP(Tabela4[[#This Row],[Origem]],Tabela2[Estado],Tabela2[Id_Porto],-1)</f>
        <v>5</v>
      </c>
      <c r="F2471" s="68">
        <f>_xlfn.XLOOKUP(Tabela4[[#This Row],[Destino]],Tabela2[Estado],Tabela2[Id_Porto],-1)</f>
        <v>9</v>
      </c>
      <c r="G2471" s="68">
        <f>_xlfn.XLOOKUP(Tabela4[[#This Row],[Tipo]],Tabela5[Tipo],Tabela5[Id_Carga],-1)</f>
        <v>1</v>
      </c>
      <c r="H2471" s="59">
        <f>MONTH(DATE(2024, FIND(Tabela4[[#This Row],[Mês]], "janfevmarabrmaijunjulagosetoutnovdez")/3 + 1, 1))</f>
        <v>6</v>
      </c>
      <c r="I2471" s="51">
        <v>38</v>
      </c>
      <c r="J2471" s="47">
        <v>38</v>
      </c>
    </row>
    <row r="2472" spans="1:10" x14ac:dyDescent="0.25">
      <c r="A2472" s="59" t="s">
        <v>200</v>
      </c>
      <c r="B2472" s="46" t="s">
        <v>192</v>
      </c>
      <c r="C2472" s="46" t="s">
        <v>183</v>
      </c>
      <c r="D2472" s="46" t="s">
        <v>181</v>
      </c>
      <c r="E2472" s="68">
        <f>_xlfn.XLOOKUP(Tabela4[[#This Row],[Origem]],Tabela2[Estado],Tabela2[Id_Porto],-1)</f>
        <v>8</v>
      </c>
      <c r="F2472" s="68">
        <f>_xlfn.XLOOKUP(Tabela4[[#This Row],[Destino]],Tabela2[Estado],Tabela2[Id_Porto],-1)</f>
        <v>6</v>
      </c>
      <c r="G2472" s="68">
        <f>_xlfn.XLOOKUP(Tabela4[[#This Row],[Tipo]],Tabela5[Tipo],Tabela5[Id_Carga],-1)</f>
        <v>1</v>
      </c>
      <c r="H2472" s="59">
        <f>MONTH(DATE(2024, FIND(Tabela4[[#This Row],[Mês]], "janfevmarabrmaijunjulagosetoutnovdez")/3 + 1, 1))</f>
        <v>6</v>
      </c>
      <c r="I2472" s="51">
        <v>38</v>
      </c>
      <c r="J2472" s="47">
        <v>38</v>
      </c>
    </row>
    <row r="2473" spans="1:10" x14ac:dyDescent="0.25">
      <c r="A2473" s="59" t="s">
        <v>200</v>
      </c>
      <c r="B2473" s="46" t="s">
        <v>192</v>
      </c>
      <c r="C2473" s="46" t="s">
        <v>181</v>
      </c>
      <c r="D2473" s="46" t="s">
        <v>86</v>
      </c>
      <c r="E2473" s="68">
        <f>_xlfn.XLOOKUP(Tabela4[[#This Row],[Origem]],Tabela2[Estado],Tabela2[Id_Porto],-1)</f>
        <v>6</v>
      </c>
      <c r="F2473" s="68">
        <f>_xlfn.XLOOKUP(Tabela4[[#This Row],[Destino]],Tabela2[Estado],Tabela2[Id_Porto],-1)</f>
        <v>4</v>
      </c>
      <c r="G2473" s="68">
        <f>_xlfn.XLOOKUP(Tabela4[[#This Row],[Tipo]],Tabela5[Tipo],Tabela5[Id_Carga],-1)</f>
        <v>1</v>
      </c>
      <c r="H2473" s="59">
        <f>MONTH(DATE(2024, FIND(Tabela4[[#This Row],[Mês]], "janfevmarabrmaijunjulagosetoutnovdez")/3 + 1, 1))</f>
        <v>6</v>
      </c>
      <c r="I2473" s="51">
        <v>37</v>
      </c>
      <c r="J2473" s="47">
        <v>37</v>
      </c>
    </row>
    <row r="2474" spans="1:10" x14ac:dyDescent="0.25">
      <c r="A2474" s="59" t="s">
        <v>200</v>
      </c>
      <c r="B2474" s="46" t="s">
        <v>191</v>
      </c>
      <c r="C2474" s="46" t="s">
        <v>181</v>
      </c>
      <c r="D2474" s="46" t="s">
        <v>187</v>
      </c>
      <c r="E2474" s="68">
        <f>_xlfn.XLOOKUP(Tabela4[[#This Row],[Origem]],Tabela2[Estado],Tabela2[Id_Porto],-1)</f>
        <v>6</v>
      </c>
      <c r="F2474" s="68">
        <f>_xlfn.XLOOKUP(Tabela4[[#This Row],[Destino]],Tabela2[Estado],Tabela2[Id_Porto],-1)</f>
        <v>12</v>
      </c>
      <c r="G2474" s="68">
        <f>_xlfn.XLOOKUP(Tabela4[[#This Row],[Tipo]],Tabela5[Tipo],Tabela5[Id_Carga],-1)</f>
        <v>3</v>
      </c>
      <c r="H2474" s="59">
        <f>MONTH(DATE(2024, FIND(Tabela4[[#This Row],[Mês]], "janfevmarabrmaijunjulagosetoutnovdez")/3 + 1, 1))</f>
        <v>6</v>
      </c>
      <c r="I2474" s="51">
        <v>18</v>
      </c>
      <c r="J2474" s="47">
        <v>36</v>
      </c>
    </row>
    <row r="2475" spans="1:10" x14ac:dyDescent="0.25">
      <c r="A2475" s="59" t="s">
        <v>200</v>
      </c>
      <c r="B2475" s="46" t="s">
        <v>191</v>
      </c>
      <c r="C2475" s="46" t="s">
        <v>86</v>
      </c>
      <c r="D2475" s="46" t="s">
        <v>187</v>
      </c>
      <c r="E2475" s="68">
        <f>_xlfn.XLOOKUP(Tabela4[[#This Row],[Origem]],Tabela2[Estado],Tabela2[Id_Porto],-1)</f>
        <v>4</v>
      </c>
      <c r="F2475" s="68">
        <f>_xlfn.XLOOKUP(Tabela4[[#This Row],[Destino]],Tabela2[Estado],Tabela2[Id_Porto],-1)</f>
        <v>12</v>
      </c>
      <c r="G2475" s="68">
        <f>_xlfn.XLOOKUP(Tabela4[[#This Row],[Tipo]],Tabela5[Tipo],Tabela5[Id_Carga],-1)</f>
        <v>3</v>
      </c>
      <c r="H2475" s="59">
        <f>MONTH(DATE(2024, FIND(Tabela4[[#This Row],[Mês]], "janfevmarabrmaijunjulagosetoutnovdez")/3 + 1, 1))</f>
        <v>6</v>
      </c>
      <c r="I2475" s="51">
        <v>18</v>
      </c>
      <c r="J2475" s="47">
        <v>36</v>
      </c>
    </row>
    <row r="2476" spans="1:10" x14ac:dyDescent="0.25">
      <c r="A2476" s="59" t="s">
        <v>200</v>
      </c>
      <c r="B2476" s="46" t="s">
        <v>191</v>
      </c>
      <c r="C2476" s="46" t="s">
        <v>178</v>
      </c>
      <c r="D2476" s="46" t="s">
        <v>184</v>
      </c>
      <c r="E2476" s="68">
        <f>_xlfn.XLOOKUP(Tabela4[[#This Row],[Origem]],Tabela2[Estado],Tabela2[Id_Porto],-1)</f>
        <v>2</v>
      </c>
      <c r="F2476" s="68">
        <f>_xlfn.XLOOKUP(Tabela4[[#This Row],[Destino]],Tabela2[Estado],Tabela2[Id_Porto],-1)</f>
        <v>9</v>
      </c>
      <c r="G2476" s="68">
        <f>_xlfn.XLOOKUP(Tabela4[[#This Row],[Tipo]],Tabela5[Tipo],Tabela5[Id_Carga],-1)</f>
        <v>3</v>
      </c>
      <c r="H2476" s="59">
        <f>MONTH(DATE(2024, FIND(Tabela4[[#This Row],[Mês]], "janfevmarabrmaijunjulagosetoutnovdez")/3 + 1, 1))</f>
        <v>6</v>
      </c>
      <c r="I2476" s="51">
        <v>18</v>
      </c>
      <c r="J2476" s="47">
        <v>36</v>
      </c>
    </row>
    <row r="2477" spans="1:10" x14ac:dyDescent="0.25">
      <c r="A2477" s="59" t="s">
        <v>200</v>
      </c>
      <c r="B2477" s="46" t="s">
        <v>191</v>
      </c>
      <c r="C2477" s="46" t="s">
        <v>187</v>
      </c>
      <c r="D2477" s="46" t="s">
        <v>177</v>
      </c>
      <c r="E2477" s="68">
        <f>_xlfn.XLOOKUP(Tabela4[[#This Row],[Origem]],Tabela2[Estado],Tabela2[Id_Porto],-1)</f>
        <v>12</v>
      </c>
      <c r="F2477" s="68">
        <f>_xlfn.XLOOKUP(Tabela4[[#This Row],[Destino]],Tabela2[Estado],Tabela2[Id_Porto],-1)</f>
        <v>1</v>
      </c>
      <c r="G2477" s="68">
        <f>_xlfn.XLOOKUP(Tabela4[[#This Row],[Tipo]],Tabela5[Tipo],Tabela5[Id_Carga],-1)</f>
        <v>3</v>
      </c>
      <c r="H2477" s="59">
        <f>MONTH(DATE(2024, FIND(Tabela4[[#This Row],[Mês]], "janfevmarabrmaijunjulagosetoutnovdez")/3 + 1, 1))</f>
        <v>6</v>
      </c>
      <c r="I2477" s="51">
        <v>18</v>
      </c>
      <c r="J2477" s="47">
        <v>36</v>
      </c>
    </row>
    <row r="2478" spans="1:10" x14ac:dyDescent="0.25">
      <c r="A2478" s="59" t="s">
        <v>200</v>
      </c>
      <c r="B2478" s="46" t="s">
        <v>191</v>
      </c>
      <c r="C2478" s="46" t="s">
        <v>184</v>
      </c>
      <c r="D2478" s="46" t="s">
        <v>177</v>
      </c>
      <c r="E2478" s="68">
        <f>_xlfn.XLOOKUP(Tabela4[[#This Row],[Origem]],Tabela2[Estado],Tabela2[Id_Porto],-1)</f>
        <v>9</v>
      </c>
      <c r="F2478" s="68">
        <f>_xlfn.XLOOKUP(Tabela4[[#This Row],[Destino]],Tabela2[Estado],Tabela2[Id_Porto],-1)</f>
        <v>1</v>
      </c>
      <c r="G2478" s="68">
        <f>_xlfn.XLOOKUP(Tabela4[[#This Row],[Tipo]],Tabela5[Tipo],Tabela5[Id_Carga],-1)</f>
        <v>3</v>
      </c>
      <c r="H2478" s="59">
        <f>MONTH(DATE(2024, FIND(Tabela4[[#This Row],[Mês]], "janfevmarabrmaijunjulagosetoutnovdez")/3 + 1, 1))</f>
        <v>6</v>
      </c>
      <c r="I2478" s="51">
        <v>18</v>
      </c>
      <c r="J2478" s="47">
        <v>36</v>
      </c>
    </row>
    <row r="2479" spans="1:10" x14ac:dyDescent="0.25">
      <c r="A2479" s="59" t="s">
        <v>200</v>
      </c>
      <c r="B2479" s="46" t="s">
        <v>192</v>
      </c>
      <c r="C2479" s="46" t="s">
        <v>86</v>
      </c>
      <c r="D2479" s="46" t="s">
        <v>181</v>
      </c>
      <c r="E2479" s="68">
        <f>_xlfn.XLOOKUP(Tabela4[[#This Row],[Origem]],Tabela2[Estado],Tabela2[Id_Porto],-1)</f>
        <v>4</v>
      </c>
      <c r="F2479" s="68">
        <f>_xlfn.XLOOKUP(Tabela4[[#This Row],[Destino]],Tabela2[Estado],Tabela2[Id_Porto],-1)</f>
        <v>6</v>
      </c>
      <c r="G2479" s="68">
        <f>_xlfn.XLOOKUP(Tabela4[[#This Row],[Tipo]],Tabela5[Tipo],Tabela5[Id_Carga],-1)</f>
        <v>1</v>
      </c>
      <c r="H2479" s="59">
        <f>MONTH(DATE(2024, FIND(Tabela4[[#This Row],[Mês]], "janfevmarabrmaijunjulagosetoutnovdez")/3 + 1, 1))</f>
        <v>6</v>
      </c>
      <c r="I2479" s="51">
        <v>35</v>
      </c>
      <c r="J2479" s="47">
        <v>35</v>
      </c>
    </row>
    <row r="2480" spans="1:10" x14ac:dyDescent="0.25">
      <c r="A2480" s="59" t="s">
        <v>200</v>
      </c>
      <c r="B2480" s="46" t="s">
        <v>192</v>
      </c>
      <c r="C2480" s="46" t="s">
        <v>186</v>
      </c>
      <c r="D2480" s="46" t="s">
        <v>186</v>
      </c>
      <c r="E2480" s="68">
        <f>_xlfn.XLOOKUP(Tabela4[[#This Row],[Origem]],Tabela2[Estado],Tabela2[Id_Porto],-1)</f>
        <v>11</v>
      </c>
      <c r="F2480" s="68">
        <f>_xlfn.XLOOKUP(Tabela4[[#This Row],[Destino]],Tabela2[Estado],Tabela2[Id_Porto],-1)</f>
        <v>11</v>
      </c>
      <c r="G2480" s="68">
        <f>_xlfn.XLOOKUP(Tabela4[[#This Row],[Tipo]],Tabela5[Tipo],Tabela5[Id_Carga],-1)</f>
        <v>1</v>
      </c>
      <c r="H2480" s="59">
        <f>MONTH(DATE(2024, FIND(Tabela4[[#This Row],[Mês]], "janfevmarabrmaijunjulagosetoutnovdez")/3 + 1, 1))</f>
        <v>6</v>
      </c>
      <c r="I2480" s="51">
        <v>35</v>
      </c>
      <c r="J2480" s="47">
        <v>35</v>
      </c>
    </row>
    <row r="2481" spans="1:10" x14ac:dyDescent="0.25">
      <c r="A2481" s="59" t="s">
        <v>200</v>
      </c>
      <c r="B2481" s="46" t="s">
        <v>191</v>
      </c>
      <c r="C2481" s="46" t="s">
        <v>180</v>
      </c>
      <c r="D2481" s="46" t="s">
        <v>183</v>
      </c>
      <c r="E2481" s="68">
        <f>_xlfn.XLOOKUP(Tabela4[[#This Row],[Origem]],Tabela2[Estado],Tabela2[Id_Porto],-1)</f>
        <v>5</v>
      </c>
      <c r="F2481" s="68">
        <f>_xlfn.XLOOKUP(Tabela4[[#This Row],[Destino]],Tabela2[Estado],Tabela2[Id_Porto],-1)</f>
        <v>8</v>
      </c>
      <c r="G2481" s="68">
        <f>_xlfn.XLOOKUP(Tabela4[[#This Row],[Tipo]],Tabela5[Tipo],Tabela5[Id_Carga],-1)</f>
        <v>3</v>
      </c>
      <c r="H2481" s="59">
        <f>MONTH(DATE(2024, FIND(Tabela4[[#This Row],[Mês]], "janfevmarabrmaijunjulagosetoutnovdez")/3 + 1, 1))</f>
        <v>6</v>
      </c>
      <c r="I2481" s="51">
        <v>17</v>
      </c>
      <c r="J2481" s="47">
        <v>34</v>
      </c>
    </row>
    <row r="2482" spans="1:10" x14ac:dyDescent="0.25">
      <c r="A2482" s="59" t="s">
        <v>200</v>
      </c>
      <c r="B2482" s="46" t="s">
        <v>191</v>
      </c>
      <c r="C2482" s="46" t="s">
        <v>184</v>
      </c>
      <c r="D2482" s="46" t="s">
        <v>177</v>
      </c>
      <c r="E2482" s="68">
        <f>_xlfn.XLOOKUP(Tabela4[[#This Row],[Origem]],Tabela2[Estado],Tabela2[Id_Porto],-1)</f>
        <v>9</v>
      </c>
      <c r="F2482" s="68">
        <f>_xlfn.XLOOKUP(Tabela4[[#This Row],[Destino]],Tabela2[Estado],Tabela2[Id_Porto],-1)</f>
        <v>1</v>
      </c>
      <c r="G2482" s="68">
        <f>_xlfn.XLOOKUP(Tabela4[[#This Row],[Tipo]],Tabela5[Tipo],Tabela5[Id_Carga],-1)</f>
        <v>3</v>
      </c>
      <c r="H2482" s="59">
        <f>MONTH(DATE(2024, FIND(Tabela4[[#This Row],[Mês]], "janfevmarabrmaijunjulagosetoutnovdez")/3 + 1, 1))</f>
        <v>6</v>
      </c>
      <c r="I2482" s="51">
        <v>34</v>
      </c>
      <c r="J2482" s="47">
        <v>34</v>
      </c>
    </row>
    <row r="2483" spans="1:10" x14ac:dyDescent="0.25">
      <c r="A2483" s="59" t="s">
        <v>200</v>
      </c>
      <c r="B2483" s="46" t="s">
        <v>191</v>
      </c>
      <c r="C2483" s="46" t="s">
        <v>184</v>
      </c>
      <c r="D2483" s="46" t="s">
        <v>86</v>
      </c>
      <c r="E2483" s="68">
        <f>_xlfn.XLOOKUP(Tabela4[[#This Row],[Origem]],Tabela2[Estado],Tabela2[Id_Porto],-1)</f>
        <v>9</v>
      </c>
      <c r="F2483" s="68">
        <f>_xlfn.XLOOKUP(Tabela4[[#This Row],[Destino]],Tabela2[Estado],Tabela2[Id_Porto],-1)</f>
        <v>4</v>
      </c>
      <c r="G2483" s="68">
        <f>_xlfn.XLOOKUP(Tabela4[[#This Row],[Tipo]],Tabela5[Tipo],Tabela5[Id_Carga],-1)</f>
        <v>3</v>
      </c>
      <c r="H2483" s="59">
        <f>MONTH(DATE(2024, FIND(Tabela4[[#This Row],[Mês]], "janfevmarabrmaijunjulagosetoutnovdez")/3 + 1, 1))</f>
        <v>6</v>
      </c>
      <c r="I2483" s="51">
        <v>17</v>
      </c>
      <c r="J2483" s="47">
        <v>34</v>
      </c>
    </row>
    <row r="2484" spans="1:10" x14ac:dyDescent="0.25">
      <c r="A2484" s="59" t="s">
        <v>200</v>
      </c>
      <c r="B2484" s="46" t="s">
        <v>192</v>
      </c>
      <c r="C2484" s="46" t="s">
        <v>177</v>
      </c>
      <c r="D2484" s="46" t="s">
        <v>181</v>
      </c>
      <c r="E2484" s="68">
        <f>_xlfn.XLOOKUP(Tabela4[[#This Row],[Origem]],Tabela2[Estado],Tabela2[Id_Porto],-1)</f>
        <v>1</v>
      </c>
      <c r="F2484" s="68">
        <f>_xlfn.XLOOKUP(Tabela4[[#This Row],[Destino]],Tabela2[Estado],Tabela2[Id_Porto],-1)</f>
        <v>6</v>
      </c>
      <c r="G2484" s="68">
        <f>_xlfn.XLOOKUP(Tabela4[[#This Row],[Tipo]],Tabela5[Tipo],Tabela5[Id_Carga],-1)</f>
        <v>1</v>
      </c>
      <c r="H2484" s="59">
        <f>MONTH(DATE(2024, FIND(Tabela4[[#This Row],[Mês]], "janfevmarabrmaijunjulagosetoutnovdez")/3 + 1, 1))</f>
        <v>6</v>
      </c>
      <c r="I2484" s="51">
        <v>33</v>
      </c>
      <c r="J2484" s="47">
        <v>33</v>
      </c>
    </row>
    <row r="2485" spans="1:10" x14ac:dyDescent="0.25">
      <c r="A2485" s="59" t="s">
        <v>200</v>
      </c>
      <c r="B2485" s="46" t="s">
        <v>191</v>
      </c>
      <c r="C2485" s="46" t="s">
        <v>187</v>
      </c>
      <c r="D2485" s="46" t="s">
        <v>180</v>
      </c>
      <c r="E2485" s="68">
        <f>_xlfn.XLOOKUP(Tabela4[[#This Row],[Origem]],Tabela2[Estado],Tabela2[Id_Porto],-1)</f>
        <v>12</v>
      </c>
      <c r="F2485" s="68">
        <f>_xlfn.XLOOKUP(Tabela4[[#This Row],[Destino]],Tabela2[Estado],Tabela2[Id_Porto],-1)</f>
        <v>5</v>
      </c>
      <c r="G2485" s="68">
        <f>_xlfn.XLOOKUP(Tabela4[[#This Row],[Tipo]],Tabela5[Tipo],Tabela5[Id_Carga],-1)</f>
        <v>3</v>
      </c>
      <c r="H2485" s="59">
        <f>MONTH(DATE(2024, FIND(Tabela4[[#This Row],[Mês]], "janfevmarabrmaijunjulagosetoutnovdez")/3 + 1, 1))</f>
        <v>6</v>
      </c>
      <c r="I2485" s="51">
        <v>16</v>
      </c>
      <c r="J2485" s="47">
        <v>32</v>
      </c>
    </row>
    <row r="2486" spans="1:10" x14ac:dyDescent="0.25">
      <c r="A2486" s="59" t="s">
        <v>200</v>
      </c>
      <c r="B2486" s="46" t="s">
        <v>191</v>
      </c>
      <c r="C2486" s="46" t="s">
        <v>184</v>
      </c>
      <c r="D2486" s="46" t="s">
        <v>183</v>
      </c>
      <c r="E2486" s="68">
        <f>_xlfn.XLOOKUP(Tabela4[[#This Row],[Origem]],Tabela2[Estado],Tabela2[Id_Porto],-1)</f>
        <v>9</v>
      </c>
      <c r="F2486" s="68">
        <f>_xlfn.XLOOKUP(Tabela4[[#This Row],[Destino]],Tabela2[Estado],Tabela2[Id_Porto],-1)</f>
        <v>8</v>
      </c>
      <c r="G2486" s="68">
        <f>_xlfn.XLOOKUP(Tabela4[[#This Row],[Tipo]],Tabela5[Tipo],Tabela5[Id_Carga],-1)</f>
        <v>3</v>
      </c>
      <c r="H2486" s="59">
        <f>MONTH(DATE(2024, FIND(Tabela4[[#This Row],[Mês]], "janfevmarabrmaijunjulagosetoutnovdez")/3 + 1, 1))</f>
        <v>6</v>
      </c>
      <c r="I2486" s="51">
        <v>16</v>
      </c>
      <c r="J2486" s="47">
        <v>32</v>
      </c>
    </row>
    <row r="2487" spans="1:10" x14ac:dyDescent="0.25">
      <c r="A2487" s="59" t="s">
        <v>200</v>
      </c>
      <c r="B2487" s="46" t="s">
        <v>192</v>
      </c>
      <c r="C2487" s="46" t="s">
        <v>183</v>
      </c>
      <c r="D2487" s="46" t="s">
        <v>181</v>
      </c>
      <c r="E2487" s="68">
        <f>_xlfn.XLOOKUP(Tabela4[[#This Row],[Origem]],Tabela2[Estado],Tabela2[Id_Porto],-1)</f>
        <v>8</v>
      </c>
      <c r="F2487" s="68">
        <f>_xlfn.XLOOKUP(Tabela4[[#This Row],[Destino]],Tabela2[Estado],Tabela2[Id_Porto],-1)</f>
        <v>6</v>
      </c>
      <c r="G2487" s="68">
        <f>_xlfn.XLOOKUP(Tabela4[[#This Row],[Tipo]],Tabela5[Tipo],Tabela5[Id_Carga],-1)</f>
        <v>1</v>
      </c>
      <c r="H2487" s="59">
        <f>MONTH(DATE(2024, FIND(Tabela4[[#This Row],[Mês]], "janfevmarabrmaijunjulagosetoutnovdez")/3 + 1, 1))</f>
        <v>6</v>
      </c>
      <c r="I2487" s="51">
        <v>30</v>
      </c>
      <c r="J2487" s="47">
        <v>30</v>
      </c>
    </row>
    <row r="2488" spans="1:10" x14ac:dyDescent="0.25">
      <c r="A2488" s="59" t="s">
        <v>200</v>
      </c>
      <c r="B2488" s="46" t="s">
        <v>192</v>
      </c>
      <c r="C2488" s="46" t="s">
        <v>187</v>
      </c>
      <c r="D2488" s="46" t="s">
        <v>179</v>
      </c>
      <c r="E2488" s="68">
        <f>_xlfn.XLOOKUP(Tabela4[[#This Row],[Origem]],Tabela2[Estado],Tabela2[Id_Porto],-1)</f>
        <v>12</v>
      </c>
      <c r="F2488" s="68">
        <f>_xlfn.XLOOKUP(Tabela4[[#This Row],[Destino]],Tabela2[Estado],Tabela2[Id_Porto],-1)</f>
        <v>3</v>
      </c>
      <c r="G2488" s="68">
        <f>_xlfn.XLOOKUP(Tabela4[[#This Row],[Tipo]],Tabela5[Tipo],Tabela5[Id_Carga],-1)</f>
        <v>1</v>
      </c>
      <c r="H2488" s="59">
        <f>MONTH(DATE(2024, FIND(Tabela4[[#This Row],[Mês]], "janfevmarabrmaijunjulagosetoutnovdez")/3 + 1, 1))</f>
        <v>6</v>
      </c>
      <c r="I2488" s="51">
        <v>30</v>
      </c>
      <c r="J2488" s="47">
        <v>30</v>
      </c>
    </row>
    <row r="2489" spans="1:10" x14ac:dyDescent="0.25">
      <c r="A2489" s="59" t="s">
        <v>200</v>
      </c>
      <c r="B2489" s="46" t="s">
        <v>193</v>
      </c>
      <c r="C2489" s="46" t="s">
        <v>186</v>
      </c>
      <c r="D2489" s="46" t="s">
        <v>186</v>
      </c>
      <c r="E2489" s="68">
        <f>_xlfn.XLOOKUP(Tabela4[[#This Row],[Origem]],Tabela2[Estado],Tabela2[Id_Porto],-1)</f>
        <v>11</v>
      </c>
      <c r="F2489" s="68">
        <f>_xlfn.XLOOKUP(Tabela4[[#This Row],[Destino]],Tabela2[Estado],Tabela2[Id_Porto],-1)</f>
        <v>11</v>
      </c>
      <c r="G2489" s="68">
        <f>_xlfn.XLOOKUP(Tabela4[[#This Row],[Tipo]],Tabela5[Tipo],Tabela5[Id_Carga],-1)</f>
        <v>4</v>
      </c>
      <c r="H2489" s="59">
        <f>MONTH(DATE(2024, FIND(Tabela4[[#This Row],[Mês]], "janfevmarabrmaijunjulagosetoutnovdez")/3 + 1, 1))</f>
        <v>6</v>
      </c>
      <c r="I2489" s="51">
        <v>15</v>
      </c>
      <c r="J2489" s="47">
        <v>30</v>
      </c>
    </row>
    <row r="2490" spans="1:10" x14ac:dyDescent="0.25">
      <c r="A2490" s="59" t="s">
        <v>200</v>
      </c>
      <c r="B2490" s="46" t="s">
        <v>191</v>
      </c>
      <c r="C2490" s="46" t="s">
        <v>184</v>
      </c>
      <c r="D2490" s="46" t="s">
        <v>86</v>
      </c>
      <c r="E2490" s="68">
        <f>_xlfn.XLOOKUP(Tabela4[[#This Row],[Origem]],Tabela2[Estado],Tabela2[Id_Porto],-1)</f>
        <v>9</v>
      </c>
      <c r="F2490" s="68">
        <f>_xlfn.XLOOKUP(Tabela4[[#This Row],[Destino]],Tabela2[Estado],Tabela2[Id_Porto],-1)</f>
        <v>4</v>
      </c>
      <c r="G2490" s="68">
        <f>_xlfn.XLOOKUP(Tabela4[[#This Row],[Tipo]],Tabela5[Tipo],Tabela5[Id_Carga],-1)</f>
        <v>3</v>
      </c>
      <c r="H2490" s="59">
        <f>MONTH(DATE(2024, FIND(Tabela4[[#This Row],[Mês]], "janfevmarabrmaijunjulagosetoutnovdez")/3 + 1, 1))</f>
        <v>6</v>
      </c>
      <c r="I2490" s="51">
        <v>15</v>
      </c>
      <c r="J2490" s="47">
        <v>30</v>
      </c>
    </row>
    <row r="2491" spans="1:10" x14ac:dyDescent="0.25">
      <c r="A2491" s="59" t="s">
        <v>200</v>
      </c>
      <c r="B2491" s="46" t="s">
        <v>191</v>
      </c>
      <c r="C2491" s="46" t="s">
        <v>184</v>
      </c>
      <c r="D2491" s="46" t="s">
        <v>183</v>
      </c>
      <c r="E2491" s="68">
        <f>_xlfn.XLOOKUP(Tabela4[[#This Row],[Origem]],Tabela2[Estado],Tabela2[Id_Porto],-1)</f>
        <v>9</v>
      </c>
      <c r="F2491" s="68">
        <f>_xlfn.XLOOKUP(Tabela4[[#This Row],[Destino]],Tabela2[Estado],Tabela2[Id_Porto],-1)</f>
        <v>8</v>
      </c>
      <c r="G2491" s="68">
        <f>_xlfn.XLOOKUP(Tabela4[[#This Row],[Tipo]],Tabela5[Tipo],Tabela5[Id_Carga],-1)</f>
        <v>3</v>
      </c>
      <c r="H2491" s="59">
        <f>MONTH(DATE(2024, FIND(Tabela4[[#This Row],[Mês]], "janfevmarabrmaijunjulagosetoutnovdez")/3 + 1, 1))</f>
        <v>6</v>
      </c>
      <c r="I2491" s="51">
        <v>15</v>
      </c>
      <c r="J2491" s="47">
        <v>30</v>
      </c>
    </row>
    <row r="2492" spans="1:10" x14ac:dyDescent="0.25">
      <c r="A2492" s="59" t="s">
        <v>200</v>
      </c>
      <c r="B2492" s="46" t="s">
        <v>192</v>
      </c>
      <c r="C2492" s="46" t="s">
        <v>184</v>
      </c>
      <c r="D2492" s="46" t="s">
        <v>186</v>
      </c>
      <c r="E2492" s="68">
        <f>_xlfn.XLOOKUP(Tabela4[[#This Row],[Origem]],Tabela2[Estado],Tabela2[Id_Porto],-1)</f>
        <v>9</v>
      </c>
      <c r="F2492" s="68">
        <f>_xlfn.XLOOKUP(Tabela4[[#This Row],[Destino]],Tabela2[Estado],Tabela2[Id_Porto],-1)</f>
        <v>11</v>
      </c>
      <c r="G2492" s="68">
        <f>_xlfn.XLOOKUP(Tabela4[[#This Row],[Tipo]],Tabela5[Tipo],Tabela5[Id_Carga],-1)</f>
        <v>1</v>
      </c>
      <c r="H2492" s="59">
        <f>MONTH(DATE(2024, FIND(Tabela4[[#This Row],[Mês]], "janfevmarabrmaijunjulagosetoutnovdez")/3 + 1, 1))</f>
        <v>6</v>
      </c>
      <c r="I2492" s="51">
        <v>29</v>
      </c>
      <c r="J2492" s="47">
        <v>29</v>
      </c>
    </row>
    <row r="2493" spans="1:10" x14ac:dyDescent="0.25">
      <c r="A2493" s="59" t="s">
        <v>200</v>
      </c>
      <c r="B2493" s="46" t="s">
        <v>193</v>
      </c>
      <c r="C2493" s="46" t="s">
        <v>86</v>
      </c>
      <c r="D2493" s="46" t="s">
        <v>184</v>
      </c>
      <c r="E2493" s="68">
        <f>_xlfn.XLOOKUP(Tabela4[[#This Row],[Origem]],Tabela2[Estado],Tabela2[Id_Porto],-1)</f>
        <v>4</v>
      </c>
      <c r="F2493" s="68">
        <f>_xlfn.XLOOKUP(Tabela4[[#This Row],[Destino]],Tabela2[Estado],Tabela2[Id_Porto],-1)</f>
        <v>9</v>
      </c>
      <c r="G2493" s="68">
        <f>_xlfn.XLOOKUP(Tabela4[[#This Row],[Tipo]],Tabela5[Tipo],Tabela5[Id_Carga],-1)</f>
        <v>4</v>
      </c>
      <c r="H2493" s="59">
        <f>MONTH(DATE(2024, FIND(Tabela4[[#This Row],[Mês]], "janfevmarabrmaijunjulagosetoutnovdez")/3 + 1, 1))</f>
        <v>6</v>
      </c>
      <c r="I2493" s="51">
        <v>14</v>
      </c>
      <c r="J2493" s="47">
        <v>28</v>
      </c>
    </row>
    <row r="2494" spans="1:10" x14ac:dyDescent="0.25">
      <c r="A2494" s="59" t="s">
        <v>200</v>
      </c>
      <c r="B2494" s="46" t="s">
        <v>192</v>
      </c>
      <c r="C2494" s="46" t="s">
        <v>178</v>
      </c>
      <c r="D2494" s="46" t="s">
        <v>86</v>
      </c>
      <c r="E2494" s="68">
        <f>_xlfn.XLOOKUP(Tabela4[[#This Row],[Origem]],Tabela2[Estado],Tabela2[Id_Porto],-1)</f>
        <v>2</v>
      </c>
      <c r="F2494" s="68">
        <f>_xlfn.XLOOKUP(Tabela4[[#This Row],[Destino]],Tabela2[Estado],Tabela2[Id_Porto],-1)</f>
        <v>4</v>
      </c>
      <c r="G2494" s="68">
        <f>_xlfn.XLOOKUP(Tabela4[[#This Row],[Tipo]],Tabela5[Tipo],Tabela5[Id_Carga],-1)</f>
        <v>1</v>
      </c>
      <c r="H2494" s="59">
        <f>MONTH(DATE(2024, FIND(Tabela4[[#This Row],[Mês]], "janfevmarabrmaijunjulagosetoutnovdez")/3 + 1, 1))</f>
        <v>6</v>
      </c>
      <c r="I2494" s="51">
        <v>28</v>
      </c>
      <c r="J2494" s="47">
        <v>28</v>
      </c>
    </row>
    <row r="2495" spans="1:10" x14ac:dyDescent="0.25">
      <c r="A2495" s="59" t="s">
        <v>200</v>
      </c>
      <c r="B2495" s="46" t="s">
        <v>192</v>
      </c>
      <c r="C2495" s="46" t="s">
        <v>177</v>
      </c>
      <c r="D2495" s="46" t="s">
        <v>86</v>
      </c>
      <c r="E2495" s="68">
        <f>_xlfn.XLOOKUP(Tabela4[[#This Row],[Origem]],Tabela2[Estado],Tabela2[Id_Porto],-1)</f>
        <v>1</v>
      </c>
      <c r="F2495" s="68">
        <f>_xlfn.XLOOKUP(Tabela4[[#This Row],[Destino]],Tabela2[Estado],Tabela2[Id_Porto],-1)</f>
        <v>4</v>
      </c>
      <c r="G2495" s="68">
        <f>_xlfn.XLOOKUP(Tabela4[[#This Row],[Tipo]],Tabela5[Tipo],Tabela5[Id_Carga],-1)</f>
        <v>1</v>
      </c>
      <c r="H2495" s="59">
        <f>MONTH(DATE(2024, FIND(Tabela4[[#This Row],[Mês]], "janfevmarabrmaijunjulagosetoutnovdez")/3 + 1, 1))</f>
        <v>6</v>
      </c>
      <c r="I2495" s="51">
        <v>27</v>
      </c>
      <c r="J2495" s="47">
        <v>27</v>
      </c>
    </row>
    <row r="2496" spans="1:10" x14ac:dyDescent="0.25">
      <c r="A2496" s="59" t="s">
        <v>200</v>
      </c>
      <c r="B2496" s="46" t="s">
        <v>192</v>
      </c>
      <c r="C2496" s="46" t="s">
        <v>86</v>
      </c>
      <c r="D2496" s="46" t="s">
        <v>184</v>
      </c>
      <c r="E2496" s="68">
        <f>_xlfn.XLOOKUP(Tabela4[[#This Row],[Origem]],Tabela2[Estado],Tabela2[Id_Porto],-1)</f>
        <v>4</v>
      </c>
      <c r="F2496" s="68">
        <f>_xlfn.XLOOKUP(Tabela4[[#This Row],[Destino]],Tabela2[Estado],Tabela2[Id_Porto],-1)</f>
        <v>9</v>
      </c>
      <c r="G2496" s="68">
        <f>_xlfn.XLOOKUP(Tabela4[[#This Row],[Tipo]],Tabela5[Tipo],Tabela5[Id_Carga],-1)</f>
        <v>1</v>
      </c>
      <c r="H2496" s="59">
        <f>MONTH(DATE(2024, FIND(Tabela4[[#This Row],[Mês]], "janfevmarabrmaijunjulagosetoutnovdez")/3 + 1, 1))</f>
        <v>6</v>
      </c>
      <c r="I2496" s="51">
        <v>27</v>
      </c>
      <c r="J2496" s="47">
        <v>27</v>
      </c>
    </row>
    <row r="2497" spans="1:10" x14ac:dyDescent="0.25">
      <c r="A2497" s="59" t="s">
        <v>200</v>
      </c>
      <c r="B2497" s="46" t="s">
        <v>192</v>
      </c>
      <c r="C2497" s="46" t="s">
        <v>183</v>
      </c>
      <c r="D2497" s="46" t="s">
        <v>184</v>
      </c>
      <c r="E2497" s="68">
        <f>_xlfn.XLOOKUP(Tabela4[[#This Row],[Origem]],Tabela2[Estado],Tabela2[Id_Porto],-1)</f>
        <v>8</v>
      </c>
      <c r="F2497" s="68">
        <f>_xlfn.XLOOKUP(Tabela4[[#This Row],[Destino]],Tabela2[Estado],Tabela2[Id_Porto],-1)</f>
        <v>9</v>
      </c>
      <c r="G2497" s="68">
        <f>_xlfn.XLOOKUP(Tabela4[[#This Row],[Tipo]],Tabela5[Tipo],Tabela5[Id_Carga],-1)</f>
        <v>1</v>
      </c>
      <c r="H2497" s="59">
        <f>MONTH(DATE(2024, FIND(Tabela4[[#This Row],[Mês]], "janfevmarabrmaijunjulagosetoutnovdez")/3 + 1, 1))</f>
        <v>6</v>
      </c>
      <c r="I2497" s="51">
        <v>27</v>
      </c>
      <c r="J2497" s="47">
        <v>27</v>
      </c>
    </row>
    <row r="2498" spans="1:10" x14ac:dyDescent="0.25">
      <c r="A2498" s="59" t="s">
        <v>200</v>
      </c>
      <c r="B2498" s="46" t="s">
        <v>192</v>
      </c>
      <c r="C2498" s="46" t="s">
        <v>184</v>
      </c>
      <c r="D2498" s="46" t="s">
        <v>177</v>
      </c>
      <c r="E2498" s="68">
        <f>_xlfn.XLOOKUP(Tabela4[[#This Row],[Origem]],Tabela2[Estado],Tabela2[Id_Porto],-1)</f>
        <v>9</v>
      </c>
      <c r="F2498" s="68">
        <f>_xlfn.XLOOKUP(Tabela4[[#This Row],[Destino]],Tabela2[Estado],Tabela2[Id_Porto],-1)</f>
        <v>1</v>
      </c>
      <c r="G2498" s="68">
        <f>_xlfn.XLOOKUP(Tabela4[[#This Row],[Tipo]],Tabela5[Tipo],Tabela5[Id_Carga],-1)</f>
        <v>1</v>
      </c>
      <c r="H2498" s="59">
        <f>MONTH(DATE(2024, FIND(Tabela4[[#This Row],[Mês]], "janfevmarabrmaijunjulagosetoutnovdez")/3 + 1, 1))</f>
        <v>6</v>
      </c>
      <c r="I2498" s="51">
        <v>27</v>
      </c>
      <c r="J2498" s="47">
        <v>27</v>
      </c>
    </row>
    <row r="2499" spans="1:10" x14ac:dyDescent="0.25">
      <c r="A2499" s="59" t="s">
        <v>200</v>
      </c>
      <c r="B2499" s="46" t="s">
        <v>192</v>
      </c>
      <c r="C2499" s="46" t="s">
        <v>181</v>
      </c>
      <c r="D2499" s="46" t="s">
        <v>177</v>
      </c>
      <c r="E2499" s="68">
        <f>_xlfn.XLOOKUP(Tabela4[[#This Row],[Origem]],Tabela2[Estado],Tabela2[Id_Porto],-1)</f>
        <v>6</v>
      </c>
      <c r="F2499" s="68">
        <f>_xlfn.XLOOKUP(Tabela4[[#This Row],[Destino]],Tabela2[Estado],Tabela2[Id_Porto],-1)</f>
        <v>1</v>
      </c>
      <c r="G2499" s="68">
        <f>_xlfn.XLOOKUP(Tabela4[[#This Row],[Tipo]],Tabela5[Tipo],Tabela5[Id_Carga],-1)</f>
        <v>1</v>
      </c>
      <c r="H2499" s="59">
        <f>MONTH(DATE(2024, FIND(Tabela4[[#This Row],[Mês]], "janfevmarabrmaijunjulagosetoutnovdez")/3 + 1, 1))</f>
        <v>6</v>
      </c>
      <c r="I2499" s="51">
        <v>26</v>
      </c>
      <c r="J2499" s="47">
        <v>26</v>
      </c>
    </row>
    <row r="2500" spans="1:10" x14ac:dyDescent="0.25">
      <c r="A2500" s="59" t="s">
        <v>200</v>
      </c>
      <c r="B2500" s="46" t="s">
        <v>191</v>
      </c>
      <c r="C2500" s="46" t="s">
        <v>86</v>
      </c>
      <c r="D2500" s="46" t="s">
        <v>186</v>
      </c>
      <c r="E2500" s="68">
        <f>_xlfn.XLOOKUP(Tabela4[[#This Row],[Origem]],Tabela2[Estado],Tabela2[Id_Porto],-1)</f>
        <v>4</v>
      </c>
      <c r="F2500" s="68">
        <f>_xlfn.XLOOKUP(Tabela4[[#This Row],[Destino]],Tabela2[Estado],Tabela2[Id_Porto],-1)</f>
        <v>11</v>
      </c>
      <c r="G2500" s="68">
        <f>_xlfn.XLOOKUP(Tabela4[[#This Row],[Tipo]],Tabela5[Tipo],Tabela5[Id_Carga],-1)</f>
        <v>3</v>
      </c>
      <c r="H2500" s="59">
        <f>MONTH(DATE(2024, FIND(Tabela4[[#This Row],[Mês]], "janfevmarabrmaijunjulagosetoutnovdez")/3 + 1, 1))</f>
        <v>6</v>
      </c>
      <c r="I2500" s="51">
        <v>13</v>
      </c>
      <c r="J2500" s="47">
        <v>26</v>
      </c>
    </row>
    <row r="2501" spans="1:10" x14ac:dyDescent="0.25">
      <c r="A2501" s="59" t="s">
        <v>200</v>
      </c>
      <c r="B2501" s="46" t="s">
        <v>191</v>
      </c>
      <c r="C2501" s="46" t="s">
        <v>178</v>
      </c>
      <c r="D2501" s="46" t="s">
        <v>86</v>
      </c>
      <c r="E2501" s="68">
        <f>_xlfn.XLOOKUP(Tabela4[[#This Row],[Origem]],Tabela2[Estado],Tabela2[Id_Porto],-1)</f>
        <v>2</v>
      </c>
      <c r="F2501" s="68">
        <f>_xlfn.XLOOKUP(Tabela4[[#This Row],[Destino]],Tabela2[Estado],Tabela2[Id_Porto],-1)</f>
        <v>4</v>
      </c>
      <c r="G2501" s="68">
        <f>_xlfn.XLOOKUP(Tabela4[[#This Row],[Tipo]],Tabela5[Tipo],Tabela5[Id_Carga],-1)</f>
        <v>3</v>
      </c>
      <c r="H2501" s="59">
        <f>MONTH(DATE(2024, FIND(Tabela4[[#This Row],[Mês]], "janfevmarabrmaijunjulagosetoutnovdez")/3 + 1, 1))</f>
        <v>6</v>
      </c>
      <c r="I2501" s="51">
        <v>13</v>
      </c>
      <c r="J2501" s="47">
        <v>26</v>
      </c>
    </row>
    <row r="2502" spans="1:10" x14ac:dyDescent="0.25">
      <c r="A2502" s="59" t="s">
        <v>200</v>
      </c>
      <c r="B2502" s="46" t="s">
        <v>193</v>
      </c>
      <c r="C2502" s="46" t="s">
        <v>183</v>
      </c>
      <c r="D2502" s="46" t="s">
        <v>177</v>
      </c>
      <c r="E2502" s="68">
        <f>_xlfn.XLOOKUP(Tabela4[[#This Row],[Origem]],Tabela2[Estado],Tabela2[Id_Porto],-1)</f>
        <v>8</v>
      </c>
      <c r="F2502" s="68">
        <f>_xlfn.XLOOKUP(Tabela4[[#This Row],[Destino]],Tabela2[Estado],Tabela2[Id_Porto],-1)</f>
        <v>1</v>
      </c>
      <c r="G2502" s="68">
        <f>_xlfn.XLOOKUP(Tabela4[[#This Row],[Tipo]],Tabela5[Tipo],Tabela5[Id_Carga],-1)</f>
        <v>4</v>
      </c>
      <c r="H2502" s="59">
        <f>MONTH(DATE(2024, FIND(Tabela4[[#This Row],[Mês]], "janfevmarabrmaijunjulagosetoutnovdez")/3 + 1, 1))</f>
        <v>6</v>
      </c>
      <c r="I2502" s="51">
        <v>13</v>
      </c>
      <c r="J2502" s="47">
        <v>26</v>
      </c>
    </row>
    <row r="2503" spans="1:10" x14ac:dyDescent="0.25">
      <c r="A2503" s="59" t="s">
        <v>200</v>
      </c>
      <c r="B2503" s="46" t="s">
        <v>191</v>
      </c>
      <c r="C2503" s="46" t="s">
        <v>183</v>
      </c>
      <c r="D2503" s="46" t="s">
        <v>86</v>
      </c>
      <c r="E2503" s="68">
        <f>_xlfn.XLOOKUP(Tabela4[[#This Row],[Origem]],Tabela2[Estado],Tabela2[Id_Porto],-1)</f>
        <v>8</v>
      </c>
      <c r="F2503" s="68">
        <f>_xlfn.XLOOKUP(Tabela4[[#This Row],[Destino]],Tabela2[Estado],Tabela2[Id_Porto],-1)</f>
        <v>4</v>
      </c>
      <c r="G2503" s="68">
        <f>_xlfn.XLOOKUP(Tabela4[[#This Row],[Tipo]],Tabela5[Tipo],Tabela5[Id_Carga],-1)</f>
        <v>3</v>
      </c>
      <c r="H2503" s="59">
        <f>MONTH(DATE(2024, FIND(Tabela4[[#This Row],[Mês]], "janfevmarabrmaijunjulagosetoutnovdez")/3 + 1, 1))</f>
        <v>6</v>
      </c>
      <c r="I2503" s="51">
        <v>13</v>
      </c>
      <c r="J2503" s="47">
        <v>26</v>
      </c>
    </row>
    <row r="2504" spans="1:10" x14ac:dyDescent="0.25">
      <c r="A2504" s="59" t="s">
        <v>200</v>
      </c>
      <c r="B2504" s="46" t="s">
        <v>191</v>
      </c>
      <c r="C2504" s="46" t="s">
        <v>187</v>
      </c>
      <c r="D2504" s="46" t="s">
        <v>181</v>
      </c>
      <c r="E2504" s="68">
        <f>_xlfn.XLOOKUP(Tabela4[[#This Row],[Origem]],Tabela2[Estado],Tabela2[Id_Porto],-1)</f>
        <v>12</v>
      </c>
      <c r="F2504" s="68">
        <f>_xlfn.XLOOKUP(Tabela4[[#This Row],[Destino]],Tabela2[Estado],Tabela2[Id_Porto],-1)</f>
        <v>6</v>
      </c>
      <c r="G2504" s="68">
        <f>_xlfn.XLOOKUP(Tabela4[[#This Row],[Tipo]],Tabela5[Tipo],Tabela5[Id_Carga],-1)</f>
        <v>3</v>
      </c>
      <c r="H2504" s="59">
        <f>MONTH(DATE(2024, FIND(Tabela4[[#This Row],[Mês]], "janfevmarabrmaijunjulagosetoutnovdez")/3 + 1, 1))</f>
        <v>6</v>
      </c>
      <c r="I2504" s="51">
        <v>13</v>
      </c>
      <c r="J2504" s="47">
        <v>26</v>
      </c>
    </row>
    <row r="2505" spans="1:10" x14ac:dyDescent="0.25">
      <c r="A2505" s="59" t="s">
        <v>200</v>
      </c>
      <c r="B2505" s="46" t="s">
        <v>192</v>
      </c>
      <c r="C2505" s="46" t="s">
        <v>186</v>
      </c>
      <c r="D2505" s="46" t="s">
        <v>179</v>
      </c>
      <c r="E2505" s="68">
        <f>_xlfn.XLOOKUP(Tabela4[[#This Row],[Origem]],Tabela2[Estado],Tabela2[Id_Porto],-1)</f>
        <v>11</v>
      </c>
      <c r="F2505" s="68">
        <f>_xlfn.XLOOKUP(Tabela4[[#This Row],[Destino]],Tabela2[Estado],Tabela2[Id_Porto],-1)</f>
        <v>3</v>
      </c>
      <c r="G2505" s="68">
        <f>_xlfn.XLOOKUP(Tabela4[[#This Row],[Tipo]],Tabela5[Tipo],Tabela5[Id_Carga],-1)</f>
        <v>1</v>
      </c>
      <c r="H2505" s="59">
        <f>MONTH(DATE(2024, FIND(Tabela4[[#This Row],[Mês]], "janfevmarabrmaijunjulagosetoutnovdez")/3 + 1, 1))</f>
        <v>6</v>
      </c>
      <c r="I2505" s="51">
        <v>25</v>
      </c>
      <c r="J2505" s="47">
        <v>25</v>
      </c>
    </row>
    <row r="2506" spans="1:10" x14ac:dyDescent="0.25">
      <c r="A2506" s="59" t="s">
        <v>200</v>
      </c>
      <c r="B2506" s="46" t="s">
        <v>192</v>
      </c>
      <c r="C2506" s="46" t="s">
        <v>182</v>
      </c>
      <c r="D2506" s="46" t="s">
        <v>183</v>
      </c>
      <c r="E2506" s="68">
        <f>_xlfn.XLOOKUP(Tabela4[[#This Row],[Origem]],Tabela2[Estado],Tabela2[Id_Porto],-1)</f>
        <v>7</v>
      </c>
      <c r="F2506" s="68">
        <f>_xlfn.XLOOKUP(Tabela4[[#This Row],[Destino]],Tabela2[Estado],Tabela2[Id_Porto],-1)</f>
        <v>8</v>
      </c>
      <c r="G2506" s="68">
        <f>_xlfn.XLOOKUP(Tabela4[[#This Row],[Tipo]],Tabela5[Tipo],Tabela5[Id_Carga],-1)</f>
        <v>1</v>
      </c>
      <c r="H2506" s="59">
        <f>MONTH(DATE(2024, FIND(Tabela4[[#This Row],[Mês]], "janfevmarabrmaijunjulagosetoutnovdez")/3 + 1, 1))</f>
        <v>6</v>
      </c>
      <c r="I2506" s="51">
        <v>24</v>
      </c>
      <c r="J2506" s="47">
        <v>24</v>
      </c>
    </row>
    <row r="2507" spans="1:10" x14ac:dyDescent="0.25">
      <c r="A2507" s="59" t="s">
        <v>200</v>
      </c>
      <c r="B2507" s="46" t="s">
        <v>193</v>
      </c>
      <c r="C2507" s="46" t="s">
        <v>178</v>
      </c>
      <c r="D2507" s="46" t="s">
        <v>86</v>
      </c>
      <c r="E2507" s="68">
        <f>_xlfn.XLOOKUP(Tabela4[[#This Row],[Origem]],Tabela2[Estado],Tabela2[Id_Porto],-1)</f>
        <v>2</v>
      </c>
      <c r="F2507" s="68">
        <f>_xlfn.XLOOKUP(Tabela4[[#This Row],[Destino]],Tabela2[Estado],Tabela2[Id_Porto],-1)</f>
        <v>4</v>
      </c>
      <c r="G2507" s="68">
        <f>_xlfn.XLOOKUP(Tabela4[[#This Row],[Tipo]],Tabela5[Tipo],Tabela5[Id_Carga],-1)</f>
        <v>4</v>
      </c>
      <c r="H2507" s="59">
        <f>MONTH(DATE(2024, FIND(Tabela4[[#This Row],[Mês]], "janfevmarabrmaijunjulagosetoutnovdez")/3 + 1, 1))</f>
        <v>6</v>
      </c>
      <c r="I2507" s="51">
        <v>12</v>
      </c>
      <c r="J2507" s="47">
        <v>24</v>
      </c>
    </row>
    <row r="2508" spans="1:10" x14ac:dyDescent="0.25">
      <c r="A2508" s="59" t="s">
        <v>200</v>
      </c>
      <c r="B2508" s="46" t="s">
        <v>191</v>
      </c>
      <c r="C2508" s="46" t="s">
        <v>183</v>
      </c>
      <c r="D2508" s="46" t="s">
        <v>184</v>
      </c>
      <c r="E2508" s="68">
        <f>_xlfn.XLOOKUP(Tabela4[[#This Row],[Origem]],Tabela2[Estado],Tabela2[Id_Porto],-1)</f>
        <v>8</v>
      </c>
      <c r="F2508" s="68">
        <f>_xlfn.XLOOKUP(Tabela4[[#This Row],[Destino]],Tabela2[Estado],Tabela2[Id_Porto],-1)</f>
        <v>9</v>
      </c>
      <c r="G2508" s="68">
        <f>_xlfn.XLOOKUP(Tabela4[[#This Row],[Tipo]],Tabela5[Tipo],Tabela5[Id_Carga],-1)</f>
        <v>3</v>
      </c>
      <c r="H2508" s="59">
        <f>MONTH(DATE(2024, FIND(Tabela4[[#This Row],[Mês]], "janfevmarabrmaijunjulagosetoutnovdez")/3 + 1, 1))</f>
        <v>6</v>
      </c>
      <c r="I2508" s="51">
        <v>12</v>
      </c>
      <c r="J2508" s="47">
        <v>24</v>
      </c>
    </row>
    <row r="2509" spans="1:10" x14ac:dyDescent="0.25">
      <c r="A2509" s="59" t="s">
        <v>200</v>
      </c>
      <c r="B2509" s="46" t="s">
        <v>193</v>
      </c>
      <c r="C2509" s="46" t="s">
        <v>187</v>
      </c>
      <c r="D2509" s="46" t="s">
        <v>184</v>
      </c>
      <c r="E2509" s="68">
        <f>_xlfn.XLOOKUP(Tabela4[[#This Row],[Origem]],Tabela2[Estado],Tabela2[Id_Porto],-1)</f>
        <v>12</v>
      </c>
      <c r="F2509" s="68">
        <f>_xlfn.XLOOKUP(Tabela4[[#This Row],[Destino]],Tabela2[Estado],Tabela2[Id_Porto],-1)</f>
        <v>9</v>
      </c>
      <c r="G2509" s="68">
        <f>_xlfn.XLOOKUP(Tabela4[[#This Row],[Tipo]],Tabela5[Tipo],Tabela5[Id_Carga],-1)</f>
        <v>4</v>
      </c>
      <c r="H2509" s="59">
        <f>MONTH(DATE(2024, FIND(Tabela4[[#This Row],[Mês]], "janfevmarabrmaijunjulagosetoutnovdez")/3 + 1, 1))</f>
        <v>6</v>
      </c>
      <c r="I2509" s="51">
        <v>12</v>
      </c>
      <c r="J2509" s="47">
        <v>24</v>
      </c>
    </row>
    <row r="2510" spans="1:10" x14ac:dyDescent="0.25">
      <c r="A2510" s="59" t="s">
        <v>200</v>
      </c>
      <c r="B2510" s="46" t="s">
        <v>191</v>
      </c>
      <c r="C2510" s="46" t="s">
        <v>184</v>
      </c>
      <c r="D2510" s="46" t="s">
        <v>183</v>
      </c>
      <c r="E2510" s="68">
        <f>_xlfn.XLOOKUP(Tabela4[[#This Row],[Origem]],Tabela2[Estado],Tabela2[Id_Porto],-1)</f>
        <v>9</v>
      </c>
      <c r="F2510" s="68">
        <f>_xlfn.XLOOKUP(Tabela4[[#This Row],[Destino]],Tabela2[Estado],Tabela2[Id_Porto],-1)</f>
        <v>8</v>
      </c>
      <c r="G2510" s="68">
        <f>_xlfn.XLOOKUP(Tabela4[[#This Row],[Tipo]],Tabela5[Tipo],Tabela5[Id_Carga],-1)</f>
        <v>3</v>
      </c>
      <c r="H2510" s="59">
        <f>MONTH(DATE(2024, FIND(Tabela4[[#This Row],[Mês]], "janfevmarabrmaijunjulagosetoutnovdez")/3 + 1, 1))</f>
        <v>6</v>
      </c>
      <c r="I2510" s="51">
        <v>12</v>
      </c>
      <c r="J2510" s="47">
        <v>24</v>
      </c>
    </row>
    <row r="2511" spans="1:10" x14ac:dyDescent="0.25">
      <c r="A2511" s="59" t="s">
        <v>200</v>
      </c>
      <c r="B2511" s="46" t="s">
        <v>191</v>
      </c>
      <c r="C2511" s="46" t="s">
        <v>181</v>
      </c>
      <c r="D2511" s="46" t="s">
        <v>86</v>
      </c>
      <c r="E2511" s="68">
        <f>_xlfn.XLOOKUP(Tabela4[[#This Row],[Origem]],Tabela2[Estado],Tabela2[Id_Porto],-1)</f>
        <v>6</v>
      </c>
      <c r="F2511" s="68">
        <f>_xlfn.XLOOKUP(Tabela4[[#This Row],[Destino]],Tabela2[Estado],Tabela2[Id_Porto],-1)</f>
        <v>4</v>
      </c>
      <c r="G2511" s="68">
        <f>_xlfn.XLOOKUP(Tabela4[[#This Row],[Tipo]],Tabela5[Tipo],Tabela5[Id_Carga],-1)</f>
        <v>3</v>
      </c>
      <c r="H2511" s="59">
        <f>MONTH(DATE(2024, FIND(Tabela4[[#This Row],[Mês]], "janfevmarabrmaijunjulagosetoutnovdez")/3 + 1, 1))</f>
        <v>6</v>
      </c>
      <c r="I2511" s="51">
        <v>11</v>
      </c>
      <c r="J2511" s="47">
        <v>22</v>
      </c>
    </row>
    <row r="2512" spans="1:10" x14ac:dyDescent="0.25">
      <c r="A2512" s="59" t="s">
        <v>200</v>
      </c>
      <c r="B2512" s="46" t="s">
        <v>191</v>
      </c>
      <c r="C2512" s="46" t="s">
        <v>86</v>
      </c>
      <c r="D2512" s="46" t="s">
        <v>179</v>
      </c>
      <c r="E2512" s="68">
        <f>_xlfn.XLOOKUP(Tabela4[[#This Row],[Origem]],Tabela2[Estado],Tabela2[Id_Porto],-1)</f>
        <v>4</v>
      </c>
      <c r="F2512" s="68">
        <f>_xlfn.XLOOKUP(Tabela4[[#This Row],[Destino]],Tabela2[Estado],Tabela2[Id_Porto],-1)</f>
        <v>3</v>
      </c>
      <c r="G2512" s="68">
        <f>_xlfn.XLOOKUP(Tabela4[[#This Row],[Tipo]],Tabela5[Tipo],Tabela5[Id_Carga],-1)</f>
        <v>3</v>
      </c>
      <c r="H2512" s="59">
        <f>MONTH(DATE(2024, FIND(Tabela4[[#This Row],[Mês]], "janfevmarabrmaijunjulagosetoutnovdez")/3 + 1, 1))</f>
        <v>6</v>
      </c>
      <c r="I2512" s="51">
        <v>11</v>
      </c>
      <c r="J2512" s="47">
        <v>22</v>
      </c>
    </row>
    <row r="2513" spans="1:10" x14ac:dyDescent="0.25">
      <c r="A2513" s="59" t="s">
        <v>200</v>
      </c>
      <c r="B2513" s="46" t="s">
        <v>191</v>
      </c>
      <c r="C2513" s="46" t="s">
        <v>180</v>
      </c>
      <c r="D2513" s="46" t="s">
        <v>186</v>
      </c>
      <c r="E2513" s="68">
        <f>_xlfn.XLOOKUP(Tabela4[[#This Row],[Origem]],Tabela2[Estado],Tabela2[Id_Porto],-1)</f>
        <v>5</v>
      </c>
      <c r="F2513" s="68">
        <f>_xlfn.XLOOKUP(Tabela4[[#This Row],[Destino]],Tabela2[Estado],Tabela2[Id_Porto],-1)</f>
        <v>11</v>
      </c>
      <c r="G2513" s="68">
        <f>_xlfn.XLOOKUP(Tabela4[[#This Row],[Tipo]],Tabela5[Tipo],Tabela5[Id_Carga],-1)</f>
        <v>3</v>
      </c>
      <c r="H2513" s="59">
        <f>MONTH(DATE(2024, FIND(Tabela4[[#This Row],[Mês]], "janfevmarabrmaijunjulagosetoutnovdez")/3 + 1, 1))</f>
        <v>6</v>
      </c>
      <c r="I2513" s="51">
        <v>11</v>
      </c>
      <c r="J2513" s="47">
        <v>22</v>
      </c>
    </row>
    <row r="2514" spans="1:10" x14ac:dyDescent="0.25">
      <c r="A2514" s="59" t="s">
        <v>200</v>
      </c>
      <c r="B2514" s="46" t="s">
        <v>192</v>
      </c>
      <c r="C2514" s="46" t="s">
        <v>186</v>
      </c>
      <c r="D2514" s="46" t="s">
        <v>179</v>
      </c>
      <c r="E2514" s="68">
        <f>_xlfn.XLOOKUP(Tabela4[[#This Row],[Origem]],Tabela2[Estado],Tabela2[Id_Porto],-1)</f>
        <v>11</v>
      </c>
      <c r="F2514" s="68">
        <f>_xlfn.XLOOKUP(Tabela4[[#This Row],[Destino]],Tabela2[Estado],Tabela2[Id_Porto],-1)</f>
        <v>3</v>
      </c>
      <c r="G2514" s="68">
        <f>_xlfn.XLOOKUP(Tabela4[[#This Row],[Tipo]],Tabela5[Tipo],Tabela5[Id_Carga],-1)</f>
        <v>1</v>
      </c>
      <c r="H2514" s="59">
        <f>MONTH(DATE(2024, FIND(Tabela4[[#This Row],[Mês]], "janfevmarabrmaijunjulagosetoutnovdez")/3 + 1, 1))</f>
        <v>6</v>
      </c>
      <c r="I2514" s="51">
        <v>22</v>
      </c>
      <c r="J2514" s="47">
        <v>22</v>
      </c>
    </row>
    <row r="2515" spans="1:10" x14ac:dyDescent="0.25">
      <c r="A2515" s="59" t="s">
        <v>200</v>
      </c>
      <c r="B2515" s="46" t="s">
        <v>191</v>
      </c>
      <c r="C2515" s="46" t="s">
        <v>186</v>
      </c>
      <c r="D2515" s="46" t="s">
        <v>180</v>
      </c>
      <c r="E2515" s="68">
        <f>_xlfn.XLOOKUP(Tabela4[[#This Row],[Origem]],Tabela2[Estado],Tabela2[Id_Porto],-1)</f>
        <v>11</v>
      </c>
      <c r="F2515" s="68">
        <f>_xlfn.XLOOKUP(Tabela4[[#This Row],[Destino]],Tabela2[Estado],Tabela2[Id_Porto],-1)</f>
        <v>5</v>
      </c>
      <c r="G2515" s="68">
        <f>_xlfn.XLOOKUP(Tabela4[[#This Row],[Tipo]],Tabela5[Tipo],Tabela5[Id_Carga],-1)</f>
        <v>3</v>
      </c>
      <c r="H2515" s="59">
        <f>MONTH(DATE(2024, FIND(Tabela4[[#This Row],[Mês]], "janfevmarabrmaijunjulagosetoutnovdez")/3 + 1, 1))</f>
        <v>6</v>
      </c>
      <c r="I2515" s="51">
        <v>11</v>
      </c>
      <c r="J2515" s="47">
        <v>22</v>
      </c>
    </row>
    <row r="2516" spans="1:10" x14ac:dyDescent="0.25">
      <c r="A2516" s="59" t="s">
        <v>200</v>
      </c>
      <c r="B2516" s="46" t="s">
        <v>193</v>
      </c>
      <c r="C2516" s="46" t="s">
        <v>186</v>
      </c>
      <c r="D2516" s="46" t="s">
        <v>185</v>
      </c>
      <c r="E2516" s="68">
        <f>_xlfn.XLOOKUP(Tabela4[[#This Row],[Origem]],Tabela2[Estado],Tabela2[Id_Porto],-1)</f>
        <v>11</v>
      </c>
      <c r="F2516" s="68">
        <f>_xlfn.XLOOKUP(Tabela4[[#This Row],[Destino]],Tabela2[Estado],Tabela2[Id_Porto],-1)</f>
        <v>10</v>
      </c>
      <c r="G2516" s="68">
        <f>_xlfn.XLOOKUP(Tabela4[[#This Row],[Tipo]],Tabela5[Tipo],Tabela5[Id_Carga],-1)</f>
        <v>4</v>
      </c>
      <c r="H2516" s="59">
        <f>MONTH(DATE(2024, FIND(Tabela4[[#This Row],[Mês]], "janfevmarabrmaijunjulagosetoutnovdez")/3 + 1, 1))</f>
        <v>6</v>
      </c>
      <c r="I2516" s="51">
        <v>11</v>
      </c>
      <c r="J2516" s="47">
        <v>22</v>
      </c>
    </row>
    <row r="2517" spans="1:10" x14ac:dyDescent="0.25">
      <c r="A2517" s="59" t="s">
        <v>200</v>
      </c>
      <c r="B2517" s="46" t="s">
        <v>191</v>
      </c>
      <c r="C2517" s="46" t="s">
        <v>184</v>
      </c>
      <c r="D2517" s="46" t="s">
        <v>180</v>
      </c>
      <c r="E2517" s="68">
        <f>_xlfn.XLOOKUP(Tabela4[[#This Row],[Origem]],Tabela2[Estado],Tabela2[Id_Porto],-1)</f>
        <v>9</v>
      </c>
      <c r="F2517" s="68">
        <f>_xlfn.XLOOKUP(Tabela4[[#This Row],[Destino]],Tabela2[Estado],Tabela2[Id_Porto],-1)</f>
        <v>5</v>
      </c>
      <c r="G2517" s="68">
        <f>_xlfn.XLOOKUP(Tabela4[[#This Row],[Tipo]],Tabela5[Tipo],Tabela5[Id_Carga],-1)</f>
        <v>3</v>
      </c>
      <c r="H2517" s="59">
        <f>MONTH(DATE(2024, FIND(Tabela4[[#This Row],[Mês]], "janfevmarabrmaijunjulagosetoutnovdez")/3 + 1, 1))</f>
        <v>6</v>
      </c>
      <c r="I2517" s="51">
        <v>11</v>
      </c>
      <c r="J2517" s="47">
        <v>22</v>
      </c>
    </row>
    <row r="2518" spans="1:10" x14ac:dyDescent="0.25">
      <c r="A2518" s="59" t="s">
        <v>200</v>
      </c>
      <c r="B2518" s="46" t="s">
        <v>192</v>
      </c>
      <c r="C2518" s="46" t="s">
        <v>180</v>
      </c>
      <c r="D2518" s="46" t="s">
        <v>186</v>
      </c>
      <c r="E2518" s="68">
        <f>_xlfn.XLOOKUP(Tabela4[[#This Row],[Origem]],Tabela2[Estado],Tabela2[Id_Porto],-1)</f>
        <v>5</v>
      </c>
      <c r="F2518" s="68">
        <f>_xlfn.XLOOKUP(Tabela4[[#This Row],[Destino]],Tabela2[Estado],Tabela2[Id_Porto],-1)</f>
        <v>11</v>
      </c>
      <c r="G2518" s="68">
        <f>_xlfn.XLOOKUP(Tabela4[[#This Row],[Tipo]],Tabela5[Tipo],Tabela5[Id_Carga],-1)</f>
        <v>1</v>
      </c>
      <c r="H2518" s="59">
        <f>MONTH(DATE(2024, FIND(Tabela4[[#This Row],[Mês]], "janfevmarabrmaijunjulagosetoutnovdez")/3 + 1, 1))</f>
        <v>6</v>
      </c>
      <c r="I2518" s="51">
        <v>21</v>
      </c>
      <c r="J2518" s="47">
        <v>21</v>
      </c>
    </row>
    <row r="2519" spans="1:10" x14ac:dyDescent="0.25">
      <c r="A2519" s="59" t="s">
        <v>200</v>
      </c>
      <c r="B2519" s="46" t="s">
        <v>192</v>
      </c>
      <c r="C2519" s="46" t="s">
        <v>180</v>
      </c>
      <c r="D2519" s="46" t="s">
        <v>184</v>
      </c>
      <c r="E2519" s="68">
        <f>_xlfn.XLOOKUP(Tabela4[[#This Row],[Origem]],Tabela2[Estado],Tabela2[Id_Porto],-1)</f>
        <v>5</v>
      </c>
      <c r="F2519" s="68">
        <f>_xlfn.XLOOKUP(Tabela4[[#This Row],[Destino]],Tabela2[Estado],Tabela2[Id_Porto],-1)</f>
        <v>9</v>
      </c>
      <c r="G2519" s="68">
        <f>_xlfn.XLOOKUP(Tabela4[[#This Row],[Tipo]],Tabela5[Tipo],Tabela5[Id_Carga],-1)</f>
        <v>1</v>
      </c>
      <c r="H2519" s="59">
        <f>MONTH(DATE(2024, FIND(Tabela4[[#This Row],[Mês]], "janfevmarabrmaijunjulagosetoutnovdez")/3 + 1, 1))</f>
        <v>6</v>
      </c>
      <c r="I2519" s="51">
        <v>20</v>
      </c>
      <c r="J2519" s="47">
        <v>20</v>
      </c>
    </row>
    <row r="2520" spans="1:10" x14ac:dyDescent="0.25">
      <c r="A2520" s="59" t="s">
        <v>200</v>
      </c>
      <c r="B2520" s="46" t="s">
        <v>192</v>
      </c>
      <c r="C2520" s="46" t="s">
        <v>183</v>
      </c>
      <c r="D2520" s="46" t="s">
        <v>86</v>
      </c>
      <c r="E2520" s="68">
        <f>_xlfn.XLOOKUP(Tabela4[[#This Row],[Origem]],Tabela2[Estado],Tabela2[Id_Porto],-1)</f>
        <v>8</v>
      </c>
      <c r="F2520" s="68">
        <f>_xlfn.XLOOKUP(Tabela4[[#This Row],[Destino]],Tabela2[Estado],Tabela2[Id_Porto],-1)</f>
        <v>4</v>
      </c>
      <c r="G2520" s="68">
        <f>_xlfn.XLOOKUP(Tabela4[[#This Row],[Tipo]],Tabela5[Tipo],Tabela5[Id_Carga],-1)</f>
        <v>1</v>
      </c>
      <c r="H2520" s="59">
        <f>MONTH(DATE(2024, FIND(Tabela4[[#This Row],[Mês]], "janfevmarabrmaijunjulagosetoutnovdez")/3 + 1, 1))</f>
        <v>6</v>
      </c>
      <c r="I2520" s="51">
        <v>20</v>
      </c>
      <c r="J2520" s="47">
        <v>20</v>
      </c>
    </row>
    <row r="2521" spans="1:10" x14ac:dyDescent="0.25">
      <c r="A2521" s="59" t="s">
        <v>200</v>
      </c>
      <c r="B2521" s="46" t="s">
        <v>191</v>
      </c>
      <c r="C2521" s="46" t="s">
        <v>183</v>
      </c>
      <c r="D2521" s="46" t="s">
        <v>184</v>
      </c>
      <c r="E2521" s="68">
        <f>_xlfn.XLOOKUP(Tabela4[[#This Row],[Origem]],Tabela2[Estado],Tabela2[Id_Porto],-1)</f>
        <v>8</v>
      </c>
      <c r="F2521" s="68">
        <f>_xlfn.XLOOKUP(Tabela4[[#This Row],[Destino]],Tabela2[Estado],Tabela2[Id_Porto],-1)</f>
        <v>9</v>
      </c>
      <c r="G2521" s="68">
        <f>_xlfn.XLOOKUP(Tabela4[[#This Row],[Tipo]],Tabela5[Tipo],Tabela5[Id_Carga],-1)</f>
        <v>3</v>
      </c>
      <c r="H2521" s="59">
        <f>MONTH(DATE(2024, FIND(Tabela4[[#This Row],[Mês]], "janfevmarabrmaijunjulagosetoutnovdez")/3 + 1, 1))</f>
        <v>6</v>
      </c>
      <c r="I2521" s="51">
        <v>10</v>
      </c>
      <c r="J2521" s="47">
        <v>20</v>
      </c>
    </row>
    <row r="2522" spans="1:10" x14ac:dyDescent="0.25">
      <c r="A2522" s="59" t="s">
        <v>200</v>
      </c>
      <c r="B2522" s="46" t="s">
        <v>192</v>
      </c>
      <c r="C2522" s="46" t="s">
        <v>187</v>
      </c>
      <c r="D2522" s="46" t="s">
        <v>177</v>
      </c>
      <c r="E2522" s="68">
        <f>_xlfn.XLOOKUP(Tabela4[[#This Row],[Origem]],Tabela2[Estado],Tabela2[Id_Porto],-1)</f>
        <v>12</v>
      </c>
      <c r="F2522" s="68">
        <f>_xlfn.XLOOKUP(Tabela4[[#This Row],[Destino]],Tabela2[Estado],Tabela2[Id_Porto],-1)</f>
        <v>1</v>
      </c>
      <c r="G2522" s="68">
        <f>_xlfn.XLOOKUP(Tabela4[[#This Row],[Tipo]],Tabela5[Tipo],Tabela5[Id_Carga],-1)</f>
        <v>1</v>
      </c>
      <c r="H2522" s="59">
        <f>MONTH(DATE(2024, FIND(Tabela4[[#This Row],[Mês]], "janfevmarabrmaijunjulagosetoutnovdez")/3 + 1, 1))</f>
        <v>6</v>
      </c>
      <c r="I2522" s="51">
        <v>20</v>
      </c>
      <c r="J2522" s="47">
        <v>20</v>
      </c>
    </row>
    <row r="2523" spans="1:10" x14ac:dyDescent="0.25">
      <c r="A2523" s="59" t="s">
        <v>200</v>
      </c>
      <c r="B2523" s="46" t="s">
        <v>192</v>
      </c>
      <c r="C2523" s="46" t="s">
        <v>187</v>
      </c>
      <c r="D2523" s="46" t="s">
        <v>86</v>
      </c>
      <c r="E2523" s="68">
        <f>_xlfn.XLOOKUP(Tabela4[[#This Row],[Origem]],Tabela2[Estado],Tabela2[Id_Porto],-1)</f>
        <v>12</v>
      </c>
      <c r="F2523" s="68">
        <f>_xlfn.XLOOKUP(Tabela4[[#This Row],[Destino]],Tabela2[Estado],Tabela2[Id_Porto],-1)</f>
        <v>4</v>
      </c>
      <c r="G2523" s="68">
        <f>_xlfn.XLOOKUP(Tabela4[[#This Row],[Tipo]],Tabela5[Tipo],Tabela5[Id_Carga],-1)</f>
        <v>1</v>
      </c>
      <c r="H2523" s="59">
        <f>MONTH(DATE(2024, FIND(Tabela4[[#This Row],[Mês]], "janfevmarabrmaijunjulagosetoutnovdez")/3 + 1, 1))</f>
        <v>6</v>
      </c>
      <c r="I2523" s="51">
        <v>20</v>
      </c>
      <c r="J2523" s="47">
        <v>20</v>
      </c>
    </row>
    <row r="2524" spans="1:10" x14ac:dyDescent="0.25">
      <c r="A2524" s="59" t="s">
        <v>200</v>
      </c>
      <c r="B2524" s="46" t="s">
        <v>191</v>
      </c>
      <c r="C2524" s="46" t="s">
        <v>187</v>
      </c>
      <c r="D2524" s="46" t="s">
        <v>179</v>
      </c>
      <c r="E2524" s="68">
        <f>_xlfn.XLOOKUP(Tabela4[[#This Row],[Origem]],Tabela2[Estado],Tabela2[Id_Porto],-1)</f>
        <v>12</v>
      </c>
      <c r="F2524" s="68">
        <f>_xlfn.XLOOKUP(Tabela4[[#This Row],[Destino]],Tabela2[Estado],Tabela2[Id_Porto],-1)</f>
        <v>3</v>
      </c>
      <c r="G2524" s="68">
        <f>_xlfn.XLOOKUP(Tabela4[[#This Row],[Tipo]],Tabela5[Tipo],Tabela5[Id_Carga],-1)</f>
        <v>3</v>
      </c>
      <c r="H2524" s="59">
        <f>MONTH(DATE(2024, FIND(Tabela4[[#This Row],[Mês]], "janfevmarabrmaijunjulagosetoutnovdez")/3 + 1, 1))</f>
        <v>6</v>
      </c>
      <c r="I2524" s="51">
        <v>10</v>
      </c>
      <c r="J2524" s="47">
        <v>20</v>
      </c>
    </row>
    <row r="2525" spans="1:10" x14ac:dyDescent="0.25">
      <c r="A2525" s="59" t="s">
        <v>200</v>
      </c>
      <c r="B2525" s="46" t="s">
        <v>191</v>
      </c>
      <c r="C2525" s="46" t="s">
        <v>184</v>
      </c>
      <c r="D2525" s="46" t="s">
        <v>86</v>
      </c>
      <c r="E2525" s="68">
        <f>_xlfn.XLOOKUP(Tabela4[[#This Row],[Origem]],Tabela2[Estado],Tabela2[Id_Porto],-1)</f>
        <v>9</v>
      </c>
      <c r="F2525" s="68">
        <f>_xlfn.XLOOKUP(Tabela4[[#This Row],[Destino]],Tabela2[Estado],Tabela2[Id_Porto],-1)</f>
        <v>4</v>
      </c>
      <c r="G2525" s="68">
        <f>_xlfn.XLOOKUP(Tabela4[[#This Row],[Tipo]],Tabela5[Tipo],Tabela5[Id_Carga],-1)</f>
        <v>3</v>
      </c>
      <c r="H2525" s="59">
        <f>MONTH(DATE(2024, FIND(Tabela4[[#This Row],[Mês]], "janfevmarabrmaijunjulagosetoutnovdez")/3 + 1, 1))</f>
        <v>6</v>
      </c>
      <c r="I2525" s="51">
        <v>10</v>
      </c>
      <c r="J2525" s="47">
        <v>20</v>
      </c>
    </row>
    <row r="2526" spans="1:10" x14ac:dyDescent="0.25">
      <c r="A2526" s="59" t="s">
        <v>200</v>
      </c>
      <c r="B2526" s="46" t="s">
        <v>192</v>
      </c>
      <c r="C2526" s="46" t="s">
        <v>177</v>
      </c>
      <c r="D2526" s="46" t="s">
        <v>180</v>
      </c>
      <c r="E2526" s="68">
        <f>_xlfn.XLOOKUP(Tabela4[[#This Row],[Origem]],Tabela2[Estado],Tabela2[Id_Porto],-1)</f>
        <v>1</v>
      </c>
      <c r="F2526" s="68">
        <f>_xlfn.XLOOKUP(Tabela4[[#This Row],[Destino]],Tabela2[Estado],Tabela2[Id_Porto],-1)</f>
        <v>5</v>
      </c>
      <c r="G2526" s="68">
        <f>_xlfn.XLOOKUP(Tabela4[[#This Row],[Tipo]],Tabela5[Tipo],Tabela5[Id_Carga],-1)</f>
        <v>1</v>
      </c>
      <c r="H2526" s="59">
        <f>MONTH(DATE(2024, FIND(Tabela4[[#This Row],[Mês]], "janfevmarabrmaijunjulagosetoutnovdez")/3 + 1, 1))</f>
        <v>6</v>
      </c>
      <c r="I2526" s="51">
        <v>18</v>
      </c>
      <c r="J2526" s="47">
        <v>18</v>
      </c>
    </row>
    <row r="2527" spans="1:10" x14ac:dyDescent="0.25">
      <c r="A2527" s="59" t="s">
        <v>200</v>
      </c>
      <c r="B2527" s="46" t="s">
        <v>191</v>
      </c>
      <c r="C2527" s="46" t="s">
        <v>181</v>
      </c>
      <c r="D2527" s="46" t="s">
        <v>186</v>
      </c>
      <c r="E2527" s="68">
        <f>_xlfn.XLOOKUP(Tabela4[[#This Row],[Origem]],Tabela2[Estado],Tabela2[Id_Porto],-1)</f>
        <v>6</v>
      </c>
      <c r="F2527" s="68">
        <f>_xlfn.XLOOKUP(Tabela4[[#This Row],[Destino]],Tabela2[Estado],Tabela2[Id_Porto],-1)</f>
        <v>11</v>
      </c>
      <c r="G2527" s="68">
        <f>_xlfn.XLOOKUP(Tabela4[[#This Row],[Tipo]],Tabela5[Tipo],Tabela5[Id_Carga],-1)</f>
        <v>3</v>
      </c>
      <c r="H2527" s="59">
        <f>MONTH(DATE(2024, FIND(Tabela4[[#This Row],[Mês]], "janfevmarabrmaijunjulagosetoutnovdez")/3 + 1, 1))</f>
        <v>6</v>
      </c>
      <c r="I2527" s="51">
        <v>9</v>
      </c>
      <c r="J2527" s="47">
        <v>18</v>
      </c>
    </row>
    <row r="2528" spans="1:10" x14ac:dyDescent="0.25">
      <c r="A2528" s="59" t="s">
        <v>200</v>
      </c>
      <c r="B2528" s="46" t="s">
        <v>192</v>
      </c>
      <c r="C2528" s="46" t="s">
        <v>182</v>
      </c>
      <c r="D2528" s="46" t="s">
        <v>177</v>
      </c>
      <c r="E2528" s="68">
        <f>_xlfn.XLOOKUP(Tabela4[[#This Row],[Origem]],Tabela2[Estado],Tabela2[Id_Porto],-1)</f>
        <v>7</v>
      </c>
      <c r="F2528" s="68">
        <f>_xlfn.XLOOKUP(Tabela4[[#This Row],[Destino]],Tabela2[Estado],Tabela2[Id_Porto],-1)</f>
        <v>1</v>
      </c>
      <c r="G2528" s="68">
        <f>_xlfn.XLOOKUP(Tabela4[[#This Row],[Tipo]],Tabela5[Tipo],Tabela5[Id_Carga],-1)</f>
        <v>1</v>
      </c>
      <c r="H2528" s="59">
        <f>MONTH(DATE(2024, FIND(Tabela4[[#This Row],[Mês]], "janfevmarabrmaijunjulagosetoutnovdez")/3 + 1, 1))</f>
        <v>6</v>
      </c>
      <c r="I2528" s="51">
        <v>18</v>
      </c>
      <c r="J2528" s="47">
        <v>18</v>
      </c>
    </row>
    <row r="2529" spans="1:10" x14ac:dyDescent="0.25">
      <c r="A2529" s="59" t="s">
        <v>200</v>
      </c>
      <c r="B2529" s="46" t="s">
        <v>192</v>
      </c>
      <c r="C2529" s="46" t="s">
        <v>182</v>
      </c>
      <c r="D2529" s="46" t="s">
        <v>183</v>
      </c>
      <c r="E2529" s="68">
        <f>_xlfn.XLOOKUP(Tabela4[[#This Row],[Origem]],Tabela2[Estado],Tabela2[Id_Porto],-1)</f>
        <v>7</v>
      </c>
      <c r="F2529" s="68">
        <f>_xlfn.XLOOKUP(Tabela4[[#This Row],[Destino]],Tabela2[Estado],Tabela2[Id_Porto],-1)</f>
        <v>8</v>
      </c>
      <c r="G2529" s="68">
        <f>_xlfn.XLOOKUP(Tabela4[[#This Row],[Tipo]],Tabela5[Tipo],Tabela5[Id_Carga],-1)</f>
        <v>1</v>
      </c>
      <c r="H2529" s="59">
        <f>MONTH(DATE(2024, FIND(Tabela4[[#This Row],[Mês]], "janfevmarabrmaijunjulagosetoutnovdez")/3 + 1, 1))</f>
        <v>6</v>
      </c>
      <c r="I2529" s="51">
        <v>18</v>
      </c>
      <c r="J2529" s="47">
        <v>18</v>
      </c>
    </row>
    <row r="2530" spans="1:10" x14ac:dyDescent="0.25">
      <c r="A2530" s="59" t="s">
        <v>200</v>
      </c>
      <c r="B2530" s="46" t="s">
        <v>191</v>
      </c>
      <c r="C2530" s="46" t="s">
        <v>186</v>
      </c>
      <c r="D2530" s="46" t="s">
        <v>184</v>
      </c>
      <c r="E2530" s="68">
        <f>_xlfn.XLOOKUP(Tabela4[[#This Row],[Origem]],Tabela2[Estado],Tabela2[Id_Porto],-1)</f>
        <v>11</v>
      </c>
      <c r="F2530" s="68">
        <f>_xlfn.XLOOKUP(Tabela4[[#This Row],[Destino]],Tabela2[Estado],Tabela2[Id_Porto],-1)</f>
        <v>9</v>
      </c>
      <c r="G2530" s="68">
        <f>_xlfn.XLOOKUP(Tabela4[[#This Row],[Tipo]],Tabela5[Tipo],Tabela5[Id_Carga],-1)</f>
        <v>3</v>
      </c>
      <c r="H2530" s="59">
        <f>MONTH(DATE(2024, FIND(Tabela4[[#This Row],[Mês]], "janfevmarabrmaijunjulagosetoutnovdez")/3 + 1, 1))</f>
        <v>6</v>
      </c>
      <c r="I2530" s="51">
        <v>9</v>
      </c>
      <c r="J2530" s="47">
        <v>18</v>
      </c>
    </row>
    <row r="2531" spans="1:10" x14ac:dyDescent="0.25">
      <c r="A2531" s="59" t="s">
        <v>200</v>
      </c>
      <c r="B2531" s="46" t="s">
        <v>192</v>
      </c>
      <c r="C2531" s="46" t="s">
        <v>181</v>
      </c>
      <c r="D2531" s="46" t="s">
        <v>177</v>
      </c>
      <c r="E2531" s="68">
        <f>_xlfn.XLOOKUP(Tabela4[[#This Row],[Origem]],Tabela2[Estado],Tabela2[Id_Porto],-1)</f>
        <v>6</v>
      </c>
      <c r="F2531" s="68">
        <f>_xlfn.XLOOKUP(Tabela4[[#This Row],[Destino]],Tabela2[Estado],Tabela2[Id_Porto],-1)</f>
        <v>1</v>
      </c>
      <c r="G2531" s="68">
        <f>_xlfn.XLOOKUP(Tabela4[[#This Row],[Tipo]],Tabela5[Tipo],Tabela5[Id_Carga],-1)</f>
        <v>1</v>
      </c>
      <c r="H2531" s="59">
        <f>MONTH(DATE(2024, FIND(Tabela4[[#This Row],[Mês]], "janfevmarabrmaijunjulagosetoutnovdez")/3 + 1, 1))</f>
        <v>6</v>
      </c>
      <c r="I2531" s="51">
        <v>17</v>
      </c>
      <c r="J2531" s="47">
        <v>17</v>
      </c>
    </row>
    <row r="2532" spans="1:10" x14ac:dyDescent="0.25">
      <c r="A2532" s="59" t="s">
        <v>200</v>
      </c>
      <c r="B2532" s="46" t="s">
        <v>192</v>
      </c>
      <c r="C2532" s="46" t="s">
        <v>86</v>
      </c>
      <c r="D2532" s="46" t="s">
        <v>186</v>
      </c>
      <c r="E2532" s="68">
        <f>_xlfn.XLOOKUP(Tabela4[[#This Row],[Origem]],Tabela2[Estado],Tabela2[Id_Porto],-1)</f>
        <v>4</v>
      </c>
      <c r="F2532" s="68">
        <f>_xlfn.XLOOKUP(Tabela4[[#This Row],[Destino]],Tabela2[Estado],Tabela2[Id_Porto],-1)</f>
        <v>11</v>
      </c>
      <c r="G2532" s="68">
        <f>_xlfn.XLOOKUP(Tabela4[[#This Row],[Tipo]],Tabela5[Tipo],Tabela5[Id_Carga],-1)</f>
        <v>1</v>
      </c>
      <c r="H2532" s="59">
        <f>MONTH(DATE(2024, FIND(Tabela4[[#This Row],[Mês]], "janfevmarabrmaijunjulagosetoutnovdez")/3 + 1, 1))</f>
        <v>6</v>
      </c>
      <c r="I2532" s="51">
        <v>17</v>
      </c>
      <c r="J2532" s="47">
        <v>17</v>
      </c>
    </row>
    <row r="2533" spans="1:10" x14ac:dyDescent="0.25">
      <c r="A2533" s="59" t="s">
        <v>200</v>
      </c>
      <c r="B2533" s="46" t="s">
        <v>192</v>
      </c>
      <c r="C2533" s="46" t="s">
        <v>180</v>
      </c>
      <c r="D2533" s="46" t="s">
        <v>187</v>
      </c>
      <c r="E2533" s="68">
        <f>_xlfn.XLOOKUP(Tabela4[[#This Row],[Origem]],Tabela2[Estado],Tabela2[Id_Porto],-1)</f>
        <v>5</v>
      </c>
      <c r="F2533" s="68">
        <f>_xlfn.XLOOKUP(Tabela4[[#This Row],[Destino]],Tabela2[Estado],Tabela2[Id_Porto],-1)</f>
        <v>12</v>
      </c>
      <c r="G2533" s="68">
        <f>_xlfn.XLOOKUP(Tabela4[[#This Row],[Tipo]],Tabela5[Tipo],Tabela5[Id_Carga],-1)</f>
        <v>1</v>
      </c>
      <c r="H2533" s="59">
        <f>MONTH(DATE(2024, FIND(Tabela4[[#This Row],[Mês]], "janfevmarabrmaijunjulagosetoutnovdez")/3 + 1, 1))</f>
        <v>6</v>
      </c>
      <c r="I2533" s="51">
        <v>17</v>
      </c>
      <c r="J2533" s="47">
        <v>17</v>
      </c>
    </row>
    <row r="2534" spans="1:10" x14ac:dyDescent="0.25">
      <c r="A2534" s="59" t="s">
        <v>200</v>
      </c>
      <c r="B2534" s="46" t="s">
        <v>191</v>
      </c>
      <c r="C2534" s="46" t="s">
        <v>181</v>
      </c>
      <c r="D2534" s="46" t="s">
        <v>86</v>
      </c>
      <c r="E2534" s="68">
        <f>_xlfn.XLOOKUP(Tabela4[[#This Row],[Origem]],Tabela2[Estado],Tabela2[Id_Porto],-1)</f>
        <v>6</v>
      </c>
      <c r="F2534" s="68">
        <f>_xlfn.XLOOKUP(Tabela4[[#This Row],[Destino]],Tabela2[Estado],Tabela2[Id_Porto],-1)</f>
        <v>4</v>
      </c>
      <c r="G2534" s="68">
        <f>_xlfn.XLOOKUP(Tabela4[[#This Row],[Tipo]],Tabela5[Tipo],Tabela5[Id_Carga],-1)</f>
        <v>3</v>
      </c>
      <c r="H2534" s="59">
        <f>MONTH(DATE(2024, FIND(Tabela4[[#This Row],[Mês]], "janfevmarabrmaijunjulagosetoutnovdez")/3 + 1, 1))</f>
        <v>6</v>
      </c>
      <c r="I2534" s="51">
        <v>8</v>
      </c>
      <c r="J2534" s="47">
        <v>16</v>
      </c>
    </row>
    <row r="2535" spans="1:10" x14ac:dyDescent="0.25">
      <c r="A2535" s="59" t="s">
        <v>200</v>
      </c>
      <c r="B2535" s="46" t="s">
        <v>191</v>
      </c>
      <c r="C2535" s="46" t="s">
        <v>182</v>
      </c>
      <c r="D2535" s="46" t="s">
        <v>183</v>
      </c>
      <c r="E2535" s="68">
        <f>_xlfn.XLOOKUP(Tabela4[[#This Row],[Origem]],Tabela2[Estado],Tabela2[Id_Porto],-1)</f>
        <v>7</v>
      </c>
      <c r="F2535" s="68">
        <f>_xlfn.XLOOKUP(Tabela4[[#This Row],[Destino]],Tabela2[Estado],Tabela2[Id_Porto],-1)</f>
        <v>8</v>
      </c>
      <c r="G2535" s="68">
        <f>_xlfn.XLOOKUP(Tabela4[[#This Row],[Tipo]],Tabela5[Tipo],Tabela5[Id_Carga],-1)</f>
        <v>3</v>
      </c>
      <c r="H2535" s="59">
        <f>MONTH(DATE(2024, FIND(Tabela4[[#This Row],[Mês]], "janfevmarabrmaijunjulagosetoutnovdez")/3 + 1, 1))</f>
        <v>6</v>
      </c>
      <c r="I2535" s="51">
        <v>8</v>
      </c>
      <c r="J2535" s="47">
        <v>16</v>
      </c>
    </row>
    <row r="2536" spans="1:10" x14ac:dyDescent="0.25">
      <c r="A2536" s="59" t="s">
        <v>200</v>
      </c>
      <c r="B2536" s="46" t="s">
        <v>192</v>
      </c>
      <c r="C2536" s="46" t="s">
        <v>180</v>
      </c>
      <c r="D2536" s="46" t="s">
        <v>186</v>
      </c>
      <c r="E2536" s="68">
        <f>_xlfn.XLOOKUP(Tabela4[[#This Row],[Origem]],Tabela2[Estado],Tabela2[Id_Porto],-1)</f>
        <v>5</v>
      </c>
      <c r="F2536" s="68">
        <f>_xlfn.XLOOKUP(Tabela4[[#This Row],[Destino]],Tabela2[Estado],Tabela2[Id_Porto],-1)</f>
        <v>11</v>
      </c>
      <c r="G2536" s="68">
        <f>_xlfn.XLOOKUP(Tabela4[[#This Row],[Tipo]],Tabela5[Tipo],Tabela5[Id_Carga],-1)</f>
        <v>1</v>
      </c>
      <c r="H2536" s="59">
        <f>MONTH(DATE(2024, FIND(Tabela4[[#This Row],[Mês]], "janfevmarabrmaijunjulagosetoutnovdez")/3 + 1, 1))</f>
        <v>6</v>
      </c>
      <c r="I2536" s="51">
        <v>16</v>
      </c>
      <c r="J2536" s="47">
        <v>16</v>
      </c>
    </row>
    <row r="2537" spans="1:10" x14ac:dyDescent="0.25">
      <c r="A2537" s="59" t="s">
        <v>200</v>
      </c>
      <c r="B2537" s="46" t="s">
        <v>193</v>
      </c>
      <c r="C2537" s="46" t="s">
        <v>187</v>
      </c>
      <c r="D2537" s="46" t="s">
        <v>86</v>
      </c>
      <c r="E2537" s="68">
        <f>_xlfn.XLOOKUP(Tabela4[[#This Row],[Origem]],Tabela2[Estado],Tabela2[Id_Porto],-1)</f>
        <v>12</v>
      </c>
      <c r="F2537" s="68">
        <f>_xlfn.XLOOKUP(Tabela4[[#This Row],[Destino]],Tabela2[Estado],Tabela2[Id_Porto],-1)</f>
        <v>4</v>
      </c>
      <c r="G2537" s="68">
        <f>_xlfn.XLOOKUP(Tabela4[[#This Row],[Tipo]],Tabela5[Tipo],Tabela5[Id_Carga],-1)</f>
        <v>4</v>
      </c>
      <c r="H2537" s="59">
        <f>MONTH(DATE(2024, FIND(Tabela4[[#This Row],[Mês]], "janfevmarabrmaijunjulagosetoutnovdez")/3 + 1, 1))</f>
        <v>6</v>
      </c>
      <c r="I2537" s="51">
        <v>8</v>
      </c>
      <c r="J2537" s="47">
        <v>16</v>
      </c>
    </row>
    <row r="2538" spans="1:10" x14ac:dyDescent="0.25">
      <c r="A2538" s="59" t="s">
        <v>200</v>
      </c>
      <c r="B2538" s="46" t="s">
        <v>191</v>
      </c>
      <c r="C2538" s="46" t="s">
        <v>186</v>
      </c>
      <c r="D2538" s="46" t="s">
        <v>181</v>
      </c>
      <c r="E2538" s="68">
        <f>_xlfn.XLOOKUP(Tabela4[[#This Row],[Origem]],Tabela2[Estado],Tabela2[Id_Porto],-1)</f>
        <v>11</v>
      </c>
      <c r="F2538" s="68">
        <f>_xlfn.XLOOKUP(Tabela4[[#This Row],[Destino]],Tabela2[Estado],Tabela2[Id_Porto],-1)</f>
        <v>6</v>
      </c>
      <c r="G2538" s="68">
        <f>_xlfn.XLOOKUP(Tabela4[[#This Row],[Tipo]],Tabela5[Tipo],Tabela5[Id_Carga],-1)</f>
        <v>3</v>
      </c>
      <c r="H2538" s="59">
        <f>MONTH(DATE(2024, FIND(Tabela4[[#This Row],[Mês]], "janfevmarabrmaijunjulagosetoutnovdez")/3 + 1, 1))</f>
        <v>6</v>
      </c>
      <c r="I2538" s="51">
        <v>8</v>
      </c>
      <c r="J2538" s="47">
        <v>16</v>
      </c>
    </row>
    <row r="2539" spans="1:10" x14ac:dyDescent="0.25">
      <c r="A2539" s="59" t="s">
        <v>200</v>
      </c>
      <c r="B2539" s="46" t="s">
        <v>192</v>
      </c>
      <c r="C2539" s="46" t="s">
        <v>186</v>
      </c>
      <c r="D2539" s="46" t="s">
        <v>86</v>
      </c>
      <c r="E2539" s="68">
        <f>_xlfn.XLOOKUP(Tabela4[[#This Row],[Origem]],Tabela2[Estado],Tabela2[Id_Porto],-1)</f>
        <v>11</v>
      </c>
      <c r="F2539" s="68">
        <f>_xlfn.XLOOKUP(Tabela4[[#This Row],[Destino]],Tabela2[Estado],Tabela2[Id_Porto],-1)</f>
        <v>4</v>
      </c>
      <c r="G2539" s="68">
        <f>_xlfn.XLOOKUP(Tabela4[[#This Row],[Tipo]],Tabela5[Tipo],Tabela5[Id_Carga],-1)</f>
        <v>1</v>
      </c>
      <c r="H2539" s="59">
        <f>MONTH(DATE(2024, FIND(Tabela4[[#This Row],[Mês]], "janfevmarabrmaijunjulagosetoutnovdez")/3 + 1, 1))</f>
        <v>6</v>
      </c>
      <c r="I2539" s="51">
        <v>16</v>
      </c>
      <c r="J2539" s="47">
        <v>16</v>
      </c>
    </row>
    <row r="2540" spans="1:10" x14ac:dyDescent="0.25">
      <c r="A2540" s="59" t="s">
        <v>200</v>
      </c>
      <c r="B2540" s="46" t="s">
        <v>191</v>
      </c>
      <c r="C2540" s="46" t="s">
        <v>177</v>
      </c>
      <c r="D2540" s="46" t="s">
        <v>180</v>
      </c>
      <c r="E2540" s="68">
        <f>_xlfn.XLOOKUP(Tabela4[[#This Row],[Origem]],Tabela2[Estado],Tabela2[Id_Porto],-1)</f>
        <v>1</v>
      </c>
      <c r="F2540" s="68">
        <f>_xlfn.XLOOKUP(Tabela4[[#This Row],[Destino]],Tabela2[Estado],Tabela2[Id_Porto],-1)</f>
        <v>5</v>
      </c>
      <c r="G2540" s="68">
        <f>_xlfn.XLOOKUP(Tabela4[[#This Row],[Tipo]],Tabela5[Tipo],Tabela5[Id_Carga],-1)</f>
        <v>3</v>
      </c>
      <c r="H2540" s="59">
        <f>MONTH(DATE(2024, FIND(Tabela4[[#This Row],[Mês]], "janfevmarabrmaijunjulagosetoutnovdez")/3 + 1, 1))</f>
        <v>6</v>
      </c>
      <c r="I2540" s="51">
        <v>7</v>
      </c>
      <c r="J2540" s="47">
        <v>14</v>
      </c>
    </row>
    <row r="2541" spans="1:10" x14ac:dyDescent="0.25">
      <c r="A2541" s="59" t="s">
        <v>200</v>
      </c>
      <c r="B2541" s="46" t="s">
        <v>191</v>
      </c>
      <c r="C2541" s="46" t="s">
        <v>177</v>
      </c>
      <c r="D2541" s="46" t="s">
        <v>184</v>
      </c>
      <c r="E2541" s="68">
        <f>_xlfn.XLOOKUP(Tabela4[[#This Row],[Origem]],Tabela2[Estado],Tabela2[Id_Porto],-1)</f>
        <v>1</v>
      </c>
      <c r="F2541" s="68">
        <f>_xlfn.XLOOKUP(Tabela4[[#This Row],[Destino]],Tabela2[Estado],Tabela2[Id_Porto],-1)</f>
        <v>9</v>
      </c>
      <c r="G2541" s="68">
        <f>_xlfn.XLOOKUP(Tabela4[[#This Row],[Tipo]],Tabela5[Tipo],Tabela5[Id_Carga],-1)</f>
        <v>3</v>
      </c>
      <c r="H2541" s="59">
        <f>MONTH(DATE(2024, FIND(Tabela4[[#This Row],[Mês]], "janfevmarabrmaijunjulagosetoutnovdez")/3 + 1, 1))</f>
        <v>6</v>
      </c>
      <c r="I2541" s="51">
        <v>7</v>
      </c>
      <c r="J2541" s="47">
        <v>14</v>
      </c>
    </row>
    <row r="2542" spans="1:10" x14ac:dyDescent="0.25">
      <c r="A2542" s="59" t="s">
        <v>200</v>
      </c>
      <c r="B2542" s="46" t="s">
        <v>193</v>
      </c>
      <c r="C2542" s="46" t="s">
        <v>177</v>
      </c>
      <c r="D2542" s="46" t="s">
        <v>184</v>
      </c>
      <c r="E2542" s="68">
        <f>_xlfn.XLOOKUP(Tabela4[[#This Row],[Origem]],Tabela2[Estado],Tabela2[Id_Porto],-1)</f>
        <v>1</v>
      </c>
      <c r="F2542" s="68">
        <f>_xlfn.XLOOKUP(Tabela4[[#This Row],[Destino]],Tabela2[Estado],Tabela2[Id_Porto],-1)</f>
        <v>9</v>
      </c>
      <c r="G2542" s="68">
        <f>_xlfn.XLOOKUP(Tabela4[[#This Row],[Tipo]],Tabela5[Tipo],Tabela5[Id_Carga],-1)</f>
        <v>4</v>
      </c>
      <c r="H2542" s="59">
        <f>MONTH(DATE(2024, FIND(Tabela4[[#This Row],[Mês]], "janfevmarabrmaijunjulagosetoutnovdez")/3 + 1, 1))</f>
        <v>6</v>
      </c>
      <c r="I2542" s="51">
        <v>7</v>
      </c>
      <c r="J2542" s="47">
        <v>14</v>
      </c>
    </row>
    <row r="2543" spans="1:10" x14ac:dyDescent="0.25">
      <c r="A2543" s="59" t="s">
        <v>200</v>
      </c>
      <c r="B2543" s="46" t="s">
        <v>191</v>
      </c>
      <c r="C2543" s="46" t="s">
        <v>181</v>
      </c>
      <c r="D2543" s="46" t="s">
        <v>184</v>
      </c>
      <c r="E2543" s="68">
        <f>_xlfn.XLOOKUP(Tabela4[[#This Row],[Origem]],Tabela2[Estado],Tabela2[Id_Porto],-1)</f>
        <v>6</v>
      </c>
      <c r="F2543" s="68">
        <f>_xlfn.XLOOKUP(Tabela4[[#This Row],[Destino]],Tabela2[Estado],Tabela2[Id_Porto],-1)</f>
        <v>9</v>
      </c>
      <c r="G2543" s="68">
        <f>_xlfn.XLOOKUP(Tabela4[[#This Row],[Tipo]],Tabela5[Tipo],Tabela5[Id_Carga],-1)</f>
        <v>3</v>
      </c>
      <c r="H2543" s="59">
        <f>MONTH(DATE(2024, FIND(Tabela4[[#This Row],[Mês]], "janfevmarabrmaijunjulagosetoutnovdez")/3 + 1, 1))</f>
        <v>6</v>
      </c>
      <c r="I2543" s="51">
        <v>14</v>
      </c>
      <c r="J2543" s="47">
        <v>14</v>
      </c>
    </row>
    <row r="2544" spans="1:10" x14ac:dyDescent="0.25">
      <c r="A2544" s="59" t="s">
        <v>200</v>
      </c>
      <c r="B2544" s="46" t="s">
        <v>191</v>
      </c>
      <c r="C2544" s="46" t="s">
        <v>181</v>
      </c>
      <c r="D2544" s="46" t="s">
        <v>184</v>
      </c>
      <c r="E2544" s="68">
        <f>_xlfn.XLOOKUP(Tabela4[[#This Row],[Origem]],Tabela2[Estado],Tabela2[Id_Porto],-1)</f>
        <v>6</v>
      </c>
      <c r="F2544" s="68">
        <f>_xlfn.XLOOKUP(Tabela4[[#This Row],[Destino]],Tabela2[Estado],Tabela2[Id_Porto],-1)</f>
        <v>9</v>
      </c>
      <c r="G2544" s="68">
        <f>_xlfn.XLOOKUP(Tabela4[[#This Row],[Tipo]],Tabela5[Tipo],Tabela5[Id_Carga],-1)</f>
        <v>3</v>
      </c>
      <c r="H2544" s="59">
        <f>MONTH(DATE(2024, FIND(Tabela4[[#This Row],[Mês]], "janfevmarabrmaijunjulagosetoutnovdez")/3 + 1, 1))</f>
        <v>6</v>
      </c>
      <c r="I2544" s="51">
        <v>7</v>
      </c>
      <c r="J2544" s="47">
        <v>14</v>
      </c>
    </row>
    <row r="2545" spans="1:10" x14ac:dyDescent="0.25">
      <c r="A2545" s="59" t="s">
        <v>200</v>
      </c>
      <c r="B2545" s="46" t="s">
        <v>191</v>
      </c>
      <c r="C2545" s="46" t="s">
        <v>180</v>
      </c>
      <c r="D2545" s="46" t="s">
        <v>186</v>
      </c>
      <c r="E2545" s="68">
        <f>_xlfn.XLOOKUP(Tabela4[[#This Row],[Origem]],Tabela2[Estado],Tabela2[Id_Porto],-1)</f>
        <v>5</v>
      </c>
      <c r="F2545" s="68">
        <f>_xlfn.XLOOKUP(Tabela4[[#This Row],[Destino]],Tabela2[Estado],Tabela2[Id_Porto],-1)</f>
        <v>11</v>
      </c>
      <c r="G2545" s="68">
        <f>_xlfn.XLOOKUP(Tabela4[[#This Row],[Tipo]],Tabela5[Tipo],Tabela5[Id_Carga],-1)</f>
        <v>3</v>
      </c>
      <c r="H2545" s="59">
        <f>MONTH(DATE(2024, FIND(Tabela4[[#This Row],[Mês]], "janfevmarabrmaijunjulagosetoutnovdez")/3 + 1, 1))</f>
        <v>6</v>
      </c>
      <c r="I2545" s="51">
        <v>7</v>
      </c>
      <c r="J2545" s="47">
        <v>14</v>
      </c>
    </row>
    <row r="2546" spans="1:10" x14ac:dyDescent="0.25">
      <c r="A2546" s="59" t="s">
        <v>200</v>
      </c>
      <c r="B2546" s="46" t="s">
        <v>191</v>
      </c>
      <c r="C2546" s="46" t="s">
        <v>183</v>
      </c>
      <c r="D2546" s="46" t="s">
        <v>86</v>
      </c>
      <c r="E2546" s="68">
        <f>_xlfn.XLOOKUP(Tabela4[[#This Row],[Origem]],Tabela2[Estado],Tabela2[Id_Porto],-1)</f>
        <v>8</v>
      </c>
      <c r="F2546" s="68">
        <f>_xlfn.XLOOKUP(Tabela4[[#This Row],[Destino]],Tabela2[Estado],Tabela2[Id_Porto],-1)</f>
        <v>4</v>
      </c>
      <c r="G2546" s="68">
        <f>_xlfn.XLOOKUP(Tabela4[[#This Row],[Tipo]],Tabela5[Tipo],Tabela5[Id_Carga],-1)</f>
        <v>3</v>
      </c>
      <c r="H2546" s="59">
        <f>MONTH(DATE(2024, FIND(Tabela4[[#This Row],[Mês]], "janfevmarabrmaijunjulagosetoutnovdez")/3 + 1, 1))</f>
        <v>6</v>
      </c>
      <c r="I2546" s="51">
        <v>7</v>
      </c>
      <c r="J2546" s="47">
        <v>14</v>
      </c>
    </row>
    <row r="2547" spans="1:10" x14ac:dyDescent="0.25">
      <c r="A2547" s="59" t="s">
        <v>200</v>
      </c>
      <c r="B2547" s="46" t="s">
        <v>192</v>
      </c>
      <c r="C2547" s="46" t="s">
        <v>187</v>
      </c>
      <c r="D2547" s="46" t="s">
        <v>184</v>
      </c>
      <c r="E2547" s="68">
        <f>_xlfn.XLOOKUP(Tabela4[[#This Row],[Origem]],Tabela2[Estado],Tabela2[Id_Porto],-1)</f>
        <v>12</v>
      </c>
      <c r="F2547" s="68">
        <f>_xlfn.XLOOKUP(Tabela4[[#This Row],[Destino]],Tabela2[Estado],Tabela2[Id_Porto],-1)</f>
        <v>9</v>
      </c>
      <c r="G2547" s="68">
        <f>_xlfn.XLOOKUP(Tabela4[[#This Row],[Tipo]],Tabela5[Tipo],Tabela5[Id_Carga],-1)</f>
        <v>1</v>
      </c>
      <c r="H2547" s="59">
        <f>MONTH(DATE(2024, FIND(Tabela4[[#This Row],[Mês]], "janfevmarabrmaijunjulagosetoutnovdez")/3 + 1, 1))</f>
        <v>6</v>
      </c>
      <c r="I2547" s="51">
        <v>14</v>
      </c>
      <c r="J2547" s="47">
        <v>14</v>
      </c>
    </row>
    <row r="2548" spans="1:10" x14ac:dyDescent="0.25">
      <c r="A2548" s="59" t="s">
        <v>200</v>
      </c>
      <c r="B2548" s="46" t="s">
        <v>192</v>
      </c>
      <c r="C2548" s="46" t="s">
        <v>183</v>
      </c>
      <c r="D2548" s="46" t="s">
        <v>184</v>
      </c>
      <c r="E2548" s="68">
        <f>_xlfn.XLOOKUP(Tabela4[[#This Row],[Origem]],Tabela2[Estado],Tabela2[Id_Porto],-1)</f>
        <v>8</v>
      </c>
      <c r="F2548" s="68">
        <f>_xlfn.XLOOKUP(Tabela4[[#This Row],[Destino]],Tabela2[Estado],Tabela2[Id_Porto],-1)</f>
        <v>9</v>
      </c>
      <c r="G2548" s="68">
        <f>_xlfn.XLOOKUP(Tabela4[[#This Row],[Tipo]],Tabela5[Tipo],Tabela5[Id_Carga],-1)</f>
        <v>1</v>
      </c>
      <c r="H2548" s="59">
        <f>MONTH(DATE(2024, FIND(Tabela4[[#This Row],[Mês]], "janfevmarabrmaijunjulagosetoutnovdez")/3 + 1, 1))</f>
        <v>6</v>
      </c>
      <c r="I2548" s="51">
        <v>13</v>
      </c>
      <c r="J2548" s="47">
        <v>13</v>
      </c>
    </row>
    <row r="2549" spans="1:10" x14ac:dyDescent="0.25">
      <c r="A2549" s="59" t="s">
        <v>200</v>
      </c>
      <c r="B2549" s="46" t="s">
        <v>192</v>
      </c>
      <c r="C2549" s="46" t="s">
        <v>187</v>
      </c>
      <c r="D2549" s="46" t="s">
        <v>86</v>
      </c>
      <c r="E2549" s="68">
        <f>_xlfn.XLOOKUP(Tabela4[[#This Row],[Origem]],Tabela2[Estado],Tabela2[Id_Porto],-1)</f>
        <v>12</v>
      </c>
      <c r="F2549" s="68">
        <f>_xlfn.XLOOKUP(Tabela4[[#This Row],[Destino]],Tabela2[Estado],Tabela2[Id_Porto],-1)</f>
        <v>4</v>
      </c>
      <c r="G2549" s="68">
        <f>_xlfn.XLOOKUP(Tabela4[[#This Row],[Tipo]],Tabela5[Tipo],Tabela5[Id_Carga],-1)</f>
        <v>1</v>
      </c>
      <c r="H2549" s="59">
        <f>MONTH(DATE(2024, FIND(Tabela4[[#This Row],[Mês]], "janfevmarabrmaijunjulagosetoutnovdez")/3 + 1, 1))</f>
        <v>6</v>
      </c>
      <c r="I2549" s="51">
        <v>13</v>
      </c>
      <c r="J2549" s="47">
        <v>13</v>
      </c>
    </row>
    <row r="2550" spans="1:10" x14ac:dyDescent="0.25">
      <c r="A2550" s="59" t="s">
        <v>200</v>
      </c>
      <c r="B2550" s="46" t="s">
        <v>192</v>
      </c>
      <c r="C2550" s="46" t="s">
        <v>177</v>
      </c>
      <c r="D2550" s="46" t="s">
        <v>181</v>
      </c>
      <c r="E2550" s="68">
        <f>_xlfn.XLOOKUP(Tabela4[[#This Row],[Origem]],Tabela2[Estado],Tabela2[Id_Porto],-1)</f>
        <v>1</v>
      </c>
      <c r="F2550" s="68">
        <f>_xlfn.XLOOKUP(Tabela4[[#This Row],[Destino]],Tabela2[Estado],Tabela2[Id_Porto],-1)</f>
        <v>6</v>
      </c>
      <c r="G2550" s="68">
        <f>_xlfn.XLOOKUP(Tabela4[[#This Row],[Tipo]],Tabela5[Tipo],Tabela5[Id_Carga],-1)</f>
        <v>1</v>
      </c>
      <c r="H2550" s="59">
        <f>MONTH(DATE(2024, FIND(Tabela4[[#This Row],[Mês]], "janfevmarabrmaijunjulagosetoutnovdez")/3 + 1, 1))</f>
        <v>6</v>
      </c>
      <c r="I2550" s="51">
        <v>12</v>
      </c>
      <c r="J2550" s="47">
        <v>12</v>
      </c>
    </row>
    <row r="2551" spans="1:10" x14ac:dyDescent="0.25">
      <c r="A2551" s="59" t="s">
        <v>200</v>
      </c>
      <c r="B2551" s="46" t="s">
        <v>191</v>
      </c>
      <c r="C2551" s="46" t="s">
        <v>177</v>
      </c>
      <c r="D2551" s="46" t="s">
        <v>181</v>
      </c>
      <c r="E2551" s="68">
        <f>_xlfn.XLOOKUP(Tabela4[[#This Row],[Origem]],Tabela2[Estado],Tabela2[Id_Porto],-1)</f>
        <v>1</v>
      </c>
      <c r="F2551" s="68">
        <f>_xlfn.XLOOKUP(Tabela4[[#This Row],[Destino]],Tabela2[Estado],Tabela2[Id_Porto],-1)</f>
        <v>6</v>
      </c>
      <c r="G2551" s="68">
        <f>_xlfn.XLOOKUP(Tabela4[[#This Row],[Tipo]],Tabela5[Tipo],Tabela5[Id_Carga],-1)</f>
        <v>3</v>
      </c>
      <c r="H2551" s="59">
        <f>MONTH(DATE(2024, FIND(Tabela4[[#This Row],[Mês]], "janfevmarabrmaijunjulagosetoutnovdez")/3 + 1, 1))</f>
        <v>6</v>
      </c>
      <c r="I2551" s="51">
        <v>6</v>
      </c>
      <c r="J2551" s="47">
        <v>12</v>
      </c>
    </row>
    <row r="2552" spans="1:10" x14ac:dyDescent="0.25">
      <c r="A2552" s="59" t="s">
        <v>200</v>
      </c>
      <c r="B2552" s="46" t="s">
        <v>191</v>
      </c>
      <c r="C2552" s="46" t="s">
        <v>86</v>
      </c>
      <c r="D2552" s="46" t="s">
        <v>184</v>
      </c>
      <c r="E2552" s="68">
        <f>_xlfn.XLOOKUP(Tabela4[[#This Row],[Origem]],Tabela2[Estado],Tabela2[Id_Porto],-1)</f>
        <v>4</v>
      </c>
      <c r="F2552" s="68">
        <f>_xlfn.XLOOKUP(Tabela4[[#This Row],[Destino]],Tabela2[Estado],Tabela2[Id_Porto],-1)</f>
        <v>9</v>
      </c>
      <c r="G2552" s="68">
        <f>_xlfn.XLOOKUP(Tabela4[[#This Row],[Tipo]],Tabela5[Tipo],Tabela5[Id_Carga],-1)</f>
        <v>3</v>
      </c>
      <c r="H2552" s="59">
        <f>MONTH(DATE(2024, FIND(Tabela4[[#This Row],[Mês]], "janfevmarabrmaijunjulagosetoutnovdez")/3 + 1, 1))</f>
        <v>6</v>
      </c>
      <c r="I2552" s="51">
        <v>12</v>
      </c>
      <c r="J2552" s="47">
        <v>12</v>
      </c>
    </row>
    <row r="2553" spans="1:10" x14ac:dyDescent="0.25">
      <c r="A2553" s="59" t="s">
        <v>200</v>
      </c>
      <c r="B2553" s="46" t="s">
        <v>192</v>
      </c>
      <c r="C2553" s="46" t="s">
        <v>178</v>
      </c>
      <c r="D2553" s="46" t="s">
        <v>86</v>
      </c>
      <c r="E2553" s="68">
        <f>_xlfn.XLOOKUP(Tabela4[[#This Row],[Origem]],Tabela2[Estado],Tabela2[Id_Porto],-1)</f>
        <v>2</v>
      </c>
      <c r="F2553" s="68">
        <f>_xlfn.XLOOKUP(Tabela4[[#This Row],[Destino]],Tabela2[Estado],Tabela2[Id_Porto],-1)</f>
        <v>4</v>
      </c>
      <c r="G2553" s="68">
        <f>_xlfn.XLOOKUP(Tabela4[[#This Row],[Tipo]],Tabela5[Tipo],Tabela5[Id_Carga],-1)</f>
        <v>1</v>
      </c>
      <c r="H2553" s="59">
        <f>MONTH(DATE(2024, FIND(Tabela4[[#This Row],[Mês]], "janfevmarabrmaijunjulagosetoutnovdez")/3 + 1, 1))</f>
        <v>6</v>
      </c>
      <c r="I2553" s="51">
        <v>12</v>
      </c>
      <c r="J2553" s="47">
        <v>12</v>
      </c>
    </row>
    <row r="2554" spans="1:10" x14ac:dyDescent="0.25">
      <c r="A2554" s="59" t="s">
        <v>200</v>
      </c>
      <c r="B2554" s="46" t="s">
        <v>193</v>
      </c>
      <c r="C2554" s="46" t="s">
        <v>187</v>
      </c>
      <c r="D2554" s="46" t="s">
        <v>180</v>
      </c>
      <c r="E2554" s="68">
        <f>_xlfn.XLOOKUP(Tabela4[[#This Row],[Origem]],Tabela2[Estado],Tabela2[Id_Porto],-1)</f>
        <v>12</v>
      </c>
      <c r="F2554" s="68">
        <f>_xlfn.XLOOKUP(Tabela4[[#This Row],[Destino]],Tabela2[Estado],Tabela2[Id_Porto],-1)</f>
        <v>5</v>
      </c>
      <c r="G2554" s="68">
        <f>_xlfn.XLOOKUP(Tabela4[[#This Row],[Tipo]],Tabela5[Tipo],Tabela5[Id_Carga],-1)</f>
        <v>4</v>
      </c>
      <c r="H2554" s="59">
        <f>MONTH(DATE(2024, FIND(Tabela4[[#This Row],[Mês]], "janfevmarabrmaijunjulagosetoutnovdez")/3 + 1, 1))</f>
        <v>6</v>
      </c>
      <c r="I2554" s="51">
        <v>6</v>
      </c>
      <c r="J2554" s="47">
        <v>12</v>
      </c>
    </row>
    <row r="2555" spans="1:10" x14ac:dyDescent="0.25">
      <c r="A2555" s="59" t="s">
        <v>200</v>
      </c>
      <c r="B2555" s="46" t="s">
        <v>191</v>
      </c>
      <c r="C2555" s="46" t="s">
        <v>186</v>
      </c>
      <c r="D2555" s="46" t="s">
        <v>180</v>
      </c>
      <c r="E2555" s="68">
        <f>_xlfn.XLOOKUP(Tabela4[[#This Row],[Origem]],Tabela2[Estado],Tabela2[Id_Porto],-1)</f>
        <v>11</v>
      </c>
      <c r="F2555" s="68">
        <f>_xlfn.XLOOKUP(Tabela4[[#This Row],[Destino]],Tabela2[Estado],Tabela2[Id_Porto],-1)</f>
        <v>5</v>
      </c>
      <c r="G2555" s="68">
        <f>_xlfn.XLOOKUP(Tabela4[[#This Row],[Tipo]],Tabela5[Tipo],Tabela5[Id_Carga],-1)</f>
        <v>3</v>
      </c>
      <c r="H2555" s="59">
        <f>MONTH(DATE(2024, FIND(Tabela4[[#This Row],[Mês]], "janfevmarabrmaijunjulagosetoutnovdez")/3 + 1, 1))</f>
        <v>6</v>
      </c>
      <c r="I2555" s="51">
        <v>6</v>
      </c>
      <c r="J2555" s="47">
        <v>12</v>
      </c>
    </row>
    <row r="2556" spans="1:10" x14ac:dyDescent="0.25">
      <c r="A2556" s="59" t="s">
        <v>200</v>
      </c>
      <c r="B2556" s="46" t="s">
        <v>191</v>
      </c>
      <c r="C2556" s="46" t="s">
        <v>184</v>
      </c>
      <c r="D2556" s="46" t="s">
        <v>86</v>
      </c>
      <c r="E2556" s="68">
        <f>_xlfn.XLOOKUP(Tabela4[[#This Row],[Origem]],Tabela2[Estado],Tabela2[Id_Porto],-1)</f>
        <v>9</v>
      </c>
      <c r="F2556" s="68">
        <f>_xlfn.XLOOKUP(Tabela4[[#This Row],[Destino]],Tabela2[Estado],Tabela2[Id_Porto],-1)</f>
        <v>4</v>
      </c>
      <c r="G2556" s="68">
        <f>_xlfn.XLOOKUP(Tabela4[[#This Row],[Tipo]],Tabela5[Tipo],Tabela5[Id_Carga],-1)</f>
        <v>3</v>
      </c>
      <c r="H2556" s="59">
        <f>MONTH(DATE(2024, FIND(Tabela4[[#This Row],[Mês]], "janfevmarabrmaijunjulagosetoutnovdez")/3 + 1, 1))</f>
        <v>6</v>
      </c>
      <c r="I2556" s="51">
        <v>6</v>
      </c>
      <c r="J2556" s="47">
        <v>12</v>
      </c>
    </row>
    <row r="2557" spans="1:10" x14ac:dyDescent="0.25">
      <c r="A2557" s="59" t="s">
        <v>200</v>
      </c>
      <c r="B2557" s="46" t="s">
        <v>193</v>
      </c>
      <c r="C2557" s="46" t="s">
        <v>184</v>
      </c>
      <c r="D2557" s="46" t="s">
        <v>179</v>
      </c>
      <c r="E2557" s="68">
        <f>_xlfn.XLOOKUP(Tabela4[[#This Row],[Origem]],Tabela2[Estado],Tabela2[Id_Porto],-1)</f>
        <v>9</v>
      </c>
      <c r="F2557" s="68">
        <f>_xlfn.XLOOKUP(Tabela4[[#This Row],[Destino]],Tabela2[Estado],Tabela2[Id_Porto],-1)</f>
        <v>3</v>
      </c>
      <c r="G2557" s="68">
        <f>_xlfn.XLOOKUP(Tabela4[[#This Row],[Tipo]],Tabela5[Tipo],Tabela5[Id_Carga],-1)</f>
        <v>4</v>
      </c>
      <c r="H2557" s="59">
        <f>MONTH(DATE(2024, FIND(Tabela4[[#This Row],[Mês]], "janfevmarabrmaijunjulagosetoutnovdez")/3 + 1, 1))</f>
        <v>6</v>
      </c>
      <c r="I2557" s="51">
        <v>6</v>
      </c>
      <c r="J2557" s="47">
        <v>12</v>
      </c>
    </row>
    <row r="2558" spans="1:10" x14ac:dyDescent="0.25">
      <c r="A2558" s="59" t="s">
        <v>200</v>
      </c>
      <c r="B2558" s="46" t="s">
        <v>192</v>
      </c>
      <c r="C2558" s="46" t="s">
        <v>184</v>
      </c>
      <c r="D2558" s="46" t="s">
        <v>180</v>
      </c>
      <c r="E2558" s="68">
        <f>_xlfn.XLOOKUP(Tabela4[[#This Row],[Origem]],Tabela2[Estado],Tabela2[Id_Porto],-1)</f>
        <v>9</v>
      </c>
      <c r="F2558" s="68">
        <f>_xlfn.XLOOKUP(Tabela4[[#This Row],[Destino]],Tabela2[Estado],Tabela2[Id_Porto],-1)</f>
        <v>5</v>
      </c>
      <c r="G2558" s="68">
        <f>_xlfn.XLOOKUP(Tabela4[[#This Row],[Tipo]],Tabela5[Tipo],Tabela5[Id_Carga],-1)</f>
        <v>1</v>
      </c>
      <c r="H2558" s="59">
        <f>MONTH(DATE(2024, FIND(Tabela4[[#This Row],[Mês]], "janfevmarabrmaijunjulagosetoutnovdez")/3 + 1, 1))</f>
        <v>6</v>
      </c>
      <c r="I2558" s="51">
        <v>12</v>
      </c>
      <c r="J2558" s="47">
        <v>12</v>
      </c>
    </row>
    <row r="2559" spans="1:10" x14ac:dyDescent="0.25">
      <c r="A2559" s="59" t="s">
        <v>200</v>
      </c>
      <c r="B2559" s="46" t="s">
        <v>192</v>
      </c>
      <c r="C2559" s="46" t="s">
        <v>86</v>
      </c>
      <c r="D2559" s="46" t="s">
        <v>184</v>
      </c>
      <c r="E2559" s="68">
        <f>_xlfn.XLOOKUP(Tabela4[[#This Row],[Origem]],Tabela2[Estado],Tabela2[Id_Porto],-1)</f>
        <v>4</v>
      </c>
      <c r="F2559" s="68">
        <f>_xlfn.XLOOKUP(Tabela4[[#This Row],[Destino]],Tabela2[Estado],Tabela2[Id_Porto],-1)</f>
        <v>9</v>
      </c>
      <c r="G2559" s="68">
        <f>_xlfn.XLOOKUP(Tabela4[[#This Row],[Tipo]],Tabela5[Tipo],Tabela5[Id_Carga],-1)</f>
        <v>1</v>
      </c>
      <c r="H2559" s="59">
        <f>MONTH(DATE(2024, FIND(Tabela4[[#This Row],[Mês]], "janfevmarabrmaijunjulagosetoutnovdez")/3 + 1, 1))</f>
        <v>6</v>
      </c>
      <c r="I2559" s="51">
        <v>11</v>
      </c>
      <c r="J2559" s="47">
        <v>11</v>
      </c>
    </row>
    <row r="2560" spans="1:10" x14ac:dyDescent="0.25">
      <c r="A2560" s="59" t="s">
        <v>200</v>
      </c>
      <c r="B2560" s="46" t="s">
        <v>192</v>
      </c>
      <c r="C2560" s="46" t="s">
        <v>180</v>
      </c>
      <c r="D2560" s="46" t="s">
        <v>181</v>
      </c>
      <c r="E2560" s="68">
        <f>_xlfn.XLOOKUP(Tabela4[[#This Row],[Origem]],Tabela2[Estado],Tabela2[Id_Porto],-1)</f>
        <v>5</v>
      </c>
      <c r="F2560" s="68">
        <f>_xlfn.XLOOKUP(Tabela4[[#This Row],[Destino]],Tabela2[Estado],Tabela2[Id_Porto],-1)</f>
        <v>6</v>
      </c>
      <c r="G2560" s="68">
        <f>_xlfn.XLOOKUP(Tabela4[[#This Row],[Tipo]],Tabela5[Tipo],Tabela5[Id_Carga],-1)</f>
        <v>1</v>
      </c>
      <c r="H2560" s="59">
        <f>MONTH(DATE(2024, FIND(Tabela4[[#This Row],[Mês]], "janfevmarabrmaijunjulagosetoutnovdez")/3 + 1, 1))</f>
        <v>6</v>
      </c>
      <c r="I2560" s="51">
        <v>11</v>
      </c>
      <c r="J2560" s="47">
        <v>11</v>
      </c>
    </row>
    <row r="2561" spans="1:10" x14ac:dyDescent="0.25">
      <c r="A2561" s="59" t="s">
        <v>200</v>
      </c>
      <c r="B2561" s="46" t="s">
        <v>192</v>
      </c>
      <c r="C2561" s="46" t="s">
        <v>184</v>
      </c>
      <c r="D2561" s="46" t="s">
        <v>186</v>
      </c>
      <c r="E2561" s="68">
        <f>_xlfn.XLOOKUP(Tabela4[[#This Row],[Origem]],Tabela2[Estado],Tabela2[Id_Porto],-1)</f>
        <v>9</v>
      </c>
      <c r="F2561" s="68">
        <f>_xlfn.XLOOKUP(Tabela4[[#This Row],[Destino]],Tabela2[Estado],Tabela2[Id_Porto],-1)</f>
        <v>11</v>
      </c>
      <c r="G2561" s="68">
        <f>_xlfn.XLOOKUP(Tabela4[[#This Row],[Tipo]],Tabela5[Tipo],Tabela5[Id_Carga],-1)</f>
        <v>1</v>
      </c>
      <c r="H2561" s="59">
        <f>MONTH(DATE(2024, FIND(Tabela4[[#This Row],[Mês]], "janfevmarabrmaijunjulagosetoutnovdez")/3 + 1, 1))</f>
        <v>6</v>
      </c>
      <c r="I2561" s="51">
        <v>11</v>
      </c>
      <c r="J2561" s="47">
        <v>11</v>
      </c>
    </row>
    <row r="2562" spans="1:10" x14ac:dyDescent="0.25">
      <c r="A2562" s="59" t="s">
        <v>200</v>
      </c>
      <c r="B2562" s="46" t="s">
        <v>192</v>
      </c>
      <c r="C2562" s="46" t="s">
        <v>181</v>
      </c>
      <c r="D2562" s="46" t="s">
        <v>177</v>
      </c>
      <c r="E2562" s="68">
        <f>_xlfn.XLOOKUP(Tabela4[[#This Row],[Origem]],Tabela2[Estado],Tabela2[Id_Porto],-1)</f>
        <v>6</v>
      </c>
      <c r="F2562" s="68">
        <f>_xlfn.XLOOKUP(Tabela4[[#This Row],[Destino]],Tabela2[Estado],Tabela2[Id_Porto],-1)</f>
        <v>1</v>
      </c>
      <c r="G2562" s="68">
        <f>_xlfn.XLOOKUP(Tabela4[[#This Row],[Tipo]],Tabela5[Tipo],Tabela5[Id_Carga],-1)</f>
        <v>1</v>
      </c>
      <c r="H2562" s="59">
        <f>MONTH(DATE(2024, FIND(Tabela4[[#This Row],[Mês]], "janfevmarabrmaijunjulagosetoutnovdez")/3 + 1, 1))</f>
        <v>6</v>
      </c>
      <c r="I2562" s="51">
        <v>10</v>
      </c>
      <c r="J2562" s="47">
        <v>10</v>
      </c>
    </row>
    <row r="2563" spans="1:10" x14ac:dyDescent="0.25">
      <c r="A2563" s="59" t="s">
        <v>200</v>
      </c>
      <c r="B2563" s="46" t="s">
        <v>193</v>
      </c>
      <c r="C2563" s="46" t="s">
        <v>86</v>
      </c>
      <c r="D2563" s="46" t="s">
        <v>177</v>
      </c>
      <c r="E2563" s="68">
        <f>_xlfn.XLOOKUP(Tabela4[[#This Row],[Origem]],Tabela2[Estado],Tabela2[Id_Porto],-1)</f>
        <v>4</v>
      </c>
      <c r="F2563" s="68">
        <f>_xlfn.XLOOKUP(Tabela4[[#This Row],[Destino]],Tabela2[Estado],Tabela2[Id_Porto],-1)</f>
        <v>1</v>
      </c>
      <c r="G2563" s="68">
        <f>_xlfn.XLOOKUP(Tabela4[[#This Row],[Tipo]],Tabela5[Tipo],Tabela5[Id_Carga],-1)</f>
        <v>4</v>
      </c>
      <c r="H2563" s="59">
        <f>MONTH(DATE(2024, FIND(Tabela4[[#This Row],[Mês]], "janfevmarabrmaijunjulagosetoutnovdez")/3 + 1, 1))</f>
        <v>6</v>
      </c>
      <c r="I2563" s="51">
        <v>5</v>
      </c>
      <c r="J2563" s="47">
        <v>10</v>
      </c>
    </row>
    <row r="2564" spans="1:10" x14ac:dyDescent="0.25">
      <c r="A2564" s="59" t="s">
        <v>200</v>
      </c>
      <c r="B2564" s="46" t="s">
        <v>192</v>
      </c>
      <c r="C2564" s="46" t="s">
        <v>180</v>
      </c>
      <c r="D2564" s="46" t="s">
        <v>183</v>
      </c>
      <c r="E2564" s="68">
        <f>_xlfn.XLOOKUP(Tabela4[[#This Row],[Origem]],Tabela2[Estado],Tabela2[Id_Porto],-1)</f>
        <v>5</v>
      </c>
      <c r="F2564" s="68">
        <f>_xlfn.XLOOKUP(Tabela4[[#This Row],[Destino]],Tabela2[Estado],Tabela2[Id_Porto],-1)</f>
        <v>8</v>
      </c>
      <c r="G2564" s="68">
        <f>_xlfn.XLOOKUP(Tabela4[[#This Row],[Tipo]],Tabela5[Tipo],Tabela5[Id_Carga],-1)</f>
        <v>1</v>
      </c>
      <c r="H2564" s="59">
        <f>MONTH(DATE(2024, FIND(Tabela4[[#This Row],[Mês]], "janfevmarabrmaijunjulagosetoutnovdez")/3 + 1, 1))</f>
        <v>6</v>
      </c>
      <c r="I2564" s="51">
        <v>10</v>
      </c>
      <c r="J2564" s="47">
        <v>10</v>
      </c>
    </row>
    <row r="2565" spans="1:10" x14ac:dyDescent="0.25">
      <c r="A2565" s="59" t="s">
        <v>200</v>
      </c>
      <c r="B2565" s="46" t="s">
        <v>193</v>
      </c>
      <c r="C2565" s="46" t="s">
        <v>180</v>
      </c>
      <c r="D2565" s="46" t="s">
        <v>184</v>
      </c>
      <c r="E2565" s="68">
        <f>_xlfn.XLOOKUP(Tabela4[[#This Row],[Origem]],Tabela2[Estado],Tabela2[Id_Porto],-1)</f>
        <v>5</v>
      </c>
      <c r="F2565" s="68">
        <f>_xlfn.XLOOKUP(Tabela4[[#This Row],[Destino]],Tabela2[Estado],Tabela2[Id_Porto],-1)</f>
        <v>9</v>
      </c>
      <c r="G2565" s="68">
        <f>_xlfn.XLOOKUP(Tabela4[[#This Row],[Tipo]],Tabela5[Tipo],Tabela5[Id_Carga],-1)</f>
        <v>4</v>
      </c>
      <c r="H2565" s="59">
        <f>MONTH(DATE(2024, FIND(Tabela4[[#This Row],[Mês]], "janfevmarabrmaijunjulagosetoutnovdez")/3 + 1, 1))</f>
        <v>6</v>
      </c>
      <c r="I2565" s="51">
        <v>5</v>
      </c>
      <c r="J2565" s="47">
        <v>10</v>
      </c>
    </row>
    <row r="2566" spans="1:10" x14ac:dyDescent="0.25">
      <c r="A2566" s="59" t="s">
        <v>200</v>
      </c>
      <c r="B2566" s="46" t="s">
        <v>192</v>
      </c>
      <c r="C2566" s="46" t="s">
        <v>185</v>
      </c>
      <c r="D2566" s="46" t="s">
        <v>181</v>
      </c>
      <c r="E2566" s="68">
        <f>_xlfn.XLOOKUP(Tabela4[[#This Row],[Origem]],Tabela2[Estado],Tabela2[Id_Porto],-1)</f>
        <v>10</v>
      </c>
      <c r="F2566" s="68">
        <f>_xlfn.XLOOKUP(Tabela4[[#This Row],[Destino]],Tabela2[Estado],Tabela2[Id_Porto],-1)</f>
        <v>6</v>
      </c>
      <c r="G2566" s="68">
        <f>_xlfn.XLOOKUP(Tabela4[[#This Row],[Tipo]],Tabela5[Tipo],Tabela5[Id_Carga],-1)</f>
        <v>1</v>
      </c>
      <c r="H2566" s="59">
        <f>MONTH(DATE(2024, FIND(Tabela4[[#This Row],[Mês]], "janfevmarabrmaijunjulagosetoutnovdez")/3 + 1, 1))</f>
        <v>6</v>
      </c>
      <c r="I2566" s="51">
        <v>10</v>
      </c>
      <c r="J2566" s="47">
        <v>10</v>
      </c>
    </row>
    <row r="2567" spans="1:10" x14ac:dyDescent="0.25">
      <c r="A2567" s="59" t="s">
        <v>200</v>
      </c>
      <c r="B2567" s="46" t="s">
        <v>193</v>
      </c>
      <c r="C2567" s="46" t="s">
        <v>185</v>
      </c>
      <c r="D2567" s="46" t="s">
        <v>184</v>
      </c>
      <c r="E2567" s="68">
        <f>_xlfn.XLOOKUP(Tabela4[[#This Row],[Origem]],Tabela2[Estado],Tabela2[Id_Porto],-1)</f>
        <v>10</v>
      </c>
      <c r="F2567" s="68">
        <f>_xlfn.XLOOKUP(Tabela4[[#This Row],[Destino]],Tabela2[Estado],Tabela2[Id_Porto],-1)</f>
        <v>9</v>
      </c>
      <c r="G2567" s="68">
        <f>_xlfn.XLOOKUP(Tabela4[[#This Row],[Tipo]],Tabela5[Tipo],Tabela5[Id_Carga],-1)</f>
        <v>4</v>
      </c>
      <c r="H2567" s="59">
        <f>MONTH(DATE(2024, FIND(Tabela4[[#This Row],[Mês]], "janfevmarabrmaijunjulagosetoutnovdez")/3 + 1, 1))</f>
        <v>6</v>
      </c>
      <c r="I2567" s="51">
        <v>5</v>
      </c>
      <c r="J2567" s="47">
        <v>10</v>
      </c>
    </row>
    <row r="2568" spans="1:10" x14ac:dyDescent="0.25">
      <c r="A2568" s="59" t="s">
        <v>200</v>
      </c>
      <c r="B2568" s="46" t="s">
        <v>192</v>
      </c>
      <c r="C2568" s="46" t="s">
        <v>183</v>
      </c>
      <c r="D2568" s="46" t="s">
        <v>177</v>
      </c>
      <c r="E2568" s="68">
        <f>_xlfn.XLOOKUP(Tabela4[[#This Row],[Origem]],Tabela2[Estado],Tabela2[Id_Porto],-1)</f>
        <v>8</v>
      </c>
      <c r="F2568" s="68">
        <f>_xlfn.XLOOKUP(Tabela4[[#This Row],[Destino]],Tabela2[Estado],Tabela2[Id_Porto],-1)</f>
        <v>1</v>
      </c>
      <c r="G2568" s="68">
        <f>_xlfn.XLOOKUP(Tabela4[[#This Row],[Tipo]],Tabela5[Tipo],Tabela5[Id_Carga],-1)</f>
        <v>1</v>
      </c>
      <c r="H2568" s="59">
        <f>MONTH(DATE(2024, FIND(Tabela4[[#This Row],[Mês]], "janfevmarabrmaijunjulagosetoutnovdez")/3 + 1, 1))</f>
        <v>6</v>
      </c>
      <c r="I2568" s="51">
        <v>10</v>
      </c>
      <c r="J2568" s="47">
        <v>10</v>
      </c>
    </row>
    <row r="2569" spans="1:10" x14ac:dyDescent="0.25">
      <c r="A2569" s="59" t="s">
        <v>200</v>
      </c>
      <c r="B2569" s="46" t="s">
        <v>191</v>
      </c>
      <c r="C2569" s="46" t="s">
        <v>183</v>
      </c>
      <c r="D2569" s="46" t="s">
        <v>180</v>
      </c>
      <c r="E2569" s="68">
        <f>_xlfn.XLOOKUP(Tabela4[[#This Row],[Origem]],Tabela2[Estado],Tabela2[Id_Porto],-1)</f>
        <v>8</v>
      </c>
      <c r="F2569" s="68">
        <f>_xlfn.XLOOKUP(Tabela4[[#This Row],[Destino]],Tabela2[Estado],Tabela2[Id_Porto],-1)</f>
        <v>5</v>
      </c>
      <c r="G2569" s="68">
        <f>_xlfn.XLOOKUP(Tabela4[[#This Row],[Tipo]],Tabela5[Tipo],Tabela5[Id_Carga],-1)</f>
        <v>3</v>
      </c>
      <c r="H2569" s="59">
        <f>MONTH(DATE(2024, FIND(Tabela4[[#This Row],[Mês]], "janfevmarabrmaijunjulagosetoutnovdez")/3 + 1, 1))</f>
        <v>6</v>
      </c>
      <c r="I2569" s="51">
        <v>5</v>
      </c>
      <c r="J2569" s="47">
        <v>10</v>
      </c>
    </row>
    <row r="2570" spans="1:10" x14ac:dyDescent="0.25">
      <c r="A2570" s="59" t="s">
        <v>200</v>
      </c>
      <c r="B2570" s="46" t="s">
        <v>192</v>
      </c>
      <c r="C2570" s="46" t="s">
        <v>183</v>
      </c>
      <c r="D2570" s="46" t="s">
        <v>186</v>
      </c>
      <c r="E2570" s="68">
        <f>_xlfn.XLOOKUP(Tabela4[[#This Row],[Origem]],Tabela2[Estado],Tabela2[Id_Porto],-1)</f>
        <v>8</v>
      </c>
      <c r="F2570" s="68">
        <f>_xlfn.XLOOKUP(Tabela4[[#This Row],[Destino]],Tabela2[Estado],Tabela2[Id_Porto],-1)</f>
        <v>11</v>
      </c>
      <c r="G2570" s="68">
        <f>_xlfn.XLOOKUP(Tabela4[[#This Row],[Tipo]],Tabela5[Tipo],Tabela5[Id_Carga],-1)</f>
        <v>1</v>
      </c>
      <c r="H2570" s="59">
        <f>MONTH(DATE(2024, FIND(Tabela4[[#This Row],[Mês]], "janfevmarabrmaijunjulagosetoutnovdez")/3 + 1, 1))</f>
        <v>6</v>
      </c>
      <c r="I2570" s="51">
        <v>10</v>
      </c>
      <c r="J2570" s="47">
        <v>10</v>
      </c>
    </row>
    <row r="2571" spans="1:10" x14ac:dyDescent="0.25">
      <c r="A2571" s="59" t="s">
        <v>200</v>
      </c>
      <c r="B2571" s="46" t="s">
        <v>191</v>
      </c>
      <c r="C2571" s="46" t="s">
        <v>187</v>
      </c>
      <c r="D2571" s="46" t="s">
        <v>86</v>
      </c>
      <c r="E2571" s="68">
        <f>_xlfn.XLOOKUP(Tabela4[[#This Row],[Origem]],Tabela2[Estado],Tabela2[Id_Porto],-1)</f>
        <v>12</v>
      </c>
      <c r="F2571" s="68">
        <f>_xlfn.XLOOKUP(Tabela4[[#This Row],[Destino]],Tabela2[Estado],Tabela2[Id_Porto],-1)</f>
        <v>4</v>
      </c>
      <c r="G2571" s="68">
        <f>_xlfn.XLOOKUP(Tabela4[[#This Row],[Tipo]],Tabela5[Tipo],Tabela5[Id_Carga],-1)</f>
        <v>3</v>
      </c>
      <c r="H2571" s="59">
        <f>MONTH(DATE(2024, FIND(Tabela4[[#This Row],[Mês]], "janfevmarabrmaijunjulagosetoutnovdez")/3 + 1, 1))</f>
        <v>6</v>
      </c>
      <c r="I2571" s="51">
        <v>5</v>
      </c>
      <c r="J2571" s="47">
        <v>10</v>
      </c>
    </row>
    <row r="2572" spans="1:10" x14ac:dyDescent="0.25">
      <c r="A2572" s="59" t="s">
        <v>200</v>
      </c>
      <c r="B2572" s="46" t="s">
        <v>192</v>
      </c>
      <c r="C2572" s="46" t="s">
        <v>186</v>
      </c>
      <c r="D2572" s="46" t="s">
        <v>180</v>
      </c>
      <c r="E2572" s="68">
        <f>_xlfn.XLOOKUP(Tabela4[[#This Row],[Origem]],Tabela2[Estado],Tabela2[Id_Porto],-1)</f>
        <v>11</v>
      </c>
      <c r="F2572" s="68">
        <f>_xlfn.XLOOKUP(Tabela4[[#This Row],[Destino]],Tabela2[Estado],Tabela2[Id_Porto],-1)</f>
        <v>5</v>
      </c>
      <c r="G2572" s="68">
        <f>_xlfn.XLOOKUP(Tabela4[[#This Row],[Tipo]],Tabela5[Tipo],Tabela5[Id_Carga],-1)</f>
        <v>1</v>
      </c>
      <c r="H2572" s="59">
        <f>MONTH(DATE(2024, FIND(Tabela4[[#This Row],[Mês]], "janfevmarabrmaijunjulagosetoutnovdez")/3 + 1, 1))</f>
        <v>6</v>
      </c>
      <c r="I2572" s="51">
        <v>10</v>
      </c>
      <c r="J2572" s="47">
        <v>10</v>
      </c>
    </row>
    <row r="2573" spans="1:10" x14ac:dyDescent="0.25">
      <c r="A2573" s="59" t="s">
        <v>200</v>
      </c>
      <c r="B2573" s="46" t="s">
        <v>191</v>
      </c>
      <c r="C2573" s="46" t="s">
        <v>184</v>
      </c>
      <c r="D2573" s="46" t="s">
        <v>180</v>
      </c>
      <c r="E2573" s="68">
        <f>_xlfn.XLOOKUP(Tabela4[[#This Row],[Origem]],Tabela2[Estado],Tabela2[Id_Porto],-1)</f>
        <v>9</v>
      </c>
      <c r="F2573" s="68">
        <f>_xlfn.XLOOKUP(Tabela4[[#This Row],[Destino]],Tabela2[Estado],Tabela2[Id_Porto],-1)</f>
        <v>5</v>
      </c>
      <c r="G2573" s="68">
        <f>_xlfn.XLOOKUP(Tabela4[[#This Row],[Tipo]],Tabela5[Tipo],Tabela5[Id_Carga],-1)</f>
        <v>3</v>
      </c>
      <c r="H2573" s="59">
        <f>MONTH(DATE(2024, FIND(Tabela4[[#This Row],[Mês]], "janfevmarabrmaijunjulagosetoutnovdez")/3 + 1, 1))</f>
        <v>6</v>
      </c>
      <c r="I2573" s="51">
        <v>10</v>
      </c>
      <c r="J2573" s="47">
        <v>10</v>
      </c>
    </row>
    <row r="2574" spans="1:10" x14ac:dyDescent="0.25">
      <c r="A2574" s="59" t="s">
        <v>200</v>
      </c>
      <c r="B2574" s="46" t="s">
        <v>192</v>
      </c>
      <c r="C2574" s="46" t="s">
        <v>184</v>
      </c>
      <c r="D2574" s="46" t="s">
        <v>180</v>
      </c>
      <c r="E2574" s="68">
        <f>_xlfn.XLOOKUP(Tabela4[[#This Row],[Origem]],Tabela2[Estado],Tabela2[Id_Porto],-1)</f>
        <v>9</v>
      </c>
      <c r="F2574" s="68">
        <f>_xlfn.XLOOKUP(Tabela4[[#This Row],[Destino]],Tabela2[Estado],Tabela2[Id_Porto],-1)</f>
        <v>5</v>
      </c>
      <c r="G2574" s="68">
        <f>_xlfn.XLOOKUP(Tabela4[[#This Row],[Tipo]],Tabela5[Tipo],Tabela5[Id_Carga],-1)</f>
        <v>1</v>
      </c>
      <c r="H2574" s="59">
        <f>MONTH(DATE(2024, FIND(Tabela4[[#This Row],[Mês]], "janfevmarabrmaijunjulagosetoutnovdez")/3 + 1, 1))</f>
        <v>6</v>
      </c>
      <c r="I2574" s="51">
        <v>10</v>
      </c>
      <c r="J2574" s="47">
        <v>10</v>
      </c>
    </row>
    <row r="2575" spans="1:10" x14ac:dyDescent="0.25">
      <c r="A2575" s="59" t="s">
        <v>200</v>
      </c>
      <c r="B2575" s="46" t="s">
        <v>191</v>
      </c>
      <c r="C2575" s="46" t="s">
        <v>184</v>
      </c>
      <c r="D2575" s="46" t="s">
        <v>180</v>
      </c>
      <c r="E2575" s="68">
        <f>_xlfn.XLOOKUP(Tabela4[[#This Row],[Origem]],Tabela2[Estado],Tabela2[Id_Porto],-1)</f>
        <v>9</v>
      </c>
      <c r="F2575" s="68">
        <f>_xlfn.XLOOKUP(Tabela4[[#This Row],[Destino]],Tabela2[Estado],Tabela2[Id_Porto],-1)</f>
        <v>5</v>
      </c>
      <c r="G2575" s="68">
        <f>_xlfn.XLOOKUP(Tabela4[[#This Row],[Tipo]],Tabela5[Tipo],Tabela5[Id_Carga],-1)</f>
        <v>3</v>
      </c>
      <c r="H2575" s="59">
        <f>MONTH(DATE(2024, FIND(Tabela4[[#This Row],[Mês]], "janfevmarabrmaijunjulagosetoutnovdez")/3 + 1, 1))</f>
        <v>6</v>
      </c>
      <c r="I2575" s="51">
        <v>5</v>
      </c>
      <c r="J2575" s="47">
        <v>10</v>
      </c>
    </row>
    <row r="2576" spans="1:10" x14ac:dyDescent="0.25">
      <c r="A2576" s="59" t="s">
        <v>200</v>
      </c>
      <c r="B2576" s="46" t="s">
        <v>192</v>
      </c>
      <c r="C2576" s="46" t="s">
        <v>86</v>
      </c>
      <c r="D2576" s="46" t="s">
        <v>187</v>
      </c>
      <c r="E2576" s="68">
        <f>_xlfn.XLOOKUP(Tabela4[[#This Row],[Origem]],Tabela2[Estado],Tabela2[Id_Porto],-1)</f>
        <v>4</v>
      </c>
      <c r="F2576" s="68">
        <f>_xlfn.XLOOKUP(Tabela4[[#This Row],[Destino]],Tabela2[Estado],Tabela2[Id_Porto],-1)</f>
        <v>12</v>
      </c>
      <c r="G2576" s="68">
        <f>_xlfn.XLOOKUP(Tabela4[[#This Row],[Tipo]],Tabela5[Tipo],Tabela5[Id_Carga],-1)</f>
        <v>1</v>
      </c>
      <c r="H2576" s="59">
        <f>MONTH(DATE(2024, FIND(Tabela4[[#This Row],[Mês]], "janfevmarabrmaijunjulagosetoutnovdez")/3 + 1, 1))</f>
        <v>6</v>
      </c>
      <c r="I2576" s="51">
        <v>9</v>
      </c>
      <c r="J2576" s="47">
        <v>9</v>
      </c>
    </row>
    <row r="2577" spans="1:10" x14ac:dyDescent="0.25">
      <c r="A2577" s="59" t="s">
        <v>200</v>
      </c>
      <c r="B2577" s="46" t="s">
        <v>192</v>
      </c>
      <c r="C2577" s="46" t="s">
        <v>178</v>
      </c>
      <c r="D2577" s="46" t="s">
        <v>181</v>
      </c>
      <c r="E2577" s="68">
        <f>_xlfn.XLOOKUP(Tabela4[[#This Row],[Origem]],Tabela2[Estado],Tabela2[Id_Porto],-1)</f>
        <v>2</v>
      </c>
      <c r="F2577" s="68">
        <f>_xlfn.XLOOKUP(Tabela4[[#This Row],[Destino]],Tabela2[Estado],Tabela2[Id_Porto],-1)</f>
        <v>6</v>
      </c>
      <c r="G2577" s="68">
        <f>_xlfn.XLOOKUP(Tabela4[[#This Row],[Tipo]],Tabela5[Tipo],Tabela5[Id_Carga],-1)</f>
        <v>1</v>
      </c>
      <c r="H2577" s="59">
        <f>MONTH(DATE(2024, FIND(Tabela4[[#This Row],[Mês]], "janfevmarabrmaijunjulagosetoutnovdez")/3 + 1, 1))</f>
        <v>6</v>
      </c>
      <c r="I2577" s="51">
        <v>9</v>
      </c>
      <c r="J2577" s="47">
        <v>9</v>
      </c>
    </row>
    <row r="2578" spans="1:10" x14ac:dyDescent="0.25">
      <c r="A2578" s="59" t="s">
        <v>200</v>
      </c>
      <c r="B2578" s="46" t="s">
        <v>192</v>
      </c>
      <c r="C2578" s="46" t="s">
        <v>187</v>
      </c>
      <c r="D2578" s="46" t="s">
        <v>86</v>
      </c>
      <c r="E2578" s="68">
        <f>_xlfn.XLOOKUP(Tabela4[[#This Row],[Origem]],Tabela2[Estado],Tabela2[Id_Porto],-1)</f>
        <v>12</v>
      </c>
      <c r="F2578" s="68">
        <f>_xlfn.XLOOKUP(Tabela4[[#This Row],[Destino]],Tabela2[Estado],Tabela2[Id_Porto],-1)</f>
        <v>4</v>
      </c>
      <c r="G2578" s="68">
        <f>_xlfn.XLOOKUP(Tabela4[[#This Row],[Tipo]],Tabela5[Tipo],Tabela5[Id_Carga],-1)</f>
        <v>1</v>
      </c>
      <c r="H2578" s="59">
        <f>MONTH(DATE(2024, FIND(Tabela4[[#This Row],[Mês]], "janfevmarabrmaijunjulagosetoutnovdez")/3 + 1, 1))</f>
        <v>6</v>
      </c>
      <c r="I2578" s="51">
        <v>9</v>
      </c>
      <c r="J2578" s="47">
        <v>9</v>
      </c>
    </row>
    <row r="2579" spans="1:10" x14ac:dyDescent="0.25">
      <c r="A2579" s="59" t="s">
        <v>200</v>
      </c>
      <c r="B2579" s="46" t="s">
        <v>192</v>
      </c>
      <c r="C2579" s="46" t="s">
        <v>186</v>
      </c>
      <c r="D2579" s="46" t="s">
        <v>86</v>
      </c>
      <c r="E2579" s="68">
        <f>_xlfn.XLOOKUP(Tabela4[[#This Row],[Origem]],Tabela2[Estado],Tabela2[Id_Porto],-1)</f>
        <v>11</v>
      </c>
      <c r="F2579" s="68">
        <f>_xlfn.XLOOKUP(Tabela4[[#This Row],[Destino]],Tabela2[Estado],Tabela2[Id_Porto],-1)</f>
        <v>4</v>
      </c>
      <c r="G2579" s="68">
        <f>_xlfn.XLOOKUP(Tabela4[[#This Row],[Tipo]],Tabela5[Tipo],Tabela5[Id_Carga],-1)</f>
        <v>1</v>
      </c>
      <c r="H2579" s="59">
        <f>MONTH(DATE(2024, FIND(Tabela4[[#This Row],[Mês]], "janfevmarabrmaijunjulagosetoutnovdez")/3 + 1, 1))</f>
        <v>6</v>
      </c>
      <c r="I2579" s="51">
        <v>9</v>
      </c>
      <c r="J2579" s="47">
        <v>9</v>
      </c>
    </row>
    <row r="2580" spans="1:10" x14ac:dyDescent="0.25">
      <c r="A2580" s="59" t="s">
        <v>200</v>
      </c>
      <c r="B2580" s="46" t="s">
        <v>191</v>
      </c>
      <c r="C2580" s="46" t="s">
        <v>177</v>
      </c>
      <c r="D2580" s="46" t="s">
        <v>86</v>
      </c>
      <c r="E2580" s="68">
        <f>_xlfn.XLOOKUP(Tabela4[[#This Row],[Origem]],Tabela2[Estado],Tabela2[Id_Porto],-1)</f>
        <v>1</v>
      </c>
      <c r="F2580" s="68">
        <f>_xlfn.XLOOKUP(Tabela4[[#This Row],[Destino]],Tabela2[Estado],Tabela2[Id_Porto],-1)</f>
        <v>4</v>
      </c>
      <c r="G2580" s="68">
        <f>_xlfn.XLOOKUP(Tabela4[[#This Row],[Tipo]],Tabela5[Tipo],Tabela5[Id_Carga],-1)</f>
        <v>3</v>
      </c>
      <c r="H2580" s="59">
        <f>MONTH(DATE(2024, FIND(Tabela4[[#This Row],[Mês]], "janfevmarabrmaijunjulagosetoutnovdez")/3 + 1, 1))</f>
        <v>6</v>
      </c>
      <c r="I2580" s="51">
        <v>4</v>
      </c>
      <c r="J2580" s="47">
        <v>8</v>
      </c>
    </row>
    <row r="2581" spans="1:10" x14ac:dyDescent="0.25">
      <c r="A2581" s="59" t="s">
        <v>200</v>
      </c>
      <c r="B2581" s="46" t="s">
        <v>192</v>
      </c>
      <c r="C2581" s="46" t="s">
        <v>177</v>
      </c>
      <c r="D2581" s="46" t="s">
        <v>180</v>
      </c>
      <c r="E2581" s="68">
        <f>_xlfn.XLOOKUP(Tabela4[[#This Row],[Origem]],Tabela2[Estado],Tabela2[Id_Porto],-1)</f>
        <v>1</v>
      </c>
      <c r="F2581" s="68">
        <f>_xlfn.XLOOKUP(Tabela4[[#This Row],[Destino]],Tabela2[Estado],Tabela2[Id_Porto],-1)</f>
        <v>5</v>
      </c>
      <c r="G2581" s="68">
        <f>_xlfn.XLOOKUP(Tabela4[[#This Row],[Tipo]],Tabela5[Tipo],Tabela5[Id_Carga],-1)</f>
        <v>1</v>
      </c>
      <c r="H2581" s="59">
        <f>MONTH(DATE(2024, FIND(Tabela4[[#This Row],[Mês]], "janfevmarabrmaijunjulagosetoutnovdez")/3 + 1, 1))</f>
        <v>6</v>
      </c>
      <c r="I2581" s="51">
        <v>8</v>
      </c>
      <c r="J2581" s="47">
        <v>8</v>
      </c>
    </row>
    <row r="2582" spans="1:10" x14ac:dyDescent="0.25">
      <c r="A2582" s="59" t="s">
        <v>200</v>
      </c>
      <c r="B2582" s="46" t="s">
        <v>192</v>
      </c>
      <c r="C2582" s="46" t="s">
        <v>177</v>
      </c>
      <c r="D2582" s="46" t="s">
        <v>186</v>
      </c>
      <c r="E2582" s="68">
        <f>_xlfn.XLOOKUP(Tabela4[[#This Row],[Origem]],Tabela2[Estado],Tabela2[Id_Porto],-1)</f>
        <v>1</v>
      </c>
      <c r="F2582" s="68">
        <f>_xlfn.XLOOKUP(Tabela4[[#This Row],[Destino]],Tabela2[Estado],Tabela2[Id_Porto],-1)</f>
        <v>11</v>
      </c>
      <c r="G2582" s="68">
        <f>_xlfn.XLOOKUP(Tabela4[[#This Row],[Tipo]],Tabela5[Tipo],Tabela5[Id_Carga],-1)</f>
        <v>1</v>
      </c>
      <c r="H2582" s="59">
        <f>MONTH(DATE(2024, FIND(Tabela4[[#This Row],[Mês]], "janfevmarabrmaijunjulagosetoutnovdez")/3 + 1, 1))</f>
        <v>6</v>
      </c>
      <c r="I2582" s="51">
        <v>8</v>
      </c>
      <c r="J2582" s="47">
        <v>8</v>
      </c>
    </row>
    <row r="2583" spans="1:10" x14ac:dyDescent="0.25">
      <c r="A2583" s="59" t="s">
        <v>200</v>
      </c>
      <c r="B2583" s="46" t="s">
        <v>191</v>
      </c>
      <c r="C2583" s="46" t="s">
        <v>178</v>
      </c>
      <c r="D2583" s="46" t="s">
        <v>186</v>
      </c>
      <c r="E2583" s="68">
        <f>_xlfn.XLOOKUP(Tabela4[[#This Row],[Origem]],Tabela2[Estado],Tabela2[Id_Porto],-1)</f>
        <v>2</v>
      </c>
      <c r="F2583" s="68">
        <f>_xlfn.XLOOKUP(Tabela4[[#This Row],[Destino]],Tabela2[Estado],Tabela2[Id_Porto],-1)</f>
        <v>11</v>
      </c>
      <c r="G2583" s="68">
        <f>_xlfn.XLOOKUP(Tabela4[[#This Row],[Tipo]],Tabela5[Tipo],Tabela5[Id_Carga],-1)</f>
        <v>3</v>
      </c>
      <c r="H2583" s="59">
        <f>MONTH(DATE(2024, FIND(Tabela4[[#This Row],[Mês]], "janfevmarabrmaijunjulagosetoutnovdez")/3 + 1, 1))</f>
        <v>6</v>
      </c>
      <c r="I2583" s="51">
        <v>4</v>
      </c>
      <c r="J2583" s="47">
        <v>8</v>
      </c>
    </row>
    <row r="2584" spans="1:10" x14ac:dyDescent="0.25">
      <c r="A2584" s="59" t="s">
        <v>200</v>
      </c>
      <c r="B2584" s="46" t="s">
        <v>193</v>
      </c>
      <c r="C2584" s="46" t="s">
        <v>178</v>
      </c>
      <c r="D2584" s="46" t="s">
        <v>184</v>
      </c>
      <c r="E2584" s="68">
        <f>_xlfn.XLOOKUP(Tabela4[[#This Row],[Origem]],Tabela2[Estado],Tabela2[Id_Porto],-1)</f>
        <v>2</v>
      </c>
      <c r="F2584" s="68">
        <f>_xlfn.XLOOKUP(Tabela4[[#This Row],[Destino]],Tabela2[Estado],Tabela2[Id_Porto],-1)</f>
        <v>9</v>
      </c>
      <c r="G2584" s="68">
        <f>_xlfn.XLOOKUP(Tabela4[[#This Row],[Tipo]],Tabela5[Tipo],Tabela5[Id_Carga],-1)</f>
        <v>4</v>
      </c>
      <c r="H2584" s="59">
        <f>MONTH(DATE(2024, FIND(Tabela4[[#This Row],[Mês]], "janfevmarabrmaijunjulagosetoutnovdez")/3 + 1, 1))</f>
        <v>6</v>
      </c>
      <c r="I2584" s="51">
        <v>4</v>
      </c>
      <c r="J2584" s="47">
        <v>8</v>
      </c>
    </row>
    <row r="2585" spans="1:10" x14ac:dyDescent="0.25">
      <c r="A2585" s="59" t="s">
        <v>200</v>
      </c>
      <c r="B2585" s="46" t="s">
        <v>193</v>
      </c>
      <c r="C2585" s="46" t="s">
        <v>185</v>
      </c>
      <c r="D2585" s="46" t="s">
        <v>186</v>
      </c>
      <c r="E2585" s="68">
        <f>_xlfn.XLOOKUP(Tabela4[[#This Row],[Origem]],Tabela2[Estado],Tabela2[Id_Porto],-1)</f>
        <v>10</v>
      </c>
      <c r="F2585" s="68">
        <f>_xlfn.XLOOKUP(Tabela4[[#This Row],[Destino]],Tabela2[Estado],Tabela2[Id_Porto],-1)</f>
        <v>11</v>
      </c>
      <c r="G2585" s="68">
        <f>_xlfn.XLOOKUP(Tabela4[[#This Row],[Tipo]],Tabela5[Tipo],Tabela5[Id_Carga],-1)</f>
        <v>4</v>
      </c>
      <c r="H2585" s="59">
        <f>MONTH(DATE(2024, FIND(Tabela4[[#This Row],[Mês]], "janfevmarabrmaijunjulagosetoutnovdez")/3 + 1, 1))</f>
        <v>6</v>
      </c>
      <c r="I2585" s="51">
        <v>4</v>
      </c>
      <c r="J2585" s="47">
        <v>8</v>
      </c>
    </row>
    <row r="2586" spans="1:10" x14ac:dyDescent="0.25">
      <c r="A2586" s="59" t="s">
        <v>200</v>
      </c>
      <c r="B2586" s="46" t="s">
        <v>193</v>
      </c>
      <c r="C2586" s="46" t="s">
        <v>183</v>
      </c>
      <c r="D2586" s="46" t="s">
        <v>180</v>
      </c>
      <c r="E2586" s="68">
        <f>_xlfn.XLOOKUP(Tabela4[[#This Row],[Origem]],Tabela2[Estado],Tabela2[Id_Porto],-1)</f>
        <v>8</v>
      </c>
      <c r="F2586" s="68">
        <f>_xlfn.XLOOKUP(Tabela4[[#This Row],[Destino]],Tabela2[Estado],Tabela2[Id_Porto],-1)</f>
        <v>5</v>
      </c>
      <c r="G2586" s="68">
        <f>_xlfn.XLOOKUP(Tabela4[[#This Row],[Tipo]],Tabela5[Tipo],Tabela5[Id_Carga],-1)</f>
        <v>4</v>
      </c>
      <c r="H2586" s="59">
        <f>MONTH(DATE(2024, FIND(Tabela4[[#This Row],[Mês]], "janfevmarabrmaijunjulagosetoutnovdez")/3 + 1, 1))</f>
        <v>6</v>
      </c>
      <c r="I2586" s="51">
        <v>4</v>
      </c>
      <c r="J2586" s="47">
        <v>8</v>
      </c>
    </row>
    <row r="2587" spans="1:10" x14ac:dyDescent="0.25">
      <c r="A2587" s="59" t="s">
        <v>200</v>
      </c>
      <c r="B2587" s="46" t="s">
        <v>192</v>
      </c>
      <c r="C2587" s="46" t="s">
        <v>187</v>
      </c>
      <c r="D2587" s="46" t="s">
        <v>177</v>
      </c>
      <c r="E2587" s="68">
        <f>_xlfn.XLOOKUP(Tabela4[[#This Row],[Origem]],Tabela2[Estado],Tabela2[Id_Porto],-1)</f>
        <v>12</v>
      </c>
      <c r="F2587" s="68">
        <f>_xlfn.XLOOKUP(Tabela4[[#This Row],[Destino]],Tabela2[Estado],Tabela2[Id_Porto],-1)</f>
        <v>1</v>
      </c>
      <c r="G2587" s="68">
        <f>_xlfn.XLOOKUP(Tabela4[[#This Row],[Tipo]],Tabela5[Tipo],Tabela5[Id_Carga],-1)</f>
        <v>1</v>
      </c>
      <c r="H2587" s="59">
        <f>MONTH(DATE(2024, FIND(Tabela4[[#This Row],[Mês]], "janfevmarabrmaijunjulagosetoutnovdez")/3 + 1, 1))</f>
        <v>6</v>
      </c>
      <c r="I2587" s="51">
        <v>8</v>
      </c>
      <c r="J2587" s="47">
        <v>8</v>
      </c>
    </row>
    <row r="2588" spans="1:10" x14ac:dyDescent="0.25">
      <c r="A2588" s="59" t="s">
        <v>200</v>
      </c>
      <c r="B2588" s="46" t="s">
        <v>191</v>
      </c>
      <c r="C2588" s="46" t="s">
        <v>187</v>
      </c>
      <c r="D2588" s="46" t="s">
        <v>179</v>
      </c>
      <c r="E2588" s="68">
        <f>_xlfn.XLOOKUP(Tabela4[[#This Row],[Origem]],Tabela2[Estado],Tabela2[Id_Porto],-1)</f>
        <v>12</v>
      </c>
      <c r="F2588" s="68">
        <f>_xlfn.XLOOKUP(Tabela4[[#This Row],[Destino]],Tabela2[Estado],Tabela2[Id_Porto],-1)</f>
        <v>3</v>
      </c>
      <c r="G2588" s="68">
        <f>_xlfn.XLOOKUP(Tabela4[[#This Row],[Tipo]],Tabela5[Tipo],Tabela5[Id_Carga],-1)</f>
        <v>3</v>
      </c>
      <c r="H2588" s="59">
        <f>MONTH(DATE(2024, FIND(Tabela4[[#This Row],[Mês]], "janfevmarabrmaijunjulagosetoutnovdez")/3 + 1, 1))</f>
        <v>6</v>
      </c>
      <c r="I2588" s="51">
        <v>4</v>
      </c>
      <c r="J2588" s="47">
        <v>8</v>
      </c>
    </row>
    <row r="2589" spans="1:10" x14ac:dyDescent="0.25">
      <c r="A2589" s="59" t="s">
        <v>200</v>
      </c>
      <c r="B2589" s="46" t="s">
        <v>191</v>
      </c>
      <c r="C2589" s="46" t="s">
        <v>187</v>
      </c>
      <c r="D2589" s="46" t="s">
        <v>180</v>
      </c>
      <c r="E2589" s="68">
        <f>_xlfn.XLOOKUP(Tabela4[[#This Row],[Origem]],Tabela2[Estado],Tabela2[Id_Porto],-1)</f>
        <v>12</v>
      </c>
      <c r="F2589" s="68">
        <f>_xlfn.XLOOKUP(Tabela4[[#This Row],[Destino]],Tabela2[Estado],Tabela2[Id_Porto],-1)</f>
        <v>5</v>
      </c>
      <c r="G2589" s="68">
        <f>_xlfn.XLOOKUP(Tabela4[[#This Row],[Tipo]],Tabela5[Tipo],Tabela5[Id_Carga],-1)</f>
        <v>3</v>
      </c>
      <c r="H2589" s="59">
        <f>MONTH(DATE(2024, FIND(Tabela4[[#This Row],[Mês]], "janfevmarabrmaijunjulagosetoutnovdez")/3 + 1, 1))</f>
        <v>6</v>
      </c>
      <c r="I2589" s="51">
        <v>4</v>
      </c>
      <c r="J2589" s="47">
        <v>8</v>
      </c>
    </row>
    <row r="2590" spans="1:10" x14ac:dyDescent="0.25">
      <c r="A2590" s="59" t="s">
        <v>200</v>
      </c>
      <c r="B2590" s="46" t="s">
        <v>193</v>
      </c>
      <c r="C2590" s="46" t="s">
        <v>186</v>
      </c>
      <c r="D2590" s="46" t="s">
        <v>179</v>
      </c>
      <c r="E2590" s="68">
        <f>_xlfn.XLOOKUP(Tabela4[[#This Row],[Origem]],Tabela2[Estado],Tabela2[Id_Porto],-1)</f>
        <v>11</v>
      </c>
      <c r="F2590" s="68">
        <f>_xlfn.XLOOKUP(Tabela4[[#This Row],[Destino]],Tabela2[Estado],Tabela2[Id_Porto],-1)</f>
        <v>3</v>
      </c>
      <c r="G2590" s="68">
        <f>_xlfn.XLOOKUP(Tabela4[[#This Row],[Tipo]],Tabela5[Tipo],Tabela5[Id_Carga],-1)</f>
        <v>4</v>
      </c>
      <c r="H2590" s="59">
        <f>MONTH(DATE(2024, FIND(Tabela4[[#This Row],[Mês]], "janfevmarabrmaijunjulagosetoutnovdez")/3 + 1, 1))</f>
        <v>6</v>
      </c>
      <c r="I2590" s="51">
        <v>4</v>
      </c>
      <c r="J2590" s="47">
        <v>8</v>
      </c>
    </row>
    <row r="2591" spans="1:10" x14ac:dyDescent="0.25">
      <c r="A2591" s="59" t="s">
        <v>200</v>
      </c>
      <c r="B2591" s="46" t="s">
        <v>191</v>
      </c>
      <c r="C2591" s="46" t="s">
        <v>186</v>
      </c>
      <c r="D2591" s="46" t="s">
        <v>186</v>
      </c>
      <c r="E2591" s="68">
        <f>_xlfn.XLOOKUP(Tabela4[[#This Row],[Origem]],Tabela2[Estado],Tabela2[Id_Porto],-1)</f>
        <v>11</v>
      </c>
      <c r="F2591" s="68">
        <f>_xlfn.XLOOKUP(Tabela4[[#This Row],[Destino]],Tabela2[Estado],Tabela2[Id_Porto],-1)</f>
        <v>11</v>
      </c>
      <c r="G2591" s="68">
        <f>_xlfn.XLOOKUP(Tabela4[[#This Row],[Tipo]],Tabela5[Tipo],Tabela5[Id_Carga],-1)</f>
        <v>3</v>
      </c>
      <c r="H2591" s="59">
        <f>MONTH(DATE(2024, FIND(Tabela4[[#This Row],[Mês]], "janfevmarabrmaijunjulagosetoutnovdez")/3 + 1, 1))</f>
        <v>6</v>
      </c>
      <c r="I2591" s="51">
        <v>4</v>
      </c>
      <c r="J2591" s="47">
        <v>8</v>
      </c>
    </row>
    <row r="2592" spans="1:10" x14ac:dyDescent="0.25">
      <c r="A2592" s="59" t="s">
        <v>200</v>
      </c>
      <c r="B2592" s="46" t="s">
        <v>193</v>
      </c>
      <c r="C2592" s="46" t="s">
        <v>186</v>
      </c>
      <c r="D2592" s="46" t="s">
        <v>184</v>
      </c>
      <c r="E2592" s="68">
        <f>_xlfn.XLOOKUP(Tabela4[[#This Row],[Origem]],Tabela2[Estado],Tabela2[Id_Porto],-1)</f>
        <v>11</v>
      </c>
      <c r="F2592" s="68">
        <f>_xlfn.XLOOKUP(Tabela4[[#This Row],[Destino]],Tabela2[Estado],Tabela2[Id_Porto],-1)</f>
        <v>9</v>
      </c>
      <c r="G2592" s="68">
        <f>_xlfn.XLOOKUP(Tabela4[[#This Row],[Tipo]],Tabela5[Tipo],Tabela5[Id_Carga],-1)</f>
        <v>4</v>
      </c>
      <c r="H2592" s="59">
        <f>MONTH(DATE(2024, FIND(Tabela4[[#This Row],[Mês]], "janfevmarabrmaijunjulagosetoutnovdez")/3 + 1, 1))</f>
        <v>6</v>
      </c>
      <c r="I2592" s="51">
        <v>4</v>
      </c>
      <c r="J2592" s="47">
        <v>8</v>
      </c>
    </row>
    <row r="2593" spans="1:10" x14ac:dyDescent="0.25">
      <c r="A2593" s="59" t="s">
        <v>200</v>
      </c>
      <c r="B2593" s="46" t="s">
        <v>192</v>
      </c>
      <c r="C2593" s="46" t="s">
        <v>177</v>
      </c>
      <c r="D2593" s="46" t="s">
        <v>86</v>
      </c>
      <c r="E2593" s="68">
        <f>_xlfn.XLOOKUP(Tabela4[[#This Row],[Origem]],Tabela2[Estado],Tabela2[Id_Porto],-1)</f>
        <v>1</v>
      </c>
      <c r="F2593" s="68">
        <f>_xlfn.XLOOKUP(Tabela4[[#This Row],[Destino]],Tabela2[Estado],Tabela2[Id_Porto],-1)</f>
        <v>4</v>
      </c>
      <c r="G2593" s="68">
        <f>_xlfn.XLOOKUP(Tabela4[[#This Row],[Tipo]],Tabela5[Tipo],Tabela5[Id_Carga],-1)</f>
        <v>1</v>
      </c>
      <c r="H2593" s="59">
        <f>MONTH(DATE(2024, FIND(Tabela4[[#This Row],[Mês]], "janfevmarabrmaijunjulagosetoutnovdez")/3 + 1, 1))</f>
        <v>6</v>
      </c>
      <c r="I2593" s="51">
        <v>7</v>
      </c>
      <c r="J2593" s="47">
        <v>7</v>
      </c>
    </row>
    <row r="2594" spans="1:10" x14ac:dyDescent="0.25">
      <c r="A2594" s="59" t="s">
        <v>200</v>
      </c>
      <c r="B2594" s="46" t="s">
        <v>192</v>
      </c>
      <c r="C2594" s="46" t="s">
        <v>86</v>
      </c>
      <c r="D2594" s="46" t="s">
        <v>179</v>
      </c>
      <c r="E2594" s="68">
        <f>_xlfn.XLOOKUP(Tabela4[[#This Row],[Origem]],Tabela2[Estado],Tabela2[Id_Porto],-1)</f>
        <v>4</v>
      </c>
      <c r="F2594" s="68">
        <f>_xlfn.XLOOKUP(Tabela4[[#This Row],[Destino]],Tabela2[Estado],Tabela2[Id_Porto],-1)</f>
        <v>3</v>
      </c>
      <c r="G2594" s="68">
        <f>_xlfn.XLOOKUP(Tabela4[[#This Row],[Tipo]],Tabela5[Tipo],Tabela5[Id_Carga],-1)</f>
        <v>1</v>
      </c>
      <c r="H2594" s="59">
        <f>MONTH(DATE(2024, FIND(Tabela4[[#This Row],[Mês]], "janfevmarabrmaijunjulagosetoutnovdez")/3 + 1, 1))</f>
        <v>6</v>
      </c>
      <c r="I2594" s="51">
        <v>7</v>
      </c>
      <c r="J2594" s="47">
        <v>7</v>
      </c>
    </row>
    <row r="2595" spans="1:10" x14ac:dyDescent="0.25">
      <c r="A2595" s="59" t="s">
        <v>200</v>
      </c>
      <c r="B2595" s="46" t="s">
        <v>192</v>
      </c>
      <c r="C2595" s="46" t="s">
        <v>86</v>
      </c>
      <c r="D2595" s="46" t="s">
        <v>186</v>
      </c>
      <c r="E2595" s="68">
        <f>_xlfn.XLOOKUP(Tabela4[[#This Row],[Origem]],Tabela2[Estado],Tabela2[Id_Porto],-1)</f>
        <v>4</v>
      </c>
      <c r="F2595" s="68">
        <f>_xlfn.XLOOKUP(Tabela4[[#This Row],[Destino]],Tabela2[Estado],Tabela2[Id_Porto],-1)</f>
        <v>11</v>
      </c>
      <c r="G2595" s="68">
        <f>_xlfn.XLOOKUP(Tabela4[[#This Row],[Tipo]],Tabela5[Tipo],Tabela5[Id_Carga],-1)</f>
        <v>1</v>
      </c>
      <c r="H2595" s="59">
        <f>MONTH(DATE(2024, FIND(Tabela4[[#This Row],[Mês]], "janfevmarabrmaijunjulagosetoutnovdez")/3 + 1, 1))</f>
        <v>6</v>
      </c>
      <c r="I2595" s="51">
        <v>7</v>
      </c>
      <c r="J2595" s="47">
        <v>7</v>
      </c>
    </row>
    <row r="2596" spans="1:10" x14ac:dyDescent="0.25">
      <c r="A2596" s="59" t="s">
        <v>200</v>
      </c>
      <c r="B2596" s="46" t="s">
        <v>192</v>
      </c>
      <c r="C2596" s="46" t="s">
        <v>183</v>
      </c>
      <c r="D2596" s="46" t="s">
        <v>184</v>
      </c>
      <c r="E2596" s="68">
        <f>_xlfn.XLOOKUP(Tabela4[[#This Row],[Origem]],Tabela2[Estado],Tabela2[Id_Porto],-1)</f>
        <v>8</v>
      </c>
      <c r="F2596" s="68">
        <f>_xlfn.XLOOKUP(Tabela4[[#This Row],[Destino]],Tabela2[Estado],Tabela2[Id_Porto],-1)</f>
        <v>9</v>
      </c>
      <c r="G2596" s="68">
        <f>_xlfn.XLOOKUP(Tabela4[[#This Row],[Tipo]],Tabela5[Tipo],Tabela5[Id_Carga],-1)</f>
        <v>1</v>
      </c>
      <c r="H2596" s="59">
        <f>MONTH(DATE(2024, FIND(Tabela4[[#This Row],[Mês]], "janfevmarabrmaijunjulagosetoutnovdez")/3 + 1, 1))</f>
        <v>6</v>
      </c>
      <c r="I2596" s="51">
        <v>7</v>
      </c>
      <c r="J2596" s="47">
        <v>7</v>
      </c>
    </row>
    <row r="2597" spans="1:10" x14ac:dyDescent="0.25">
      <c r="A2597" s="59" t="s">
        <v>200</v>
      </c>
      <c r="B2597" s="46" t="s">
        <v>193</v>
      </c>
      <c r="C2597" s="46" t="s">
        <v>177</v>
      </c>
      <c r="D2597" s="46" t="s">
        <v>183</v>
      </c>
      <c r="E2597" s="68">
        <f>_xlfn.XLOOKUP(Tabela4[[#This Row],[Origem]],Tabela2[Estado],Tabela2[Id_Porto],-1)</f>
        <v>1</v>
      </c>
      <c r="F2597" s="68">
        <f>_xlfn.XLOOKUP(Tabela4[[#This Row],[Destino]],Tabela2[Estado],Tabela2[Id_Porto],-1)</f>
        <v>8</v>
      </c>
      <c r="G2597" s="68">
        <f>_xlfn.XLOOKUP(Tabela4[[#This Row],[Tipo]],Tabela5[Tipo],Tabela5[Id_Carga],-1)</f>
        <v>4</v>
      </c>
      <c r="H2597" s="59">
        <f>MONTH(DATE(2024, FIND(Tabela4[[#This Row],[Mês]], "janfevmarabrmaijunjulagosetoutnovdez")/3 + 1, 1))</f>
        <v>6</v>
      </c>
      <c r="I2597" s="51">
        <v>3</v>
      </c>
      <c r="J2597" s="47">
        <v>6</v>
      </c>
    </row>
    <row r="2598" spans="1:10" x14ac:dyDescent="0.25">
      <c r="A2598" s="59" t="s">
        <v>200</v>
      </c>
      <c r="B2598" s="46" t="s">
        <v>192</v>
      </c>
      <c r="C2598" s="46" t="s">
        <v>177</v>
      </c>
      <c r="D2598" s="46" t="s">
        <v>186</v>
      </c>
      <c r="E2598" s="68">
        <f>_xlfn.XLOOKUP(Tabela4[[#This Row],[Origem]],Tabela2[Estado],Tabela2[Id_Porto],-1)</f>
        <v>1</v>
      </c>
      <c r="F2598" s="68">
        <f>_xlfn.XLOOKUP(Tabela4[[#This Row],[Destino]],Tabela2[Estado],Tabela2[Id_Porto],-1)</f>
        <v>11</v>
      </c>
      <c r="G2598" s="68">
        <f>_xlfn.XLOOKUP(Tabela4[[#This Row],[Tipo]],Tabela5[Tipo],Tabela5[Id_Carga],-1)</f>
        <v>1</v>
      </c>
      <c r="H2598" s="59">
        <f>MONTH(DATE(2024, FIND(Tabela4[[#This Row],[Mês]], "janfevmarabrmaijunjulagosetoutnovdez")/3 + 1, 1))</f>
        <v>6</v>
      </c>
      <c r="I2598" s="51">
        <v>6</v>
      </c>
      <c r="J2598" s="47">
        <v>6</v>
      </c>
    </row>
    <row r="2599" spans="1:10" x14ac:dyDescent="0.25">
      <c r="A2599" s="59" t="s">
        <v>200</v>
      </c>
      <c r="B2599" s="46" t="s">
        <v>193</v>
      </c>
      <c r="C2599" s="46" t="s">
        <v>177</v>
      </c>
      <c r="D2599" s="46" t="s">
        <v>186</v>
      </c>
      <c r="E2599" s="68">
        <f>_xlfn.XLOOKUP(Tabela4[[#This Row],[Origem]],Tabela2[Estado],Tabela2[Id_Porto],-1)</f>
        <v>1</v>
      </c>
      <c r="F2599" s="68">
        <f>_xlfn.XLOOKUP(Tabela4[[#This Row],[Destino]],Tabela2[Estado],Tabela2[Id_Porto],-1)</f>
        <v>11</v>
      </c>
      <c r="G2599" s="68">
        <f>_xlfn.XLOOKUP(Tabela4[[#This Row],[Tipo]],Tabela5[Tipo],Tabela5[Id_Carga],-1)</f>
        <v>4</v>
      </c>
      <c r="H2599" s="59">
        <f>MONTH(DATE(2024, FIND(Tabela4[[#This Row],[Mês]], "janfevmarabrmaijunjulagosetoutnovdez")/3 + 1, 1))</f>
        <v>6</v>
      </c>
      <c r="I2599" s="51">
        <v>3</v>
      </c>
      <c r="J2599" s="47">
        <v>6</v>
      </c>
    </row>
    <row r="2600" spans="1:10" x14ac:dyDescent="0.25">
      <c r="A2600" s="59" t="s">
        <v>200</v>
      </c>
      <c r="B2600" s="46" t="s">
        <v>192</v>
      </c>
      <c r="C2600" s="46" t="s">
        <v>181</v>
      </c>
      <c r="D2600" s="46" t="s">
        <v>86</v>
      </c>
      <c r="E2600" s="68">
        <f>_xlfn.XLOOKUP(Tabela4[[#This Row],[Origem]],Tabela2[Estado],Tabela2[Id_Porto],-1)</f>
        <v>6</v>
      </c>
      <c r="F2600" s="68">
        <f>_xlfn.XLOOKUP(Tabela4[[#This Row],[Destino]],Tabela2[Estado],Tabela2[Id_Porto],-1)</f>
        <v>4</v>
      </c>
      <c r="G2600" s="68">
        <f>_xlfn.XLOOKUP(Tabela4[[#This Row],[Tipo]],Tabela5[Tipo],Tabela5[Id_Carga],-1)</f>
        <v>1</v>
      </c>
      <c r="H2600" s="59">
        <f>MONTH(DATE(2024, FIND(Tabela4[[#This Row],[Mês]], "janfevmarabrmaijunjulagosetoutnovdez")/3 + 1, 1))</f>
        <v>6</v>
      </c>
      <c r="I2600" s="51">
        <v>6</v>
      </c>
      <c r="J2600" s="47">
        <v>6</v>
      </c>
    </row>
    <row r="2601" spans="1:10" x14ac:dyDescent="0.25">
      <c r="A2601" s="59" t="s">
        <v>200</v>
      </c>
      <c r="B2601" s="46" t="s">
        <v>191</v>
      </c>
      <c r="C2601" s="46" t="s">
        <v>181</v>
      </c>
      <c r="D2601" s="46" t="s">
        <v>180</v>
      </c>
      <c r="E2601" s="68">
        <f>_xlfn.XLOOKUP(Tabela4[[#This Row],[Origem]],Tabela2[Estado],Tabela2[Id_Porto],-1)</f>
        <v>6</v>
      </c>
      <c r="F2601" s="68">
        <f>_xlfn.XLOOKUP(Tabela4[[#This Row],[Destino]],Tabela2[Estado],Tabela2[Id_Porto],-1)</f>
        <v>5</v>
      </c>
      <c r="G2601" s="68">
        <f>_xlfn.XLOOKUP(Tabela4[[#This Row],[Tipo]],Tabela5[Tipo],Tabela5[Id_Carga],-1)</f>
        <v>3</v>
      </c>
      <c r="H2601" s="59">
        <f>MONTH(DATE(2024, FIND(Tabela4[[#This Row],[Mês]], "janfevmarabrmaijunjulagosetoutnovdez")/3 + 1, 1))</f>
        <v>6</v>
      </c>
      <c r="I2601" s="51">
        <v>3</v>
      </c>
      <c r="J2601" s="47">
        <v>6</v>
      </c>
    </row>
    <row r="2602" spans="1:10" x14ac:dyDescent="0.25">
      <c r="A2602" s="59" t="s">
        <v>200</v>
      </c>
      <c r="B2602" s="46" t="s">
        <v>193</v>
      </c>
      <c r="C2602" s="46" t="s">
        <v>86</v>
      </c>
      <c r="D2602" s="46" t="s">
        <v>179</v>
      </c>
      <c r="E2602" s="68">
        <f>_xlfn.XLOOKUP(Tabela4[[#This Row],[Origem]],Tabela2[Estado],Tabela2[Id_Porto],-1)</f>
        <v>4</v>
      </c>
      <c r="F2602" s="68">
        <f>_xlfn.XLOOKUP(Tabela4[[#This Row],[Destino]],Tabela2[Estado],Tabela2[Id_Porto],-1)</f>
        <v>3</v>
      </c>
      <c r="G2602" s="68">
        <f>_xlfn.XLOOKUP(Tabela4[[#This Row],[Tipo]],Tabela5[Tipo],Tabela5[Id_Carga],-1)</f>
        <v>4</v>
      </c>
      <c r="H2602" s="59">
        <f>MONTH(DATE(2024, FIND(Tabela4[[#This Row],[Mês]], "janfevmarabrmaijunjulagosetoutnovdez")/3 + 1, 1))</f>
        <v>6</v>
      </c>
      <c r="I2602" s="51">
        <v>3</v>
      </c>
      <c r="J2602" s="47">
        <v>6</v>
      </c>
    </row>
    <row r="2603" spans="1:10" x14ac:dyDescent="0.25">
      <c r="A2603" s="59" t="s">
        <v>200</v>
      </c>
      <c r="B2603" s="46" t="s">
        <v>191</v>
      </c>
      <c r="C2603" s="46" t="s">
        <v>86</v>
      </c>
      <c r="D2603" s="46" t="s">
        <v>186</v>
      </c>
      <c r="E2603" s="68">
        <f>_xlfn.XLOOKUP(Tabela4[[#This Row],[Origem]],Tabela2[Estado],Tabela2[Id_Porto],-1)</f>
        <v>4</v>
      </c>
      <c r="F2603" s="68">
        <f>_xlfn.XLOOKUP(Tabela4[[#This Row],[Destino]],Tabela2[Estado],Tabela2[Id_Porto],-1)</f>
        <v>11</v>
      </c>
      <c r="G2603" s="68">
        <f>_xlfn.XLOOKUP(Tabela4[[#This Row],[Tipo]],Tabela5[Tipo],Tabela5[Id_Carga],-1)</f>
        <v>3</v>
      </c>
      <c r="H2603" s="59">
        <f>MONTH(DATE(2024, FIND(Tabela4[[#This Row],[Mês]], "janfevmarabrmaijunjulagosetoutnovdez")/3 + 1, 1))</f>
        <v>6</v>
      </c>
      <c r="I2603" s="51">
        <v>3</v>
      </c>
      <c r="J2603" s="47">
        <v>6</v>
      </c>
    </row>
    <row r="2604" spans="1:10" x14ac:dyDescent="0.25">
      <c r="A2604" s="59" t="s">
        <v>200</v>
      </c>
      <c r="B2604" s="46" t="s">
        <v>192</v>
      </c>
      <c r="C2604" s="46" t="s">
        <v>180</v>
      </c>
      <c r="D2604" s="46" t="s">
        <v>177</v>
      </c>
      <c r="E2604" s="68">
        <f>_xlfn.XLOOKUP(Tabela4[[#This Row],[Origem]],Tabela2[Estado],Tabela2[Id_Porto],-1)</f>
        <v>5</v>
      </c>
      <c r="F2604" s="68">
        <f>_xlfn.XLOOKUP(Tabela4[[#This Row],[Destino]],Tabela2[Estado],Tabela2[Id_Porto],-1)</f>
        <v>1</v>
      </c>
      <c r="G2604" s="68">
        <f>_xlfn.XLOOKUP(Tabela4[[#This Row],[Tipo]],Tabela5[Tipo],Tabela5[Id_Carga],-1)</f>
        <v>1</v>
      </c>
      <c r="H2604" s="59">
        <f>MONTH(DATE(2024, FIND(Tabela4[[#This Row],[Mês]], "janfevmarabrmaijunjulagosetoutnovdez")/3 + 1, 1))</f>
        <v>6</v>
      </c>
      <c r="I2604" s="51">
        <v>6</v>
      </c>
      <c r="J2604" s="47">
        <v>6</v>
      </c>
    </row>
    <row r="2605" spans="1:10" x14ac:dyDescent="0.25">
      <c r="A2605" s="59" t="s">
        <v>200</v>
      </c>
      <c r="B2605" s="46" t="s">
        <v>191</v>
      </c>
      <c r="C2605" s="46" t="s">
        <v>180</v>
      </c>
      <c r="D2605" s="46" t="s">
        <v>181</v>
      </c>
      <c r="E2605" s="68">
        <f>_xlfn.XLOOKUP(Tabela4[[#This Row],[Origem]],Tabela2[Estado],Tabela2[Id_Porto],-1)</f>
        <v>5</v>
      </c>
      <c r="F2605" s="68">
        <f>_xlfn.XLOOKUP(Tabela4[[#This Row],[Destino]],Tabela2[Estado],Tabela2[Id_Porto],-1)</f>
        <v>6</v>
      </c>
      <c r="G2605" s="68">
        <f>_xlfn.XLOOKUP(Tabela4[[#This Row],[Tipo]],Tabela5[Tipo],Tabela5[Id_Carga],-1)</f>
        <v>3</v>
      </c>
      <c r="H2605" s="59">
        <f>MONTH(DATE(2024, FIND(Tabela4[[#This Row],[Mês]], "janfevmarabrmaijunjulagosetoutnovdez")/3 + 1, 1))</f>
        <v>6</v>
      </c>
      <c r="I2605" s="51">
        <v>3</v>
      </c>
      <c r="J2605" s="47">
        <v>6</v>
      </c>
    </row>
    <row r="2606" spans="1:10" x14ac:dyDescent="0.25">
      <c r="A2606" s="59" t="s">
        <v>200</v>
      </c>
      <c r="B2606" s="46" t="s">
        <v>192</v>
      </c>
      <c r="C2606" s="46" t="s">
        <v>180</v>
      </c>
      <c r="D2606" s="46" t="s">
        <v>86</v>
      </c>
      <c r="E2606" s="68">
        <f>_xlfn.XLOOKUP(Tabela4[[#This Row],[Origem]],Tabela2[Estado],Tabela2[Id_Porto],-1)</f>
        <v>5</v>
      </c>
      <c r="F2606" s="68">
        <f>_xlfn.XLOOKUP(Tabela4[[#This Row],[Destino]],Tabela2[Estado],Tabela2[Id_Porto],-1)</f>
        <v>4</v>
      </c>
      <c r="G2606" s="68">
        <f>_xlfn.XLOOKUP(Tabela4[[#This Row],[Tipo]],Tabela5[Tipo],Tabela5[Id_Carga],-1)</f>
        <v>1</v>
      </c>
      <c r="H2606" s="59">
        <f>MONTH(DATE(2024, FIND(Tabela4[[#This Row],[Mês]], "janfevmarabrmaijunjulagosetoutnovdez")/3 + 1, 1))</f>
        <v>6</v>
      </c>
      <c r="I2606" s="51">
        <v>6</v>
      </c>
      <c r="J2606" s="47">
        <v>6</v>
      </c>
    </row>
    <row r="2607" spans="1:10" x14ac:dyDescent="0.25">
      <c r="A2607" s="59" t="s">
        <v>200</v>
      </c>
      <c r="B2607" s="46" t="s">
        <v>191</v>
      </c>
      <c r="C2607" s="46" t="s">
        <v>180</v>
      </c>
      <c r="D2607" s="46" t="s">
        <v>184</v>
      </c>
      <c r="E2607" s="68">
        <f>_xlfn.XLOOKUP(Tabela4[[#This Row],[Origem]],Tabela2[Estado],Tabela2[Id_Porto],-1)</f>
        <v>5</v>
      </c>
      <c r="F2607" s="68">
        <f>_xlfn.XLOOKUP(Tabela4[[#This Row],[Destino]],Tabela2[Estado],Tabela2[Id_Porto],-1)</f>
        <v>9</v>
      </c>
      <c r="G2607" s="68">
        <f>_xlfn.XLOOKUP(Tabela4[[#This Row],[Tipo]],Tabela5[Tipo],Tabela5[Id_Carga],-1)</f>
        <v>3</v>
      </c>
      <c r="H2607" s="59">
        <f>MONTH(DATE(2024, FIND(Tabela4[[#This Row],[Mês]], "janfevmarabrmaijunjulagosetoutnovdez")/3 + 1, 1))</f>
        <v>6</v>
      </c>
      <c r="I2607" s="51">
        <v>6</v>
      </c>
      <c r="J2607" s="47">
        <v>6</v>
      </c>
    </row>
    <row r="2608" spans="1:10" x14ac:dyDescent="0.25">
      <c r="A2608" s="59" t="s">
        <v>200</v>
      </c>
      <c r="B2608" s="46" t="s">
        <v>191</v>
      </c>
      <c r="C2608" s="46" t="s">
        <v>183</v>
      </c>
      <c r="D2608" s="46" t="s">
        <v>177</v>
      </c>
      <c r="E2608" s="68">
        <f>_xlfn.XLOOKUP(Tabela4[[#This Row],[Origem]],Tabela2[Estado],Tabela2[Id_Porto],-1)</f>
        <v>8</v>
      </c>
      <c r="F2608" s="68">
        <f>_xlfn.XLOOKUP(Tabela4[[#This Row],[Destino]],Tabela2[Estado],Tabela2[Id_Porto],-1)</f>
        <v>1</v>
      </c>
      <c r="G2608" s="68">
        <f>_xlfn.XLOOKUP(Tabela4[[#This Row],[Tipo]],Tabela5[Tipo],Tabela5[Id_Carga],-1)</f>
        <v>3</v>
      </c>
      <c r="H2608" s="59">
        <f>MONTH(DATE(2024, FIND(Tabela4[[#This Row],[Mês]], "janfevmarabrmaijunjulagosetoutnovdez")/3 + 1, 1))</f>
        <v>6</v>
      </c>
      <c r="I2608" s="51">
        <v>3</v>
      </c>
      <c r="J2608" s="47">
        <v>6</v>
      </c>
    </row>
    <row r="2609" spans="1:10" x14ac:dyDescent="0.25">
      <c r="A2609" s="59" t="s">
        <v>200</v>
      </c>
      <c r="B2609" s="46" t="s">
        <v>193</v>
      </c>
      <c r="C2609" s="46" t="s">
        <v>183</v>
      </c>
      <c r="D2609" s="46" t="s">
        <v>186</v>
      </c>
      <c r="E2609" s="68">
        <f>_xlfn.XLOOKUP(Tabela4[[#This Row],[Origem]],Tabela2[Estado],Tabela2[Id_Porto],-1)</f>
        <v>8</v>
      </c>
      <c r="F2609" s="68">
        <f>_xlfn.XLOOKUP(Tabela4[[#This Row],[Destino]],Tabela2[Estado],Tabela2[Id_Porto],-1)</f>
        <v>11</v>
      </c>
      <c r="G2609" s="68">
        <f>_xlfn.XLOOKUP(Tabela4[[#This Row],[Tipo]],Tabela5[Tipo],Tabela5[Id_Carga],-1)</f>
        <v>4</v>
      </c>
      <c r="H2609" s="59">
        <f>MONTH(DATE(2024, FIND(Tabela4[[#This Row],[Mês]], "janfevmarabrmaijunjulagosetoutnovdez")/3 + 1, 1))</f>
        <v>6</v>
      </c>
      <c r="I2609" s="51">
        <v>3</v>
      </c>
      <c r="J2609" s="47">
        <v>6</v>
      </c>
    </row>
    <row r="2610" spans="1:10" x14ac:dyDescent="0.25">
      <c r="A2610" s="59" t="s">
        <v>200</v>
      </c>
      <c r="B2610" s="46" t="s">
        <v>191</v>
      </c>
      <c r="C2610" s="46" t="s">
        <v>186</v>
      </c>
      <c r="D2610" s="46" t="s">
        <v>86</v>
      </c>
      <c r="E2610" s="68">
        <f>_xlfn.XLOOKUP(Tabela4[[#This Row],[Origem]],Tabela2[Estado],Tabela2[Id_Porto],-1)</f>
        <v>11</v>
      </c>
      <c r="F2610" s="68">
        <f>_xlfn.XLOOKUP(Tabela4[[#This Row],[Destino]],Tabela2[Estado],Tabela2[Id_Porto],-1)</f>
        <v>4</v>
      </c>
      <c r="G2610" s="68">
        <f>_xlfn.XLOOKUP(Tabela4[[#This Row],[Tipo]],Tabela5[Tipo],Tabela5[Id_Carga],-1)</f>
        <v>3</v>
      </c>
      <c r="H2610" s="59">
        <f>MONTH(DATE(2024, FIND(Tabela4[[#This Row],[Mês]], "janfevmarabrmaijunjulagosetoutnovdez")/3 + 1, 1))</f>
        <v>6</v>
      </c>
      <c r="I2610" s="51">
        <v>3</v>
      </c>
      <c r="J2610" s="47">
        <v>6</v>
      </c>
    </row>
    <row r="2611" spans="1:10" x14ac:dyDescent="0.25">
      <c r="A2611" s="59" t="s">
        <v>200</v>
      </c>
      <c r="B2611" s="46" t="s">
        <v>192</v>
      </c>
      <c r="C2611" s="46" t="s">
        <v>184</v>
      </c>
      <c r="D2611" s="46" t="s">
        <v>177</v>
      </c>
      <c r="E2611" s="68">
        <f>_xlfn.XLOOKUP(Tabela4[[#This Row],[Origem]],Tabela2[Estado],Tabela2[Id_Porto],-1)</f>
        <v>9</v>
      </c>
      <c r="F2611" s="68">
        <f>_xlfn.XLOOKUP(Tabela4[[#This Row],[Destino]],Tabela2[Estado],Tabela2[Id_Porto],-1)</f>
        <v>1</v>
      </c>
      <c r="G2611" s="68">
        <f>_xlfn.XLOOKUP(Tabela4[[#This Row],[Tipo]],Tabela5[Tipo],Tabela5[Id_Carga],-1)</f>
        <v>1</v>
      </c>
      <c r="H2611" s="59">
        <f>MONTH(DATE(2024, FIND(Tabela4[[#This Row],[Mês]], "janfevmarabrmaijunjulagosetoutnovdez")/3 + 1, 1))</f>
        <v>6</v>
      </c>
      <c r="I2611" s="51">
        <v>6</v>
      </c>
      <c r="J2611" s="47">
        <v>6</v>
      </c>
    </row>
    <row r="2612" spans="1:10" x14ac:dyDescent="0.25">
      <c r="A2612" s="59" t="s">
        <v>200</v>
      </c>
      <c r="B2612" s="46" t="s">
        <v>192</v>
      </c>
      <c r="C2612" s="46" t="s">
        <v>86</v>
      </c>
      <c r="D2612" s="46" t="s">
        <v>180</v>
      </c>
      <c r="E2612" s="68">
        <f>_xlfn.XLOOKUP(Tabela4[[#This Row],[Origem]],Tabela2[Estado],Tabela2[Id_Porto],-1)</f>
        <v>4</v>
      </c>
      <c r="F2612" s="68">
        <f>_xlfn.XLOOKUP(Tabela4[[#This Row],[Destino]],Tabela2[Estado],Tabela2[Id_Porto],-1)</f>
        <v>5</v>
      </c>
      <c r="G2612" s="68">
        <f>_xlfn.XLOOKUP(Tabela4[[#This Row],[Tipo]],Tabela5[Tipo],Tabela5[Id_Carga],-1)</f>
        <v>1</v>
      </c>
      <c r="H2612" s="59">
        <f>MONTH(DATE(2024, FIND(Tabela4[[#This Row],[Mês]], "janfevmarabrmaijunjulagosetoutnovdez")/3 + 1, 1))</f>
        <v>6</v>
      </c>
      <c r="I2612" s="51">
        <v>5</v>
      </c>
      <c r="J2612" s="47">
        <v>5</v>
      </c>
    </row>
    <row r="2613" spans="1:10" x14ac:dyDescent="0.25">
      <c r="A2613" s="59" t="s">
        <v>200</v>
      </c>
      <c r="B2613" s="46" t="s">
        <v>192</v>
      </c>
      <c r="C2613" s="46" t="s">
        <v>86</v>
      </c>
      <c r="D2613" s="46" t="s">
        <v>183</v>
      </c>
      <c r="E2613" s="68">
        <f>_xlfn.XLOOKUP(Tabela4[[#This Row],[Origem]],Tabela2[Estado],Tabela2[Id_Porto],-1)</f>
        <v>4</v>
      </c>
      <c r="F2613" s="68">
        <f>_xlfn.XLOOKUP(Tabela4[[#This Row],[Destino]],Tabela2[Estado],Tabela2[Id_Porto],-1)</f>
        <v>8</v>
      </c>
      <c r="G2613" s="68">
        <f>_xlfn.XLOOKUP(Tabela4[[#This Row],[Tipo]],Tabela5[Tipo],Tabela5[Id_Carga],-1)</f>
        <v>1</v>
      </c>
      <c r="H2613" s="59">
        <f>MONTH(DATE(2024, FIND(Tabela4[[#This Row],[Mês]], "janfevmarabrmaijunjulagosetoutnovdez")/3 + 1, 1))</f>
        <v>6</v>
      </c>
      <c r="I2613" s="51">
        <v>5</v>
      </c>
      <c r="J2613" s="47">
        <v>5</v>
      </c>
    </row>
    <row r="2614" spans="1:10" x14ac:dyDescent="0.25">
      <c r="A2614" s="59" t="s">
        <v>200</v>
      </c>
      <c r="B2614" s="46" t="s">
        <v>192</v>
      </c>
      <c r="C2614" s="46" t="s">
        <v>180</v>
      </c>
      <c r="D2614" s="46" t="s">
        <v>186</v>
      </c>
      <c r="E2614" s="68">
        <f>_xlfn.XLOOKUP(Tabela4[[#This Row],[Origem]],Tabela2[Estado],Tabela2[Id_Porto],-1)</f>
        <v>5</v>
      </c>
      <c r="F2614" s="68">
        <f>_xlfn.XLOOKUP(Tabela4[[#This Row],[Destino]],Tabela2[Estado],Tabela2[Id_Porto],-1)</f>
        <v>11</v>
      </c>
      <c r="G2614" s="68">
        <f>_xlfn.XLOOKUP(Tabela4[[#This Row],[Tipo]],Tabela5[Tipo],Tabela5[Id_Carga],-1)</f>
        <v>1</v>
      </c>
      <c r="H2614" s="59">
        <f>MONTH(DATE(2024, FIND(Tabela4[[#This Row],[Mês]], "janfevmarabrmaijunjulagosetoutnovdez")/3 + 1, 1))</f>
        <v>6</v>
      </c>
      <c r="I2614" s="51">
        <v>5</v>
      </c>
      <c r="J2614" s="47">
        <v>5</v>
      </c>
    </row>
    <row r="2615" spans="1:10" x14ac:dyDescent="0.25">
      <c r="A2615" s="59" t="s">
        <v>200</v>
      </c>
      <c r="B2615" s="46" t="s">
        <v>192</v>
      </c>
      <c r="C2615" s="46" t="s">
        <v>183</v>
      </c>
      <c r="D2615" s="46" t="s">
        <v>181</v>
      </c>
      <c r="E2615" s="68">
        <f>_xlfn.XLOOKUP(Tabela4[[#This Row],[Origem]],Tabela2[Estado],Tabela2[Id_Porto],-1)</f>
        <v>8</v>
      </c>
      <c r="F2615" s="68">
        <f>_xlfn.XLOOKUP(Tabela4[[#This Row],[Destino]],Tabela2[Estado],Tabela2[Id_Porto],-1)</f>
        <v>6</v>
      </c>
      <c r="G2615" s="68">
        <f>_xlfn.XLOOKUP(Tabela4[[#This Row],[Tipo]],Tabela5[Tipo],Tabela5[Id_Carga],-1)</f>
        <v>1</v>
      </c>
      <c r="H2615" s="59">
        <f>MONTH(DATE(2024, FIND(Tabela4[[#This Row],[Mês]], "janfevmarabrmaijunjulagosetoutnovdez")/3 + 1, 1))</f>
        <v>6</v>
      </c>
      <c r="I2615" s="51">
        <v>5</v>
      </c>
      <c r="J2615" s="47">
        <v>5</v>
      </c>
    </row>
    <row r="2616" spans="1:10" x14ac:dyDescent="0.25">
      <c r="A2616" s="59" t="s">
        <v>200</v>
      </c>
      <c r="B2616" s="46" t="s">
        <v>192</v>
      </c>
      <c r="C2616" s="46" t="s">
        <v>187</v>
      </c>
      <c r="D2616" s="46" t="s">
        <v>184</v>
      </c>
      <c r="E2616" s="68">
        <f>_xlfn.XLOOKUP(Tabela4[[#This Row],[Origem]],Tabela2[Estado],Tabela2[Id_Porto],-1)</f>
        <v>12</v>
      </c>
      <c r="F2616" s="68">
        <f>_xlfn.XLOOKUP(Tabela4[[#This Row],[Destino]],Tabela2[Estado],Tabela2[Id_Porto],-1)</f>
        <v>9</v>
      </c>
      <c r="G2616" s="68">
        <f>_xlfn.XLOOKUP(Tabela4[[#This Row],[Tipo]],Tabela5[Tipo],Tabela5[Id_Carga],-1)</f>
        <v>1</v>
      </c>
      <c r="H2616" s="59">
        <f>MONTH(DATE(2024, FIND(Tabela4[[#This Row],[Mês]], "janfevmarabrmaijunjulagosetoutnovdez")/3 + 1, 1))</f>
        <v>6</v>
      </c>
      <c r="I2616" s="51">
        <v>5</v>
      </c>
      <c r="J2616" s="47">
        <v>5</v>
      </c>
    </row>
    <row r="2617" spans="1:10" x14ac:dyDescent="0.25">
      <c r="A2617" s="59" t="s">
        <v>200</v>
      </c>
      <c r="B2617" s="46" t="s">
        <v>192</v>
      </c>
      <c r="C2617" s="46" t="s">
        <v>186</v>
      </c>
      <c r="D2617" s="46" t="s">
        <v>181</v>
      </c>
      <c r="E2617" s="68">
        <f>_xlfn.XLOOKUP(Tabela4[[#This Row],[Origem]],Tabela2[Estado],Tabela2[Id_Porto],-1)</f>
        <v>11</v>
      </c>
      <c r="F2617" s="68">
        <f>_xlfn.XLOOKUP(Tabela4[[#This Row],[Destino]],Tabela2[Estado],Tabela2[Id_Porto],-1)</f>
        <v>6</v>
      </c>
      <c r="G2617" s="68">
        <f>_xlfn.XLOOKUP(Tabela4[[#This Row],[Tipo]],Tabela5[Tipo],Tabela5[Id_Carga],-1)</f>
        <v>1</v>
      </c>
      <c r="H2617" s="59">
        <f>MONTH(DATE(2024, FIND(Tabela4[[#This Row],[Mês]], "janfevmarabrmaijunjulagosetoutnovdez")/3 + 1, 1))</f>
        <v>6</v>
      </c>
      <c r="I2617" s="51">
        <v>5</v>
      </c>
      <c r="J2617" s="47">
        <v>5</v>
      </c>
    </row>
    <row r="2618" spans="1:10" x14ac:dyDescent="0.25">
      <c r="A2618" s="59" t="s">
        <v>200</v>
      </c>
      <c r="B2618" s="46" t="s">
        <v>191</v>
      </c>
      <c r="C2618" s="46" t="s">
        <v>177</v>
      </c>
      <c r="D2618" s="46" t="s">
        <v>180</v>
      </c>
      <c r="E2618" s="68">
        <f>_xlfn.XLOOKUP(Tabela4[[#This Row],[Origem]],Tabela2[Estado],Tabela2[Id_Porto],-1)</f>
        <v>1</v>
      </c>
      <c r="F2618" s="68">
        <f>_xlfn.XLOOKUP(Tabela4[[#This Row],[Destino]],Tabela2[Estado],Tabela2[Id_Porto],-1)</f>
        <v>5</v>
      </c>
      <c r="G2618" s="68">
        <f>_xlfn.XLOOKUP(Tabela4[[#This Row],[Tipo]],Tabela5[Tipo],Tabela5[Id_Carga],-1)</f>
        <v>3</v>
      </c>
      <c r="H2618" s="59">
        <f>MONTH(DATE(2024, FIND(Tabela4[[#This Row],[Mês]], "janfevmarabrmaijunjulagosetoutnovdez")/3 + 1, 1))</f>
        <v>6</v>
      </c>
      <c r="I2618" s="51">
        <v>2</v>
      </c>
      <c r="J2618" s="47">
        <v>4</v>
      </c>
    </row>
    <row r="2619" spans="1:10" x14ac:dyDescent="0.25">
      <c r="A2619" s="59" t="s">
        <v>200</v>
      </c>
      <c r="B2619" s="46" t="s">
        <v>193</v>
      </c>
      <c r="C2619" s="46" t="s">
        <v>177</v>
      </c>
      <c r="D2619" s="46" t="s">
        <v>180</v>
      </c>
      <c r="E2619" s="68">
        <f>_xlfn.XLOOKUP(Tabela4[[#This Row],[Origem]],Tabela2[Estado],Tabela2[Id_Porto],-1)</f>
        <v>1</v>
      </c>
      <c r="F2619" s="68">
        <f>_xlfn.XLOOKUP(Tabela4[[#This Row],[Destino]],Tabela2[Estado],Tabela2[Id_Porto],-1)</f>
        <v>5</v>
      </c>
      <c r="G2619" s="68">
        <f>_xlfn.XLOOKUP(Tabela4[[#This Row],[Tipo]],Tabela5[Tipo],Tabela5[Id_Carga],-1)</f>
        <v>4</v>
      </c>
      <c r="H2619" s="59">
        <f>MONTH(DATE(2024, FIND(Tabela4[[#This Row],[Mês]], "janfevmarabrmaijunjulagosetoutnovdez")/3 + 1, 1))</f>
        <v>6</v>
      </c>
      <c r="I2619" s="51">
        <v>2</v>
      </c>
      <c r="J2619" s="47">
        <v>4</v>
      </c>
    </row>
    <row r="2620" spans="1:10" x14ac:dyDescent="0.25">
      <c r="A2620" s="59" t="s">
        <v>200</v>
      </c>
      <c r="B2620" s="46" t="s">
        <v>192</v>
      </c>
      <c r="C2620" s="46" t="s">
        <v>177</v>
      </c>
      <c r="D2620" s="46" t="s">
        <v>184</v>
      </c>
      <c r="E2620" s="68">
        <f>_xlfn.XLOOKUP(Tabela4[[#This Row],[Origem]],Tabela2[Estado],Tabela2[Id_Porto],-1)</f>
        <v>1</v>
      </c>
      <c r="F2620" s="68">
        <f>_xlfn.XLOOKUP(Tabela4[[#This Row],[Destino]],Tabela2[Estado],Tabela2[Id_Porto],-1)</f>
        <v>9</v>
      </c>
      <c r="G2620" s="68">
        <f>_xlfn.XLOOKUP(Tabela4[[#This Row],[Tipo]],Tabela5[Tipo],Tabela5[Id_Carga],-1)</f>
        <v>1</v>
      </c>
      <c r="H2620" s="59">
        <f>MONTH(DATE(2024, FIND(Tabela4[[#This Row],[Mês]], "janfevmarabrmaijunjulagosetoutnovdez")/3 + 1, 1))</f>
        <v>6</v>
      </c>
      <c r="I2620" s="51">
        <v>4</v>
      </c>
      <c r="J2620" s="47">
        <v>4</v>
      </c>
    </row>
    <row r="2621" spans="1:10" x14ac:dyDescent="0.25">
      <c r="A2621" s="59" t="s">
        <v>200</v>
      </c>
      <c r="B2621" s="46" t="s">
        <v>191</v>
      </c>
      <c r="C2621" s="46" t="s">
        <v>181</v>
      </c>
      <c r="D2621" s="46" t="s">
        <v>177</v>
      </c>
      <c r="E2621" s="68">
        <f>_xlfn.XLOOKUP(Tabela4[[#This Row],[Origem]],Tabela2[Estado],Tabela2[Id_Porto],-1)</f>
        <v>6</v>
      </c>
      <c r="F2621" s="68">
        <f>_xlfn.XLOOKUP(Tabela4[[#This Row],[Destino]],Tabela2[Estado],Tabela2[Id_Porto],-1)</f>
        <v>1</v>
      </c>
      <c r="G2621" s="68">
        <f>_xlfn.XLOOKUP(Tabela4[[#This Row],[Tipo]],Tabela5[Tipo],Tabela5[Id_Carga],-1)</f>
        <v>3</v>
      </c>
      <c r="H2621" s="59">
        <f>MONTH(DATE(2024, FIND(Tabela4[[#This Row],[Mês]], "janfevmarabrmaijunjulagosetoutnovdez")/3 + 1, 1))</f>
        <v>6</v>
      </c>
      <c r="I2621" s="51">
        <v>2</v>
      </c>
      <c r="J2621" s="47">
        <v>4</v>
      </c>
    </row>
    <row r="2622" spans="1:10" x14ac:dyDescent="0.25">
      <c r="A2622" s="59" t="s">
        <v>200</v>
      </c>
      <c r="B2622" s="46" t="s">
        <v>191</v>
      </c>
      <c r="C2622" s="46" t="s">
        <v>181</v>
      </c>
      <c r="D2622" s="46" t="s">
        <v>86</v>
      </c>
      <c r="E2622" s="68">
        <f>_xlfn.XLOOKUP(Tabela4[[#This Row],[Origem]],Tabela2[Estado],Tabela2[Id_Porto],-1)</f>
        <v>6</v>
      </c>
      <c r="F2622" s="68">
        <f>_xlfn.XLOOKUP(Tabela4[[#This Row],[Destino]],Tabela2[Estado],Tabela2[Id_Porto],-1)</f>
        <v>4</v>
      </c>
      <c r="G2622" s="68">
        <f>_xlfn.XLOOKUP(Tabela4[[#This Row],[Tipo]],Tabela5[Tipo],Tabela5[Id_Carga],-1)</f>
        <v>3</v>
      </c>
      <c r="H2622" s="59">
        <f>MONTH(DATE(2024, FIND(Tabela4[[#This Row],[Mês]], "janfevmarabrmaijunjulagosetoutnovdez")/3 + 1, 1))</f>
        <v>6</v>
      </c>
      <c r="I2622" s="51">
        <v>2</v>
      </c>
      <c r="J2622" s="47">
        <v>4</v>
      </c>
    </row>
    <row r="2623" spans="1:10" x14ac:dyDescent="0.25">
      <c r="A2623" s="59" t="s">
        <v>200</v>
      </c>
      <c r="B2623" s="46" t="s">
        <v>191</v>
      </c>
      <c r="C2623" s="46" t="s">
        <v>181</v>
      </c>
      <c r="D2623" s="46" t="s">
        <v>179</v>
      </c>
      <c r="E2623" s="68">
        <f>_xlfn.XLOOKUP(Tabela4[[#This Row],[Origem]],Tabela2[Estado],Tabela2[Id_Porto],-1)</f>
        <v>6</v>
      </c>
      <c r="F2623" s="68">
        <f>_xlfn.XLOOKUP(Tabela4[[#This Row],[Destino]],Tabela2[Estado],Tabela2[Id_Porto],-1)</f>
        <v>3</v>
      </c>
      <c r="G2623" s="68">
        <f>_xlfn.XLOOKUP(Tabela4[[#This Row],[Tipo]],Tabela5[Tipo],Tabela5[Id_Carga],-1)</f>
        <v>3</v>
      </c>
      <c r="H2623" s="59">
        <f>MONTH(DATE(2024, FIND(Tabela4[[#This Row],[Mês]], "janfevmarabrmaijunjulagosetoutnovdez")/3 + 1, 1))</f>
        <v>6</v>
      </c>
      <c r="I2623" s="51">
        <v>2</v>
      </c>
      <c r="J2623" s="47">
        <v>4</v>
      </c>
    </row>
    <row r="2624" spans="1:10" x14ac:dyDescent="0.25">
      <c r="A2624" s="59" t="s">
        <v>200</v>
      </c>
      <c r="B2624" s="46" t="s">
        <v>191</v>
      </c>
      <c r="C2624" s="46" t="s">
        <v>86</v>
      </c>
      <c r="D2624" s="46" t="s">
        <v>183</v>
      </c>
      <c r="E2624" s="68">
        <f>_xlfn.XLOOKUP(Tabela4[[#This Row],[Origem]],Tabela2[Estado],Tabela2[Id_Porto],-1)</f>
        <v>4</v>
      </c>
      <c r="F2624" s="68">
        <f>_xlfn.XLOOKUP(Tabela4[[#This Row],[Destino]],Tabela2[Estado],Tabela2[Id_Porto],-1)</f>
        <v>8</v>
      </c>
      <c r="G2624" s="68">
        <f>_xlfn.XLOOKUP(Tabela4[[#This Row],[Tipo]],Tabela5[Tipo],Tabela5[Id_Carga],-1)</f>
        <v>3</v>
      </c>
      <c r="H2624" s="59">
        <f>MONTH(DATE(2024, FIND(Tabela4[[#This Row],[Mês]], "janfevmarabrmaijunjulagosetoutnovdez")/3 + 1, 1))</f>
        <v>6</v>
      </c>
      <c r="I2624" s="51">
        <v>2</v>
      </c>
      <c r="J2624" s="47">
        <v>4</v>
      </c>
    </row>
    <row r="2625" spans="1:10" x14ac:dyDescent="0.25">
      <c r="A2625" s="59" t="s">
        <v>200</v>
      </c>
      <c r="B2625" s="46" t="s">
        <v>193</v>
      </c>
      <c r="C2625" s="46" t="s">
        <v>182</v>
      </c>
      <c r="D2625" s="46" t="s">
        <v>183</v>
      </c>
      <c r="E2625" s="68">
        <f>_xlfn.XLOOKUP(Tabela4[[#This Row],[Origem]],Tabela2[Estado],Tabela2[Id_Porto],-1)</f>
        <v>7</v>
      </c>
      <c r="F2625" s="68">
        <f>_xlfn.XLOOKUP(Tabela4[[#This Row],[Destino]],Tabela2[Estado],Tabela2[Id_Porto],-1)</f>
        <v>8</v>
      </c>
      <c r="G2625" s="68">
        <f>_xlfn.XLOOKUP(Tabela4[[#This Row],[Tipo]],Tabela5[Tipo],Tabela5[Id_Carga],-1)</f>
        <v>4</v>
      </c>
      <c r="H2625" s="59">
        <f>MONTH(DATE(2024, FIND(Tabela4[[#This Row],[Mês]], "janfevmarabrmaijunjulagosetoutnovdez")/3 + 1, 1))</f>
        <v>6</v>
      </c>
      <c r="I2625" s="51">
        <v>2</v>
      </c>
      <c r="J2625" s="47">
        <v>4</v>
      </c>
    </row>
    <row r="2626" spans="1:10" x14ac:dyDescent="0.25">
      <c r="A2626" s="59" t="s">
        <v>200</v>
      </c>
      <c r="B2626" s="46" t="s">
        <v>193</v>
      </c>
      <c r="C2626" s="46" t="s">
        <v>182</v>
      </c>
      <c r="D2626" s="46" t="s">
        <v>186</v>
      </c>
      <c r="E2626" s="68">
        <f>_xlfn.XLOOKUP(Tabela4[[#This Row],[Origem]],Tabela2[Estado],Tabela2[Id_Porto],-1)</f>
        <v>7</v>
      </c>
      <c r="F2626" s="68">
        <f>_xlfn.XLOOKUP(Tabela4[[#This Row],[Destino]],Tabela2[Estado],Tabela2[Id_Porto],-1)</f>
        <v>11</v>
      </c>
      <c r="G2626" s="68">
        <f>_xlfn.XLOOKUP(Tabela4[[#This Row],[Tipo]],Tabela5[Tipo],Tabela5[Id_Carga],-1)</f>
        <v>4</v>
      </c>
      <c r="H2626" s="59">
        <f>MONTH(DATE(2024, FIND(Tabela4[[#This Row],[Mês]], "janfevmarabrmaijunjulagosetoutnovdez")/3 + 1, 1))</f>
        <v>6</v>
      </c>
      <c r="I2626" s="51">
        <v>2</v>
      </c>
      <c r="J2626" s="47">
        <v>4</v>
      </c>
    </row>
    <row r="2627" spans="1:10" x14ac:dyDescent="0.25">
      <c r="A2627" s="59" t="s">
        <v>200</v>
      </c>
      <c r="B2627" s="46" t="s">
        <v>191</v>
      </c>
      <c r="C2627" s="46" t="s">
        <v>180</v>
      </c>
      <c r="D2627" s="46" t="s">
        <v>184</v>
      </c>
      <c r="E2627" s="68">
        <f>_xlfn.XLOOKUP(Tabela4[[#This Row],[Origem]],Tabela2[Estado],Tabela2[Id_Porto],-1)</f>
        <v>5</v>
      </c>
      <c r="F2627" s="68">
        <f>_xlfn.XLOOKUP(Tabela4[[#This Row],[Destino]],Tabela2[Estado],Tabela2[Id_Porto],-1)</f>
        <v>9</v>
      </c>
      <c r="G2627" s="68">
        <f>_xlfn.XLOOKUP(Tabela4[[#This Row],[Tipo]],Tabela5[Tipo],Tabela5[Id_Carga],-1)</f>
        <v>3</v>
      </c>
      <c r="H2627" s="59">
        <f>MONTH(DATE(2024, FIND(Tabela4[[#This Row],[Mês]], "janfevmarabrmaijunjulagosetoutnovdez")/3 + 1, 1))</f>
        <v>6</v>
      </c>
      <c r="I2627" s="51">
        <v>2</v>
      </c>
      <c r="J2627" s="47">
        <v>4</v>
      </c>
    </row>
    <row r="2628" spans="1:10" x14ac:dyDescent="0.25">
      <c r="A2628" s="59" t="s">
        <v>200</v>
      </c>
      <c r="B2628" s="46" t="s">
        <v>193</v>
      </c>
      <c r="C2628" s="46" t="s">
        <v>185</v>
      </c>
      <c r="D2628" s="46" t="s">
        <v>186</v>
      </c>
      <c r="E2628" s="68">
        <f>_xlfn.XLOOKUP(Tabela4[[#This Row],[Origem]],Tabela2[Estado],Tabela2[Id_Porto],-1)</f>
        <v>10</v>
      </c>
      <c r="F2628" s="68">
        <f>_xlfn.XLOOKUP(Tabela4[[#This Row],[Destino]],Tabela2[Estado],Tabela2[Id_Porto],-1)</f>
        <v>11</v>
      </c>
      <c r="G2628" s="68">
        <f>_xlfn.XLOOKUP(Tabela4[[#This Row],[Tipo]],Tabela5[Tipo],Tabela5[Id_Carga],-1)</f>
        <v>4</v>
      </c>
      <c r="H2628" s="59">
        <f>MONTH(DATE(2024, FIND(Tabela4[[#This Row],[Mês]], "janfevmarabrmaijunjulagosetoutnovdez")/3 + 1, 1))</f>
        <v>6</v>
      </c>
      <c r="I2628" s="51">
        <v>2</v>
      </c>
      <c r="J2628" s="47">
        <v>4</v>
      </c>
    </row>
    <row r="2629" spans="1:10" x14ac:dyDescent="0.25">
      <c r="A2629" s="59" t="s">
        <v>200</v>
      </c>
      <c r="B2629" s="46" t="s">
        <v>193</v>
      </c>
      <c r="C2629" s="46" t="s">
        <v>183</v>
      </c>
      <c r="D2629" s="46" t="s">
        <v>181</v>
      </c>
      <c r="E2629" s="68">
        <f>_xlfn.XLOOKUP(Tabela4[[#This Row],[Origem]],Tabela2[Estado],Tabela2[Id_Porto],-1)</f>
        <v>8</v>
      </c>
      <c r="F2629" s="68">
        <f>_xlfn.XLOOKUP(Tabela4[[#This Row],[Destino]],Tabela2[Estado],Tabela2[Id_Porto],-1)</f>
        <v>6</v>
      </c>
      <c r="G2629" s="68">
        <f>_xlfn.XLOOKUP(Tabela4[[#This Row],[Tipo]],Tabela5[Tipo],Tabela5[Id_Carga],-1)</f>
        <v>4</v>
      </c>
      <c r="H2629" s="59">
        <f>MONTH(DATE(2024, FIND(Tabela4[[#This Row],[Mês]], "janfevmarabrmaijunjulagosetoutnovdez")/3 + 1, 1))</f>
        <v>6</v>
      </c>
      <c r="I2629" s="51">
        <v>2</v>
      </c>
      <c r="J2629" s="47">
        <v>4</v>
      </c>
    </row>
    <row r="2630" spans="1:10" x14ac:dyDescent="0.25">
      <c r="A2630" s="59" t="s">
        <v>200</v>
      </c>
      <c r="B2630" s="46" t="s">
        <v>191</v>
      </c>
      <c r="C2630" s="46" t="s">
        <v>183</v>
      </c>
      <c r="D2630" s="46" t="s">
        <v>180</v>
      </c>
      <c r="E2630" s="68">
        <f>_xlfn.XLOOKUP(Tabela4[[#This Row],[Origem]],Tabela2[Estado],Tabela2[Id_Porto],-1)</f>
        <v>8</v>
      </c>
      <c r="F2630" s="68">
        <f>_xlfn.XLOOKUP(Tabela4[[#This Row],[Destino]],Tabela2[Estado],Tabela2[Id_Porto],-1)</f>
        <v>5</v>
      </c>
      <c r="G2630" s="68">
        <f>_xlfn.XLOOKUP(Tabela4[[#This Row],[Tipo]],Tabela5[Tipo],Tabela5[Id_Carga],-1)</f>
        <v>3</v>
      </c>
      <c r="H2630" s="59">
        <f>MONTH(DATE(2024, FIND(Tabela4[[#This Row],[Mês]], "janfevmarabrmaijunjulagosetoutnovdez")/3 + 1, 1))</f>
        <v>6</v>
      </c>
      <c r="I2630" s="51">
        <v>2</v>
      </c>
      <c r="J2630" s="47">
        <v>4</v>
      </c>
    </row>
    <row r="2631" spans="1:10" x14ac:dyDescent="0.25">
      <c r="A2631" s="59" t="s">
        <v>200</v>
      </c>
      <c r="B2631" s="46" t="s">
        <v>192</v>
      </c>
      <c r="C2631" s="46" t="s">
        <v>183</v>
      </c>
      <c r="D2631" s="46" t="s">
        <v>186</v>
      </c>
      <c r="E2631" s="68">
        <f>_xlfn.XLOOKUP(Tabela4[[#This Row],[Origem]],Tabela2[Estado],Tabela2[Id_Porto],-1)</f>
        <v>8</v>
      </c>
      <c r="F2631" s="68">
        <f>_xlfn.XLOOKUP(Tabela4[[#This Row],[Destino]],Tabela2[Estado],Tabela2[Id_Porto],-1)</f>
        <v>11</v>
      </c>
      <c r="G2631" s="68">
        <f>_xlfn.XLOOKUP(Tabela4[[#This Row],[Tipo]],Tabela5[Tipo],Tabela5[Id_Carga],-1)</f>
        <v>1</v>
      </c>
      <c r="H2631" s="59">
        <f>MONTH(DATE(2024, FIND(Tabela4[[#This Row],[Mês]], "janfevmarabrmaijunjulagosetoutnovdez")/3 + 1, 1))</f>
        <v>6</v>
      </c>
      <c r="I2631" s="51">
        <v>4</v>
      </c>
      <c r="J2631" s="47">
        <v>4</v>
      </c>
    </row>
    <row r="2632" spans="1:10" x14ac:dyDescent="0.25">
      <c r="A2632" s="59" t="s">
        <v>200</v>
      </c>
      <c r="B2632" s="46" t="s">
        <v>191</v>
      </c>
      <c r="C2632" s="46" t="s">
        <v>187</v>
      </c>
      <c r="D2632" s="46" t="s">
        <v>181</v>
      </c>
      <c r="E2632" s="68">
        <f>_xlfn.XLOOKUP(Tabela4[[#This Row],[Origem]],Tabela2[Estado],Tabela2[Id_Porto],-1)</f>
        <v>12</v>
      </c>
      <c r="F2632" s="68">
        <f>_xlfn.XLOOKUP(Tabela4[[#This Row],[Destino]],Tabela2[Estado],Tabela2[Id_Porto],-1)</f>
        <v>6</v>
      </c>
      <c r="G2632" s="68">
        <f>_xlfn.XLOOKUP(Tabela4[[#This Row],[Tipo]],Tabela5[Tipo],Tabela5[Id_Carga],-1)</f>
        <v>3</v>
      </c>
      <c r="H2632" s="59">
        <f>MONTH(DATE(2024, FIND(Tabela4[[#This Row],[Mês]], "janfevmarabrmaijunjulagosetoutnovdez")/3 + 1, 1))</f>
        <v>6</v>
      </c>
      <c r="I2632" s="51">
        <v>2</v>
      </c>
      <c r="J2632" s="47">
        <v>4</v>
      </c>
    </row>
    <row r="2633" spans="1:10" x14ac:dyDescent="0.25">
      <c r="A2633" s="59" t="s">
        <v>200</v>
      </c>
      <c r="B2633" s="46" t="s">
        <v>191</v>
      </c>
      <c r="C2633" s="46" t="s">
        <v>186</v>
      </c>
      <c r="D2633" s="46" t="s">
        <v>177</v>
      </c>
      <c r="E2633" s="68">
        <f>_xlfn.XLOOKUP(Tabela4[[#This Row],[Origem]],Tabela2[Estado],Tabela2[Id_Porto],-1)</f>
        <v>11</v>
      </c>
      <c r="F2633" s="68">
        <f>_xlfn.XLOOKUP(Tabela4[[#This Row],[Destino]],Tabela2[Estado],Tabela2[Id_Porto],-1)</f>
        <v>1</v>
      </c>
      <c r="G2633" s="68">
        <f>_xlfn.XLOOKUP(Tabela4[[#This Row],[Tipo]],Tabela5[Tipo],Tabela5[Id_Carga],-1)</f>
        <v>3</v>
      </c>
      <c r="H2633" s="59">
        <f>MONTH(DATE(2024, FIND(Tabela4[[#This Row],[Mês]], "janfevmarabrmaijunjulagosetoutnovdez")/3 + 1, 1))</f>
        <v>6</v>
      </c>
      <c r="I2633" s="51">
        <v>2</v>
      </c>
      <c r="J2633" s="47">
        <v>4</v>
      </c>
    </row>
    <row r="2634" spans="1:10" x14ac:dyDescent="0.25">
      <c r="A2634" s="59" t="s">
        <v>200</v>
      </c>
      <c r="B2634" s="46" t="s">
        <v>191</v>
      </c>
      <c r="C2634" s="46" t="s">
        <v>186</v>
      </c>
      <c r="D2634" s="46" t="s">
        <v>86</v>
      </c>
      <c r="E2634" s="68">
        <f>_xlfn.XLOOKUP(Tabela4[[#This Row],[Origem]],Tabela2[Estado],Tabela2[Id_Porto],-1)</f>
        <v>11</v>
      </c>
      <c r="F2634" s="68">
        <f>_xlfn.XLOOKUP(Tabela4[[#This Row],[Destino]],Tabela2[Estado],Tabela2[Id_Porto],-1)</f>
        <v>4</v>
      </c>
      <c r="G2634" s="68">
        <f>_xlfn.XLOOKUP(Tabela4[[#This Row],[Tipo]],Tabela5[Tipo],Tabela5[Id_Carga],-1)</f>
        <v>3</v>
      </c>
      <c r="H2634" s="59">
        <f>MONTH(DATE(2024, FIND(Tabela4[[#This Row],[Mês]], "janfevmarabrmaijunjulagosetoutnovdez")/3 + 1, 1))</f>
        <v>6</v>
      </c>
      <c r="I2634" s="51">
        <v>2</v>
      </c>
      <c r="J2634" s="47">
        <v>4</v>
      </c>
    </row>
    <row r="2635" spans="1:10" x14ac:dyDescent="0.25">
      <c r="A2635" s="59" t="s">
        <v>200</v>
      </c>
      <c r="B2635" s="46" t="s">
        <v>192</v>
      </c>
      <c r="C2635" s="46" t="s">
        <v>186</v>
      </c>
      <c r="D2635" s="46" t="s">
        <v>180</v>
      </c>
      <c r="E2635" s="68">
        <f>_xlfn.XLOOKUP(Tabela4[[#This Row],[Origem]],Tabela2[Estado],Tabela2[Id_Porto],-1)</f>
        <v>11</v>
      </c>
      <c r="F2635" s="68">
        <f>_xlfn.XLOOKUP(Tabela4[[#This Row],[Destino]],Tabela2[Estado],Tabela2[Id_Porto],-1)</f>
        <v>5</v>
      </c>
      <c r="G2635" s="68">
        <f>_xlfn.XLOOKUP(Tabela4[[#This Row],[Tipo]],Tabela5[Tipo],Tabela5[Id_Carga],-1)</f>
        <v>1</v>
      </c>
      <c r="H2635" s="59">
        <f>MONTH(DATE(2024, FIND(Tabela4[[#This Row],[Mês]], "janfevmarabrmaijunjulagosetoutnovdez")/3 + 1, 1))</f>
        <v>6</v>
      </c>
      <c r="I2635" s="51">
        <v>4</v>
      </c>
      <c r="J2635" s="47">
        <v>4</v>
      </c>
    </row>
    <row r="2636" spans="1:10" x14ac:dyDescent="0.25">
      <c r="A2636" s="59" t="s">
        <v>200</v>
      </c>
      <c r="B2636" s="46" t="s">
        <v>191</v>
      </c>
      <c r="C2636" s="46" t="s">
        <v>186</v>
      </c>
      <c r="D2636" s="46" t="s">
        <v>180</v>
      </c>
      <c r="E2636" s="68">
        <f>_xlfn.XLOOKUP(Tabela4[[#This Row],[Origem]],Tabela2[Estado],Tabela2[Id_Porto],-1)</f>
        <v>11</v>
      </c>
      <c r="F2636" s="68">
        <f>_xlfn.XLOOKUP(Tabela4[[#This Row],[Destino]],Tabela2[Estado],Tabela2[Id_Porto],-1)</f>
        <v>5</v>
      </c>
      <c r="G2636" s="68">
        <f>_xlfn.XLOOKUP(Tabela4[[#This Row],[Tipo]],Tabela5[Tipo],Tabela5[Id_Carga],-1)</f>
        <v>3</v>
      </c>
      <c r="H2636" s="59">
        <f>MONTH(DATE(2024, FIND(Tabela4[[#This Row],[Mês]], "janfevmarabrmaijunjulagosetoutnovdez")/3 + 1, 1))</f>
        <v>6</v>
      </c>
      <c r="I2636" s="51">
        <v>2</v>
      </c>
      <c r="J2636" s="47">
        <v>4</v>
      </c>
    </row>
    <row r="2637" spans="1:10" x14ac:dyDescent="0.25">
      <c r="A2637" s="59" t="s">
        <v>200</v>
      </c>
      <c r="B2637" s="46" t="s">
        <v>191</v>
      </c>
      <c r="C2637" s="46" t="s">
        <v>186</v>
      </c>
      <c r="D2637" s="46" t="s">
        <v>186</v>
      </c>
      <c r="E2637" s="68">
        <f>_xlfn.XLOOKUP(Tabela4[[#This Row],[Origem]],Tabela2[Estado],Tabela2[Id_Porto],-1)</f>
        <v>11</v>
      </c>
      <c r="F2637" s="68">
        <f>_xlfn.XLOOKUP(Tabela4[[#This Row],[Destino]],Tabela2[Estado],Tabela2[Id_Porto],-1)</f>
        <v>11</v>
      </c>
      <c r="G2637" s="68">
        <f>_xlfn.XLOOKUP(Tabela4[[#This Row],[Tipo]],Tabela5[Tipo],Tabela5[Id_Carga],-1)</f>
        <v>3</v>
      </c>
      <c r="H2637" s="59">
        <f>MONTH(DATE(2024, FIND(Tabela4[[#This Row],[Mês]], "janfevmarabrmaijunjulagosetoutnovdez")/3 + 1, 1))</f>
        <v>6</v>
      </c>
      <c r="I2637" s="51">
        <v>2</v>
      </c>
      <c r="J2637" s="47">
        <v>4</v>
      </c>
    </row>
    <row r="2638" spans="1:10" x14ac:dyDescent="0.25">
      <c r="A2638" s="59" t="s">
        <v>200</v>
      </c>
      <c r="B2638" s="46" t="s">
        <v>191</v>
      </c>
      <c r="C2638" s="46" t="s">
        <v>184</v>
      </c>
      <c r="D2638" s="46" t="s">
        <v>181</v>
      </c>
      <c r="E2638" s="68">
        <f>_xlfn.XLOOKUP(Tabela4[[#This Row],[Origem]],Tabela2[Estado],Tabela2[Id_Porto],-1)</f>
        <v>9</v>
      </c>
      <c r="F2638" s="68">
        <f>_xlfn.XLOOKUP(Tabela4[[#This Row],[Destino]],Tabela2[Estado],Tabela2[Id_Porto],-1)</f>
        <v>6</v>
      </c>
      <c r="G2638" s="68">
        <f>_xlfn.XLOOKUP(Tabela4[[#This Row],[Tipo]],Tabela5[Tipo],Tabela5[Id_Carga],-1)</f>
        <v>3</v>
      </c>
      <c r="H2638" s="59">
        <f>MONTH(DATE(2024, FIND(Tabela4[[#This Row],[Mês]], "janfevmarabrmaijunjulagosetoutnovdez")/3 + 1, 1))</f>
        <v>6</v>
      </c>
      <c r="I2638" s="51">
        <v>2</v>
      </c>
      <c r="J2638" s="47">
        <v>4</v>
      </c>
    </row>
    <row r="2639" spans="1:10" x14ac:dyDescent="0.25">
      <c r="A2639" s="59" t="s">
        <v>200</v>
      </c>
      <c r="B2639" s="46" t="s">
        <v>192</v>
      </c>
      <c r="C2639" s="46" t="s">
        <v>184</v>
      </c>
      <c r="D2639" s="46" t="s">
        <v>180</v>
      </c>
      <c r="E2639" s="68">
        <f>_xlfn.XLOOKUP(Tabela4[[#This Row],[Origem]],Tabela2[Estado],Tabela2[Id_Porto],-1)</f>
        <v>9</v>
      </c>
      <c r="F2639" s="68">
        <f>_xlfn.XLOOKUP(Tabela4[[#This Row],[Destino]],Tabela2[Estado],Tabela2[Id_Porto],-1)</f>
        <v>5</v>
      </c>
      <c r="G2639" s="68">
        <f>_xlfn.XLOOKUP(Tabela4[[#This Row],[Tipo]],Tabela5[Tipo],Tabela5[Id_Carga],-1)</f>
        <v>1</v>
      </c>
      <c r="H2639" s="59">
        <f>MONTH(DATE(2024, FIND(Tabela4[[#This Row],[Mês]], "janfevmarabrmaijunjulagosetoutnovdez")/3 + 1, 1))</f>
        <v>6</v>
      </c>
      <c r="I2639" s="51">
        <v>4</v>
      </c>
      <c r="J2639" s="47">
        <v>4</v>
      </c>
    </row>
    <row r="2640" spans="1:10" x14ac:dyDescent="0.25">
      <c r="A2640" s="59" t="s">
        <v>200</v>
      </c>
      <c r="B2640" s="46" t="s">
        <v>192</v>
      </c>
      <c r="C2640" s="46" t="s">
        <v>184</v>
      </c>
      <c r="D2640" s="46" t="s">
        <v>180</v>
      </c>
      <c r="E2640" s="68">
        <f>_xlfn.XLOOKUP(Tabela4[[#This Row],[Origem]],Tabela2[Estado],Tabela2[Id_Porto],-1)</f>
        <v>9</v>
      </c>
      <c r="F2640" s="68">
        <f>_xlfn.XLOOKUP(Tabela4[[#This Row],[Destino]],Tabela2[Estado],Tabela2[Id_Porto],-1)</f>
        <v>5</v>
      </c>
      <c r="G2640" s="68">
        <f>_xlfn.XLOOKUP(Tabela4[[#This Row],[Tipo]],Tabela5[Tipo],Tabela5[Id_Carga],-1)</f>
        <v>1</v>
      </c>
      <c r="H2640" s="59">
        <f>MONTH(DATE(2024, FIND(Tabela4[[#This Row],[Mês]], "janfevmarabrmaijunjulagosetoutnovdez")/3 + 1, 1))</f>
        <v>6</v>
      </c>
      <c r="I2640" s="51">
        <v>4</v>
      </c>
      <c r="J2640" s="47">
        <v>4</v>
      </c>
    </row>
    <row r="2641" spans="1:10" x14ac:dyDescent="0.25">
      <c r="A2641" s="59" t="s">
        <v>200</v>
      </c>
      <c r="B2641" s="46" t="s">
        <v>191</v>
      </c>
      <c r="C2641" s="46" t="s">
        <v>184</v>
      </c>
      <c r="D2641" s="46" t="s">
        <v>180</v>
      </c>
      <c r="E2641" s="68">
        <f>_xlfn.XLOOKUP(Tabela4[[#This Row],[Origem]],Tabela2[Estado],Tabela2[Id_Porto],-1)</f>
        <v>9</v>
      </c>
      <c r="F2641" s="68">
        <f>_xlfn.XLOOKUP(Tabela4[[#This Row],[Destino]],Tabela2[Estado],Tabela2[Id_Porto],-1)</f>
        <v>5</v>
      </c>
      <c r="G2641" s="68">
        <f>_xlfn.XLOOKUP(Tabela4[[#This Row],[Tipo]],Tabela5[Tipo],Tabela5[Id_Carga],-1)</f>
        <v>3</v>
      </c>
      <c r="H2641" s="59">
        <f>MONTH(DATE(2024, FIND(Tabela4[[#This Row],[Mês]], "janfevmarabrmaijunjulagosetoutnovdez")/3 + 1, 1))</f>
        <v>6</v>
      </c>
      <c r="I2641" s="51">
        <v>2</v>
      </c>
      <c r="J2641" s="47">
        <v>4</v>
      </c>
    </row>
    <row r="2642" spans="1:10" x14ac:dyDescent="0.25">
      <c r="A2642" s="59" t="s">
        <v>200</v>
      </c>
      <c r="B2642" s="46" t="s">
        <v>191</v>
      </c>
      <c r="C2642" s="46" t="s">
        <v>184</v>
      </c>
      <c r="D2642" s="46" t="s">
        <v>187</v>
      </c>
      <c r="E2642" s="68">
        <f>_xlfn.XLOOKUP(Tabela4[[#This Row],[Origem]],Tabela2[Estado],Tabela2[Id_Porto],-1)</f>
        <v>9</v>
      </c>
      <c r="F2642" s="68">
        <f>_xlfn.XLOOKUP(Tabela4[[#This Row],[Destino]],Tabela2[Estado],Tabela2[Id_Porto],-1)</f>
        <v>12</v>
      </c>
      <c r="G2642" s="68">
        <f>_xlfn.XLOOKUP(Tabela4[[#This Row],[Tipo]],Tabela5[Tipo],Tabela5[Id_Carga],-1)</f>
        <v>3</v>
      </c>
      <c r="H2642" s="59">
        <f>MONTH(DATE(2024, FIND(Tabela4[[#This Row],[Mês]], "janfevmarabrmaijunjulagosetoutnovdez")/3 + 1, 1))</f>
        <v>6</v>
      </c>
      <c r="I2642" s="51">
        <v>2</v>
      </c>
      <c r="J2642" s="47">
        <v>4</v>
      </c>
    </row>
    <row r="2643" spans="1:10" x14ac:dyDescent="0.25">
      <c r="A2643" s="59" t="s">
        <v>200</v>
      </c>
      <c r="B2643" s="46" t="s">
        <v>192</v>
      </c>
      <c r="C2643" s="46" t="s">
        <v>177</v>
      </c>
      <c r="D2643" s="46" t="s">
        <v>183</v>
      </c>
      <c r="E2643" s="68">
        <f>_xlfn.XLOOKUP(Tabela4[[#This Row],[Origem]],Tabela2[Estado],Tabela2[Id_Porto],-1)</f>
        <v>1</v>
      </c>
      <c r="F2643" s="68">
        <f>_xlfn.XLOOKUP(Tabela4[[#This Row],[Destino]],Tabela2[Estado],Tabela2[Id_Porto],-1)</f>
        <v>8</v>
      </c>
      <c r="G2643" s="68">
        <f>_xlfn.XLOOKUP(Tabela4[[#This Row],[Tipo]],Tabela5[Tipo],Tabela5[Id_Carga],-1)</f>
        <v>1</v>
      </c>
      <c r="H2643" s="59">
        <f>MONTH(DATE(2024, FIND(Tabela4[[#This Row],[Mês]], "janfevmarabrmaijunjulagosetoutnovdez")/3 + 1, 1))</f>
        <v>6</v>
      </c>
      <c r="I2643" s="51">
        <v>3</v>
      </c>
      <c r="J2643" s="47">
        <v>3</v>
      </c>
    </row>
    <row r="2644" spans="1:10" x14ac:dyDescent="0.25">
      <c r="A2644" s="59" t="s">
        <v>200</v>
      </c>
      <c r="B2644" s="46" t="s">
        <v>192</v>
      </c>
      <c r="C2644" s="46" t="s">
        <v>181</v>
      </c>
      <c r="D2644" s="46" t="s">
        <v>186</v>
      </c>
      <c r="E2644" s="68">
        <f>_xlfn.XLOOKUP(Tabela4[[#This Row],[Origem]],Tabela2[Estado],Tabela2[Id_Porto],-1)</f>
        <v>6</v>
      </c>
      <c r="F2644" s="68">
        <f>_xlfn.XLOOKUP(Tabela4[[#This Row],[Destino]],Tabela2[Estado],Tabela2[Id_Porto],-1)</f>
        <v>11</v>
      </c>
      <c r="G2644" s="68">
        <f>_xlfn.XLOOKUP(Tabela4[[#This Row],[Tipo]],Tabela5[Tipo],Tabela5[Id_Carga],-1)</f>
        <v>1</v>
      </c>
      <c r="H2644" s="59">
        <f>MONTH(DATE(2024, FIND(Tabela4[[#This Row],[Mês]], "janfevmarabrmaijunjulagosetoutnovdez")/3 + 1, 1))</f>
        <v>6</v>
      </c>
      <c r="I2644" s="51">
        <v>3</v>
      </c>
      <c r="J2644" s="47">
        <v>3</v>
      </c>
    </row>
    <row r="2645" spans="1:10" x14ac:dyDescent="0.25">
      <c r="A2645" s="59" t="s">
        <v>200</v>
      </c>
      <c r="B2645" s="46" t="s">
        <v>192</v>
      </c>
      <c r="C2645" s="46" t="s">
        <v>180</v>
      </c>
      <c r="D2645" s="46" t="s">
        <v>86</v>
      </c>
      <c r="E2645" s="68">
        <f>_xlfn.XLOOKUP(Tabela4[[#This Row],[Origem]],Tabela2[Estado],Tabela2[Id_Porto],-1)</f>
        <v>5</v>
      </c>
      <c r="F2645" s="68">
        <f>_xlfn.XLOOKUP(Tabela4[[#This Row],[Destino]],Tabela2[Estado],Tabela2[Id_Porto],-1)</f>
        <v>4</v>
      </c>
      <c r="G2645" s="68">
        <f>_xlfn.XLOOKUP(Tabela4[[#This Row],[Tipo]],Tabela5[Tipo],Tabela5[Id_Carga],-1)</f>
        <v>1</v>
      </c>
      <c r="H2645" s="59">
        <f>MONTH(DATE(2024, FIND(Tabela4[[#This Row],[Mês]], "janfevmarabrmaijunjulagosetoutnovdez")/3 + 1, 1))</f>
        <v>6</v>
      </c>
      <c r="I2645" s="51">
        <v>3</v>
      </c>
      <c r="J2645" s="47">
        <v>3</v>
      </c>
    </row>
    <row r="2646" spans="1:10" x14ac:dyDescent="0.25">
      <c r="A2646" s="59" t="s">
        <v>200</v>
      </c>
      <c r="B2646" s="46" t="s">
        <v>192</v>
      </c>
      <c r="C2646" s="46" t="s">
        <v>180</v>
      </c>
      <c r="D2646" s="46" t="s">
        <v>184</v>
      </c>
      <c r="E2646" s="68">
        <f>_xlfn.XLOOKUP(Tabela4[[#This Row],[Origem]],Tabela2[Estado],Tabela2[Id_Porto],-1)</f>
        <v>5</v>
      </c>
      <c r="F2646" s="68">
        <f>_xlfn.XLOOKUP(Tabela4[[#This Row],[Destino]],Tabela2[Estado],Tabela2[Id_Porto],-1)</f>
        <v>9</v>
      </c>
      <c r="G2646" s="68">
        <f>_xlfn.XLOOKUP(Tabela4[[#This Row],[Tipo]],Tabela5[Tipo],Tabela5[Id_Carga],-1)</f>
        <v>1</v>
      </c>
      <c r="H2646" s="59">
        <f>MONTH(DATE(2024, FIND(Tabela4[[#This Row],[Mês]], "janfevmarabrmaijunjulagosetoutnovdez")/3 + 1, 1))</f>
        <v>6</v>
      </c>
      <c r="I2646" s="51">
        <v>3</v>
      </c>
      <c r="J2646" s="47">
        <v>3</v>
      </c>
    </row>
    <row r="2647" spans="1:10" x14ac:dyDescent="0.25">
      <c r="A2647" s="59" t="s">
        <v>200</v>
      </c>
      <c r="B2647" s="46" t="s">
        <v>192</v>
      </c>
      <c r="C2647" s="46" t="s">
        <v>187</v>
      </c>
      <c r="D2647" s="46" t="s">
        <v>177</v>
      </c>
      <c r="E2647" s="68">
        <f>_xlfn.XLOOKUP(Tabela4[[#This Row],[Origem]],Tabela2[Estado],Tabela2[Id_Porto],-1)</f>
        <v>12</v>
      </c>
      <c r="F2647" s="68">
        <f>_xlfn.XLOOKUP(Tabela4[[#This Row],[Destino]],Tabela2[Estado],Tabela2[Id_Porto],-1)</f>
        <v>1</v>
      </c>
      <c r="G2647" s="68">
        <f>_xlfn.XLOOKUP(Tabela4[[#This Row],[Tipo]],Tabela5[Tipo],Tabela5[Id_Carga],-1)</f>
        <v>1</v>
      </c>
      <c r="H2647" s="59">
        <f>MONTH(DATE(2024, FIND(Tabela4[[#This Row],[Mês]], "janfevmarabrmaijunjulagosetoutnovdez")/3 + 1, 1))</f>
        <v>6</v>
      </c>
      <c r="I2647" s="51">
        <v>3</v>
      </c>
      <c r="J2647" s="47">
        <v>3</v>
      </c>
    </row>
    <row r="2648" spans="1:10" x14ac:dyDescent="0.25">
      <c r="A2648" s="59" t="s">
        <v>200</v>
      </c>
      <c r="B2648" s="46" t="s">
        <v>194</v>
      </c>
      <c r="C2648" s="46" t="s">
        <v>186</v>
      </c>
      <c r="D2648" s="46" t="s">
        <v>180</v>
      </c>
      <c r="E2648" s="68">
        <f>_xlfn.XLOOKUP(Tabela4[[#This Row],[Origem]],Tabela2[Estado],Tabela2[Id_Porto],-1)</f>
        <v>11</v>
      </c>
      <c r="F2648" s="68">
        <f>_xlfn.XLOOKUP(Tabela4[[#This Row],[Destino]],Tabela2[Estado],Tabela2[Id_Porto],-1)</f>
        <v>5</v>
      </c>
      <c r="G2648" s="68">
        <f>_xlfn.XLOOKUP(Tabela4[[#This Row],[Tipo]],Tabela5[Tipo],Tabela5[Id_Carga],-1)</f>
        <v>2</v>
      </c>
      <c r="H2648" s="59">
        <f>MONTH(DATE(2024, FIND(Tabela4[[#This Row],[Mês]], "janfevmarabrmaijunjulagosetoutnovdez")/3 + 1, 1))</f>
        <v>6</v>
      </c>
      <c r="I2648" s="51">
        <v>3</v>
      </c>
      <c r="J2648" s="47">
        <v>3</v>
      </c>
    </row>
    <row r="2649" spans="1:10" x14ac:dyDescent="0.25">
      <c r="A2649" s="59" t="s">
        <v>200</v>
      </c>
      <c r="B2649" s="46" t="s">
        <v>192</v>
      </c>
      <c r="C2649" s="46" t="s">
        <v>186</v>
      </c>
      <c r="D2649" s="46" t="s">
        <v>186</v>
      </c>
      <c r="E2649" s="68">
        <f>_xlfn.XLOOKUP(Tabela4[[#This Row],[Origem]],Tabela2[Estado],Tabela2[Id_Porto],-1)</f>
        <v>11</v>
      </c>
      <c r="F2649" s="68">
        <f>_xlfn.XLOOKUP(Tabela4[[#This Row],[Destino]],Tabela2[Estado],Tabela2[Id_Porto],-1)</f>
        <v>11</v>
      </c>
      <c r="G2649" s="68">
        <f>_xlfn.XLOOKUP(Tabela4[[#This Row],[Tipo]],Tabela5[Tipo],Tabela5[Id_Carga],-1)</f>
        <v>1</v>
      </c>
      <c r="H2649" s="59">
        <f>MONTH(DATE(2024, FIND(Tabela4[[#This Row],[Mês]], "janfevmarabrmaijunjulagosetoutnovdez")/3 + 1, 1))</f>
        <v>6</v>
      </c>
      <c r="I2649" s="51">
        <v>3</v>
      </c>
      <c r="J2649" s="47">
        <v>3</v>
      </c>
    </row>
    <row r="2650" spans="1:10" x14ac:dyDescent="0.25">
      <c r="A2650" s="59" t="s">
        <v>200</v>
      </c>
      <c r="B2650" s="46" t="s">
        <v>192</v>
      </c>
      <c r="C2650" s="46" t="s">
        <v>177</v>
      </c>
      <c r="D2650" s="46" t="s">
        <v>181</v>
      </c>
      <c r="E2650" s="68">
        <f>_xlfn.XLOOKUP(Tabela4[[#This Row],[Origem]],Tabela2[Estado],Tabela2[Id_Porto],-1)</f>
        <v>1</v>
      </c>
      <c r="F2650" s="68">
        <f>_xlfn.XLOOKUP(Tabela4[[#This Row],[Destino]],Tabela2[Estado],Tabela2[Id_Porto],-1)</f>
        <v>6</v>
      </c>
      <c r="G2650" s="68">
        <f>_xlfn.XLOOKUP(Tabela4[[#This Row],[Tipo]],Tabela5[Tipo],Tabela5[Id_Carga],-1)</f>
        <v>1</v>
      </c>
      <c r="H2650" s="59">
        <f>MONTH(DATE(2024, FIND(Tabela4[[#This Row],[Mês]], "janfevmarabrmaijunjulagosetoutnovdez")/3 + 1, 1))</f>
        <v>6</v>
      </c>
      <c r="I2650" s="51">
        <v>2</v>
      </c>
      <c r="J2650" s="47">
        <v>2</v>
      </c>
    </row>
    <row r="2651" spans="1:10" x14ac:dyDescent="0.25">
      <c r="A2651" s="59" t="s">
        <v>200</v>
      </c>
      <c r="B2651" s="46" t="s">
        <v>191</v>
      </c>
      <c r="C2651" s="46" t="s">
        <v>177</v>
      </c>
      <c r="D2651" s="46" t="s">
        <v>86</v>
      </c>
      <c r="E2651" s="68">
        <f>_xlfn.XLOOKUP(Tabela4[[#This Row],[Origem]],Tabela2[Estado],Tabela2[Id_Porto],-1)</f>
        <v>1</v>
      </c>
      <c r="F2651" s="68">
        <f>_xlfn.XLOOKUP(Tabela4[[#This Row],[Destino]],Tabela2[Estado],Tabela2[Id_Porto],-1)</f>
        <v>4</v>
      </c>
      <c r="G2651" s="68">
        <f>_xlfn.XLOOKUP(Tabela4[[#This Row],[Tipo]],Tabela5[Tipo],Tabela5[Id_Carga],-1)</f>
        <v>3</v>
      </c>
      <c r="H2651" s="59">
        <f>MONTH(DATE(2024, FIND(Tabela4[[#This Row],[Mês]], "janfevmarabrmaijunjulagosetoutnovdez")/3 + 1, 1))</f>
        <v>6</v>
      </c>
      <c r="I2651" s="51">
        <v>1</v>
      </c>
      <c r="J2651" s="47">
        <v>2</v>
      </c>
    </row>
    <row r="2652" spans="1:10" x14ac:dyDescent="0.25">
      <c r="A2652" s="59" t="s">
        <v>200</v>
      </c>
      <c r="B2652" s="46" t="s">
        <v>191</v>
      </c>
      <c r="C2652" s="46" t="s">
        <v>177</v>
      </c>
      <c r="D2652" s="46" t="s">
        <v>186</v>
      </c>
      <c r="E2652" s="68">
        <f>_xlfn.XLOOKUP(Tabela4[[#This Row],[Origem]],Tabela2[Estado],Tabela2[Id_Porto],-1)</f>
        <v>1</v>
      </c>
      <c r="F2652" s="68">
        <f>_xlfn.XLOOKUP(Tabela4[[#This Row],[Destino]],Tabela2[Estado],Tabela2[Id_Porto],-1)</f>
        <v>11</v>
      </c>
      <c r="G2652" s="68">
        <f>_xlfn.XLOOKUP(Tabela4[[#This Row],[Tipo]],Tabela5[Tipo],Tabela5[Id_Carga],-1)</f>
        <v>3</v>
      </c>
      <c r="H2652" s="59">
        <f>MONTH(DATE(2024, FIND(Tabela4[[#This Row],[Mês]], "janfevmarabrmaijunjulagosetoutnovdez")/3 + 1, 1))</f>
        <v>6</v>
      </c>
      <c r="I2652" s="51">
        <v>1</v>
      </c>
      <c r="J2652" s="47">
        <v>2</v>
      </c>
    </row>
    <row r="2653" spans="1:10" x14ac:dyDescent="0.25">
      <c r="A2653" s="59" t="s">
        <v>200</v>
      </c>
      <c r="B2653" s="46" t="s">
        <v>191</v>
      </c>
      <c r="C2653" s="46" t="s">
        <v>177</v>
      </c>
      <c r="D2653" s="46" t="s">
        <v>184</v>
      </c>
      <c r="E2653" s="68">
        <f>_xlfn.XLOOKUP(Tabela4[[#This Row],[Origem]],Tabela2[Estado],Tabela2[Id_Porto],-1)</f>
        <v>1</v>
      </c>
      <c r="F2653" s="68">
        <f>_xlfn.XLOOKUP(Tabela4[[#This Row],[Destino]],Tabela2[Estado],Tabela2[Id_Porto],-1)</f>
        <v>9</v>
      </c>
      <c r="G2653" s="68">
        <f>_xlfn.XLOOKUP(Tabela4[[#This Row],[Tipo]],Tabela5[Tipo],Tabela5[Id_Carga],-1)</f>
        <v>3</v>
      </c>
      <c r="H2653" s="59">
        <f>MONTH(DATE(2024, FIND(Tabela4[[#This Row],[Mês]], "janfevmarabrmaijunjulagosetoutnovdez")/3 + 1, 1))</f>
        <v>6</v>
      </c>
      <c r="I2653" s="51">
        <v>1</v>
      </c>
      <c r="J2653" s="47">
        <v>2</v>
      </c>
    </row>
    <row r="2654" spans="1:10" x14ac:dyDescent="0.25">
      <c r="A2654" s="59" t="s">
        <v>200</v>
      </c>
      <c r="B2654" s="46" t="s">
        <v>191</v>
      </c>
      <c r="C2654" s="46" t="s">
        <v>177</v>
      </c>
      <c r="D2654" s="46" t="s">
        <v>184</v>
      </c>
      <c r="E2654" s="68">
        <f>_xlfn.XLOOKUP(Tabela4[[#This Row],[Origem]],Tabela2[Estado],Tabela2[Id_Porto],-1)</f>
        <v>1</v>
      </c>
      <c r="F2654" s="68">
        <f>_xlfn.XLOOKUP(Tabela4[[#This Row],[Destino]],Tabela2[Estado],Tabela2[Id_Porto],-1)</f>
        <v>9</v>
      </c>
      <c r="G2654" s="68">
        <f>_xlfn.XLOOKUP(Tabela4[[#This Row],[Tipo]],Tabela5[Tipo],Tabela5[Id_Carga],-1)</f>
        <v>3</v>
      </c>
      <c r="H2654" s="59">
        <f>MONTH(DATE(2024, FIND(Tabela4[[#This Row],[Mês]], "janfevmarabrmaijunjulagosetoutnovdez")/3 + 1, 1))</f>
        <v>6</v>
      </c>
      <c r="I2654" s="51">
        <v>1</v>
      </c>
      <c r="J2654" s="47">
        <v>2</v>
      </c>
    </row>
    <row r="2655" spans="1:10" x14ac:dyDescent="0.25">
      <c r="A2655" s="59" t="s">
        <v>200</v>
      </c>
      <c r="B2655" s="46" t="s">
        <v>191</v>
      </c>
      <c r="C2655" s="46" t="s">
        <v>181</v>
      </c>
      <c r="D2655" s="46" t="s">
        <v>86</v>
      </c>
      <c r="E2655" s="68">
        <f>_xlfn.XLOOKUP(Tabela4[[#This Row],[Origem]],Tabela2[Estado],Tabela2[Id_Porto],-1)</f>
        <v>6</v>
      </c>
      <c r="F2655" s="68">
        <f>_xlfn.XLOOKUP(Tabela4[[#This Row],[Destino]],Tabela2[Estado],Tabela2[Id_Porto],-1)</f>
        <v>4</v>
      </c>
      <c r="G2655" s="68">
        <f>_xlfn.XLOOKUP(Tabela4[[#This Row],[Tipo]],Tabela5[Tipo],Tabela5[Id_Carga],-1)</f>
        <v>3</v>
      </c>
      <c r="H2655" s="59">
        <f>MONTH(DATE(2024, FIND(Tabela4[[#This Row],[Mês]], "janfevmarabrmaijunjulagosetoutnovdez")/3 + 1, 1))</f>
        <v>6</v>
      </c>
      <c r="I2655" s="51">
        <v>1</v>
      </c>
      <c r="J2655" s="47">
        <v>2</v>
      </c>
    </row>
    <row r="2656" spans="1:10" x14ac:dyDescent="0.25">
      <c r="A2656" s="59" t="s">
        <v>200</v>
      </c>
      <c r="B2656" s="46" t="s">
        <v>191</v>
      </c>
      <c r="C2656" s="46" t="s">
        <v>86</v>
      </c>
      <c r="D2656" s="46" t="s">
        <v>179</v>
      </c>
      <c r="E2656" s="68">
        <f>_xlfn.XLOOKUP(Tabela4[[#This Row],[Origem]],Tabela2[Estado],Tabela2[Id_Porto],-1)</f>
        <v>4</v>
      </c>
      <c r="F2656" s="68">
        <f>_xlfn.XLOOKUP(Tabela4[[#This Row],[Destino]],Tabela2[Estado],Tabela2[Id_Porto],-1)</f>
        <v>3</v>
      </c>
      <c r="G2656" s="68">
        <f>_xlfn.XLOOKUP(Tabela4[[#This Row],[Tipo]],Tabela5[Tipo],Tabela5[Id_Carga],-1)</f>
        <v>3</v>
      </c>
      <c r="H2656" s="59">
        <f>MONTH(DATE(2024, FIND(Tabela4[[#This Row],[Mês]], "janfevmarabrmaijunjulagosetoutnovdez")/3 + 1, 1))</f>
        <v>6</v>
      </c>
      <c r="I2656" s="51">
        <v>1</v>
      </c>
      <c r="J2656" s="47">
        <v>2</v>
      </c>
    </row>
    <row r="2657" spans="1:10" x14ac:dyDescent="0.25">
      <c r="A2657" s="59" t="s">
        <v>200</v>
      </c>
      <c r="B2657" s="46" t="s">
        <v>191</v>
      </c>
      <c r="C2657" s="46" t="s">
        <v>86</v>
      </c>
      <c r="D2657" s="46" t="s">
        <v>199</v>
      </c>
      <c r="E2657" s="68">
        <f>_xlfn.XLOOKUP(Tabela4[[#This Row],[Origem]],Tabela2[Estado],Tabela2[Id_Porto],-1)</f>
        <v>4</v>
      </c>
      <c r="F2657" s="68">
        <f>_xlfn.XLOOKUP(Tabela4[[#This Row],[Destino]],Tabela2[Estado],Tabela2[Id_Porto],-1)</f>
        <v>-1</v>
      </c>
      <c r="G2657" s="68">
        <f>_xlfn.XLOOKUP(Tabela4[[#This Row],[Tipo]],Tabela5[Tipo],Tabela5[Id_Carga],-1)</f>
        <v>3</v>
      </c>
      <c r="H2657" s="59">
        <f>MONTH(DATE(2024, FIND(Tabela4[[#This Row],[Mês]], "janfevmarabrmaijunjulagosetoutnovdez")/3 + 1, 1))</f>
        <v>6</v>
      </c>
      <c r="I2657" s="51">
        <v>1</v>
      </c>
      <c r="J2657" s="47">
        <v>2</v>
      </c>
    </row>
    <row r="2658" spans="1:10" x14ac:dyDescent="0.25">
      <c r="A2658" s="59" t="s">
        <v>200</v>
      </c>
      <c r="B2658" s="46" t="s">
        <v>193</v>
      </c>
      <c r="C2658" s="46" t="s">
        <v>86</v>
      </c>
      <c r="D2658" s="46" t="s">
        <v>186</v>
      </c>
      <c r="E2658" s="68">
        <f>_xlfn.XLOOKUP(Tabela4[[#This Row],[Origem]],Tabela2[Estado],Tabela2[Id_Porto],-1)</f>
        <v>4</v>
      </c>
      <c r="F2658" s="68">
        <f>_xlfn.XLOOKUP(Tabela4[[#This Row],[Destino]],Tabela2[Estado],Tabela2[Id_Porto],-1)</f>
        <v>11</v>
      </c>
      <c r="G2658" s="68">
        <f>_xlfn.XLOOKUP(Tabela4[[#This Row],[Tipo]],Tabela5[Tipo],Tabela5[Id_Carga],-1)</f>
        <v>4</v>
      </c>
      <c r="H2658" s="59">
        <f>MONTH(DATE(2024, FIND(Tabela4[[#This Row],[Mês]], "janfevmarabrmaijunjulagosetoutnovdez")/3 + 1, 1))</f>
        <v>6</v>
      </c>
      <c r="I2658" s="51">
        <v>1</v>
      </c>
      <c r="J2658" s="47">
        <v>2</v>
      </c>
    </row>
    <row r="2659" spans="1:10" x14ac:dyDescent="0.25">
      <c r="A2659" s="59" t="s">
        <v>200</v>
      </c>
      <c r="B2659" s="46" t="s">
        <v>191</v>
      </c>
      <c r="C2659" s="46" t="s">
        <v>182</v>
      </c>
      <c r="D2659" s="46" t="s">
        <v>177</v>
      </c>
      <c r="E2659" s="68">
        <f>_xlfn.XLOOKUP(Tabela4[[#This Row],[Origem]],Tabela2[Estado],Tabela2[Id_Porto],-1)</f>
        <v>7</v>
      </c>
      <c r="F2659" s="68">
        <f>_xlfn.XLOOKUP(Tabela4[[#This Row],[Destino]],Tabela2[Estado],Tabela2[Id_Porto],-1)</f>
        <v>1</v>
      </c>
      <c r="G2659" s="68">
        <f>_xlfn.XLOOKUP(Tabela4[[#This Row],[Tipo]],Tabela5[Tipo],Tabela5[Id_Carga],-1)</f>
        <v>3</v>
      </c>
      <c r="H2659" s="59">
        <f>MONTH(DATE(2024, FIND(Tabela4[[#This Row],[Mês]], "janfevmarabrmaijunjulagosetoutnovdez")/3 + 1, 1))</f>
        <v>6</v>
      </c>
      <c r="I2659" s="51">
        <v>1</v>
      </c>
      <c r="J2659" s="47">
        <v>2</v>
      </c>
    </row>
    <row r="2660" spans="1:10" x14ac:dyDescent="0.25">
      <c r="A2660" s="59" t="s">
        <v>200</v>
      </c>
      <c r="B2660" s="46" t="s">
        <v>191</v>
      </c>
      <c r="C2660" s="46" t="s">
        <v>182</v>
      </c>
      <c r="D2660" s="46" t="s">
        <v>177</v>
      </c>
      <c r="E2660" s="68">
        <f>_xlfn.XLOOKUP(Tabela4[[#This Row],[Origem]],Tabela2[Estado],Tabela2[Id_Porto],-1)</f>
        <v>7</v>
      </c>
      <c r="F2660" s="68">
        <f>_xlfn.XLOOKUP(Tabela4[[#This Row],[Destino]],Tabela2[Estado],Tabela2[Id_Porto],-1)</f>
        <v>1</v>
      </c>
      <c r="G2660" s="68">
        <f>_xlfn.XLOOKUP(Tabela4[[#This Row],[Tipo]],Tabela5[Tipo],Tabela5[Id_Carga],-1)</f>
        <v>3</v>
      </c>
      <c r="H2660" s="59">
        <f>MONTH(DATE(2024, FIND(Tabela4[[#This Row],[Mês]], "janfevmarabrmaijunjulagosetoutnovdez")/3 + 1, 1))</f>
        <v>6</v>
      </c>
      <c r="I2660" s="51">
        <v>1</v>
      </c>
      <c r="J2660" s="47">
        <v>2</v>
      </c>
    </row>
    <row r="2661" spans="1:10" x14ac:dyDescent="0.25">
      <c r="A2661" s="59" t="s">
        <v>200</v>
      </c>
      <c r="B2661" s="46" t="s">
        <v>192</v>
      </c>
      <c r="C2661" s="46" t="s">
        <v>182</v>
      </c>
      <c r="D2661" s="46" t="s">
        <v>184</v>
      </c>
      <c r="E2661" s="68">
        <f>_xlfn.XLOOKUP(Tabela4[[#This Row],[Origem]],Tabela2[Estado],Tabela2[Id_Porto],-1)</f>
        <v>7</v>
      </c>
      <c r="F2661" s="68">
        <f>_xlfn.XLOOKUP(Tabela4[[#This Row],[Destino]],Tabela2[Estado],Tabela2[Id_Porto],-1)</f>
        <v>9</v>
      </c>
      <c r="G2661" s="68">
        <f>_xlfn.XLOOKUP(Tabela4[[#This Row],[Tipo]],Tabela5[Tipo],Tabela5[Id_Carga],-1)</f>
        <v>1</v>
      </c>
      <c r="H2661" s="59">
        <f>MONTH(DATE(2024, FIND(Tabela4[[#This Row],[Mês]], "janfevmarabrmaijunjulagosetoutnovdez")/3 + 1, 1))</f>
        <v>6</v>
      </c>
      <c r="I2661" s="51">
        <v>2</v>
      </c>
      <c r="J2661" s="47">
        <v>2</v>
      </c>
    </row>
    <row r="2662" spans="1:10" x14ac:dyDescent="0.25">
      <c r="A2662" s="59" t="s">
        <v>200</v>
      </c>
      <c r="B2662" s="46" t="s">
        <v>191</v>
      </c>
      <c r="C2662" s="46" t="s">
        <v>182</v>
      </c>
      <c r="D2662" s="46" t="s">
        <v>184</v>
      </c>
      <c r="E2662" s="68">
        <f>_xlfn.XLOOKUP(Tabela4[[#This Row],[Origem]],Tabela2[Estado],Tabela2[Id_Porto],-1)</f>
        <v>7</v>
      </c>
      <c r="F2662" s="68">
        <f>_xlfn.XLOOKUP(Tabela4[[#This Row],[Destino]],Tabela2[Estado],Tabela2[Id_Porto],-1)</f>
        <v>9</v>
      </c>
      <c r="G2662" s="68">
        <f>_xlfn.XLOOKUP(Tabela4[[#This Row],[Tipo]],Tabela5[Tipo],Tabela5[Id_Carga],-1)</f>
        <v>3</v>
      </c>
      <c r="H2662" s="59">
        <f>MONTH(DATE(2024, FIND(Tabela4[[#This Row],[Mês]], "janfevmarabrmaijunjulagosetoutnovdez")/3 + 1, 1))</f>
        <v>6</v>
      </c>
      <c r="I2662" s="51">
        <v>1</v>
      </c>
      <c r="J2662" s="47">
        <v>2</v>
      </c>
    </row>
    <row r="2663" spans="1:10" x14ac:dyDescent="0.25">
      <c r="A2663" s="59" t="s">
        <v>200</v>
      </c>
      <c r="B2663" s="46" t="s">
        <v>193</v>
      </c>
      <c r="C2663" s="46" t="s">
        <v>182</v>
      </c>
      <c r="D2663" s="46" t="s">
        <v>184</v>
      </c>
      <c r="E2663" s="68">
        <f>_xlfn.XLOOKUP(Tabela4[[#This Row],[Origem]],Tabela2[Estado],Tabela2[Id_Porto],-1)</f>
        <v>7</v>
      </c>
      <c r="F2663" s="68">
        <f>_xlfn.XLOOKUP(Tabela4[[#This Row],[Destino]],Tabela2[Estado],Tabela2[Id_Porto],-1)</f>
        <v>9</v>
      </c>
      <c r="G2663" s="68">
        <f>_xlfn.XLOOKUP(Tabela4[[#This Row],[Tipo]],Tabela5[Tipo],Tabela5[Id_Carga],-1)</f>
        <v>4</v>
      </c>
      <c r="H2663" s="59">
        <f>MONTH(DATE(2024, FIND(Tabela4[[#This Row],[Mês]], "janfevmarabrmaijunjulagosetoutnovdez")/3 + 1, 1))</f>
        <v>6</v>
      </c>
      <c r="I2663" s="51">
        <v>1</v>
      </c>
      <c r="J2663" s="47">
        <v>2</v>
      </c>
    </row>
    <row r="2664" spans="1:10" x14ac:dyDescent="0.25">
      <c r="A2664" s="59" t="s">
        <v>200</v>
      </c>
      <c r="B2664" s="46" t="s">
        <v>192</v>
      </c>
      <c r="C2664" s="46" t="s">
        <v>178</v>
      </c>
      <c r="D2664" s="46" t="s">
        <v>187</v>
      </c>
      <c r="E2664" s="68">
        <f>_xlfn.XLOOKUP(Tabela4[[#This Row],[Origem]],Tabela2[Estado],Tabela2[Id_Porto],-1)</f>
        <v>2</v>
      </c>
      <c r="F2664" s="68">
        <f>_xlfn.XLOOKUP(Tabela4[[#This Row],[Destino]],Tabela2[Estado],Tabela2[Id_Porto],-1)</f>
        <v>12</v>
      </c>
      <c r="G2664" s="68">
        <f>_xlfn.XLOOKUP(Tabela4[[#This Row],[Tipo]],Tabela5[Tipo],Tabela5[Id_Carga],-1)</f>
        <v>1</v>
      </c>
      <c r="H2664" s="59">
        <f>MONTH(DATE(2024, FIND(Tabela4[[#This Row],[Mês]], "janfevmarabrmaijunjulagosetoutnovdez")/3 + 1, 1))</f>
        <v>6</v>
      </c>
      <c r="I2664" s="51">
        <v>2</v>
      </c>
      <c r="J2664" s="47">
        <v>2</v>
      </c>
    </row>
    <row r="2665" spans="1:10" x14ac:dyDescent="0.25">
      <c r="A2665" s="59" t="s">
        <v>200</v>
      </c>
      <c r="B2665" s="46" t="s">
        <v>191</v>
      </c>
      <c r="C2665" s="46" t="s">
        <v>180</v>
      </c>
      <c r="D2665" s="46" t="s">
        <v>177</v>
      </c>
      <c r="E2665" s="68">
        <f>_xlfn.XLOOKUP(Tabela4[[#This Row],[Origem]],Tabela2[Estado],Tabela2[Id_Porto],-1)</f>
        <v>5</v>
      </c>
      <c r="F2665" s="68">
        <f>_xlfn.XLOOKUP(Tabela4[[#This Row],[Destino]],Tabela2[Estado],Tabela2[Id_Porto],-1)</f>
        <v>1</v>
      </c>
      <c r="G2665" s="68">
        <f>_xlfn.XLOOKUP(Tabela4[[#This Row],[Tipo]],Tabela5[Tipo],Tabela5[Id_Carga],-1)</f>
        <v>3</v>
      </c>
      <c r="H2665" s="59">
        <f>MONTH(DATE(2024, FIND(Tabela4[[#This Row],[Mês]], "janfevmarabrmaijunjulagosetoutnovdez")/3 + 1, 1))</f>
        <v>6</v>
      </c>
      <c r="I2665" s="51">
        <v>2</v>
      </c>
      <c r="J2665" s="47">
        <v>2</v>
      </c>
    </row>
    <row r="2666" spans="1:10" x14ac:dyDescent="0.25">
      <c r="A2666" s="59" t="s">
        <v>200</v>
      </c>
      <c r="B2666" s="46" t="s">
        <v>192</v>
      </c>
      <c r="C2666" s="46" t="s">
        <v>180</v>
      </c>
      <c r="D2666" s="46" t="s">
        <v>181</v>
      </c>
      <c r="E2666" s="68">
        <f>_xlfn.XLOOKUP(Tabela4[[#This Row],[Origem]],Tabela2[Estado],Tabela2[Id_Porto],-1)</f>
        <v>5</v>
      </c>
      <c r="F2666" s="68">
        <f>_xlfn.XLOOKUP(Tabela4[[#This Row],[Destino]],Tabela2[Estado],Tabela2[Id_Porto],-1)</f>
        <v>6</v>
      </c>
      <c r="G2666" s="68">
        <f>_xlfn.XLOOKUP(Tabela4[[#This Row],[Tipo]],Tabela5[Tipo],Tabela5[Id_Carga],-1)</f>
        <v>1</v>
      </c>
      <c r="H2666" s="59">
        <f>MONTH(DATE(2024, FIND(Tabela4[[#This Row],[Mês]], "janfevmarabrmaijunjulagosetoutnovdez")/3 + 1, 1))</f>
        <v>6</v>
      </c>
      <c r="I2666" s="51">
        <v>2</v>
      </c>
      <c r="J2666" s="47">
        <v>2</v>
      </c>
    </row>
    <row r="2667" spans="1:10" x14ac:dyDescent="0.25">
      <c r="A2667" s="59" t="s">
        <v>200</v>
      </c>
      <c r="B2667" s="46" t="s">
        <v>191</v>
      </c>
      <c r="C2667" s="46" t="s">
        <v>180</v>
      </c>
      <c r="D2667" s="46" t="s">
        <v>187</v>
      </c>
      <c r="E2667" s="68">
        <f>_xlfn.XLOOKUP(Tabela4[[#This Row],[Origem]],Tabela2[Estado],Tabela2[Id_Porto],-1)</f>
        <v>5</v>
      </c>
      <c r="F2667" s="68">
        <f>_xlfn.XLOOKUP(Tabela4[[#This Row],[Destino]],Tabela2[Estado],Tabela2[Id_Porto],-1)</f>
        <v>12</v>
      </c>
      <c r="G2667" s="68">
        <f>_xlfn.XLOOKUP(Tabela4[[#This Row],[Tipo]],Tabela5[Tipo],Tabela5[Id_Carga],-1)</f>
        <v>3</v>
      </c>
      <c r="H2667" s="59">
        <f>MONTH(DATE(2024, FIND(Tabela4[[#This Row],[Mês]], "janfevmarabrmaijunjulagosetoutnovdez")/3 + 1, 1))</f>
        <v>6</v>
      </c>
      <c r="I2667" s="51">
        <v>1</v>
      </c>
      <c r="J2667" s="47">
        <v>2</v>
      </c>
    </row>
    <row r="2668" spans="1:10" x14ac:dyDescent="0.25">
      <c r="A2668" s="59" t="s">
        <v>200</v>
      </c>
      <c r="B2668" s="46" t="s">
        <v>191</v>
      </c>
      <c r="C2668" s="46" t="s">
        <v>180</v>
      </c>
      <c r="D2668" s="46" t="s">
        <v>184</v>
      </c>
      <c r="E2668" s="68">
        <f>_xlfn.XLOOKUP(Tabela4[[#This Row],[Origem]],Tabela2[Estado],Tabela2[Id_Porto],-1)</f>
        <v>5</v>
      </c>
      <c r="F2668" s="68">
        <f>_xlfn.XLOOKUP(Tabela4[[#This Row],[Destino]],Tabela2[Estado],Tabela2[Id_Porto],-1)</f>
        <v>9</v>
      </c>
      <c r="G2668" s="68">
        <f>_xlfn.XLOOKUP(Tabela4[[#This Row],[Tipo]],Tabela5[Tipo],Tabela5[Id_Carga],-1)</f>
        <v>3</v>
      </c>
      <c r="H2668" s="59">
        <f>MONTH(DATE(2024, FIND(Tabela4[[#This Row],[Mês]], "janfevmarabrmaijunjulagosetoutnovdez")/3 + 1, 1))</f>
        <v>6</v>
      </c>
      <c r="I2668" s="51">
        <v>1</v>
      </c>
      <c r="J2668" s="47">
        <v>2</v>
      </c>
    </row>
    <row r="2669" spans="1:10" x14ac:dyDescent="0.25">
      <c r="A2669" s="59" t="s">
        <v>200</v>
      </c>
      <c r="B2669" s="46" t="s">
        <v>193</v>
      </c>
      <c r="C2669" s="46" t="s">
        <v>185</v>
      </c>
      <c r="D2669" s="46" t="s">
        <v>183</v>
      </c>
      <c r="E2669" s="68">
        <f>_xlfn.XLOOKUP(Tabela4[[#This Row],[Origem]],Tabela2[Estado],Tabela2[Id_Porto],-1)</f>
        <v>10</v>
      </c>
      <c r="F2669" s="68">
        <f>_xlfn.XLOOKUP(Tabela4[[#This Row],[Destino]],Tabela2[Estado],Tabela2[Id_Porto],-1)</f>
        <v>8</v>
      </c>
      <c r="G2669" s="68">
        <f>_xlfn.XLOOKUP(Tabela4[[#This Row],[Tipo]],Tabela5[Tipo],Tabela5[Id_Carga],-1)</f>
        <v>4</v>
      </c>
      <c r="H2669" s="59">
        <f>MONTH(DATE(2024, FIND(Tabela4[[#This Row],[Mês]], "janfevmarabrmaijunjulagosetoutnovdez")/3 + 1, 1))</f>
        <v>6</v>
      </c>
      <c r="I2669" s="51">
        <v>1</v>
      </c>
      <c r="J2669" s="47">
        <v>2</v>
      </c>
    </row>
    <row r="2670" spans="1:10" x14ac:dyDescent="0.25">
      <c r="A2670" s="59" t="s">
        <v>200</v>
      </c>
      <c r="B2670" s="46" t="s">
        <v>191</v>
      </c>
      <c r="C2670" s="46" t="s">
        <v>183</v>
      </c>
      <c r="D2670" s="46" t="s">
        <v>177</v>
      </c>
      <c r="E2670" s="68">
        <f>_xlfn.XLOOKUP(Tabela4[[#This Row],[Origem]],Tabela2[Estado],Tabela2[Id_Porto],-1)</f>
        <v>8</v>
      </c>
      <c r="F2670" s="68">
        <f>_xlfn.XLOOKUP(Tabela4[[#This Row],[Destino]],Tabela2[Estado],Tabela2[Id_Porto],-1)</f>
        <v>1</v>
      </c>
      <c r="G2670" s="68">
        <f>_xlfn.XLOOKUP(Tabela4[[#This Row],[Tipo]],Tabela5[Tipo],Tabela5[Id_Carga],-1)</f>
        <v>3</v>
      </c>
      <c r="H2670" s="59">
        <f>MONTH(DATE(2024, FIND(Tabela4[[#This Row],[Mês]], "janfevmarabrmaijunjulagosetoutnovdez")/3 + 1, 1))</f>
        <v>6</v>
      </c>
      <c r="I2670" s="51">
        <v>1</v>
      </c>
      <c r="J2670" s="47">
        <v>2</v>
      </c>
    </row>
    <row r="2671" spans="1:10" x14ac:dyDescent="0.25">
      <c r="A2671" s="59" t="s">
        <v>200</v>
      </c>
      <c r="B2671" s="46" t="s">
        <v>191</v>
      </c>
      <c r="C2671" s="46" t="s">
        <v>183</v>
      </c>
      <c r="D2671" s="46" t="s">
        <v>181</v>
      </c>
      <c r="E2671" s="68">
        <f>_xlfn.XLOOKUP(Tabela4[[#This Row],[Origem]],Tabela2[Estado],Tabela2[Id_Porto],-1)</f>
        <v>8</v>
      </c>
      <c r="F2671" s="68">
        <f>_xlfn.XLOOKUP(Tabela4[[#This Row],[Destino]],Tabela2[Estado],Tabela2[Id_Porto],-1)</f>
        <v>6</v>
      </c>
      <c r="G2671" s="68">
        <f>_xlfn.XLOOKUP(Tabela4[[#This Row],[Tipo]],Tabela5[Tipo],Tabela5[Id_Carga],-1)</f>
        <v>3</v>
      </c>
      <c r="H2671" s="59">
        <f>MONTH(DATE(2024, FIND(Tabela4[[#This Row],[Mês]], "janfevmarabrmaijunjulagosetoutnovdez")/3 + 1, 1))</f>
        <v>6</v>
      </c>
      <c r="I2671" s="51">
        <v>2</v>
      </c>
      <c r="J2671" s="47">
        <v>2</v>
      </c>
    </row>
    <row r="2672" spans="1:10" x14ac:dyDescent="0.25">
      <c r="A2672" s="59" t="s">
        <v>200</v>
      </c>
      <c r="B2672" s="46" t="s">
        <v>191</v>
      </c>
      <c r="C2672" s="46" t="s">
        <v>183</v>
      </c>
      <c r="D2672" s="46" t="s">
        <v>181</v>
      </c>
      <c r="E2672" s="68">
        <f>_xlfn.XLOOKUP(Tabela4[[#This Row],[Origem]],Tabela2[Estado],Tabela2[Id_Porto],-1)</f>
        <v>8</v>
      </c>
      <c r="F2672" s="68">
        <f>_xlfn.XLOOKUP(Tabela4[[#This Row],[Destino]],Tabela2[Estado],Tabela2[Id_Porto],-1)</f>
        <v>6</v>
      </c>
      <c r="G2672" s="68">
        <f>_xlfn.XLOOKUP(Tabela4[[#This Row],[Tipo]],Tabela5[Tipo],Tabela5[Id_Carga],-1)</f>
        <v>3</v>
      </c>
      <c r="H2672" s="59">
        <f>MONTH(DATE(2024, FIND(Tabela4[[#This Row],[Mês]], "janfevmarabrmaijunjulagosetoutnovdez")/3 + 1, 1))</f>
        <v>6</v>
      </c>
      <c r="I2672" s="51">
        <v>1</v>
      </c>
      <c r="J2672" s="47">
        <v>2</v>
      </c>
    </row>
    <row r="2673" spans="1:10" x14ac:dyDescent="0.25">
      <c r="A2673" s="59" t="s">
        <v>200</v>
      </c>
      <c r="B2673" s="46" t="s">
        <v>191</v>
      </c>
      <c r="C2673" s="46" t="s">
        <v>183</v>
      </c>
      <c r="D2673" s="46" t="s">
        <v>179</v>
      </c>
      <c r="E2673" s="68">
        <f>_xlfn.XLOOKUP(Tabela4[[#This Row],[Origem]],Tabela2[Estado],Tabela2[Id_Porto],-1)</f>
        <v>8</v>
      </c>
      <c r="F2673" s="68">
        <f>_xlfn.XLOOKUP(Tabela4[[#This Row],[Destino]],Tabela2[Estado],Tabela2[Id_Porto],-1)</f>
        <v>3</v>
      </c>
      <c r="G2673" s="68">
        <f>_xlfn.XLOOKUP(Tabela4[[#This Row],[Tipo]],Tabela5[Tipo],Tabela5[Id_Carga],-1)</f>
        <v>3</v>
      </c>
      <c r="H2673" s="59">
        <f>MONTH(DATE(2024, FIND(Tabela4[[#This Row],[Mês]], "janfevmarabrmaijunjulagosetoutnovdez")/3 + 1, 1))</f>
        <v>6</v>
      </c>
      <c r="I2673" s="51">
        <v>1</v>
      </c>
      <c r="J2673" s="47">
        <v>2</v>
      </c>
    </row>
    <row r="2674" spans="1:10" x14ac:dyDescent="0.25">
      <c r="A2674" s="59" t="s">
        <v>200</v>
      </c>
      <c r="B2674" s="46" t="s">
        <v>191</v>
      </c>
      <c r="C2674" s="46" t="s">
        <v>183</v>
      </c>
      <c r="D2674" s="46" t="s">
        <v>180</v>
      </c>
      <c r="E2674" s="68">
        <f>_xlfn.XLOOKUP(Tabela4[[#This Row],[Origem]],Tabela2[Estado],Tabela2[Id_Porto],-1)</f>
        <v>8</v>
      </c>
      <c r="F2674" s="68">
        <f>_xlfn.XLOOKUP(Tabela4[[#This Row],[Destino]],Tabela2[Estado],Tabela2[Id_Porto],-1)</f>
        <v>5</v>
      </c>
      <c r="G2674" s="68">
        <f>_xlfn.XLOOKUP(Tabela4[[#This Row],[Tipo]],Tabela5[Tipo],Tabela5[Id_Carga],-1)</f>
        <v>3</v>
      </c>
      <c r="H2674" s="59">
        <f>MONTH(DATE(2024, FIND(Tabela4[[#This Row],[Mês]], "janfevmarabrmaijunjulagosetoutnovdez")/3 + 1, 1))</f>
        <v>6</v>
      </c>
      <c r="I2674" s="51">
        <v>2</v>
      </c>
      <c r="J2674" s="47">
        <v>2</v>
      </c>
    </row>
    <row r="2675" spans="1:10" x14ac:dyDescent="0.25">
      <c r="A2675" s="59" t="s">
        <v>200</v>
      </c>
      <c r="B2675" s="46" t="s">
        <v>191</v>
      </c>
      <c r="C2675" s="46" t="s">
        <v>183</v>
      </c>
      <c r="D2675" s="46" t="s">
        <v>185</v>
      </c>
      <c r="E2675" s="68">
        <f>_xlfn.XLOOKUP(Tabela4[[#This Row],[Origem]],Tabela2[Estado],Tabela2[Id_Porto],-1)</f>
        <v>8</v>
      </c>
      <c r="F2675" s="68">
        <f>_xlfn.XLOOKUP(Tabela4[[#This Row],[Destino]],Tabela2[Estado],Tabela2[Id_Porto],-1)</f>
        <v>10</v>
      </c>
      <c r="G2675" s="68">
        <f>_xlfn.XLOOKUP(Tabela4[[#This Row],[Tipo]],Tabela5[Tipo],Tabela5[Id_Carga],-1)</f>
        <v>3</v>
      </c>
      <c r="H2675" s="59">
        <f>MONTH(DATE(2024, FIND(Tabela4[[#This Row],[Mês]], "janfevmarabrmaijunjulagosetoutnovdez")/3 + 1, 1))</f>
        <v>6</v>
      </c>
      <c r="I2675" s="51">
        <v>1</v>
      </c>
      <c r="J2675" s="47">
        <v>2</v>
      </c>
    </row>
    <row r="2676" spans="1:10" x14ac:dyDescent="0.25">
      <c r="A2676" s="59" t="s">
        <v>200</v>
      </c>
      <c r="B2676" s="46" t="s">
        <v>191</v>
      </c>
      <c r="C2676" s="46" t="s">
        <v>183</v>
      </c>
      <c r="D2676" s="46" t="s">
        <v>186</v>
      </c>
      <c r="E2676" s="68">
        <f>_xlfn.XLOOKUP(Tabela4[[#This Row],[Origem]],Tabela2[Estado],Tabela2[Id_Porto],-1)</f>
        <v>8</v>
      </c>
      <c r="F2676" s="68">
        <f>_xlfn.XLOOKUP(Tabela4[[#This Row],[Destino]],Tabela2[Estado],Tabela2[Id_Porto],-1)</f>
        <v>11</v>
      </c>
      <c r="G2676" s="68">
        <f>_xlfn.XLOOKUP(Tabela4[[#This Row],[Tipo]],Tabela5[Tipo],Tabela5[Id_Carga],-1)</f>
        <v>3</v>
      </c>
      <c r="H2676" s="59">
        <f>MONTH(DATE(2024, FIND(Tabela4[[#This Row],[Mês]], "janfevmarabrmaijunjulagosetoutnovdez")/3 + 1, 1))</f>
        <v>6</v>
      </c>
      <c r="I2676" s="51">
        <v>1</v>
      </c>
      <c r="J2676" s="47">
        <v>2</v>
      </c>
    </row>
    <row r="2677" spans="1:10" x14ac:dyDescent="0.25">
      <c r="A2677" s="59" t="s">
        <v>200</v>
      </c>
      <c r="B2677" s="46" t="s">
        <v>191</v>
      </c>
      <c r="C2677" s="46" t="s">
        <v>183</v>
      </c>
      <c r="D2677" s="46" t="s">
        <v>186</v>
      </c>
      <c r="E2677" s="68">
        <f>_xlfn.XLOOKUP(Tabela4[[#This Row],[Origem]],Tabela2[Estado],Tabela2[Id_Porto],-1)</f>
        <v>8</v>
      </c>
      <c r="F2677" s="68">
        <f>_xlfn.XLOOKUP(Tabela4[[#This Row],[Destino]],Tabela2[Estado],Tabela2[Id_Porto],-1)</f>
        <v>11</v>
      </c>
      <c r="G2677" s="68">
        <f>_xlfn.XLOOKUP(Tabela4[[#This Row],[Tipo]],Tabela5[Tipo],Tabela5[Id_Carga],-1)</f>
        <v>3</v>
      </c>
      <c r="H2677" s="59">
        <f>MONTH(DATE(2024, FIND(Tabela4[[#This Row],[Mês]], "janfevmarabrmaijunjulagosetoutnovdez")/3 + 1, 1))</f>
        <v>6</v>
      </c>
      <c r="I2677" s="51">
        <v>1</v>
      </c>
      <c r="J2677" s="47">
        <v>2</v>
      </c>
    </row>
    <row r="2678" spans="1:10" x14ac:dyDescent="0.25">
      <c r="A2678" s="59" t="s">
        <v>200</v>
      </c>
      <c r="B2678" s="46" t="s">
        <v>191</v>
      </c>
      <c r="C2678" s="46" t="s">
        <v>183</v>
      </c>
      <c r="D2678" s="46" t="s">
        <v>184</v>
      </c>
      <c r="E2678" s="68">
        <f>_xlfn.XLOOKUP(Tabela4[[#This Row],[Origem]],Tabela2[Estado],Tabela2[Id_Porto],-1)</f>
        <v>8</v>
      </c>
      <c r="F2678" s="68">
        <f>_xlfn.XLOOKUP(Tabela4[[#This Row],[Destino]],Tabela2[Estado],Tabela2[Id_Porto],-1)</f>
        <v>9</v>
      </c>
      <c r="G2678" s="68">
        <f>_xlfn.XLOOKUP(Tabela4[[#This Row],[Tipo]],Tabela5[Tipo],Tabela5[Id_Carga],-1)</f>
        <v>3</v>
      </c>
      <c r="H2678" s="59">
        <f>MONTH(DATE(2024, FIND(Tabela4[[#This Row],[Mês]], "janfevmarabrmaijunjulagosetoutnovdez")/3 + 1, 1))</f>
        <v>6</v>
      </c>
      <c r="I2678" s="51">
        <v>1</v>
      </c>
      <c r="J2678" s="47">
        <v>2</v>
      </c>
    </row>
    <row r="2679" spans="1:10" x14ac:dyDescent="0.25">
      <c r="A2679" s="59" t="s">
        <v>200</v>
      </c>
      <c r="B2679" s="46" t="s">
        <v>191</v>
      </c>
      <c r="C2679" s="46" t="s">
        <v>187</v>
      </c>
      <c r="D2679" s="46" t="s">
        <v>177</v>
      </c>
      <c r="E2679" s="68">
        <f>_xlfn.XLOOKUP(Tabela4[[#This Row],[Origem]],Tabela2[Estado],Tabela2[Id_Porto],-1)</f>
        <v>12</v>
      </c>
      <c r="F2679" s="68">
        <f>_xlfn.XLOOKUP(Tabela4[[#This Row],[Destino]],Tabela2[Estado],Tabela2[Id_Porto],-1)</f>
        <v>1</v>
      </c>
      <c r="G2679" s="68">
        <f>_xlfn.XLOOKUP(Tabela4[[#This Row],[Tipo]],Tabela5[Tipo],Tabela5[Id_Carga],-1)</f>
        <v>3</v>
      </c>
      <c r="H2679" s="59">
        <f>MONTH(DATE(2024, FIND(Tabela4[[#This Row],[Mês]], "janfevmarabrmaijunjulagosetoutnovdez")/3 + 1, 1))</f>
        <v>6</v>
      </c>
      <c r="I2679" s="51">
        <v>2</v>
      </c>
      <c r="J2679" s="47">
        <v>2</v>
      </c>
    </row>
    <row r="2680" spans="1:10" x14ac:dyDescent="0.25">
      <c r="A2680" s="59" t="s">
        <v>200</v>
      </c>
      <c r="B2680" s="46" t="s">
        <v>191</v>
      </c>
      <c r="C2680" s="46" t="s">
        <v>187</v>
      </c>
      <c r="D2680" s="46" t="s">
        <v>177</v>
      </c>
      <c r="E2680" s="68">
        <f>_xlfn.XLOOKUP(Tabela4[[#This Row],[Origem]],Tabela2[Estado],Tabela2[Id_Porto],-1)</f>
        <v>12</v>
      </c>
      <c r="F2680" s="68">
        <f>_xlfn.XLOOKUP(Tabela4[[#This Row],[Destino]],Tabela2[Estado],Tabela2[Id_Porto],-1)</f>
        <v>1</v>
      </c>
      <c r="G2680" s="68">
        <f>_xlfn.XLOOKUP(Tabela4[[#This Row],[Tipo]],Tabela5[Tipo],Tabela5[Id_Carga],-1)</f>
        <v>3</v>
      </c>
      <c r="H2680" s="59">
        <f>MONTH(DATE(2024, FIND(Tabela4[[#This Row],[Mês]], "janfevmarabrmaijunjulagosetoutnovdez")/3 + 1, 1))</f>
        <v>6</v>
      </c>
      <c r="I2680" s="51">
        <v>1</v>
      </c>
      <c r="J2680" s="47">
        <v>2</v>
      </c>
    </row>
    <row r="2681" spans="1:10" x14ac:dyDescent="0.25">
      <c r="A2681" s="59" t="s">
        <v>200</v>
      </c>
      <c r="B2681" s="46" t="s">
        <v>192</v>
      </c>
      <c r="C2681" s="46" t="s">
        <v>187</v>
      </c>
      <c r="D2681" s="46" t="s">
        <v>181</v>
      </c>
      <c r="E2681" s="68">
        <f>_xlfn.XLOOKUP(Tabela4[[#This Row],[Origem]],Tabela2[Estado],Tabela2[Id_Porto],-1)</f>
        <v>12</v>
      </c>
      <c r="F2681" s="68">
        <f>_xlfn.XLOOKUP(Tabela4[[#This Row],[Destino]],Tabela2[Estado],Tabela2[Id_Porto],-1)</f>
        <v>6</v>
      </c>
      <c r="G2681" s="68">
        <f>_xlfn.XLOOKUP(Tabela4[[#This Row],[Tipo]],Tabela5[Tipo],Tabela5[Id_Carga],-1)</f>
        <v>1</v>
      </c>
      <c r="H2681" s="59">
        <f>MONTH(DATE(2024, FIND(Tabela4[[#This Row],[Mês]], "janfevmarabrmaijunjulagosetoutnovdez")/3 + 1, 1))</f>
        <v>6</v>
      </c>
      <c r="I2681" s="51">
        <v>2</v>
      </c>
      <c r="J2681" s="47">
        <v>2</v>
      </c>
    </row>
    <row r="2682" spans="1:10" x14ac:dyDescent="0.25">
      <c r="A2682" s="59" t="s">
        <v>200</v>
      </c>
      <c r="B2682" s="46" t="s">
        <v>191</v>
      </c>
      <c r="C2682" s="46" t="s">
        <v>187</v>
      </c>
      <c r="D2682" s="46" t="s">
        <v>86</v>
      </c>
      <c r="E2682" s="68">
        <f>_xlfn.XLOOKUP(Tabela4[[#This Row],[Origem]],Tabela2[Estado],Tabela2[Id_Porto],-1)</f>
        <v>12</v>
      </c>
      <c r="F2682" s="68">
        <f>_xlfn.XLOOKUP(Tabela4[[#This Row],[Destino]],Tabela2[Estado],Tabela2[Id_Porto],-1)</f>
        <v>4</v>
      </c>
      <c r="G2682" s="68">
        <f>_xlfn.XLOOKUP(Tabela4[[#This Row],[Tipo]],Tabela5[Tipo],Tabela5[Id_Carga],-1)</f>
        <v>3</v>
      </c>
      <c r="H2682" s="59">
        <f>MONTH(DATE(2024, FIND(Tabela4[[#This Row],[Mês]], "janfevmarabrmaijunjulagosetoutnovdez")/3 + 1, 1))</f>
        <v>6</v>
      </c>
      <c r="I2682" s="51">
        <v>1</v>
      </c>
      <c r="J2682" s="47">
        <v>2</v>
      </c>
    </row>
    <row r="2683" spans="1:10" x14ac:dyDescent="0.25">
      <c r="A2683" s="59" t="s">
        <v>200</v>
      </c>
      <c r="B2683" s="46" t="s">
        <v>191</v>
      </c>
      <c r="C2683" s="46" t="s">
        <v>187</v>
      </c>
      <c r="D2683" s="46" t="s">
        <v>186</v>
      </c>
      <c r="E2683" s="68">
        <f>_xlfn.XLOOKUP(Tabela4[[#This Row],[Origem]],Tabela2[Estado],Tabela2[Id_Porto],-1)</f>
        <v>12</v>
      </c>
      <c r="F2683" s="68">
        <f>_xlfn.XLOOKUP(Tabela4[[#This Row],[Destino]],Tabela2[Estado],Tabela2[Id_Porto],-1)</f>
        <v>11</v>
      </c>
      <c r="G2683" s="68">
        <f>_xlfn.XLOOKUP(Tabela4[[#This Row],[Tipo]],Tabela5[Tipo],Tabela5[Id_Carga],-1)</f>
        <v>3</v>
      </c>
      <c r="H2683" s="59">
        <f>MONTH(DATE(2024, FIND(Tabela4[[#This Row],[Mês]], "janfevmarabrmaijunjulagosetoutnovdez")/3 + 1, 1))</f>
        <v>6</v>
      </c>
      <c r="I2683" s="51">
        <v>1</v>
      </c>
      <c r="J2683" s="47">
        <v>2</v>
      </c>
    </row>
    <row r="2684" spans="1:10" x14ac:dyDescent="0.25">
      <c r="A2684" s="59" t="s">
        <v>200</v>
      </c>
      <c r="B2684" s="46" t="s">
        <v>193</v>
      </c>
      <c r="C2684" s="46" t="s">
        <v>187</v>
      </c>
      <c r="D2684" s="46" t="s">
        <v>186</v>
      </c>
      <c r="E2684" s="68">
        <f>_xlfn.XLOOKUP(Tabela4[[#This Row],[Origem]],Tabela2[Estado],Tabela2[Id_Porto],-1)</f>
        <v>12</v>
      </c>
      <c r="F2684" s="68">
        <f>_xlfn.XLOOKUP(Tabela4[[#This Row],[Destino]],Tabela2[Estado],Tabela2[Id_Porto],-1)</f>
        <v>11</v>
      </c>
      <c r="G2684" s="68">
        <f>_xlfn.XLOOKUP(Tabela4[[#This Row],[Tipo]],Tabela5[Tipo],Tabela5[Id_Carga],-1)</f>
        <v>4</v>
      </c>
      <c r="H2684" s="59">
        <f>MONTH(DATE(2024, FIND(Tabela4[[#This Row],[Mês]], "janfevmarabrmaijunjulagosetoutnovdez")/3 + 1, 1))</f>
        <v>6</v>
      </c>
      <c r="I2684" s="51">
        <v>1</v>
      </c>
      <c r="J2684" s="47">
        <v>2</v>
      </c>
    </row>
    <row r="2685" spans="1:10" x14ac:dyDescent="0.25">
      <c r="A2685" s="59" t="s">
        <v>200</v>
      </c>
      <c r="B2685" s="46" t="s">
        <v>191</v>
      </c>
      <c r="C2685" s="46" t="s">
        <v>187</v>
      </c>
      <c r="D2685" s="46" t="s">
        <v>184</v>
      </c>
      <c r="E2685" s="68">
        <f>_xlfn.XLOOKUP(Tabela4[[#This Row],[Origem]],Tabela2[Estado],Tabela2[Id_Porto],-1)</f>
        <v>12</v>
      </c>
      <c r="F2685" s="68">
        <f>_xlfn.XLOOKUP(Tabela4[[#This Row],[Destino]],Tabela2[Estado],Tabela2[Id_Porto],-1)</f>
        <v>9</v>
      </c>
      <c r="G2685" s="68">
        <f>_xlfn.XLOOKUP(Tabela4[[#This Row],[Tipo]],Tabela5[Tipo],Tabela5[Id_Carga],-1)</f>
        <v>3</v>
      </c>
      <c r="H2685" s="59">
        <f>MONTH(DATE(2024, FIND(Tabela4[[#This Row],[Mês]], "janfevmarabrmaijunjulagosetoutnovdez")/3 + 1, 1))</f>
        <v>6</v>
      </c>
      <c r="I2685" s="51">
        <v>1</v>
      </c>
      <c r="J2685" s="47">
        <v>2</v>
      </c>
    </row>
    <row r="2686" spans="1:10" x14ac:dyDescent="0.25">
      <c r="A2686" s="59" t="s">
        <v>200</v>
      </c>
      <c r="B2686" s="46" t="s">
        <v>191</v>
      </c>
      <c r="C2686" s="46" t="s">
        <v>187</v>
      </c>
      <c r="D2686" s="46" t="s">
        <v>184</v>
      </c>
      <c r="E2686" s="68">
        <f>_xlfn.XLOOKUP(Tabela4[[#This Row],[Origem]],Tabela2[Estado],Tabela2[Id_Porto],-1)</f>
        <v>12</v>
      </c>
      <c r="F2686" s="68">
        <f>_xlfn.XLOOKUP(Tabela4[[#This Row],[Destino]],Tabela2[Estado],Tabela2[Id_Porto],-1)</f>
        <v>9</v>
      </c>
      <c r="G2686" s="68">
        <f>_xlfn.XLOOKUP(Tabela4[[#This Row],[Tipo]],Tabela5[Tipo],Tabela5[Id_Carga],-1)</f>
        <v>3</v>
      </c>
      <c r="H2686" s="59">
        <f>MONTH(DATE(2024, FIND(Tabela4[[#This Row],[Mês]], "janfevmarabrmaijunjulagosetoutnovdez")/3 + 1, 1))</f>
        <v>6</v>
      </c>
      <c r="I2686" s="51">
        <v>1</v>
      </c>
      <c r="J2686" s="47">
        <v>2</v>
      </c>
    </row>
    <row r="2687" spans="1:10" x14ac:dyDescent="0.25">
      <c r="A2687" s="59" t="s">
        <v>200</v>
      </c>
      <c r="B2687" s="46" t="s">
        <v>191</v>
      </c>
      <c r="C2687" s="46" t="s">
        <v>186</v>
      </c>
      <c r="D2687" s="46" t="s">
        <v>177</v>
      </c>
      <c r="E2687" s="68">
        <f>_xlfn.XLOOKUP(Tabela4[[#This Row],[Origem]],Tabela2[Estado],Tabela2[Id_Porto],-1)</f>
        <v>11</v>
      </c>
      <c r="F2687" s="68">
        <f>_xlfn.XLOOKUP(Tabela4[[#This Row],[Destino]],Tabela2[Estado],Tabela2[Id_Porto],-1)</f>
        <v>1</v>
      </c>
      <c r="G2687" s="68">
        <f>_xlfn.XLOOKUP(Tabela4[[#This Row],[Tipo]],Tabela5[Tipo],Tabela5[Id_Carga],-1)</f>
        <v>3</v>
      </c>
      <c r="H2687" s="59">
        <f>MONTH(DATE(2024, FIND(Tabela4[[#This Row],[Mês]], "janfevmarabrmaijunjulagosetoutnovdez")/3 + 1, 1))</f>
        <v>6</v>
      </c>
      <c r="I2687" s="51">
        <v>1</v>
      </c>
      <c r="J2687" s="47">
        <v>2</v>
      </c>
    </row>
    <row r="2688" spans="1:10" x14ac:dyDescent="0.25">
      <c r="A2688" s="59" t="s">
        <v>200</v>
      </c>
      <c r="B2688" s="46" t="s">
        <v>191</v>
      </c>
      <c r="C2688" s="46" t="s">
        <v>186</v>
      </c>
      <c r="D2688" s="46" t="s">
        <v>177</v>
      </c>
      <c r="E2688" s="68">
        <f>_xlfn.XLOOKUP(Tabela4[[#This Row],[Origem]],Tabela2[Estado],Tabela2[Id_Porto],-1)</f>
        <v>11</v>
      </c>
      <c r="F2688" s="68">
        <f>_xlfn.XLOOKUP(Tabela4[[#This Row],[Destino]],Tabela2[Estado],Tabela2[Id_Porto],-1)</f>
        <v>1</v>
      </c>
      <c r="G2688" s="68">
        <f>_xlfn.XLOOKUP(Tabela4[[#This Row],[Tipo]],Tabela5[Tipo],Tabela5[Id_Carga],-1)</f>
        <v>3</v>
      </c>
      <c r="H2688" s="59">
        <f>MONTH(DATE(2024, FIND(Tabela4[[#This Row],[Mês]], "janfevmarabrmaijunjulagosetoutnovdez")/3 + 1, 1))</f>
        <v>6</v>
      </c>
      <c r="I2688" s="51">
        <v>1</v>
      </c>
      <c r="J2688" s="47">
        <v>2</v>
      </c>
    </row>
    <row r="2689" spans="1:10" x14ac:dyDescent="0.25">
      <c r="A2689" s="59" t="s">
        <v>200</v>
      </c>
      <c r="B2689" s="46" t="s">
        <v>192</v>
      </c>
      <c r="C2689" s="46" t="s">
        <v>186</v>
      </c>
      <c r="D2689" s="46" t="s">
        <v>181</v>
      </c>
      <c r="E2689" s="68">
        <f>_xlfn.XLOOKUP(Tabela4[[#This Row],[Origem]],Tabela2[Estado],Tabela2[Id_Porto],-1)</f>
        <v>11</v>
      </c>
      <c r="F2689" s="68">
        <f>_xlfn.XLOOKUP(Tabela4[[#This Row],[Destino]],Tabela2[Estado],Tabela2[Id_Porto],-1)</f>
        <v>6</v>
      </c>
      <c r="G2689" s="68">
        <f>_xlfn.XLOOKUP(Tabela4[[#This Row],[Tipo]],Tabela5[Tipo],Tabela5[Id_Carga],-1)</f>
        <v>1</v>
      </c>
      <c r="H2689" s="59">
        <f>MONTH(DATE(2024, FIND(Tabela4[[#This Row],[Mês]], "janfevmarabrmaijunjulagosetoutnovdez")/3 + 1, 1))</f>
        <v>6</v>
      </c>
      <c r="I2689" s="51">
        <v>2</v>
      </c>
      <c r="J2689" s="47">
        <v>2</v>
      </c>
    </row>
    <row r="2690" spans="1:10" x14ac:dyDescent="0.25">
      <c r="A2690" s="59" t="s">
        <v>200</v>
      </c>
      <c r="B2690" s="46" t="s">
        <v>192</v>
      </c>
      <c r="C2690" s="46" t="s">
        <v>186</v>
      </c>
      <c r="D2690" s="46" t="s">
        <v>86</v>
      </c>
      <c r="E2690" s="68">
        <f>_xlfn.XLOOKUP(Tabela4[[#This Row],[Origem]],Tabela2[Estado],Tabela2[Id_Porto],-1)</f>
        <v>11</v>
      </c>
      <c r="F2690" s="68">
        <f>_xlfn.XLOOKUP(Tabela4[[#This Row],[Destino]],Tabela2[Estado],Tabela2[Id_Porto],-1)</f>
        <v>4</v>
      </c>
      <c r="G2690" s="68">
        <f>_xlfn.XLOOKUP(Tabela4[[#This Row],[Tipo]],Tabela5[Tipo],Tabela5[Id_Carga],-1)</f>
        <v>1</v>
      </c>
      <c r="H2690" s="59">
        <f>MONTH(DATE(2024, FIND(Tabela4[[#This Row],[Mês]], "janfevmarabrmaijunjulagosetoutnovdez")/3 + 1, 1))</f>
        <v>6</v>
      </c>
      <c r="I2690" s="51">
        <v>2</v>
      </c>
      <c r="J2690" s="47">
        <v>2</v>
      </c>
    </row>
    <row r="2691" spans="1:10" x14ac:dyDescent="0.25">
      <c r="A2691" s="59" t="s">
        <v>200</v>
      </c>
      <c r="B2691" s="46" t="s">
        <v>192</v>
      </c>
      <c r="C2691" s="46" t="s">
        <v>186</v>
      </c>
      <c r="D2691" s="46" t="s">
        <v>180</v>
      </c>
      <c r="E2691" s="68">
        <f>_xlfn.XLOOKUP(Tabela4[[#This Row],[Origem]],Tabela2[Estado],Tabela2[Id_Porto],-1)</f>
        <v>11</v>
      </c>
      <c r="F2691" s="68">
        <f>_xlfn.XLOOKUP(Tabela4[[#This Row],[Destino]],Tabela2[Estado],Tabela2[Id_Porto],-1)</f>
        <v>5</v>
      </c>
      <c r="G2691" s="68">
        <f>_xlfn.XLOOKUP(Tabela4[[#This Row],[Tipo]],Tabela5[Tipo],Tabela5[Id_Carga],-1)</f>
        <v>1</v>
      </c>
      <c r="H2691" s="59">
        <f>MONTH(DATE(2024, FIND(Tabela4[[#This Row],[Mês]], "janfevmarabrmaijunjulagosetoutnovdez")/3 + 1, 1))</f>
        <v>6</v>
      </c>
      <c r="I2691" s="51">
        <v>2</v>
      </c>
      <c r="J2691" s="47">
        <v>2</v>
      </c>
    </row>
    <row r="2692" spans="1:10" x14ac:dyDescent="0.25">
      <c r="A2692" s="59" t="s">
        <v>200</v>
      </c>
      <c r="B2692" s="46" t="s">
        <v>192</v>
      </c>
      <c r="C2692" s="46" t="s">
        <v>186</v>
      </c>
      <c r="D2692" s="46" t="s">
        <v>183</v>
      </c>
      <c r="E2692" s="68">
        <f>_xlfn.XLOOKUP(Tabela4[[#This Row],[Origem]],Tabela2[Estado],Tabela2[Id_Porto],-1)</f>
        <v>11</v>
      </c>
      <c r="F2692" s="68">
        <f>_xlfn.XLOOKUP(Tabela4[[#This Row],[Destino]],Tabela2[Estado],Tabela2[Id_Porto],-1)</f>
        <v>8</v>
      </c>
      <c r="G2692" s="68">
        <f>_xlfn.XLOOKUP(Tabela4[[#This Row],[Tipo]],Tabela5[Tipo],Tabela5[Id_Carga],-1)</f>
        <v>1</v>
      </c>
      <c r="H2692" s="59">
        <f>MONTH(DATE(2024, FIND(Tabela4[[#This Row],[Mês]], "janfevmarabrmaijunjulagosetoutnovdez")/3 + 1, 1))</f>
        <v>6</v>
      </c>
      <c r="I2692" s="51">
        <v>2</v>
      </c>
      <c r="J2692" s="47">
        <v>2</v>
      </c>
    </row>
    <row r="2693" spans="1:10" x14ac:dyDescent="0.25">
      <c r="A2693" s="59" t="s">
        <v>200</v>
      </c>
      <c r="B2693" s="46" t="s">
        <v>191</v>
      </c>
      <c r="C2693" s="46" t="s">
        <v>186</v>
      </c>
      <c r="D2693" s="46" t="s">
        <v>183</v>
      </c>
      <c r="E2693" s="68">
        <f>_xlfn.XLOOKUP(Tabela4[[#This Row],[Origem]],Tabela2[Estado],Tabela2[Id_Porto],-1)</f>
        <v>11</v>
      </c>
      <c r="F2693" s="68">
        <f>_xlfn.XLOOKUP(Tabela4[[#This Row],[Destino]],Tabela2[Estado],Tabela2[Id_Porto],-1)</f>
        <v>8</v>
      </c>
      <c r="G2693" s="68">
        <f>_xlfn.XLOOKUP(Tabela4[[#This Row],[Tipo]],Tabela5[Tipo],Tabela5[Id_Carga],-1)</f>
        <v>3</v>
      </c>
      <c r="H2693" s="59">
        <f>MONTH(DATE(2024, FIND(Tabela4[[#This Row],[Mês]], "janfevmarabrmaijunjulagosetoutnovdez")/3 + 1, 1))</f>
        <v>6</v>
      </c>
      <c r="I2693" s="51">
        <v>1</v>
      </c>
      <c r="J2693" s="47">
        <v>2</v>
      </c>
    </row>
    <row r="2694" spans="1:10" x14ac:dyDescent="0.25">
      <c r="A2694" s="59" t="s">
        <v>200</v>
      </c>
      <c r="B2694" s="46" t="s">
        <v>191</v>
      </c>
      <c r="C2694" s="46" t="s">
        <v>186</v>
      </c>
      <c r="D2694" s="46" t="s">
        <v>183</v>
      </c>
      <c r="E2694" s="68">
        <f>_xlfn.XLOOKUP(Tabela4[[#This Row],[Origem]],Tabela2[Estado],Tabela2[Id_Porto],-1)</f>
        <v>11</v>
      </c>
      <c r="F2694" s="68">
        <f>_xlfn.XLOOKUP(Tabela4[[#This Row],[Destino]],Tabela2[Estado],Tabela2[Id_Porto],-1)</f>
        <v>8</v>
      </c>
      <c r="G2694" s="68">
        <f>_xlfn.XLOOKUP(Tabela4[[#This Row],[Tipo]],Tabela5[Tipo],Tabela5[Id_Carga],-1)</f>
        <v>3</v>
      </c>
      <c r="H2694" s="59">
        <f>MONTH(DATE(2024, FIND(Tabela4[[#This Row],[Mês]], "janfevmarabrmaijunjulagosetoutnovdez")/3 + 1, 1))</f>
        <v>6</v>
      </c>
      <c r="I2694" s="51">
        <v>1</v>
      </c>
      <c r="J2694" s="47">
        <v>2</v>
      </c>
    </row>
    <row r="2695" spans="1:10" x14ac:dyDescent="0.25">
      <c r="A2695" s="59" t="s">
        <v>200</v>
      </c>
      <c r="B2695" s="46" t="s">
        <v>191</v>
      </c>
      <c r="C2695" s="46" t="s">
        <v>186</v>
      </c>
      <c r="D2695" s="46" t="s">
        <v>187</v>
      </c>
      <c r="E2695" s="68">
        <f>_xlfn.XLOOKUP(Tabela4[[#This Row],[Origem]],Tabela2[Estado],Tabela2[Id_Porto],-1)</f>
        <v>11</v>
      </c>
      <c r="F2695" s="68">
        <f>_xlfn.XLOOKUP(Tabela4[[#This Row],[Destino]],Tabela2[Estado],Tabela2[Id_Porto],-1)</f>
        <v>12</v>
      </c>
      <c r="G2695" s="68">
        <f>_xlfn.XLOOKUP(Tabela4[[#This Row],[Tipo]],Tabela5[Tipo],Tabela5[Id_Carga],-1)</f>
        <v>3</v>
      </c>
      <c r="H2695" s="59">
        <f>MONTH(DATE(2024, FIND(Tabela4[[#This Row],[Mês]], "janfevmarabrmaijunjulagosetoutnovdez")/3 + 1, 1))</f>
        <v>6</v>
      </c>
      <c r="I2695" s="51">
        <v>1</v>
      </c>
      <c r="J2695" s="47">
        <v>2</v>
      </c>
    </row>
    <row r="2696" spans="1:10" x14ac:dyDescent="0.25">
      <c r="A2696" s="59" t="s">
        <v>200</v>
      </c>
      <c r="B2696" s="46" t="s">
        <v>191</v>
      </c>
      <c r="C2696" s="46" t="s">
        <v>186</v>
      </c>
      <c r="D2696" s="46" t="s">
        <v>187</v>
      </c>
      <c r="E2696" s="68">
        <f>_xlfn.XLOOKUP(Tabela4[[#This Row],[Origem]],Tabela2[Estado],Tabela2[Id_Porto],-1)</f>
        <v>11</v>
      </c>
      <c r="F2696" s="68">
        <f>_xlfn.XLOOKUP(Tabela4[[#This Row],[Destino]],Tabela2[Estado],Tabela2[Id_Porto],-1)</f>
        <v>12</v>
      </c>
      <c r="G2696" s="68">
        <f>_xlfn.XLOOKUP(Tabela4[[#This Row],[Tipo]],Tabela5[Tipo],Tabela5[Id_Carga],-1)</f>
        <v>3</v>
      </c>
      <c r="H2696" s="59">
        <f>MONTH(DATE(2024, FIND(Tabela4[[#This Row],[Mês]], "janfevmarabrmaijunjulagosetoutnovdez")/3 + 1, 1))</f>
        <v>6</v>
      </c>
      <c r="I2696" s="51">
        <v>1</v>
      </c>
      <c r="J2696" s="47">
        <v>2</v>
      </c>
    </row>
    <row r="2697" spans="1:10" x14ac:dyDescent="0.25">
      <c r="A2697" s="59" t="s">
        <v>200</v>
      </c>
      <c r="B2697" s="46" t="s">
        <v>191</v>
      </c>
      <c r="C2697" s="46" t="s">
        <v>184</v>
      </c>
      <c r="D2697" s="46" t="s">
        <v>177</v>
      </c>
      <c r="E2697" s="68">
        <f>_xlfn.XLOOKUP(Tabela4[[#This Row],[Origem]],Tabela2[Estado],Tabela2[Id_Porto],-1)</f>
        <v>9</v>
      </c>
      <c r="F2697" s="68">
        <f>_xlfn.XLOOKUP(Tabela4[[#This Row],[Destino]],Tabela2[Estado],Tabela2[Id_Porto],-1)</f>
        <v>1</v>
      </c>
      <c r="G2697" s="68">
        <f>_xlfn.XLOOKUP(Tabela4[[#This Row],[Tipo]],Tabela5[Tipo],Tabela5[Id_Carga],-1)</f>
        <v>3</v>
      </c>
      <c r="H2697" s="59">
        <f>MONTH(DATE(2024, FIND(Tabela4[[#This Row],[Mês]], "janfevmarabrmaijunjulagosetoutnovdez")/3 + 1, 1))</f>
        <v>6</v>
      </c>
      <c r="I2697" s="51">
        <v>1</v>
      </c>
      <c r="J2697" s="47">
        <v>2</v>
      </c>
    </row>
    <row r="2698" spans="1:10" x14ac:dyDescent="0.25">
      <c r="A2698" s="59" t="s">
        <v>200</v>
      </c>
      <c r="B2698" s="46" t="s">
        <v>191</v>
      </c>
      <c r="C2698" s="46" t="s">
        <v>184</v>
      </c>
      <c r="D2698" s="46" t="s">
        <v>177</v>
      </c>
      <c r="E2698" s="68">
        <f>_xlfn.XLOOKUP(Tabela4[[#This Row],[Origem]],Tabela2[Estado],Tabela2[Id_Porto],-1)</f>
        <v>9</v>
      </c>
      <c r="F2698" s="68">
        <f>_xlfn.XLOOKUP(Tabela4[[#This Row],[Destino]],Tabela2[Estado],Tabela2[Id_Porto],-1)</f>
        <v>1</v>
      </c>
      <c r="G2698" s="68">
        <f>_xlfn.XLOOKUP(Tabela4[[#This Row],[Tipo]],Tabela5[Tipo],Tabela5[Id_Carga],-1)</f>
        <v>3</v>
      </c>
      <c r="H2698" s="59">
        <f>MONTH(DATE(2024, FIND(Tabela4[[#This Row],[Mês]], "janfevmarabrmaijunjulagosetoutnovdez")/3 + 1, 1))</f>
        <v>6</v>
      </c>
      <c r="I2698" s="51">
        <v>1</v>
      </c>
      <c r="J2698" s="47">
        <v>2</v>
      </c>
    </row>
    <row r="2699" spans="1:10" x14ac:dyDescent="0.25">
      <c r="A2699" s="59" t="s">
        <v>200</v>
      </c>
      <c r="B2699" s="46" t="s">
        <v>191</v>
      </c>
      <c r="C2699" s="46" t="s">
        <v>184</v>
      </c>
      <c r="D2699" s="46" t="s">
        <v>177</v>
      </c>
      <c r="E2699" s="68">
        <f>_xlfn.XLOOKUP(Tabela4[[#This Row],[Origem]],Tabela2[Estado],Tabela2[Id_Porto],-1)</f>
        <v>9</v>
      </c>
      <c r="F2699" s="68">
        <f>_xlfn.XLOOKUP(Tabela4[[#This Row],[Destino]],Tabela2[Estado],Tabela2[Id_Porto],-1)</f>
        <v>1</v>
      </c>
      <c r="G2699" s="68">
        <f>_xlfn.XLOOKUP(Tabela4[[#This Row],[Tipo]],Tabela5[Tipo],Tabela5[Id_Carga],-1)</f>
        <v>3</v>
      </c>
      <c r="H2699" s="59">
        <f>MONTH(DATE(2024, FIND(Tabela4[[#This Row],[Mês]], "janfevmarabrmaijunjulagosetoutnovdez")/3 + 1, 1))</f>
        <v>6</v>
      </c>
      <c r="I2699" s="51">
        <v>1</v>
      </c>
      <c r="J2699" s="47">
        <v>2</v>
      </c>
    </row>
    <row r="2700" spans="1:10" x14ac:dyDescent="0.25">
      <c r="A2700" s="59" t="s">
        <v>200</v>
      </c>
      <c r="B2700" s="46" t="s">
        <v>191</v>
      </c>
      <c r="C2700" s="46" t="s">
        <v>184</v>
      </c>
      <c r="D2700" s="46" t="s">
        <v>180</v>
      </c>
      <c r="E2700" s="68">
        <f>_xlfn.XLOOKUP(Tabela4[[#This Row],[Origem]],Tabela2[Estado],Tabela2[Id_Porto],-1)</f>
        <v>9</v>
      </c>
      <c r="F2700" s="68">
        <f>_xlfn.XLOOKUP(Tabela4[[#This Row],[Destino]],Tabela2[Estado],Tabela2[Id_Porto],-1)</f>
        <v>5</v>
      </c>
      <c r="G2700" s="68">
        <f>_xlfn.XLOOKUP(Tabela4[[#This Row],[Tipo]],Tabela5[Tipo],Tabela5[Id_Carga],-1)</f>
        <v>3</v>
      </c>
      <c r="H2700" s="59">
        <f>MONTH(DATE(2024, FIND(Tabela4[[#This Row],[Mês]], "janfevmarabrmaijunjulagosetoutnovdez")/3 + 1, 1))</f>
        <v>6</v>
      </c>
      <c r="I2700" s="51">
        <v>1</v>
      </c>
      <c r="J2700" s="47">
        <v>2</v>
      </c>
    </row>
    <row r="2701" spans="1:10" x14ac:dyDescent="0.25">
      <c r="A2701" s="59" t="s">
        <v>200</v>
      </c>
      <c r="B2701" s="46" t="s">
        <v>191</v>
      </c>
      <c r="C2701" s="46" t="s">
        <v>184</v>
      </c>
      <c r="D2701" s="46" t="s">
        <v>183</v>
      </c>
      <c r="E2701" s="68">
        <f>_xlfn.XLOOKUP(Tabela4[[#This Row],[Origem]],Tabela2[Estado],Tabela2[Id_Porto],-1)</f>
        <v>9</v>
      </c>
      <c r="F2701" s="68">
        <f>_xlfn.XLOOKUP(Tabela4[[#This Row],[Destino]],Tabela2[Estado],Tabela2[Id_Porto],-1)</f>
        <v>8</v>
      </c>
      <c r="G2701" s="68">
        <f>_xlfn.XLOOKUP(Tabela4[[#This Row],[Tipo]],Tabela5[Tipo],Tabela5[Id_Carga],-1)</f>
        <v>3</v>
      </c>
      <c r="H2701" s="59">
        <f>MONTH(DATE(2024, FIND(Tabela4[[#This Row],[Mês]], "janfevmarabrmaijunjulagosetoutnovdez")/3 + 1, 1))</f>
        <v>6</v>
      </c>
      <c r="I2701" s="51">
        <v>1</v>
      </c>
      <c r="J2701" s="47">
        <v>2</v>
      </c>
    </row>
    <row r="2702" spans="1:10" x14ac:dyDescent="0.25">
      <c r="A2702" s="59" t="s">
        <v>200</v>
      </c>
      <c r="B2702" s="46" t="s">
        <v>192</v>
      </c>
      <c r="C2702" s="46" t="s">
        <v>184</v>
      </c>
      <c r="D2702" s="46" t="s">
        <v>186</v>
      </c>
      <c r="E2702" s="68">
        <f>_xlfn.XLOOKUP(Tabela4[[#This Row],[Origem]],Tabela2[Estado],Tabela2[Id_Porto],-1)</f>
        <v>9</v>
      </c>
      <c r="F2702" s="68">
        <f>_xlfn.XLOOKUP(Tabela4[[#This Row],[Destino]],Tabela2[Estado],Tabela2[Id_Porto],-1)</f>
        <v>11</v>
      </c>
      <c r="G2702" s="68">
        <f>_xlfn.XLOOKUP(Tabela4[[#This Row],[Tipo]],Tabela5[Tipo],Tabela5[Id_Carga],-1)</f>
        <v>1</v>
      </c>
      <c r="H2702" s="59">
        <f>MONTH(DATE(2024, FIND(Tabela4[[#This Row],[Mês]], "janfevmarabrmaijunjulagosetoutnovdez")/3 + 1, 1))</f>
        <v>6</v>
      </c>
      <c r="I2702" s="51">
        <v>2</v>
      </c>
      <c r="J2702" s="47">
        <v>2</v>
      </c>
    </row>
    <row r="2703" spans="1:10" x14ac:dyDescent="0.25">
      <c r="A2703" s="59" t="s">
        <v>200</v>
      </c>
      <c r="B2703" s="46" t="s">
        <v>191</v>
      </c>
      <c r="C2703" s="46" t="s">
        <v>184</v>
      </c>
      <c r="D2703" s="46" t="s">
        <v>186</v>
      </c>
      <c r="E2703" s="68">
        <f>_xlfn.XLOOKUP(Tabela4[[#This Row],[Origem]],Tabela2[Estado],Tabela2[Id_Porto],-1)</f>
        <v>9</v>
      </c>
      <c r="F2703" s="68">
        <f>_xlfn.XLOOKUP(Tabela4[[#This Row],[Destino]],Tabela2[Estado],Tabela2[Id_Porto],-1)</f>
        <v>11</v>
      </c>
      <c r="G2703" s="68">
        <f>_xlfn.XLOOKUP(Tabela4[[#This Row],[Tipo]],Tabela5[Tipo],Tabela5[Id_Carga],-1)</f>
        <v>3</v>
      </c>
      <c r="H2703" s="59">
        <f>MONTH(DATE(2024, FIND(Tabela4[[#This Row],[Mês]], "janfevmarabrmaijunjulagosetoutnovdez")/3 + 1, 1))</f>
        <v>6</v>
      </c>
      <c r="I2703" s="51">
        <v>1</v>
      </c>
      <c r="J2703" s="47">
        <v>2</v>
      </c>
    </row>
    <row r="2704" spans="1:10" x14ac:dyDescent="0.25">
      <c r="A2704" s="59" t="s">
        <v>200</v>
      </c>
      <c r="B2704" s="46" t="s">
        <v>193</v>
      </c>
      <c r="C2704" s="46" t="s">
        <v>184</v>
      </c>
      <c r="D2704" s="46" t="s">
        <v>186</v>
      </c>
      <c r="E2704" s="68">
        <f>_xlfn.XLOOKUP(Tabela4[[#This Row],[Origem]],Tabela2[Estado],Tabela2[Id_Porto],-1)</f>
        <v>9</v>
      </c>
      <c r="F2704" s="68">
        <f>_xlfn.XLOOKUP(Tabela4[[#This Row],[Destino]],Tabela2[Estado],Tabela2[Id_Porto],-1)</f>
        <v>11</v>
      </c>
      <c r="G2704" s="68">
        <f>_xlfn.XLOOKUP(Tabela4[[#This Row],[Tipo]],Tabela5[Tipo],Tabela5[Id_Carga],-1)</f>
        <v>4</v>
      </c>
      <c r="H2704" s="59">
        <f>MONTH(DATE(2024, FIND(Tabela4[[#This Row],[Mês]], "janfevmarabrmaijunjulagosetoutnovdez")/3 + 1, 1))</f>
        <v>6</v>
      </c>
      <c r="I2704" s="51">
        <v>1</v>
      </c>
      <c r="J2704" s="47">
        <v>2</v>
      </c>
    </row>
    <row r="2705" spans="1:10" x14ac:dyDescent="0.25">
      <c r="A2705" s="59" t="s">
        <v>200</v>
      </c>
      <c r="B2705" s="46" t="s">
        <v>192</v>
      </c>
      <c r="C2705" s="46" t="s">
        <v>177</v>
      </c>
      <c r="D2705" s="46" t="s">
        <v>187</v>
      </c>
      <c r="E2705" s="68">
        <f>_xlfn.XLOOKUP(Tabela4[[#This Row],[Origem]],Tabela2[Estado],Tabela2[Id_Porto],-1)</f>
        <v>1</v>
      </c>
      <c r="F2705" s="68">
        <f>_xlfn.XLOOKUP(Tabela4[[#This Row],[Destino]],Tabela2[Estado],Tabela2[Id_Porto],-1)</f>
        <v>12</v>
      </c>
      <c r="G2705" s="68">
        <f>_xlfn.XLOOKUP(Tabela4[[#This Row],[Tipo]],Tabela5[Tipo],Tabela5[Id_Carga],-1)</f>
        <v>1</v>
      </c>
      <c r="H2705" s="59">
        <f>MONTH(DATE(2024, FIND(Tabela4[[#This Row],[Mês]], "janfevmarabrmaijunjulagosetoutnovdez")/3 + 1, 1))</f>
        <v>6</v>
      </c>
      <c r="I2705" s="51">
        <v>1</v>
      </c>
      <c r="J2705" s="47">
        <v>1</v>
      </c>
    </row>
    <row r="2706" spans="1:10" x14ac:dyDescent="0.25">
      <c r="A2706" s="59" t="s">
        <v>200</v>
      </c>
      <c r="B2706" s="46" t="s">
        <v>192</v>
      </c>
      <c r="C2706" s="46" t="s">
        <v>177</v>
      </c>
      <c r="D2706" s="46" t="s">
        <v>184</v>
      </c>
      <c r="E2706" s="68">
        <f>_xlfn.XLOOKUP(Tabela4[[#This Row],[Origem]],Tabela2[Estado],Tabela2[Id_Porto],-1)</f>
        <v>1</v>
      </c>
      <c r="F2706" s="68">
        <f>_xlfn.XLOOKUP(Tabela4[[#This Row],[Destino]],Tabela2[Estado],Tabela2[Id_Porto],-1)</f>
        <v>9</v>
      </c>
      <c r="G2706" s="68">
        <f>_xlfn.XLOOKUP(Tabela4[[#This Row],[Tipo]],Tabela5[Tipo],Tabela5[Id_Carga],-1)</f>
        <v>1</v>
      </c>
      <c r="H2706" s="59">
        <f>MONTH(DATE(2024, FIND(Tabela4[[#This Row],[Mês]], "janfevmarabrmaijunjulagosetoutnovdez")/3 + 1, 1))</f>
        <v>6</v>
      </c>
      <c r="I2706" s="51">
        <v>1</v>
      </c>
      <c r="J2706" s="47">
        <v>1</v>
      </c>
    </row>
    <row r="2707" spans="1:10" x14ac:dyDescent="0.25">
      <c r="A2707" s="59" t="s">
        <v>200</v>
      </c>
      <c r="B2707" s="46" t="s">
        <v>192</v>
      </c>
      <c r="C2707" s="46" t="s">
        <v>181</v>
      </c>
      <c r="D2707" s="46" t="s">
        <v>185</v>
      </c>
      <c r="E2707" s="68">
        <f>_xlfn.XLOOKUP(Tabela4[[#This Row],[Origem]],Tabela2[Estado],Tabela2[Id_Porto],-1)</f>
        <v>6</v>
      </c>
      <c r="F2707" s="68">
        <f>_xlfn.XLOOKUP(Tabela4[[#This Row],[Destino]],Tabela2[Estado],Tabela2[Id_Porto],-1)</f>
        <v>10</v>
      </c>
      <c r="G2707" s="68">
        <f>_xlfn.XLOOKUP(Tabela4[[#This Row],[Tipo]],Tabela5[Tipo],Tabela5[Id_Carga],-1)</f>
        <v>1</v>
      </c>
      <c r="H2707" s="59">
        <f>MONTH(DATE(2024, FIND(Tabela4[[#This Row],[Mês]], "janfevmarabrmaijunjulagosetoutnovdez")/3 + 1, 1))</f>
        <v>6</v>
      </c>
      <c r="I2707" s="51">
        <v>1</v>
      </c>
      <c r="J2707" s="47">
        <v>1</v>
      </c>
    </row>
    <row r="2708" spans="1:10" x14ac:dyDescent="0.25">
      <c r="A2708" s="59" t="s">
        <v>200</v>
      </c>
      <c r="B2708" s="46" t="s">
        <v>192</v>
      </c>
      <c r="C2708" s="46" t="s">
        <v>86</v>
      </c>
      <c r="D2708" s="46" t="s">
        <v>177</v>
      </c>
      <c r="E2708" s="68">
        <f>_xlfn.XLOOKUP(Tabela4[[#This Row],[Origem]],Tabela2[Estado],Tabela2[Id_Porto],-1)</f>
        <v>4</v>
      </c>
      <c r="F2708" s="68">
        <f>_xlfn.XLOOKUP(Tabela4[[#This Row],[Destino]],Tabela2[Estado],Tabela2[Id_Porto],-1)</f>
        <v>1</v>
      </c>
      <c r="G2708" s="68">
        <f>_xlfn.XLOOKUP(Tabela4[[#This Row],[Tipo]],Tabela5[Tipo],Tabela5[Id_Carga],-1)</f>
        <v>1</v>
      </c>
      <c r="H2708" s="59">
        <f>MONTH(DATE(2024, FIND(Tabela4[[#This Row],[Mês]], "janfevmarabrmaijunjulagosetoutnovdez")/3 + 1, 1))</f>
        <v>6</v>
      </c>
      <c r="I2708" s="51">
        <v>1</v>
      </c>
      <c r="J2708" s="47">
        <v>1</v>
      </c>
    </row>
    <row r="2709" spans="1:10" x14ac:dyDescent="0.25">
      <c r="A2709" s="59" t="s">
        <v>200</v>
      </c>
      <c r="B2709" s="46" t="s">
        <v>192</v>
      </c>
      <c r="C2709" s="46" t="s">
        <v>86</v>
      </c>
      <c r="D2709" s="46" t="s">
        <v>181</v>
      </c>
      <c r="E2709" s="68">
        <f>_xlfn.XLOOKUP(Tabela4[[#This Row],[Origem]],Tabela2[Estado],Tabela2[Id_Porto],-1)</f>
        <v>4</v>
      </c>
      <c r="F2709" s="68">
        <f>_xlfn.XLOOKUP(Tabela4[[#This Row],[Destino]],Tabela2[Estado],Tabela2[Id_Porto],-1)</f>
        <v>6</v>
      </c>
      <c r="G2709" s="68">
        <f>_xlfn.XLOOKUP(Tabela4[[#This Row],[Tipo]],Tabela5[Tipo],Tabela5[Id_Carga],-1)</f>
        <v>1</v>
      </c>
      <c r="H2709" s="59">
        <f>MONTH(DATE(2024, FIND(Tabela4[[#This Row],[Mês]], "janfevmarabrmaijunjulagosetoutnovdez")/3 + 1, 1))</f>
        <v>6</v>
      </c>
      <c r="I2709" s="51">
        <v>1</v>
      </c>
      <c r="J2709" s="47">
        <v>1</v>
      </c>
    </row>
    <row r="2710" spans="1:10" x14ac:dyDescent="0.25">
      <c r="A2710" s="59" t="s">
        <v>200</v>
      </c>
      <c r="B2710" s="46" t="s">
        <v>192</v>
      </c>
      <c r="C2710" s="46" t="s">
        <v>86</v>
      </c>
      <c r="D2710" s="46" t="s">
        <v>179</v>
      </c>
      <c r="E2710" s="68">
        <f>_xlfn.XLOOKUP(Tabela4[[#This Row],[Origem]],Tabela2[Estado],Tabela2[Id_Porto],-1)</f>
        <v>4</v>
      </c>
      <c r="F2710" s="68">
        <f>_xlfn.XLOOKUP(Tabela4[[#This Row],[Destino]],Tabela2[Estado],Tabela2[Id_Porto],-1)</f>
        <v>3</v>
      </c>
      <c r="G2710" s="68">
        <f>_xlfn.XLOOKUP(Tabela4[[#This Row],[Tipo]],Tabela5[Tipo],Tabela5[Id_Carga],-1)</f>
        <v>1</v>
      </c>
      <c r="H2710" s="59">
        <f>MONTH(DATE(2024, FIND(Tabela4[[#This Row],[Mês]], "janfevmarabrmaijunjulagosetoutnovdez")/3 + 1, 1))</f>
        <v>6</v>
      </c>
      <c r="I2710" s="51">
        <v>1</v>
      </c>
      <c r="J2710" s="47">
        <v>1</v>
      </c>
    </row>
    <row r="2711" spans="1:10" x14ac:dyDescent="0.25">
      <c r="A2711" s="59" t="s">
        <v>200</v>
      </c>
      <c r="B2711" s="46" t="s">
        <v>192</v>
      </c>
      <c r="C2711" s="46" t="s">
        <v>86</v>
      </c>
      <c r="D2711" s="46" t="s">
        <v>184</v>
      </c>
      <c r="E2711" s="68">
        <f>_xlfn.XLOOKUP(Tabela4[[#This Row],[Origem]],Tabela2[Estado],Tabela2[Id_Porto],-1)</f>
        <v>4</v>
      </c>
      <c r="F2711" s="68">
        <f>_xlfn.XLOOKUP(Tabela4[[#This Row],[Destino]],Tabela2[Estado],Tabela2[Id_Porto],-1)</f>
        <v>9</v>
      </c>
      <c r="G2711" s="68">
        <f>_xlfn.XLOOKUP(Tabela4[[#This Row],[Tipo]],Tabela5[Tipo],Tabela5[Id_Carga],-1)</f>
        <v>1</v>
      </c>
      <c r="H2711" s="59">
        <f>MONTH(DATE(2024, FIND(Tabela4[[#This Row],[Mês]], "janfevmarabrmaijunjulagosetoutnovdez")/3 + 1, 1))</f>
        <v>6</v>
      </c>
      <c r="I2711" s="51">
        <v>1</v>
      </c>
      <c r="J2711" s="47">
        <v>1</v>
      </c>
    </row>
    <row r="2712" spans="1:10" x14ac:dyDescent="0.25">
      <c r="A2712" s="59" t="s">
        <v>200</v>
      </c>
      <c r="B2712" s="46" t="s">
        <v>192</v>
      </c>
      <c r="C2712" s="46" t="s">
        <v>182</v>
      </c>
      <c r="D2712" s="46" t="s">
        <v>177</v>
      </c>
      <c r="E2712" s="68">
        <f>_xlfn.XLOOKUP(Tabela4[[#This Row],[Origem]],Tabela2[Estado],Tabela2[Id_Porto],-1)</f>
        <v>7</v>
      </c>
      <c r="F2712" s="68">
        <f>_xlfn.XLOOKUP(Tabela4[[#This Row],[Destino]],Tabela2[Estado],Tabela2[Id_Porto],-1)</f>
        <v>1</v>
      </c>
      <c r="G2712" s="68">
        <f>_xlfn.XLOOKUP(Tabela4[[#This Row],[Tipo]],Tabela5[Tipo],Tabela5[Id_Carga],-1)</f>
        <v>1</v>
      </c>
      <c r="H2712" s="59">
        <f>MONTH(DATE(2024, FIND(Tabela4[[#This Row],[Mês]], "janfevmarabrmaijunjulagosetoutnovdez")/3 + 1, 1))</f>
        <v>6</v>
      </c>
      <c r="I2712" s="51">
        <v>1</v>
      </c>
      <c r="J2712" s="47">
        <v>1</v>
      </c>
    </row>
    <row r="2713" spans="1:10" x14ac:dyDescent="0.25">
      <c r="A2713" s="59" t="s">
        <v>200</v>
      </c>
      <c r="B2713" s="46" t="s">
        <v>192</v>
      </c>
      <c r="C2713" s="46" t="s">
        <v>182</v>
      </c>
      <c r="D2713" s="46" t="s">
        <v>186</v>
      </c>
      <c r="E2713" s="68">
        <f>_xlfn.XLOOKUP(Tabela4[[#This Row],[Origem]],Tabela2[Estado],Tabela2[Id_Porto],-1)</f>
        <v>7</v>
      </c>
      <c r="F2713" s="68">
        <f>_xlfn.XLOOKUP(Tabela4[[#This Row],[Destino]],Tabela2[Estado],Tabela2[Id_Porto],-1)</f>
        <v>11</v>
      </c>
      <c r="G2713" s="68">
        <f>_xlfn.XLOOKUP(Tabela4[[#This Row],[Tipo]],Tabela5[Tipo],Tabela5[Id_Carga],-1)</f>
        <v>1</v>
      </c>
      <c r="H2713" s="59">
        <f>MONTH(DATE(2024, FIND(Tabela4[[#This Row],[Mês]], "janfevmarabrmaijunjulagosetoutnovdez")/3 + 1, 1))</f>
        <v>6</v>
      </c>
      <c r="I2713" s="51">
        <v>1</v>
      </c>
      <c r="J2713" s="47">
        <v>1</v>
      </c>
    </row>
    <row r="2714" spans="1:10" x14ac:dyDescent="0.25">
      <c r="A2714" s="59" t="s">
        <v>200</v>
      </c>
      <c r="B2714" s="46" t="s">
        <v>192</v>
      </c>
      <c r="C2714" s="46" t="s">
        <v>182</v>
      </c>
      <c r="D2714" s="46" t="s">
        <v>186</v>
      </c>
      <c r="E2714" s="68">
        <f>_xlfn.XLOOKUP(Tabela4[[#This Row],[Origem]],Tabela2[Estado],Tabela2[Id_Porto],-1)</f>
        <v>7</v>
      </c>
      <c r="F2714" s="68">
        <f>_xlfn.XLOOKUP(Tabela4[[#This Row],[Destino]],Tabela2[Estado],Tabela2[Id_Porto],-1)</f>
        <v>11</v>
      </c>
      <c r="G2714" s="68">
        <f>_xlfn.XLOOKUP(Tabela4[[#This Row],[Tipo]],Tabela5[Tipo],Tabela5[Id_Carga],-1)</f>
        <v>1</v>
      </c>
      <c r="H2714" s="59">
        <f>MONTH(DATE(2024, FIND(Tabela4[[#This Row],[Mês]], "janfevmarabrmaijunjulagosetoutnovdez")/3 + 1, 1))</f>
        <v>6</v>
      </c>
      <c r="I2714" s="51">
        <v>1</v>
      </c>
      <c r="J2714" s="47">
        <v>1</v>
      </c>
    </row>
    <row r="2715" spans="1:10" x14ac:dyDescent="0.25">
      <c r="A2715" s="59" t="s">
        <v>200</v>
      </c>
      <c r="B2715" s="46" t="s">
        <v>194</v>
      </c>
      <c r="C2715" s="46" t="s">
        <v>182</v>
      </c>
      <c r="D2715" s="46" t="s">
        <v>184</v>
      </c>
      <c r="E2715" s="68">
        <f>_xlfn.XLOOKUP(Tabela4[[#This Row],[Origem]],Tabela2[Estado],Tabela2[Id_Porto],-1)</f>
        <v>7</v>
      </c>
      <c r="F2715" s="68">
        <f>_xlfn.XLOOKUP(Tabela4[[#This Row],[Destino]],Tabela2[Estado],Tabela2[Id_Porto],-1)</f>
        <v>9</v>
      </c>
      <c r="G2715" s="68">
        <f>_xlfn.XLOOKUP(Tabela4[[#This Row],[Tipo]],Tabela5[Tipo],Tabela5[Id_Carga],-1)</f>
        <v>2</v>
      </c>
      <c r="H2715" s="59">
        <f>MONTH(DATE(2024, FIND(Tabela4[[#This Row],[Mês]], "janfevmarabrmaijunjulagosetoutnovdez")/3 + 1, 1))</f>
        <v>6</v>
      </c>
      <c r="I2715" s="51">
        <v>1</v>
      </c>
      <c r="J2715" s="47">
        <v>1</v>
      </c>
    </row>
    <row r="2716" spans="1:10" x14ac:dyDescent="0.25">
      <c r="A2716" s="59" t="s">
        <v>200</v>
      </c>
      <c r="B2716" s="46" t="s">
        <v>192</v>
      </c>
      <c r="C2716" s="46" t="s">
        <v>179</v>
      </c>
      <c r="D2716" s="46" t="s">
        <v>187</v>
      </c>
      <c r="E2716" s="68">
        <f>_xlfn.XLOOKUP(Tabela4[[#This Row],[Origem]],Tabela2[Estado],Tabela2[Id_Porto],-1)</f>
        <v>3</v>
      </c>
      <c r="F2716" s="68">
        <f>_xlfn.XLOOKUP(Tabela4[[#This Row],[Destino]],Tabela2[Estado],Tabela2[Id_Porto],-1)</f>
        <v>12</v>
      </c>
      <c r="G2716" s="68">
        <f>_xlfn.XLOOKUP(Tabela4[[#This Row],[Tipo]],Tabela5[Tipo],Tabela5[Id_Carga],-1)</f>
        <v>1</v>
      </c>
      <c r="H2716" s="59">
        <f>MONTH(DATE(2024, FIND(Tabela4[[#This Row],[Mês]], "janfevmarabrmaijunjulagosetoutnovdez")/3 + 1, 1))</f>
        <v>6</v>
      </c>
      <c r="I2716" s="51">
        <v>1</v>
      </c>
      <c r="J2716" s="47">
        <v>1</v>
      </c>
    </row>
    <row r="2717" spans="1:10" x14ac:dyDescent="0.25">
      <c r="A2717" s="59" t="s">
        <v>200</v>
      </c>
      <c r="B2717" s="46" t="s">
        <v>192</v>
      </c>
      <c r="C2717" s="46" t="s">
        <v>180</v>
      </c>
      <c r="D2717" s="46" t="s">
        <v>186</v>
      </c>
      <c r="E2717" s="68">
        <f>_xlfn.XLOOKUP(Tabela4[[#This Row],[Origem]],Tabela2[Estado],Tabela2[Id_Porto],-1)</f>
        <v>5</v>
      </c>
      <c r="F2717" s="68">
        <f>_xlfn.XLOOKUP(Tabela4[[#This Row],[Destino]],Tabela2[Estado],Tabela2[Id_Porto],-1)</f>
        <v>11</v>
      </c>
      <c r="G2717" s="68">
        <f>_xlfn.XLOOKUP(Tabela4[[#This Row],[Tipo]],Tabela5[Tipo],Tabela5[Id_Carga],-1)</f>
        <v>1</v>
      </c>
      <c r="H2717" s="59">
        <f>MONTH(DATE(2024, FIND(Tabela4[[#This Row],[Mês]], "janfevmarabrmaijunjulagosetoutnovdez")/3 + 1, 1))</f>
        <v>6</v>
      </c>
      <c r="I2717" s="51">
        <v>1</v>
      </c>
      <c r="J2717" s="47">
        <v>1</v>
      </c>
    </row>
    <row r="2718" spans="1:10" x14ac:dyDescent="0.25">
      <c r="A2718" s="59" t="s">
        <v>200</v>
      </c>
      <c r="B2718" s="46" t="s">
        <v>194</v>
      </c>
      <c r="C2718" s="46" t="s">
        <v>180</v>
      </c>
      <c r="D2718" s="46" t="s">
        <v>186</v>
      </c>
      <c r="E2718" s="68">
        <f>_xlfn.XLOOKUP(Tabela4[[#This Row],[Origem]],Tabela2[Estado],Tabela2[Id_Porto],-1)</f>
        <v>5</v>
      </c>
      <c r="F2718" s="68">
        <f>_xlfn.XLOOKUP(Tabela4[[#This Row],[Destino]],Tabela2[Estado],Tabela2[Id_Porto],-1)</f>
        <v>11</v>
      </c>
      <c r="G2718" s="68">
        <f>_xlfn.XLOOKUP(Tabela4[[#This Row],[Tipo]],Tabela5[Tipo],Tabela5[Id_Carga],-1)</f>
        <v>2</v>
      </c>
      <c r="H2718" s="59">
        <f>MONTH(DATE(2024, FIND(Tabela4[[#This Row],[Mês]], "janfevmarabrmaijunjulagosetoutnovdez")/3 + 1, 1))</f>
        <v>6</v>
      </c>
      <c r="I2718" s="51">
        <v>1</v>
      </c>
      <c r="J2718" s="47">
        <v>1</v>
      </c>
    </row>
    <row r="2719" spans="1:10" x14ac:dyDescent="0.25">
      <c r="A2719" s="59" t="s">
        <v>200</v>
      </c>
      <c r="B2719" s="46" t="s">
        <v>192</v>
      </c>
      <c r="C2719" s="46" t="s">
        <v>185</v>
      </c>
      <c r="D2719" s="46" t="s">
        <v>186</v>
      </c>
      <c r="E2719" s="68">
        <f>_xlfn.XLOOKUP(Tabela4[[#This Row],[Origem]],Tabela2[Estado],Tabela2[Id_Porto],-1)</f>
        <v>10</v>
      </c>
      <c r="F2719" s="68">
        <f>_xlfn.XLOOKUP(Tabela4[[#This Row],[Destino]],Tabela2[Estado],Tabela2[Id_Porto],-1)</f>
        <v>11</v>
      </c>
      <c r="G2719" s="68">
        <f>_xlfn.XLOOKUP(Tabela4[[#This Row],[Tipo]],Tabela5[Tipo],Tabela5[Id_Carga],-1)</f>
        <v>1</v>
      </c>
      <c r="H2719" s="59">
        <f>MONTH(DATE(2024, FIND(Tabela4[[#This Row],[Mês]], "janfevmarabrmaijunjulagosetoutnovdez")/3 + 1, 1))</f>
        <v>6</v>
      </c>
      <c r="I2719" s="51">
        <v>1</v>
      </c>
      <c r="J2719" s="47">
        <v>1</v>
      </c>
    </row>
    <row r="2720" spans="1:10" x14ac:dyDescent="0.25">
      <c r="A2720" s="59" t="s">
        <v>200</v>
      </c>
      <c r="B2720" s="46" t="s">
        <v>192</v>
      </c>
      <c r="C2720" s="46" t="s">
        <v>183</v>
      </c>
      <c r="D2720" s="46" t="s">
        <v>86</v>
      </c>
      <c r="E2720" s="68">
        <f>_xlfn.XLOOKUP(Tabela4[[#This Row],[Origem]],Tabela2[Estado],Tabela2[Id_Porto],-1)</f>
        <v>8</v>
      </c>
      <c r="F2720" s="68">
        <f>_xlfn.XLOOKUP(Tabela4[[#This Row],[Destino]],Tabela2[Estado],Tabela2[Id_Porto],-1)</f>
        <v>4</v>
      </c>
      <c r="G2720" s="68">
        <f>_xlfn.XLOOKUP(Tabela4[[#This Row],[Tipo]],Tabela5[Tipo],Tabela5[Id_Carga],-1)</f>
        <v>1</v>
      </c>
      <c r="H2720" s="59">
        <f>MONTH(DATE(2024, FIND(Tabela4[[#This Row],[Mês]], "janfevmarabrmaijunjulagosetoutnovdez")/3 + 1, 1))</f>
        <v>6</v>
      </c>
      <c r="I2720" s="51">
        <v>1</v>
      </c>
      <c r="J2720" s="47">
        <v>1</v>
      </c>
    </row>
    <row r="2721" spans="1:10" x14ac:dyDescent="0.25">
      <c r="A2721" s="59" t="s">
        <v>200</v>
      </c>
      <c r="B2721" s="46" t="s">
        <v>192</v>
      </c>
      <c r="C2721" s="46" t="s">
        <v>187</v>
      </c>
      <c r="D2721" s="46" t="s">
        <v>180</v>
      </c>
      <c r="E2721" s="68">
        <f>_xlfn.XLOOKUP(Tabela4[[#This Row],[Origem]],Tabela2[Estado],Tabela2[Id_Porto],-1)</f>
        <v>12</v>
      </c>
      <c r="F2721" s="68">
        <f>_xlfn.XLOOKUP(Tabela4[[#This Row],[Destino]],Tabela2[Estado],Tabela2[Id_Porto],-1)</f>
        <v>5</v>
      </c>
      <c r="G2721" s="68">
        <f>_xlfn.XLOOKUP(Tabela4[[#This Row],[Tipo]],Tabela5[Tipo],Tabela5[Id_Carga],-1)</f>
        <v>1</v>
      </c>
      <c r="H2721" s="59">
        <f>MONTH(DATE(2024, FIND(Tabela4[[#This Row],[Mês]], "janfevmarabrmaijunjulagosetoutnovdez")/3 + 1, 1))</f>
        <v>6</v>
      </c>
      <c r="I2721" s="51">
        <v>1</v>
      </c>
      <c r="J2721" s="47">
        <v>1</v>
      </c>
    </row>
    <row r="2722" spans="1:10" x14ac:dyDescent="0.25">
      <c r="A2722" s="59" t="s">
        <v>200</v>
      </c>
      <c r="B2722" s="46" t="s">
        <v>192</v>
      </c>
      <c r="C2722" s="46" t="s">
        <v>184</v>
      </c>
      <c r="D2722" s="46" t="s">
        <v>177</v>
      </c>
      <c r="E2722" s="68">
        <f>_xlfn.XLOOKUP(Tabela4[[#This Row],[Origem]],Tabela2[Estado],Tabela2[Id_Porto],-1)</f>
        <v>9</v>
      </c>
      <c r="F2722" s="68">
        <f>_xlfn.XLOOKUP(Tabela4[[#This Row],[Destino]],Tabela2[Estado],Tabela2[Id_Porto],-1)</f>
        <v>1</v>
      </c>
      <c r="G2722" s="68">
        <f>_xlfn.XLOOKUP(Tabela4[[#This Row],[Tipo]],Tabela5[Tipo],Tabela5[Id_Carga],-1)</f>
        <v>1</v>
      </c>
      <c r="H2722" s="59">
        <f>MONTH(DATE(2024, FIND(Tabela4[[#This Row],[Mês]], "janfevmarabrmaijunjulagosetoutnovdez")/3 + 1, 1))</f>
        <v>6</v>
      </c>
      <c r="I2722" s="51">
        <v>1</v>
      </c>
      <c r="J2722" s="47">
        <v>1</v>
      </c>
    </row>
    <row r="2723" spans="1:10" x14ac:dyDescent="0.25">
      <c r="A2723" s="59" t="s">
        <v>200</v>
      </c>
      <c r="B2723" s="46" t="s">
        <v>192</v>
      </c>
      <c r="C2723" s="46" t="s">
        <v>184</v>
      </c>
      <c r="D2723" s="46" t="s">
        <v>181</v>
      </c>
      <c r="E2723" s="68">
        <f>_xlfn.XLOOKUP(Tabela4[[#This Row],[Origem]],Tabela2[Estado],Tabela2[Id_Porto],-1)</f>
        <v>9</v>
      </c>
      <c r="F2723" s="68">
        <f>_xlfn.XLOOKUP(Tabela4[[#This Row],[Destino]],Tabela2[Estado],Tabela2[Id_Porto],-1)</f>
        <v>6</v>
      </c>
      <c r="G2723" s="68">
        <f>_xlfn.XLOOKUP(Tabela4[[#This Row],[Tipo]],Tabela5[Tipo],Tabela5[Id_Carga],-1)</f>
        <v>1</v>
      </c>
      <c r="H2723" s="59">
        <f>MONTH(DATE(2024, FIND(Tabela4[[#This Row],[Mês]], "janfevmarabrmaijunjulagosetoutnovdez")/3 + 1, 1))</f>
        <v>6</v>
      </c>
      <c r="I2723" s="51">
        <v>1</v>
      </c>
      <c r="J2723" s="47">
        <v>1</v>
      </c>
    </row>
    <row r="2724" spans="1:10" x14ac:dyDescent="0.25">
      <c r="A2724" s="59" t="s">
        <v>200</v>
      </c>
      <c r="B2724" s="46" t="s">
        <v>192</v>
      </c>
      <c r="C2724" s="46" t="s">
        <v>184</v>
      </c>
      <c r="D2724" s="46" t="s">
        <v>86</v>
      </c>
      <c r="E2724" s="68">
        <f>_xlfn.XLOOKUP(Tabela4[[#This Row],[Origem]],Tabela2[Estado],Tabela2[Id_Porto],-1)</f>
        <v>9</v>
      </c>
      <c r="F2724" s="68">
        <f>_xlfn.XLOOKUP(Tabela4[[#This Row],[Destino]],Tabela2[Estado],Tabela2[Id_Porto],-1)</f>
        <v>4</v>
      </c>
      <c r="G2724" s="68">
        <f>_xlfn.XLOOKUP(Tabela4[[#This Row],[Tipo]],Tabela5[Tipo],Tabela5[Id_Carga],-1)</f>
        <v>1</v>
      </c>
      <c r="H2724" s="59">
        <f>MONTH(DATE(2024, FIND(Tabela4[[#This Row],[Mês]], "janfevmarabrmaijunjulagosetoutnovdez")/3 + 1, 1))</f>
        <v>6</v>
      </c>
      <c r="I2724" s="51">
        <v>1</v>
      </c>
      <c r="J2724" s="47">
        <v>1</v>
      </c>
    </row>
    <row r="2725" spans="1:10" x14ac:dyDescent="0.25">
      <c r="A2725" s="59" t="s">
        <v>200</v>
      </c>
      <c r="B2725" s="46" t="s">
        <v>194</v>
      </c>
      <c r="C2725" s="46" t="s">
        <v>184</v>
      </c>
      <c r="D2725" s="46" t="s">
        <v>185</v>
      </c>
      <c r="E2725" s="68">
        <f>_xlfn.XLOOKUP(Tabela4[[#This Row],[Origem]],Tabela2[Estado],Tabela2[Id_Porto],-1)</f>
        <v>9</v>
      </c>
      <c r="F2725" s="68">
        <f>_xlfn.XLOOKUP(Tabela4[[#This Row],[Destino]],Tabela2[Estado],Tabela2[Id_Porto],-1)</f>
        <v>10</v>
      </c>
      <c r="G2725" s="68">
        <f>_xlfn.XLOOKUP(Tabela4[[#This Row],[Tipo]],Tabela5[Tipo],Tabela5[Id_Carga],-1)</f>
        <v>2</v>
      </c>
      <c r="H2725" s="59">
        <f>MONTH(DATE(2024, FIND(Tabela4[[#This Row],[Mês]], "janfevmarabrmaijunjulagosetoutnovdez")/3 + 1, 1))</f>
        <v>6</v>
      </c>
      <c r="I2725" s="51">
        <v>1</v>
      </c>
      <c r="J2725" s="47">
        <v>1</v>
      </c>
    </row>
    <row r="2726" spans="1:10" x14ac:dyDescent="0.25">
      <c r="A2726" s="59" t="s">
        <v>200</v>
      </c>
      <c r="B2726" s="46" t="s">
        <v>192</v>
      </c>
      <c r="C2726" s="46" t="s">
        <v>184</v>
      </c>
      <c r="D2726" s="46" t="s">
        <v>183</v>
      </c>
      <c r="E2726" s="68">
        <f>_xlfn.XLOOKUP(Tabela4[[#This Row],[Origem]],Tabela2[Estado],Tabela2[Id_Porto],-1)</f>
        <v>9</v>
      </c>
      <c r="F2726" s="68">
        <f>_xlfn.XLOOKUP(Tabela4[[#This Row],[Destino]],Tabela2[Estado],Tabela2[Id_Porto],-1)</f>
        <v>8</v>
      </c>
      <c r="G2726" s="68">
        <f>_xlfn.XLOOKUP(Tabela4[[#This Row],[Tipo]],Tabela5[Tipo],Tabela5[Id_Carga],-1)</f>
        <v>1</v>
      </c>
      <c r="H2726" s="59">
        <f>MONTH(DATE(2024, FIND(Tabela4[[#This Row],[Mês]], "janfevmarabrmaijunjulagosetoutnovdez")/3 + 1, 1))</f>
        <v>6</v>
      </c>
      <c r="I2726" s="51">
        <v>1</v>
      </c>
      <c r="J2726" s="47">
        <v>1</v>
      </c>
    </row>
    <row r="2727" spans="1:10" x14ac:dyDescent="0.25">
      <c r="A2727" s="59" t="s">
        <v>201</v>
      </c>
      <c r="B2727" s="46" t="s">
        <v>191</v>
      </c>
      <c r="C2727" s="46" t="s">
        <v>184</v>
      </c>
      <c r="D2727" s="46" t="s">
        <v>185</v>
      </c>
      <c r="E2727" s="68">
        <f>_xlfn.XLOOKUP(Tabela4[[#This Row],[Origem]],Tabela2[Estado],Tabela2[Id_Porto],-1)</f>
        <v>9</v>
      </c>
      <c r="F2727" s="68">
        <f>_xlfn.XLOOKUP(Tabela4[[#This Row],[Destino]],Tabela2[Estado],Tabela2[Id_Porto],-1)</f>
        <v>10</v>
      </c>
      <c r="G2727" s="68">
        <f>_xlfn.XLOOKUP(Tabela4[[#This Row],[Tipo]],Tabela5[Tipo],Tabela5[Id_Carga],-1)</f>
        <v>3</v>
      </c>
      <c r="H2727" s="59">
        <f>MONTH(DATE(2024, FIND(Tabela4[[#This Row],[Mês]], "janfevmarabrmaijunjulagosetoutnovdez")/3 + 1, 1))</f>
        <v>7</v>
      </c>
      <c r="I2727" s="51">
        <v>2997</v>
      </c>
      <c r="J2727" s="47">
        <v>5994</v>
      </c>
    </row>
    <row r="2728" spans="1:10" x14ac:dyDescent="0.25">
      <c r="A2728" s="59" t="s">
        <v>201</v>
      </c>
      <c r="B2728" s="46" t="s">
        <v>192</v>
      </c>
      <c r="C2728" s="46" t="s">
        <v>182</v>
      </c>
      <c r="D2728" s="46" t="s">
        <v>183</v>
      </c>
      <c r="E2728" s="68">
        <f>_xlfn.XLOOKUP(Tabela4[[#This Row],[Origem]],Tabela2[Estado],Tabela2[Id_Porto],-1)</f>
        <v>7</v>
      </c>
      <c r="F2728" s="68">
        <f>_xlfn.XLOOKUP(Tabela4[[#This Row],[Destino]],Tabela2[Estado],Tabela2[Id_Porto],-1)</f>
        <v>8</v>
      </c>
      <c r="G2728" s="68">
        <f>_xlfn.XLOOKUP(Tabela4[[#This Row],[Tipo]],Tabela5[Tipo],Tabela5[Id_Carga],-1)</f>
        <v>1</v>
      </c>
      <c r="H2728" s="59">
        <f>MONTH(DATE(2024, FIND(Tabela4[[#This Row],[Mês]], "janfevmarabrmaijunjulagosetoutnovdez")/3 + 1, 1))</f>
        <v>7</v>
      </c>
      <c r="I2728" s="51">
        <v>4256</v>
      </c>
      <c r="J2728" s="47">
        <v>4256</v>
      </c>
    </row>
    <row r="2729" spans="1:10" x14ac:dyDescent="0.25">
      <c r="A2729" s="59" t="s">
        <v>201</v>
      </c>
      <c r="B2729" s="46" t="s">
        <v>191</v>
      </c>
      <c r="C2729" s="46" t="s">
        <v>184</v>
      </c>
      <c r="D2729" s="46" t="s">
        <v>180</v>
      </c>
      <c r="E2729" s="68">
        <f>_xlfn.XLOOKUP(Tabela4[[#This Row],[Origem]],Tabela2[Estado],Tabela2[Id_Porto],-1)</f>
        <v>9</v>
      </c>
      <c r="F2729" s="68">
        <f>_xlfn.XLOOKUP(Tabela4[[#This Row],[Destino]],Tabela2[Estado],Tabela2[Id_Porto],-1)</f>
        <v>5</v>
      </c>
      <c r="G2729" s="68">
        <f>_xlfn.XLOOKUP(Tabela4[[#This Row],[Tipo]],Tabela5[Tipo],Tabela5[Id_Carga],-1)</f>
        <v>3</v>
      </c>
      <c r="H2729" s="59">
        <f>MONTH(DATE(2024, FIND(Tabela4[[#This Row],[Mês]], "janfevmarabrmaijunjulagosetoutnovdez")/3 + 1, 1))</f>
        <v>7</v>
      </c>
      <c r="I2729" s="51">
        <v>2042</v>
      </c>
      <c r="J2729" s="47">
        <v>4084</v>
      </c>
    </row>
    <row r="2730" spans="1:10" x14ac:dyDescent="0.25">
      <c r="A2730" s="59" t="s">
        <v>201</v>
      </c>
      <c r="B2730" s="46" t="s">
        <v>191</v>
      </c>
      <c r="C2730" s="46" t="s">
        <v>177</v>
      </c>
      <c r="D2730" s="46" t="s">
        <v>184</v>
      </c>
      <c r="E2730" s="68">
        <f>_xlfn.XLOOKUP(Tabela4[[#This Row],[Origem]],Tabela2[Estado],Tabela2[Id_Porto],-1)</f>
        <v>1</v>
      </c>
      <c r="F2730" s="68">
        <f>_xlfn.XLOOKUP(Tabela4[[#This Row],[Destino]],Tabela2[Estado],Tabela2[Id_Porto],-1)</f>
        <v>9</v>
      </c>
      <c r="G2730" s="68">
        <f>_xlfn.XLOOKUP(Tabela4[[#This Row],[Tipo]],Tabela5[Tipo],Tabela5[Id_Carga],-1)</f>
        <v>3</v>
      </c>
      <c r="H2730" s="59">
        <f>MONTH(DATE(2024, FIND(Tabela4[[#This Row],[Mês]], "janfevmarabrmaijunjulagosetoutnovdez")/3 + 1, 1))</f>
        <v>7</v>
      </c>
      <c r="I2730" s="51">
        <v>2037</v>
      </c>
      <c r="J2730" s="47">
        <v>4074</v>
      </c>
    </row>
    <row r="2731" spans="1:10" x14ac:dyDescent="0.25">
      <c r="A2731" s="59" t="s">
        <v>201</v>
      </c>
      <c r="B2731" s="46" t="s">
        <v>191</v>
      </c>
      <c r="C2731" s="46" t="s">
        <v>177</v>
      </c>
      <c r="D2731" s="46" t="s">
        <v>184</v>
      </c>
      <c r="E2731" s="68">
        <f>_xlfn.XLOOKUP(Tabela4[[#This Row],[Origem]],Tabela2[Estado],Tabela2[Id_Porto],-1)</f>
        <v>1</v>
      </c>
      <c r="F2731" s="68">
        <f>_xlfn.XLOOKUP(Tabela4[[#This Row],[Destino]],Tabela2[Estado],Tabela2[Id_Porto],-1)</f>
        <v>9</v>
      </c>
      <c r="G2731" s="68">
        <f>_xlfn.XLOOKUP(Tabela4[[#This Row],[Tipo]],Tabela5[Tipo],Tabela5[Id_Carga],-1)</f>
        <v>3</v>
      </c>
      <c r="H2731" s="59">
        <f>MONTH(DATE(2024, FIND(Tabela4[[#This Row],[Mês]], "janfevmarabrmaijunjulagosetoutnovdez")/3 + 1, 1))</f>
        <v>7</v>
      </c>
      <c r="I2731" s="51">
        <v>1985</v>
      </c>
      <c r="J2731" s="47">
        <v>3970</v>
      </c>
    </row>
    <row r="2732" spans="1:10" x14ac:dyDescent="0.25">
      <c r="A2732" s="59" t="s">
        <v>201</v>
      </c>
      <c r="B2732" s="46" t="s">
        <v>191</v>
      </c>
      <c r="C2732" s="46" t="s">
        <v>184</v>
      </c>
      <c r="D2732" s="46" t="s">
        <v>177</v>
      </c>
      <c r="E2732" s="68">
        <f>_xlfn.XLOOKUP(Tabela4[[#This Row],[Origem]],Tabela2[Estado],Tabela2[Id_Porto],-1)</f>
        <v>9</v>
      </c>
      <c r="F2732" s="68">
        <f>_xlfn.XLOOKUP(Tabela4[[#This Row],[Destino]],Tabela2[Estado],Tabela2[Id_Porto],-1)</f>
        <v>1</v>
      </c>
      <c r="G2732" s="68">
        <f>_xlfn.XLOOKUP(Tabela4[[#This Row],[Tipo]],Tabela5[Tipo],Tabela5[Id_Carga],-1)</f>
        <v>3</v>
      </c>
      <c r="H2732" s="59">
        <f>MONTH(DATE(2024, FIND(Tabela4[[#This Row],[Mês]], "janfevmarabrmaijunjulagosetoutnovdez")/3 + 1, 1))</f>
        <v>7</v>
      </c>
      <c r="I2732" s="51">
        <v>1604</v>
      </c>
      <c r="J2732" s="47">
        <v>3208</v>
      </c>
    </row>
    <row r="2733" spans="1:10" x14ac:dyDescent="0.25">
      <c r="A2733" s="59" t="s">
        <v>201</v>
      </c>
      <c r="B2733" s="46" t="s">
        <v>191</v>
      </c>
      <c r="C2733" s="46" t="s">
        <v>184</v>
      </c>
      <c r="D2733" s="46" t="s">
        <v>86</v>
      </c>
      <c r="E2733" s="68">
        <f>_xlfn.XLOOKUP(Tabela4[[#This Row],[Origem]],Tabela2[Estado],Tabela2[Id_Porto],-1)</f>
        <v>9</v>
      </c>
      <c r="F2733" s="68">
        <f>_xlfn.XLOOKUP(Tabela4[[#This Row],[Destino]],Tabela2[Estado],Tabela2[Id_Porto],-1)</f>
        <v>4</v>
      </c>
      <c r="G2733" s="68">
        <f>_xlfn.XLOOKUP(Tabela4[[#This Row],[Tipo]],Tabela5[Tipo],Tabela5[Id_Carga],-1)</f>
        <v>3</v>
      </c>
      <c r="H2733" s="59">
        <f>MONTH(DATE(2024, FIND(Tabela4[[#This Row],[Mês]], "janfevmarabrmaijunjulagosetoutnovdez")/3 + 1, 1))</f>
        <v>7</v>
      </c>
      <c r="I2733" s="51">
        <v>1569</v>
      </c>
      <c r="J2733" s="47">
        <v>3138</v>
      </c>
    </row>
    <row r="2734" spans="1:10" x14ac:dyDescent="0.25">
      <c r="A2734" s="59" t="s">
        <v>201</v>
      </c>
      <c r="B2734" s="46" t="s">
        <v>191</v>
      </c>
      <c r="C2734" s="46" t="s">
        <v>180</v>
      </c>
      <c r="D2734" s="46" t="s">
        <v>177</v>
      </c>
      <c r="E2734" s="68">
        <f>_xlfn.XLOOKUP(Tabela4[[#This Row],[Origem]],Tabela2[Estado],Tabela2[Id_Porto],-1)</f>
        <v>5</v>
      </c>
      <c r="F2734" s="68">
        <f>_xlfn.XLOOKUP(Tabela4[[#This Row],[Destino]],Tabela2[Estado],Tabela2[Id_Porto],-1)</f>
        <v>1</v>
      </c>
      <c r="G2734" s="68">
        <f>_xlfn.XLOOKUP(Tabela4[[#This Row],[Tipo]],Tabela5[Tipo],Tabela5[Id_Carga],-1)</f>
        <v>3</v>
      </c>
      <c r="H2734" s="59">
        <f>MONTH(DATE(2024, FIND(Tabela4[[#This Row],[Mês]], "janfevmarabrmaijunjulagosetoutnovdez")/3 + 1, 1))</f>
        <v>7</v>
      </c>
      <c r="I2734" s="51">
        <v>1511</v>
      </c>
      <c r="J2734" s="47">
        <v>3022</v>
      </c>
    </row>
    <row r="2735" spans="1:10" x14ac:dyDescent="0.25">
      <c r="A2735" s="59" t="s">
        <v>201</v>
      </c>
      <c r="B2735" s="46" t="s">
        <v>191</v>
      </c>
      <c r="C2735" s="46" t="s">
        <v>183</v>
      </c>
      <c r="D2735" s="46" t="s">
        <v>182</v>
      </c>
      <c r="E2735" s="68">
        <f>_xlfn.XLOOKUP(Tabela4[[#This Row],[Origem]],Tabela2[Estado],Tabela2[Id_Porto],-1)</f>
        <v>8</v>
      </c>
      <c r="F2735" s="68">
        <f>_xlfn.XLOOKUP(Tabela4[[#This Row],[Destino]],Tabela2[Estado],Tabela2[Id_Porto],-1)</f>
        <v>7</v>
      </c>
      <c r="G2735" s="68">
        <f>_xlfn.XLOOKUP(Tabela4[[#This Row],[Tipo]],Tabela5[Tipo],Tabela5[Id_Carga],-1)</f>
        <v>3</v>
      </c>
      <c r="H2735" s="59">
        <f>MONTH(DATE(2024, FIND(Tabela4[[#This Row],[Mês]], "janfevmarabrmaijunjulagosetoutnovdez")/3 + 1, 1))</f>
        <v>7</v>
      </c>
      <c r="I2735" s="51">
        <v>1119</v>
      </c>
      <c r="J2735" s="47">
        <v>2238</v>
      </c>
    </row>
    <row r="2736" spans="1:10" x14ac:dyDescent="0.25">
      <c r="A2736" s="59" t="s">
        <v>201</v>
      </c>
      <c r="B2736" s="46" t="s">
        <v>191</v>
      </c>
      <c r="C2736" s="46" t="s">
        <v>184</v>
      </c>
      <c r="D2736" s="46" t="s">
        <v>182</v>
      </c>
      <c r="E2736" s="68">
        <f>_xlfn.XLOOKUP(Tabela4[[#This Row],[Origem]],Tabela2[Estado],Tabela2[Id_Porto],-1)</f>
        <v>9</v>
      </c>
      <c r="F2736" s="68">
        <f>_xlfn.XLOOKUP(Tabela4[[#This Row],[Destino]],Tabela2[Estado],Tabela2[Id_Porto],-1)</f>
        <v>7</v>
      </c>
      <c r="G2736" s="68">
        <f>_xlfn.XLOOKUP(Tabela4[[#This Row],[Tipo]],Tabela5[Tipo],Tabela5[Id_Carga],-1)</f>
        <v>3</v>
      </c>
      <c r="H2736" s="59">
        <f>MONTH(DATE(2024, FIND(Tabela4[[#This Row],[Mês]], "janfevmarabrmaijunjulagosetoutnovdez")/3 + 1, 1))</f>
        <v>7</v>
      </c>
      <c r="I2736" s="51">
        <v>1019</v>
      </c>
      <c r="J2736" s="47">
        <v>2038</v>
      </c>
    </row>
    <row r="2737" spans="1:10" x14ac:dyDescent="0.25">
      <c r="A2737" s="59" t="s">
        <v>201</v>
      </c>
      <c r="B2737" s="46" t="s">
        <v>191</v>
      </c>
      <c r="C2737" s="46" t="s">
        <v>186</v>
      </c>
      <c r="D2737" s="46" t="s">
        <v>177</v>
      </c>
      <c r="E2737" s="68">
        <f>_xlfn.XLOOKUP(Tabela4[[#This Row],[Origem]],Tabela2[Estado],Tabela2[Id_Porto],-1)</f>
        <v>11</v>
      </c>
      <c r="F2737" s="68">
        <f>_xlfn.XLOOKUP(Tabela4[[#This Row],[Destino]],Tabela2[Estado],Tabela2[Id_Porto],-1)</f>
        <v>1</v>
      </c>
      <c r="G2737" s="68">
        <f>_xlfn.XLOOKUP(Tabela4[[#This Row],[Tipo]],Tabela5[Tipo],Tabela5[Id_Carga],-1)</f>
        <v>3</v>
      </c>
      <c r="H2737" s="59">
        <f>MONTH(DATE(2024, FIND(Tabela4[[#This Row],[Mês]], "janfevmarabrmaijunjulagosetoutnovdez")/3 + 1, 1))</f>
        <v>7</v>
      </c>
      <c r="I2737" s="51">
        <v>943</v>
      </c>
      <c r="J2737" s="47">
        <v>1886</v>
      </c>
    </row>
    <row r="2738" spans="1:10" x14ac:dyDescent="0.25">
      <c r="A2738" s="59" t="s">
        <v>201</v>
      </c>
      <c r="B2738" s="46" t="s">
        <v>191</v>
      </c>
      <c r="C2738" s="46" t="s">
        <v>186</v>
      </c>
      <c r="D2738" s="46" t="s">
        <v>180</v>
      </c>
      <c r="E2738" s="68">
        <f>_xlfn.XLOOKUP(Tabela4[[#This Row],[Origem]],Tabela2[Estado],Tabela2[Id_Porto],-1)</f>
        <v>11</v>
      </c>
      <c r="F2738" s="68">
        <f>_xlfn.XLOOKUP(Tabela4[[#This Row],[Destino]],Tabela2[Estado],Tabela2[Id_Porto],-1)</f>
        <v>5</v>
      </c>
      <c r="G2738" s="68">
        <f>_xlfn.XLOOKUP(Tabela4[[#This Row],[Tipo]],Tabela5[Tipo],Tabela5[Id_Carga],-1)</f>
        <v>3</v>
      </c>
      <c r="H2738" s="59">
        <f>MONTH(DATE(2024, FIND(Tabela4[[#This Row],[Mês]], "janfevmarabrmaijunjulagosetoutnovdez")/3 + 1, 1))</f>
        <v>7</v>
      </c>
      <c r="I2738" s="51">
        <v>893</v>
      </c>
      <c r="J2738" s="47">
        <v>1786</v>
      </c>
    </row>
    <row r="2739" spans="1:10" x14ac:dyDescent="0.25">
      <c r="A2739" s="59" t="s">
        <v>201</v>
      </c>
      <c r="B2739" s="46" t="s">
        <v>191</v>
      </c>
      <c r="C2739" s="46" t="s">
        <v>86</v>
      </c>
      <c r="D2739" s="46" t="s">
        <v>177</v>
      </c>
      <c r="E2739" s="68">
        <f>_xlfn.XLOOKUP(Tabela4[[#This Row],[Origem]],Tabela2[Estado],Tabela2[Id_Porto],-1)</f>
        <v>4</v>
      </c>
      <c r="F2739" s="68">
        <f>_xlfn.XLOOKUP(Tabela4[[#This Row],[Destino]],Tabela2[Estado],Tabela2[Id_Porto],-1)</f>
        <v>1</v>
      </c>
      <c r="G2739" s="68">
        <f>_xlfn.XLOOKUP(Tabela4[[#This Row],[Tipo]],Tabela5[Tipo],Tabela5[Id_Carga],-1)</f>
        <v>3</v>
      </c>
      <c r="H2739" s="59">
        <f>MONTH(DATE(2024, FIND(Tabela4[[#This Row],[Mês]], "janfevmarabrmaijunjulagosetoutnovdez")/3 + 1, 1))</f>
        <v>7</v>
      </c>
      <c r="I2739" s="51">
        <v>836</v>
      </c>
      <c r="J2739" s="47">
        <v>1672</v>
      </c>
    </row>
    <row r="2740" spans="1:10" x14ac:dyDescent="0.25">
      <c r="A2740" s="59" t="s">
        <v>201</v>
      </c>
      <c r="B2740" s="46" t="s">
        <v>191</v>
      </c>
      <c r="C2740" s="46" t="s">
        <v>186</v>
      </c>
      <c r="D2740" s="46" t="s">
        <v>180</v>
      </c>
      <c r="E2740" s="68">
        <f>_xlfn.XLOOKUP(Tabela4[[#This Row],[Origem]],Tabela2[Estado],Tabela2[Id_Porto],-1)</f>
        <v>11</v>
      </c>
      <c r="F2740" s="68">
        <f>_xlfn.XLOOKUP(Tabela4[[#This Row],[Destino]],Tabela2[Estado],Tabela2[Id_Porto],-1)</f>
        <v>5</v>
      </c>
      <c r="G2740" s="68">
        <f>_xlfn.XLOOKUP(Tabela4[[#This Row],[Tipo]],Tabela5[Tipo],Tabela5[Id_Carga],-1)</f>
        <v>3</v>
      </c>
      <c r="H2740" s="59">
        <f>MONTH(DATE(2024, FIND(Tabela4[[#This Row],[Mês]], "janfevmarabrmaijunjulagosetoutnovdez")/3 + 1, 1))</f>
        <v>7</v>
      </c>
      <c r="I2740" s="51">
        <v>824</v>
      </c>
      <c r="J2740" s="47">
        <v>1648</v>
      </c>
    </row>
    <row r="2741" spans="1:10" x14ac:dyDescent="0.25">
      <c r="A2741" s="59" t="s">
        <v>201</v>
      </c>
      <c r="B2741" s="46" t="s">
        <v>191</v>
      </c>
      <c r="C2741" s="46" t="s">
        <v>181</v>
      </c>
      <c r="D2741" s="46" t="s">
        <v>184</v>
      </c>
      <c r="E2741" s="68">
        <f>_xlfn.XLOOKUP(Tabela4[[#This Row],[Origem]],Tabela2[Estado],Tabela2[Id_Porto],-1)</f>
        <v>6</v>
      </c>
      <c r="F2741" s="68">
        <f>_xlfn.XLOOKUP(Tabela4[[#This Row],[Destino]],Tabela2[Estado],Tabela2[Id_Porto],-1)</f>
        <v>9</v>
      </c>
      <c r="G2741" s="68">
        <f>_xlfn.XLOOKUP(Tabela4[[#This Row],[Tipo]],Tabela5[Tipo],Tabela5[Id_Carga],-1)</f>
        <v>3</v>
      </c>
      <c r="H2741" s="59">
        <f>MONTH(DATE(2024, FIND(Tabela4[[#This Row],[Mês]], "janfevmarabrmaijunjulagosetoutnovdez")/3 + 1, 1))</f>
        <v>7</v>
      </c>
      <c r="I2741" s="51">
        <v>786</v>
      </c>
      <c r="J2741" s="47">
        <v>1572</v>
      </c>
    </row>
    <row r="2742" spans="1:10" x14ac:dyDescent="0.25">
      <c r="A2742" s="59" t="s">
        <v>201</v>
      </c>
      <c r="B2742" s="46" t="s">
        <v>191</v>
      </c>
      <c r="C2742" s="46" t="s">
        <v>186</v>
      </c>
      <c r="D2742" s="46" t="s">
        <v>86</v>
      </c>
      <c r="E2742" s="68">
        <f>_xlfn.XLOOKUP(Tabela4[[#This Row],[Origem]],Tabela2[Estado],Tabela2[Id_Porto],-1)</f>
        <v>11</v>
      </c>
      <c r="F2742" s="68">
        <f>_xlfn.XLOOKUP(Tabela4[[#This Row],[Destino]],Tabela2[Estado],Tabela2[Id_Porto],-1)</f>
        <v>4</v>
      </c>
      <c r="G2742" s="68">
        <f>_xlfn.XLOOKUP(Tabela4[[#This Row],[Tipo]],Tabela5[Tipo],Tabela5[Id_Carga],-1)</f>
        <v>3</v>
      </c>
      <c r="H2742" s="59">
        <f>MONTH(DATE(2024, FIND(Tabela4[[#This Row],[Mês]], "janfevmarabrmaijunjulagosetoutnovdez")/3 + 1, 1))</f>
        <v>7</v>
      </c>
      <c r="I2742" s="51">
        <v>763</v>
      </c>
      <c r="J2742" s="47">
        <v>1526</v>
      </c>
    </row>
    <row r="2743" spans="1:10" x14ac:dyDescent="0.25">
      <c r="A2743" s="59" t="s">
        <v>201</v>
      </c>
      <c r="B2743" s="46" t="s">
        <v>191</v>
      </c>
      <c r="C2743" s="46" t="s">
        <v>184</v>
      </c>
      <c r="D2743" s="46" t="s">
        <v>86</v>
      </c>
      <c r="E2743" s="68">
        <f>_xlfn.XLOOKUP(Tabela4[[#This Row],[Origem]],Tabela2[Estado],Tabela2[Id_Porto],-1)</f>
        <v>9</v>
      </c>
      <c r="F2743" s="68">
        <f>_xlfn.XLOOKUP(Tabela4[[#This Row],[Destino]],Tabela2[Estado],Tabela2[Id_Porto],-1)</f>
        <v>4</v>
      </c>
      <c r="G2743" s="68">
        <f>_xlfn.XLOOKUP(Tabela4[[#This Row],[Tipo]],Tabela5[Tipo],Tabela5[Id_Carga],-1)</f>
        <v>3</v>
      </c>
      <c r="H2743" s="59">
        <f>MONTH(DATE(2024, FIND(Tabela4[[#This Row],[Mês]], "janfevmarabrmaijunjulagosetoutnovdez")/3 + 1, 1))</f>
        <v>7</v>
      </c>
      <c r="I2743" s="51">
        <v>706</v>
      </c>
      <c r="J2743" s="47">
        <v>1412</v>
      </c>
    </row>
    <row r="2744" spans="1:10" x14ac:dyDescent="0.25">
      <c r="A2744" s="59" t="s">
        <v>201</v>
      </c>
      <c r="B2744" s="46" t="s">
        <v>191</v>
      </c>
      <c r="C2744" s="46" t="s">
        <v>177</v>
      </c>
      <c r="D2744" s="46" t="s">
        <v>180</v>
      </c>
      <c r="E2744" s="68">
        <f>_xlfn.XLOOKUP(Tabela4[[#This Row],[Origem]],Tabela2[Estado],Tabela2[Id_Porto],-1)</f>
        <v>1</v>
      </c>
      <c r="F2744" s="68">
        <f>_xlfn.XLOOKUP(Tabela4[[#This Row],[Destino]],Tabela2[Estado],Tabela2[Id_Porto],-1)</f>
        <v>5</v>
      </c>
      <c r="G2744" s="68">
        <f>_xlfn.XLOOKUP(Tabela4[[#This Row],[Tipo]],Tabela5[Tipo],Tabela5[Id_Carga],-1)</f>
        <v>3</v>
      </c>
      <c r="H2744" s="59">
        <f>MONTH(DATE(2024, FIND(Tabela4[[#This Row],[Mês]], "janfevmarabrmaijunjulagosetoutnovdez")/3 + 1, 1))</f>
        <v>7</v>
      </c>
      <c r="I2744" s="51">
        <v>698</v>
      </c>
      <c r="J2744" s="47">
        <v>1396</v>
      </c>
    </row>
    <row r="2745" spans="1:10" x14ac:dyDescent="0.25">
      <c r="A2745" s="59" t="s">
        <v>201</v>
      </c>
      <c r="B2745" s="46" t="s">
        <v>191</v>
      </c>
      <c r="C2745" s="46" t="s">
        <v>180</v>
      </c>
      <c r="D2745" s="46" t="s">
        <v>184</v>
      </c>
      <c r="E2745" s="68">
        <f>_xlfn.XLOOKUP(Tabela4[[#This Row],[Origem]],Tabela2[Estado],Tabela2[Id_Porto],-1)</f>
        <v>5</v>
      </c>
      <c r="F2745" s="68">
        <f>_xlfn.XLOOKUP(Tabela4[[#This Row],[Destino]],Tabela2[Estado],Tabela2[Id_Porto],-1)</f>
        <v>9</v>
      </c>
      <c r="G2745" s="68">
        <f>_xlfn.XLOOKUP(Tabela4[[#This Row],[Tipo]],Tabela5[Tipo],Tabela5[Id_Carga],-1)</f>
        <v>3</v>
      </c>
      <c r="H2745" s="59">
        <f>MONTH(DATE(2024, FIND(Tabela4[[#This Row],[Mês]], "janfevmarabrmaijunjulagosetoutnovdez")/3 + 1, 1))</f>
        <v>7</v>
      </c>
      <c r="I2745" s="51">
        <v>582</v>
      </c>
      <c r="J2745" s="47">
        <v>1164</v>
      </c>
    </row>
    <row r="2746" spans="1:10" x14ac:dyDescent="0.25">
      <c r="A2746" s="59" t="s">
        <v>201</v>
      </c>
      <c r="B2746" s="46" t="s">
        <v>192</v>
      </c>
      <c r="C2746" s="46" t="s">
        <v>184</v>
      </c>
      <c r="D2746" s="46" t="s">
        <v>185</v>
      </c>
      <c r="E2746" s="68">
        <f>_xlfn.XLOOKUP(Tabela4[[#This Row],[Origem]],Tabela2[Estado],Tabela2[Id_Porto],-1)</f>
        <v>9</v>
      </c>
      <c r="F2746" s="68">
        <f>_xlfn.XLOOKUP(Tabela4[[#This Row],[Destino]],Tabela2[Estado],Tabela2[Id_Porto],-1)</f>
        <v>10</v>
      </c>
      <c r="G2746" s="68">
        <f>_xlfn.XLOOKUP(Tabela4[[#This Row],[Tipo]],Tabela5[Tipo],Tabela5[Id_Carga],-1)</f>
        <v>1</v>
      </c>
      <c r="H2746" s="59">
        <f>MONTH(DATE(2024, FIND(Tabela4[[#This Row],[Mês]], "janfevmarabrmaijunjulagosetoutnovdez")/3 + 1, 1))</f>
        <v>7</v>
      </c>
      <c r="I2746" s="51">
        <v>1124</v>
      </c>
      <c r="J2746" s="47">
        <v>1124</v>
      </c>
    </row>
    <row r="2747" spans="1:10" x14ac:dyDescent="0.25">
      <c r="A2747" s="59" t="s">
        <v>201</v>
      </c>
      <c r="B2747" s="46" t="s">
        <v>191</v>
      </c>
      <c r="C2747" s="46" t="s">
        <v>181</v>
      </c>
      <c r="D2747" s="46" t="s">
        <v>184</v>
      </c>
      <c r="E2747" s="68">
        <f>_xlfn.XLOOKUP(Tabela4[[#This Row],[Origem]],Tabela2[Estado],Tabela2[Id_Porto],-1)</f>
        <v>6</v>
      </c>
      <c r="F2747" s="68">
        <f>_xlfn.XLOOKUP(Tabela4[[#This Row],[Destino]],Tabela2[Estado],Tabela2[Id_Porto],-1)</f>
        <v>9</v>
      </c>
      <c r="G2747" s="68">
        <f>_xlfn.XLOOKUP(Tabela4[[#This Row],[Tipo]],Tabela5[Tipo],Tabela5[Id_Carga],-1)</f>
        <v>3</v>
      </c>
      <c r="H2747" s="59">
        <f>MONTH(DATE(2024, FIND(Tabela4[[#This Row],[Mês]], "janfevmarabrmaijunjulagosetoutnovdez")/3 + 1, 1))</f>
        <v>7</v>
      </c>
      <c r="I2747" s="51">
        <v>548</v>
      </c>
      <c r="J2747" s="47">
        <v>1096</v>
      </c>
    </row>
    <row r="2748" spans="1:10" x14ac:dyDescent="0.25">
      <c r="A2748" s="59" t="s">
        <v>201</v>
      </c>
      <c r="B2748" s="46" t="s">
        <v>193</v>
      </c>
      <c r="C2748" s="46" t="s">
        <v>186</v>
      </c>
      <c r="D2748" s="46" t="s">
        <v>177</v>
      </c>
      <c r="E2748" s="68">
        <f>_xlfn.XLOOKUP(Tabela4[[#This Row],[Origem]],Tabela2[Estado],Tabela2[Id_Porto],-1)</f>
        <v>11</v>
      </c>
      <c r="F2748" s="68">
        <f>_xlfn.XLOOKUP(Tabela4[[#This Row],[Destino]],Tabela2[Estado],Tabela2[Id_Porto],-1)</f>
        <v>1</v>
      </c>
      <c r="G2748" s="68">
        <f>_xlfn.XLOOKUP(Tabela4[[#This Row],[Tipo]],Tabela5[Tipo],Tabela5[Id_Carga],-1)</f>
        <v>4</v>
      </c>
      <c r="H2748" s="59">
        <f>MONTH(DATE(2024, FIND(Tabela4[[#This Row],[Mês]], "janfevmarabrmaijunjulagosetoutnovdez")/3 + 1, 1))</f>
        <v>7</v>
      </c>
      <c r="I2748" s="51">
        <v>530</v>
      </c>
      <c r="J2748" s="47">
        <v>1060</v>
      </c>
    </row>
    <row r="2749" spans="1:10" x14ac:dyDescent="0.25">
      <c r="A2749" s="59" t="s">
        <v>201</v>
      </c>
      <c r="B2749" s="46" t="s">
        <v>192</v>
      </c>
      <c r="C2749" s="46" t="s">
        <v>186</v>
      </c>
      <c r="D2749" s="46" t="s">
        <v>86</v>
      </c>
      <c r="E2749" s="68">
        <f>_xlfn.XLOOKUP(Tabela4[[#This Row],[Origem]],Tabela2[Estado],Tabela2[Id_Porto],-1)</f>
        <v>11</v>
      </c>
      <c r="F2749" s="68">
        <f>_xlfn.XLOOKUP(Tabela4[[#This Row],[Destino]],Tabela2[Estado],Tabela2[Id_Porto],-1)</f>
        <v>4</v>
      </c>
      <c r="G2749" s="68">
        <f>_xlfn.XLOOKUP(Tabela4[[#This Row],[Tipo]],Tabela5[Tipo],Tabela5[Id_Carga],-1)</f>
        <v>1</v>
      </c>
      <c r="H2749" s="59">
        <f>MONTH(DATE(2024, FIND(Tabela4[[#This Row],[Mês]], "janfevmarabrmaijunjulagosetoutnovdez")/3 + 1, 1))</f>
        <v>7</v>
      </c>
      <c r="I2749" s="51">
        <v>1051</v>
      </c>
      <c r="J2749" s="47">
        <v>1051</v>
      </c>
    </row>
    <row r="2750" spans="1:10" x14ac:dyDescent="0.25">
      <c r="A2750" s="59" t="s">
        <v>201</v>
      </c>
      <c r="B2750" s="46" t="s">
        <v>191</v>
      </c>
      <c r="C2750" s="46" t="s">
        <v>184</v>
      </c>
      <c r="D2750" s="46" t="s">
        <v>186</v>
      </c>
      <c r="E2750" s="68">
        <f>_xlfn.XLOOKUP(Tabela4[[#This Row],[Origem]],Tabela2[Estado],Tabela2[Id_Porto],-1)</f>
        <v>9</v>
      </c>
      <c r="F2750" s="68">
        <f>_xlfn.XLOOKUP(Tabela4[[#This Row],[Destino]],Tabela2[Estado],Tabela2[Id_Porto],-1)</f>
        <v>11</v>
      </c>
      <c r="G2750" s="68">
        <f>_xlfn.XLOOKUP(Tabela4[[#This Row],[Tipo]],Tabela5[Tipo],Tabela5[Id_Carga],-1)</f>
        <v>3</v>
      </c>
      <c r="H2750" s="59">
        <f>MONTH(DATE(2024, FIND(Tabela4[[#This Row],[Mês]], "janfevmarabrmaijunjulagosetoutnovdez")/3 + 1, 1))</f>
        <v>7</v>
      </c>
      <c r="I2750" s="51">
        <v>522</v>
      </c>
      <c r="J2750" s="47">
        <v>1044</v>
      </c>
    </row>
    <row r="2751" spans="1:10" x14ac:dyDescent="0.25">
      <c r="A2751" s="59" t="s">
        <v>201</v>
      </c>
      <c r="B2751" s="46" t="s">
        <v>191</v>
      </c>
      <c r="C2751" s="46" t="s">
        <v>184</v>
      </c>
      <c r="D2751" s="46" t="s">
        <v>186</v>
      </c>
      <c r="E2751" s="68">
        <f>_xlfn.XLOOKUP(Tabela4[[#This Row],[Origem]],Tabela2[Estado],Tabela2[Id_Porto],-1)</f>
        <v>9</v>
      </c>
      <c r="F2751" s="68">
        <f>_xlfn.XLOOKUP(Tabela4[[#This Row],[Destino]],Tabela2[Estado],Tabela2[Id_Porto],-1)</f>
        <v>11</v>
      </c>
      <c r="G2751" s="68">
        <f>_xlfn.XLOOKUP(Tabela4[[#This Row],[Tipo]],Tabela5[Tipo],Tabela5[Id_Carga],-1)</f>
        <v>3</v>
      </c>
      <c r="H2751" s="59">
        <f>MONTH(DATE(2024, FIND(Tabela4[[#This Row],[Mês]], "janfevmarabrmaijunjulagosetoutnovdez")/3 + 1, 1))</f>
        <v>7</v>
      </c>
      <c r="I2751" s="51">
        <v>513</v>
      </c>
      <c r="J2751" s="47">
        <v>1026</v>
      </c>
    </row>
    <row r="2752" spans="1:10" x14ac:dyDescent="0.25">
      <c r="A2752" s="59" t="s">
        <v>201</v>
      </c>
      <c r="B2752" s="46" t="s">
        <v>191</v>
      </c>
      <c r="C2752" s="46" t="s">
        <v>183</v>
      </c>
      <c r="D2752" s="46" t="s">
        <v>180</v>
      </c>
      <c r="E2752" s="68">
        <f>_xlfn.XLOOKUP(Tabela4[[#This Row],[Origem]],Tabela2[Estado],Tabela2[Id_Porto],-1)</f>
        <v>8</v>
      </c>
      <c r="F2752" s="68">
        <f>_xlfn.XLOOKUP(Tabela4[[#This Row],[Destino]],Tabela2[Estado],Tabela2[Id_Porto],-1)</f>
        <v>5</v>
      </c>
      <c r="G2752" s="68">
        <f>_xlfn.XLOOKUP(Tabela4[[#This Row],[Tipo]],Tabela5[Tipo],Tabela5[Id_Carga],-1)</f>
        <v>3</v>
      </c>
      <c r="H2752" s="59">
        <f>MONTH(DATE(2024, FIND(Tabela4[[#This Row],[Mês]], "janfevmarabrmaijunjulagosetoutnovdez")/3 + 1, 1))</f>
        <v>7</v>
      </c>
      <c r="I2752" s="51">
        <v>505</v>
      </c>
      <c r="J2752" s="47">
        <v>1010</v>
      </c>
    </row>
    <row r="2753" spans="1:10" x14ac:dyDescent="0.25">
      <c r="A2753" s="59" t="s">
        <v>201</v>
      </c>
      <c r="B2753" s="46" t="s">
        <v>192</v>
      </c>
      <c r="C2753" s="46" t="s">
        <v>186</v>
      </c>
      <c r="D2753" s="46" t="s">
        <v>180</v>
      </c>
      <c r="E2753" s="68">
        <f>_xlfn.XLOOKUP(Tabela4[[#This Row],[Origem]],Tabela2[Estado],Tabela2[Id_Porto],-1)</f>
        <v>11</v>
      </c>
      <c r="F2753" s="68">
        <f>_xlfn.XLOOKUP(Tabela4[[#This Row],[Destino]],Tabela2[Estado],Tabela2[Id_Porto],-1)</f>
        <v>5</v>
      </c>
      <c r="G2753" s="68">
        <f>_xlfn.XLOOKUP(Tabela4[[#This Row],[Tipo]],Tabela5[Tipo],Tabela5[Id_Carga],-1)</f>
        <v>1</v>
      </c>
      <c r="H2753" s="59">
        <f>MONTH(DATE(2024, FIND(Tabela4[[#This Row],[Mês]], "janfevmarabrmaijunjulagosetoutnovdez")/3 + 1, 1))</f>
        <v>7</v>
      </c>
      <c r="I2753" s="51">
        <v>974</v>
      </c>
      <c r="J2753" s="47">
        <v>974</v>
      </c>
    </row>
    <row r="2754" spans="1:10" x14ac:dyDescent="0.25">
      <c r="A2754" s="59" t="s">
        <v>201</v>
      </c>
      <c r="B2754" s="46" t="s">
        <v>193</v>
      </c>
      <c r="C2754" s="46" t="s">
        <v>186</v>
      </c>
      <c r="D2754" s="46" t="s">
        <v>180</v>
      </c>
      <c r="E2754" s="68">
        <f>_xlfn.XLOOKUP(Tabela4[[#This Row],[Origem]],Tabela2[Estado],Tabela2[Id_Porto],-1)</f>
        <v>11</v>
      </c>
      <c r="F2754" s="68">
        <f>_xlfn.XLOOKUP(Tabela4[[#This Row],[Destino]],Tabela2[Estado],Tabela2[Id_Porto],-1)</f>
        <v>5</v>
      </c>
      <c r="G2754" s="68">
        <f>_xlfn.XLOOKUP(Tabela4[[#This Row],[Tipo]],Tabela5[Tipo],Tabela5[Id_Carga],-1)</f>
        <v>4</v>
      </c>
      <c r="H2754" s="59">
        <f>MONTH(DATE(2024, FIND(Tabela4[[#This Row],[Mês]], "janfevmarabrmaijunjulagosetoutnovdez")/3 + 1, 1))</f>
        <v>7</v>
      </c>
      <c r="I2754" s="51">
        <v>454</v>
      </c>
      <c r="J2754" s="47">
        <v>908</v>
      </c>
    </row>
    <row r="2755" spans="1:10" x14ac:dyDescent="0.25">
      <c r="A2755" s="59" t="s">
        <v>201</v>
      </c>
      <c r="B2755" s="46" t="s">
        <v>191</v>
      </c>
      <c r="C2755" s="46" t="s">
        <v>177</v>
      </c>
      <c r="D2755" s="46" t="s">
        <v>86</v>
      </c>
      <c r="E2755" s="68">
        <f>_xlfn.XLOOKUP(Tabela4[[#This Row],[Origem]],Tabela2[Estado],Tabela2[Id_Porto],-1)</f>
        <v>1</v>
      </c>
      <c r="F2755" s="68">
        <f>_xlfn.XLOOKUP(Tabela4[[#This Row],[Destino]],Tabela2[Estado],Tabela2[Id_Porto],-1)</f>
        <v>4</v>
      </c>
      <c r="G2755" s="68">
        <f>_xlfn.XLOOKUP(Tabela4[[#This Row],[Tipo]],Tabela5[Tipo],Tabela5[Id_Carga],-1)</f>
        <v>3</v>
      </c>
      <c r="H2755" s="59">
        <f>MONTH(DATE(2024, FIND(Tabela4[[#This Row],[Mês]], "janfevmarabrmaijunjulagosetoutnovdez")/3 + 1, 1))</f>
        <v>7</v>
      </c>
      <c r="I2755" s="51">
        <v>447</v>
      </c>
      <c r="J2755" s="47">
        <v>894</v>
      </c>
    </row>
    <row r="2756" spans="1:10" x14ac:dyDescent="0.25">
      <c r="A2756" s="59" t="s">
        <v>201</v>
      </c>
      <c r="B2756" s="46" t="s">
        <v>191</v>
      </c>
      <c r="C2756" s="46" t="s">
        <v>184</v>
      </c>
      <c r="D2756" s="46" t="s">
        <v>183</v>
      </c>
      <c r="E2756" s="68">
        <f>_xlfn.XLOOKUP(Tabela4[[#This Row],[Origem]],Tabela2[Estado],Tabela2[Id_Porto],-1)</f>
        <v>9</v>
      </c>
      <c r="F2756" s="68">
        <f>_xlfn.XLOOKUP(Tabela4[[#This Row],[Destino]],Tabela2[Estado],Tabela2[Id_Porto],-1)</f>
        <v>8</v>
      </c>
      <c r="G2756" s="68">
        <f>_xlfn.XLOOKUP(Tabela4[[#This Row],[Tipo]],Tabela5[Tipo],Tabela5[Id_Carga],-1)</f>
        <v>3</v>
      </c>
      <c r="H2756" s="59">
        <f>MONTH(DATE(2024, FIND(Tabela4[[#This Row],[Mês]], "janfevmarabrmaijunjulagosetoutnovdez")/3 + 1, 1))</f>
        <v>7</v>
      </c>
      <c r="I2756" s="51">
        <v>446</v>
      </c>
      <c r="J2756" s="47">
        <v>892</v>
      </c>
    </row>
    <row r="2757" spans="1:10" x14ac:dyDescent="0.25">
      <c r="A2757" s="59" t="s">
        <v>201</v>
      </c>
      <c r="B2757" s="46" t="s">
        <v>191</v>
      </c>
      <c r="C2757" s="46" t="s">
        <v>180</v>
      </c>
      <c r="D2757" s="46" t="s">
        <v>86</v>
      </c>
      <c r="E2757" s="68">
        <f>_xlfn.XLOOKUP(Tabela4[[#This Row],[Origem]],Tabela2[Estado],Tabela2[Id_Porto],-1)</f>
        <v>5</v>
      </c>
      <c r="F2757" s="68">
        <f>_xlfn.XLOOKUP(Tabela4[[#This Row],[Destino]],Tabela2[Estado],Tabela2[Id_Porto],-1)</f>
        <v>4</v>
      </c>
      <c r="G2757" s="68">
        <f>_xlfn.XLOOKUP(Tabela4[[#This Row],[Tipo]],Tabela5[Tipo],Tabela5[Id_Carga],-1)</f>
        <v>3</v>
      </c>
      <c r="H2757" s="59">
        <f>MONTH(DATE(2024, FIND(Tabela4[[#This Row],[Mês]], "janfevmarabrmaijunjulagosetoutnovdez")/3 + 1, 1))</f>
        <v>7</v>
      </c>
      <c r="I2757" s="51">
        <v>436</v>
      </c>
      <c r="J2757" s="47">
        <v>872</v>
      </c>
    </row>
    <row r="2758" spans="1:10" x14ac:dyDescent="0.25">
      <c r="A2758" s="59" t="s">
        <v>201</v>
      </c>
      <c r="B2758" s="46" t="s">
        <v>191</v>
      </c>
      <c r="C2758" s="46" t="s">
        <v>86</v>
      </c>
      <c r="D2758" s="46" t="s">
        <v>184</v>
      </c>
      <c r="E2758" s="68">
        <f>_xlfn.XLOOKUP(Tabela4[[#This Row],[Origem]],Tabela2[Estado],Tabela2[Id_Porto],-1)</f>
        <v>4</v>
      </c>
      <c r="F2758" s="68">
        <f>_xlfn.XLOOKUP(Tabela4[[#This Row],[Destino]],Tabela2[Estado],Tabela2[Id_Porto],-1)</f>
        <v>9</v>
      </c>
      <c r="G2758" s="68">
        <f>_xlfn.XLOOKUP(Tabela4[[#This Row],[Tipo]],Tabela5[Tipo],Tabela5[Id_Carga],-1)</f>
        <v>3</v>
      </c>
      <c r="H2758" s="59">
        <f>MONTH(DATE(2024, FIND(Tabela4[[#This Row],[Mês]], "janfevmarabrmaijunjulagosetoutnovdez")/3 + 1, 1))</f>
        <v>7</v>
      </c>
      <c r="I2758" s="51">
        <v>423</v>
      </c>
      <c r="J2758" s="47">
        <v>846</v>
      </c>
    </row>
    <row r="2759" spans="1:10" x14ac:dyDescent="0.25">
      <c r="A2759" s="59" t="s">
        <v>201</v>
      </c>
      <c r="B2759" s="46" t="s">
        <v>191</v>
      </c>
      <c r="C2759" s="46" t="s">
        <v>86</v>
      </c>
      <c r="D2759" s="46" t="s">
        <v>178</v>
      </c>
      <c r="E2759" s="68">
        <f>_xlfn.XLOOKUP(Tabela4[[#This Row],[Origem]],Tabela2[Estado],Tabela2[Id_Porto],-1)</f>
        <v>4</v>
      </c>
      <c r="F2759" s="68">
        <f>_xlfn.XLOOKUP(Tabela4[[#This Row],[Destino]],Tabela2[Estado],Tabela2[Id_Porto],-1)</f>
        <v>2</v>
      </c>
      <c r="G2759" s="68">
        <f>_xlfn.XLOOKUP(Tabela4[[#This Row],[Tipo]],Tabela5[Tipo],Tabela5[Id_Carga],-1)</f>
        <v>3</v>
      </c>
      <c r="H2759" s="59">
        <f>MONTH(DATE(2024, FIND(Tabela4[[#This Row],[Mês]], "janfevmarabrmaijunjulagosetoutnovdez")/3 + 1, 1))</f>
        <v>7</v>
      </c>
      <c r="I2759" s="51">
        <v>421</v>
      </c>
      <c r="J2759" s="47">
        <v>842</v>
      </c>
    </row>
    <row r="2760" spans="1:10" x14ac:dyDescent="0.25">
      <c r="A2760" s="59" t="s">
        <v>201</v>
      </c>
      <c r="B2760" s="46" t="s">
        <v>191</v>
      </c>
      <c r="C2760" s="46" t="s">
        <v>177</v>
      </c>
      <c r="D2760" s="46" t="s">
        <v>186</v>
      </c>
      <c r="E2760" s="68">
        <f>_xlfn.XLOOKUP(Tabela4[[#This Row],[Origem]],Tabela2[Estado],Tabela2[Id_Porto],-1)</f>
        <v>1</v>
      </c>
      <c r="F2760" s="68">
        <f>_xlfn.XLOOKUP(Tabela4[[#This Row],[Destino]],Tabela2[Estado],Tabela2[Id_Porto],-1)</f>
        <v>11</v>
      </c>
      <c r="G2760" s="68">
        <f>_xlfn.XLOOKUP(Tabela4[[#This Row],[Tipo]],Tabela5[Tipo],Tabela5[Id_Carga],-1)</f>
        <v>3</v>
      </c>
      <c r="H2760" s="59">
        <f>MONTH(DATE(2024, FIND(Tabela4[[#This Row],[Mês]], "janfevmarabrmaijunjulagosetoutnovdez")/3 + 1, 1))</f>
        <v>7</v>
      </c>
      <c r="I2760" s="51">
        <v>412</v>
      </c>
      <c r="J2760" s="47">
        <v>824</v>
      </c>
    </row>
    <row r="2761" spans="1:10" x14ac:dyDescent="0.25">
      <c r="A2761" s="59" t="s">
        <v>201</v>
      </c>
      <c r="B2761" s="46" t="s">
        <v>191</v>
      </c>
      <c r="C2761" s="46" t="s">
        <v>177</v>
      </c>
      <c r="D2761" s="46" t="s">
        <v>183</v>
      </c>
      <c r="E2761" s="68">
        <f>_xlfn.XLOOKUP(Tabela4[[#This Row],[Origem]],Tabela2[Estado],Tabela2[Id_Porto],-1)</f>
        <v>1</v>
      </c>
      <c r="F2761" s="68">
        <f>_xlfn.XLOOKUP(Tabela4[[#This Row],[Destino]],Tabela2[Estado],Tabela2[Id_Porto],-1)</f>
        <v>8</v>
      </c>
      <c r="G2761" s="68">
        <f>_xlfn.XLOOKUP(Tabela4[[#This Row],[Tipo]],Tabela5[Tipo],Tabela5[Id_Carga],-1)</f>
        <v>3</v>
      </c>
      <c r="H2761" s="59">
        <f>MONTH(DATE(2024, FIND(Tabela4[[#This Row],[Mês]], "janfevmarabrmaijunjulagosetoutnovdez")/3 + 1, 1))</f>
        <v>7</v>
      </c>
      <c r="I2761" s="51">
        <v>404</v>
      </c>
      <c r="J2761" s="47">
        <v>808</v>
      </c>
    </row>
    <row r="2762" spans="1:10" x14ac:dyDescent="0.25">
      <c r="A2762" s="59" t="s">
        <v>201</v>
      </c>
      <c r="B2762" s="46" t="s">
        <v>192</v>
      </c>
      <c r="C2762" s="46" t="s">
        <v>183</v>
      </c>
      <c r="D2762" s="46" t="s">
        <v>182</v>
      </c>
      <c r="E2762" s="68">
        <f>_xlfn.XLOOKUP(Tabela4[[#This Row],[Origem]],Tabela2[Estado],Tabela2[Id_Porto],-1)</f>
        <v>8</v>
      </c>
      <c r="F2762" s="68">
        <f>_xlfn.XLOOKUP(Tabela4[[#This Row],[Destino]],Tabela2[Estado],Tabela2[Id_Porto],-1)</f>
        <v>7</v>
      </c>
      <c r="G2762" s="68">
        <f>_xlfn.XLOOKUP(Tabela4[[#This Row],[Tipo]],Tabela5[Tipo],Tabela5[Id_Carga],-1)</f>
        <v>1</v>
      </c>
      <c r="H2762" s="59">
        <f>MONTH(DATE(2024, FIND(Tabela4[[#This Row],[Mês]], "janfevmarabrmaijunjulagosetoutnovdez")/3 + 1, 1))</f>
        <v>7</v>
      </c>
      <c r="I2762" s="51">
        <v>770</v>
      </c>
      <c r="J2762" s="47">
        <v>770</v>
      </c>
    </row>
    <row r="2763" spans="1:10" x14ac:dyDescent="0.25">
      <c r="A2763" s="59" t="s">
        <v>201</v>
      </c>
      <c r="B2763" s="46" t="s">
        <v>192</v>
      </c>
      <c r="C2763" s="46" t="s">
        <v>184</v>
      </c>
      <c r="D2763" s="46" t="s">
        <v>182</v>
      </c>
      <c r="E2763" s="68">
        <f>_xlfn.XLOOKUP(Tabela4[[#This Row],[Origem]],Tabela2[Estado],Tabela2[Id_Porto],-1)</f>
        <v>9</v>
      </c>
      <c r="F2763" s="68">
        <f>_xlfn.XLOOKUP(Tabela4[[#This Row],[Destino]],Tabela2[Estado],Tabela2[Id_Porto],-1)</f>
        <v>7</v>
      </c>
      <c r="G2763" s="68">
        <f>_xlfn.XLOOKUP(Tabela4[[#This Row],[Tipo]],Tabela5[Tipo],Tabela5[Id_Carga],-1)</f>
        <v>1</v>
      </c>
      <c r="H2763" s="59">
        <f>MONTH(DATE(2024, FIND(Tabela4[[#This Row],[Mês]], "janfevmarabrmaijunjulagosetoutnovdez")/3 + 1, 1))</f>
        <v>7</v>
      </c>
      <c r="I2763" s="51">
        <v>748</v>
      </c>
      <c r="J2763" s="47">
        <v>748</v>
      </c>
    </row>
    <row r="2764" spans="1:10" x14ac:dyDescent="0.25">
      <c r="A2764" s="59" t="s">
        <v>201</v>
      </c>
      <c r="B2764" s="46" t="s">
        <v>191</v>
      </c>
      <c r="C2764" s="46" t="s">
        <v>86</v>
      </c>
      <c r="D2764" s="46" t="s">
        <v>180</v>
      </c>
      <c r="E2764" s="68">
        <f>_xlfn.XLOOKUP(Tabela4[[#This Row],[Origem]],Tabela2[Estado],Tabela2[Id_Porto],-1)</f>
        <v>4</v>
      </c>
      <c r="F2764" s="68">
        <f>_xlfn.XLOOKUP(Tabela4[[#This Row],[Destino]],Tabela2[Estado],Tabela2[Id_Porto],-1)</f>
        <v>5</v>
      </c>
      <c r="G2764" s="68">
        <f>_xlfn.XLOOKUP(Tabela4[[#This Row],[Tipo]],Tabela5[Tipo],Tabela5[Id_Carga],-1)</f>
        <v>3</v>
      </c>
      <c r="H2764" s="59">
        <f>MONTH(DATE(2024, FIND(Tabela4[[#This Row],[Mês]], "janfevmarabrmaijunjulagosetoutnovdez")/3 + 1, 1))</f>
        <v>7</v>
      </c>
      <c r="I2764" s="51">
        <v>364</v>
      </c>
      <c r="J2764" s="47">
        <v>728</v>
      </c>
    </row>
    <row r="2765" spans="1:10" x14ac:dyDescent="0.25">
      <c r="A2765" s="59" t="s">
        <v>201</v>
      </c>
      <c r="B2765" s="46" t="s">
        <v>191</v>
      </c>
      <c r="C2765" s="46" t="s">
        <v>182</v>
      </c>
      <c r="D2765" s="46" t="s">
        <v>183</v>
      </c>
      <c r="E2765" s="68">
        <f>_xlfn.XLOOKUP(Tabela4[[#This Row],[Origem]],Tabela2[Estado],Tabela2[Id_Porto],-1)</f>
        <v>7</v>
      </c>
      <c r="F2765" s="68">
        <f>_xlfn.XLOOKUP(Tabela4[[#This Row],[Destino]],Tabela2[Estado],Tabela2[Id_Porto],-1)</f>
        <v>8</v>
      </c>
      <c r="G2765" s="68">
        <f>_xlfn.XLOOKUP(Tabela4[[#This Row],[Tipo]],Tabela5[Tipo],Tabela5[Id_Carga],-1)</f>
        <v>3</v>
      </c>
      <c r="H2765" s="59">
        <f>MONTH(DATE(2024, FIND(Tabela4[[#This Row],[Mês]], "janfevmarabrmaijunjulagosetoutnovdez")/3 + 1, 1))</f>
        <v>7</v>
      </c>
      <c r="I2765" s="51">
        <v>362</v>
      </c>
      <c r="J2765" s="47">
        <v>724</v>
      </c>
    </row>
    <row r="2766" spans="1:10" x14ac:dyDescent="0.25">
      <c r="A2766" s="59" t="s">
        <v>201</v>
      </c>
      <c r="B2766" s="46" t="s">
        <v>192</v>
      </c>
      <c r="C2766" s="46" t="s">
        <v>86</v>
      </c>
      <c r="D2766" s="46" t="s">
        <v>184</v>
      </c>
      <c r="E2766" s="68">
        <f>_xlfn.XLOOKUP(Tabela4[[#This Row],[Origem]],Tabela2[Estado],Tabela2[Id_Porto],-1)</f>
        <v>4</v>
      </c>
      <c r="F2766" s="68">
        <f>_xlfn.XLOOKUP(Tabela4[[#This Row],[Destino]],Tabela2[Estado],Tabela2[Id_Porto],-1)</f>
        <v>9</v>
      </c>
      <c r="G2766" s="68">
        <f>_xlfn.XLOOKUP(Tabela4[[#This Row],[Tipo]],Tabela5[Tipo],Tabela5[Id_Carga],-1)</f>
        <v>1</v>
      </c>
      <c r="H2766" s="59">
        <f>MONTH(DATE(2024, FIND(Tabela4[[#This Row],[Mês]], "janfevmarabrmaijunjulagosetoutnovdez")/3 + 1, 1))</f>
        <v>7</v>
      </c>
      <c r="I2766" s="51">
        <v>722</v>
      </c>
      <c r="J2766" s="47">
        <v>722</v>
      </c>
    </row>
    <row r="2767" spans="1:10" x14ac:dyDescent="0.25">
      <c r="A2767" s="59" t="s">
        <v>201</v>
      </c>
      <c r="B2767" s="46" t="s">
        <v>191</v>
      </c>
      <c r="C2767" s="46" t="s">
        <v>184</v>
      </c>
      <c r="D2767" s="46" t="s">
        <v>181</v>
      </c>
      <c r="E2767" s="68">
        <f>_xlfn.XLOOKUP(Tabela4[[#This Row],[Origem]],Tabela2[Estado],Tabela2[Id_Porto],-1)</f>
        <v>9</v>
      </c>
      <c r="F2767" s="68">
        <f>_xlfn.XLOOKUP(Tabela4[[#This Row],[Destino]],Tabela2[Estado],Tabela2[Id_Porto],-1)</f>
        <v>6</v>
      </c>
      <c r="G2767" s="68">
        <f>_xlfn.XLOOKUP(Tabela4[[#This Row],[Tipo]],Tabela5[Tipo],Tabela5[Id_Carga],-1)</f>
        <v>3</v>
      </c>
      <c r="H2767" s="59">
        <f>MONTH(DATE(2024, FIND(Tabela4[[#This Row],[Mês]], "janfevmarabrmaijunjulagosetoutnovdez")/3 + 1, 1))</f>
        <v>7</v>
      </c>
      <c r="I2767" s="51">
        <v>344</v>
      </c>
      <c r="J2767" s="47">
        <v>688</v>
      </c>
    </row>
    <row r="2768" spans="1:10" x14ac:dyDescent="0.25">
      <c r="A2768" s="59" t="s">
        <v>201</v>
      </c>
      <c r="B2768" s="46" t="s">
        <v>191</v>
      </c>
      <c r="C2768" s="46" t="s">
        <v>183</v>
      </c>
      <c r="D2768" s="46" t="s">
        <v>177</v>
      </c>
      <c r="E2768" s="68">
        <f>_xlfn.XLOOKUP(Tabela4[[#This Row],[Origem]],Tabela2[Estado],Tabela2[Id_Porto],-1)</f>
        <v>8</v>
      </c>
      <c r="F2768" s="68">
        <f>_xlfn.XLOOKUP(Tabela4[[#This Row],[Destino]],Tabela2[Estado],Tabela2[Id_Porto],-1)</f>
        <v>1</v>
      </c>
      <c r="G2768" s="68">
        <f>_xlfn.XLOOKUP(Tabela4[[#This Row],[Tipo]],Tabela5[Tipo],Tabela5[Id_Carga],-1)</f>
        <v>3</v>
      </c>
      <c r="H2768" s="59">
        <f>MONTH(DATE(2024, FIND(Tabela4[[#This Row],[Mês]], "janfevmarabrmaijunjulagosetoutnovdez")/3 + 1, 1))</f>
        <v>7</v>
      </c>
      <c r="I2768" s="51">
        <v>338</v>
      </c>
      <c r="J2768" s="47">
        <v>676</v>
      </c>
    </row>
    <row r="2769" spans="1:10" x14ac:dyDescent="0.25">
      <c r="A2769" s="59" t="s">
        <v>201</v>
      </c>
      <c r="B2769" s="46" t="s">
        <v>192</v>
      </c>
      <c r="C2769" s="46" t="s">
        <v>187</v>
      </c>
      <c r="D2769" s="46" t="s">
        <v>86</v>
      </c>
      <c r="E2769" s="68">
        <f>_xlfn.XLOOKUP(Tabela4[[#This Row],[Origem]],Tabela2[Estado],Tabela2[Id_Porto],-1)</f>
        <v>12</v>
      </c>
      <c r="F2769" s="68">
        <f>_xlfn.XLOOKUP(Tabela4[[#This Row],[Destino]],Tabela2[Estado],Tabela2[Id_Porto],-1)</f>
        <v>4</v>
      </c>
      <c r="G2769" s="68">
        <f>_xlfn.XLOOKUP(Tabela4[[#This Row],[Tipo]],Tabela5[Tipo],Tabela5[Id_Carga],-1)</f>
        <v>1</v>
      </c>
      <c r="H2769" s="59">
        <f>MONTH(DATE(2024, FIND(Tabela4[[#This Row],[Mês]], "janfevmarabrmaijunjulagosetoutnovdez")/3 + 1, 1))</f>
        <v>7</v>
      </c>
      <c r="I2769" s="51">
        <v>676</v>
      </c>
      <c r="J2769" s="47">
        <v>676</v>
      </c>
    </row>
    <row r="2770" spans="1:10" x14ac:dyDescent="0.25">
      <c r="A2770" s="59" t="s">
        <v>201</v>
      </c>
      <c r="B2770" s="46" t="s">
        <v>191</v>
      </c>
      <c r="C2770" s="46" t="s">
        <v>177</v>
      </c>
      <c r="D2770" s="46" t="s">
        <v>181</v>
      </c>
      <c r="E2770" s="68">
        <f>_xlfn.XLOOKUP(Tabela4[[#This Row],[Origem]],Tabela2[Estado],Tabela2[Id_Porto],-1)</f>
        <v>1</v>
      </c>
      <c r="F2770" s="68">
        <f>_xlfn.XLOOKUP(Tabela4[[#This Row],[Destino]],Tabela2[Estado],Tabela2[Id_Porto],-1)</f>
        <v>6</v>
      </c>
      <c r="G2770" s="68">
        <f>_xlfn.XLOOKUP(Tabela4[[#This Row],[Tipo]],Tabela5[Tipo],Tabela5[Id_Carga],-1)</f>
        <v>3</v>
      </c>
      <c r="H2770" s="59">
        <f>MONTH(DATE(2024, FIND(Tabela4[[#This Row],[Mês]], "janfevmarabrmaijunjulagosetoutnovdez")/3 + 1, 1))</f>
        <v>7</v>
      </c>
      <c r="I2770" s="51">
        <v>335</v>
      </c>
      <c r="J2770" s="47">
        <v>670</v>
      </c>
    </row>
    <row r="2771" spans="1:10" x14ac:dyDescent="0.25">
      <c r="A2771" s="59" t="s">
        <v>201</v>
      </c>
      <c r="B2771" s="46" t="s">
        <v>191</v>
      </c>
      <c r="C2771" s="46" t="s">
        <v>86</v>
      </c>
      <c r="D2771" s="46" t="s">
        <v>184</v>
      </c>
      <c r="E2771" s="68">
        <f>_xlfn.XLOOKUP(Tabela4[[#This Row],[Origem]],Tabela2[Estado],Tabela2[Id_Porto],-1)</f>
        <v>4</v>
      </c>
      <c r="F2771" s="68">
        <f>_xlfn.XLOOKUP(Tabela4[[#This Row],[Destino]],Tabela2[Estado],Tabela2[Id_Porto],-1)</f>
        <v>9</v>
      </c>
      <c r="G2771" s="68">
        <f>_xlfn.XLOOKUP(Tabela4[[#This Row],[Tipo]],Tabela5[Tipo],Tabela5[Id_Carga],-1)</f>
        <v>3</v>
      </c>
      <c r="H2771" s="59">
        <f>MONTH(DATE(2024, FIND(Tabela4[[#This Row],[Mês]], "janfevmarabrmaijunjulagosetoutnovdez")/3 + 1, 1))</f>
        <v>7</v>
      </c>
      <c r="I2771" s="51">
        <v>311</v>
      </c>
      <c r="J2771" s="47">
        <v>622</v>
      </c>
    </row>
    <row r="2772" spans="1:10" x14ac:dyDescent="0.25">
      <c r="A2772" s="59" t="s">
        <v>201</v>
      </c>
      <c r="B2772" s="46" t="s">
        <v>191</v>
      </c>
      <c r="C2772" s="46" t="s">
        <v>180</v>
      </c>
      <c r="D2772" s="46" t="s">
        <v>177</v>
      </c>
      <c r="E2772" s="68">
        <f>_xlfn.XLOOKUP(Tabela4[[#This Row],[Origem]],Tabela2[Estado],Tabela2[Id_Porto],-1)</f>
        <v>5</v>
      </c>
      <c r="F2772" s="68">
        <f>_xlfn.XLOOKUP(Tabela4[[#This Row],[Destino]],Tabela2[Estado],Tabela2[Id_Porto],-1)</f>
        <v>1</v>
      </c>
      <c r="G2772" s="68">
        <f>_xlfn.XLOOKUP(Tabela4[[#This Row],[Tipo]],Tabela5[Tipo],Tabela5[Id_Carga],-1)</f>
        <v>3</v>
      </c>
      <c r="H2772" s="59">
        <f>MONTH(DATE(2024, FIND(Tabela4[[#This Row],[Mês]], "janfevmarabrmaijunjulagosetoutnovdez")/3 + 1, 1))</f>
        <v>7</v>
      </c>
      <c r="I2772" s="51">
        <v>297</v>
      </c>
      <c r="J2772" s="47">
        <v>594</v>
      </c>
    </row>
    <row r="2773" spans="1:10" x14ac:dyDescent="0.25">
      <c r="A2773" s="59" t="s">
        <v>201</v>
      </c>
      <c r="B2773" s="46" t="s">
        <v>191</v>
      </c>
      <c r="C2773" s="46" t="s">
        <v>183</v>
      </c>
      <c r="D2773" s="46" t="s">
        <v>181</v>
      </c>
      <c r="E2773" s="68">
        <f>_xlfn.XLOOKUP(Tabela4[[#This Row],[Origem]],Tabela2[Estado],Tabela2[Id_Porto],-1)</f>
        <v>8</v>
      </c>
      <c r="F2773" s="68">
        <f>_xlfn.XLOOKUP(Tabela4[[#This Row],[Destino]],Tabela2[Estado],Tabela2[Id_Porto],-1)</f>
        <v>6</v>
      </c>
      <c r="G2773" s="68">
        <f>_xlfn.XLOOKUP(Tabela4[[#This Row],[Tipo]],Tabela5[Tipo],Tabela5[Id_Carga],-1)</f>
        <v>3</v>
      </c>
      <c r="H2773" s="59">
        <f>MONTH(DATE(2024, FIND(Tabela4[[#This Row],[Mês]], "janfevmarabrmaijunjulagosetoutnovdez")/3 + 1, 1))</f>
        <v>7</v>
      </c>
      <c r="I2773" s="51">
        <v>294</v>
      </c>
      <c r="J2773" s="47">
        <v>588</v>
      </c>
    </row>
    <row r="2774" spans="1:10" x14ac:dyDescent="0.25">
      <c r="A2774" s="59" t="s">
        <v>201</v>
      </c>
      <c r="B2774" s="46" t="s">
        <v>191</v>
      </c>
      <c r="C2774" s="46" t="s">
        <v>177</v>
      </c>
      <c r="D2774" s="46" t="s">
        <v>183</v>
      </c>
      <c r="E2774" s="68">
        <f>_xlfn.XLOOKUP(Tabela4[[#This Row],[Origem]],Tabela2[Estado],Tabela2[Id_Porto],-1)</f>
        <v>1</v>
      </c>
      <c r="F2774" s="68">
        <f>_xlfn.XLOOKUP(Tabela4[[#This Row],[Destino]],Tabela2[Estado],Tabela2[Id_Porto],-1)</f>
        <v>8</v>
      </c>
      <c r="G2774" s="68">
        <f>_xlfn.XLOOKUP(Tabela4[[#This Row],[Tipo]],Tabela5[Tipo],Tabela5[Id_Carga],-1)</f>
        <v>3</v>
      </c>
      <c r="H2774" s="59">
        <f>MONTH(DATE(2024, FIND(Tabela4[[#This Row],[Mês]], "janfevmarabrmaijunjulagosetoutnovdez")/3 + 1, 1))</f>
        <v>7</v>
      </c>
      <c r="I2774" s="51">
        <v>283</v>
      </c>
      <c r="J2774" s="47">
        <v>566</v>
      </c>
    </row>
    <row r="2775" spans="1:10" x14ac:dyDescent="0.25">
      <c r="A2775" s="59" t="s">
        <v>201</v>
      </c>
      <c r="B2775" s="46" t="s">
        <v>191</v>
      </c>
      <c r="C2775" s="46" t="s">
        <v>86</v>
      </c>
      <c r="D2775" s="46" t="s">
        <v>177</v>
      </c>
      <c r="E2775" s="68">
        <f>_xlfn.XLOOKUP(Tabela4[[#This Row],[Origem]],Tabela2[Estado],Tabela2[Id_Porto],-1)</f>
        <v>4</v>
      </c>
      <c r="F2775" s="68">
        <f>_xlfn.XLOOKUP(Tabela4[[#This Row],[Destino]],Tabela2[Estado],Tabela2[Id_Porto],-1)</f>
        <v>1</v>
      </c>
      <c r="G2775" s="68">
        <f>_xlfn.XLOOKUP(Tabela4[[#This Row],[Tipo]],Tabela5[Tipo],Tabela5[Id_Carga],-1)</f>
        <v>3</v>
      </c>
      <c r="H2775" s="59">
        <f>MONTH(DATE(2024, FIND(Tabela4[[#This Row],[Mês]], "janfevmarabrmaijunjulagosetoutnovdez")/3 + 1, 1))</f>
        <v>7</v>
      </c>
      <c r="I2775" s="51">
        <v>281</v>
      </c>
      <c r="J2775" s="47">
        <v>562</v>
      </c>
    </row>
    <row r="2776" spans="1:10" x14ac:dyDescent="0.25">
      <c r="A2776" s="59" t="s">
        <v>201</v>
      </c>
      <c r="B2776" s="46" t="s">
        <v>191</v>
      </c>
      <c r="C2776" s="46" t="s">
        <v>187</v>
      </c>
      <c r="D2776" s="46" t="s">
        <v>86</v>
      </c>
      <c r="E2776" s="68">
        <f>_xlfn.XLOOKUP(Tabela4[[#This Row],[Origem]],Tabela2[Estado],Tabela2[Id_Porto],-1)</f>
        <v>12</v>
      </c>
      <c r="F2776" s="68">
        <f>_xlfn.XLOOKUP(Tabela4[[#This Row],[Destino]],Tabela2[Estado],Tabela2[Id_Porto],-1)</f>
        <v>4</v>
      </c>
      <c r="G2776" s="68">
        <f>_xlfn.XLOOKUP(Tabela4[[#This Row],[Tipo]],Tabela5[Tipo],Tabela5[Id_Carga],-1)</f>
        <v>3</v>
      </c>
      <c r="H2776" s="59">
        <f>MONTH(DATE(2024, FIND(Tabela4[[#This Row],[Mês]], "janfevmarabrmaijunjulagosetoutnovdez")/3 + 1, 1))</f>
        <v>7</v>
      </c>
      <c r="I2776" s="51">
        <v>277</v>
      </c>
      <c r="J2776" s="47">
        <v>554</v>
      </c>
    </row>
    <row r="2777" spans="1:10" x14ac:dyDescent="0.25">
      <c r="A2777" s="59" t="s">
        <v>201</v>
      </c>
      <c r="B2777" s="46" t="s">
        <v>191</v>
      </c>
      <c r="C2777" s="46" t="s">
        <v>180</v>
      </c>
      <c r="D2777" s="46" t="s">
        <v>184</v>
      </c>
      <c r="E2777" s="68">
        <f>_xlfn.XLOOKUP(Tabela4[[#This Row],[Origem]],Tabela2[Estado],Tabela2[Id_Porto],-1)</f>
        <v>5</v>
      </c>
      <c r="F2777" s="68">
        <f>_xlfn.XLOOKUP(Tabela4[[#This Row],[Destino]],Tabela2[Estado],Tabela2[Id_Porto],-1)</f>
        <v>9</v>
      </c>
      <c r="G2777" s="68">
        <f>_xlfn.XLOOKUP(Tabela4[[#This Row],[Tipo]],Tabela5[Tipo],Tabela5[Id_Carga],-1)</f>
        <v>3</v>
      </c>
      <c r="H2777" s="59">
        <f>MONTH(DATE(2024, FIND(Tabela4[[#This Row],[Mês]], "janfevmarabrmaijunjulagosetoutnovdez")/3 + 1, 1))</f>
        <v>7</v>
      </c>
      <c r="I2777" s="51">
        <v>276</v>
      </c>
      <c r="J2777" s="47">
        <v>552</v>
      </c>
    </row>
    <row r="2778" spans="1:10" x14ac:dyDescent="0.25">
      <c r="A2778" s="59" t="s">
        <v>201</v>
      </c>
      <c r="B2778" s="46" t="s">
        <v>193</v>
      </c>
      <c r="C2778" s="46" t="s">
        <v>186</v>
      </c>
      <c r="D2778" s="46" t="s">
        <v>86</v>
      </c>
      <c r="E2778" s="68">
        <f>_xlfn.XLOOKUP(Tabela4[[#This Row],[Origem]],Tabela2[Estado],Tabela2[Id_Porto],-1)</f>
        <v>11</v>
      </c>
      <c r="F2778" s="68">
        <f>_xlfn.XLOOKUP(Tabela4[[#This Row],[Destino]],Tabela2[Estado],Tabela2[Id_Porto],-1)</f>
        <v>4</v>
      </c>
      <c r="G2778" s="68">
        <f>_xlfn.XLOOKUP(Tabela4[[#This Row],[Tipo]],Tabela5[Tipo],Tabela5[Id_Carga],-1)</f>
        <v>4</v>
      </c>
      <c r="H2778" s="59">
        <f>MONTH(DATE(2024, FIND(Tabela4[[#This Row],[Mês]], "janfevmarabrmaijunjulagosetoutnovdez")/3 + 1, 1))</f>
        <v>7</v>
      </c>
      <c r="I2778" s="51">
        <v>258</v>
      </c>
      <c r="J2778" s="47">
        <v>516</v>
      </c>
    </row>
    <row r="2779" spans="1:10" x14ac:dyDescent="0.25">
      <c r="A2779" s="59" t="s">
        <v>201</v>
      </c>
      <c r="B2779" s="46" t="s">
        <v>193</v>
      </c>
      <c r="C2779" s="46" t="s">
        <v>184</v>
      </c>
      <c r="D2779" s="46" t="s">
        <v>177</v>
      </c>
      <c r="E2779" s="68">
        <f>_xlfn.XLOOKUP(Tabela4[[#This Row],[Origem]],Tabela2[Estado],Tabela2[Id_Porto],-1)</f>
        <v>9</v>
      </c>
      <c r="F2779" s="68">
        <f>_xlfn.XLOOKUP(Tabela4[[#This Row],[Destino]],Tabela2[Estado],Tabela2[Id_Porto],-1)</f>
        <v>1</v>
      </c>
      <c r="G2779" s="68">
        <f>_xlfn.XLOOKUP(Tabela4[[#This Row],[Tipo]],Tabela5[Tipo],Tabela5[Id_Carga],-1)</f>
        <v>4</v>
      </c>
      <c r="H2779" s="59">
        <f>MONTH(DATE(2024, FIND(Tabela4[[#This Row],[Mês]], "janfevmarabrmaijunjulagosetoutnovdez")/3 + 1, 1))</f>
        <v>7</v>
      </c>
      <c r="I2779" s="51">
        <v>258</v>
      </c>
      <c r="J2779" s="47">
        <v>516</v>
      </c>
    </row>
    <row r="2780" spans="1:10" x14ac:dyDescent="0.25">
      <c r="A2780" s="59" t="s">
        <v>201</v>
      </c>
      <c r="B2780" s="46" t="s">
        <v>191</v>
      </c>
      <c r="C2780" s="46" t="s">
        <v>186</v>
      </c>
      <c r="D2780" s="46" t="s">
        <v>177</v>
      </c>
      <c r="E2780" s="68">
        <f>_xlfn.XLOOKUP(Tabela4[[#This Row],[Origem]],Tabela2[Estado],Tabela2[Id_Porto],-1)</f>
        <v>11</v>
      </c>
      <c r="F2780" s="68">
        <f>_xlfn.XLOOKUP(Tabela4[[#This Row],[Destino]],Tabela2[Estado],Tabela2[Id_Porto],-1)</f>
        <v>1</v>
      </c>
      <c r="G2780" s="68">
        <f>_xlfn.XLOOKUP(Tabela4[[#This Row],[Tipo]],Tabela5[Tipo],Tabela5[Id_Carga],-1)</f>
        <v>3</v>
      </c>
      <c r="H2780" s="59">
        <f>MONTH(DATE(2024, FIND(Tabela4[[#This Row],[Mês]], "janfevmarabrmaijunjulagosetoutnovdez")/3 + 1, 1))</f>
        <v>7</v>
      </c>
      <c r="I2780" s="51">
        <v>255</v>
      </c>
      <c r="J2780" s="47">
        <v>510</v>
      </c>
    </row>
    <row r="2781" spans="1:10" x14ac:dyDescent="0.25">
      <c r="A2781" s="59" t="s">
        <v>201</v>
      </c>
      <c r="B2781" s="46" t="s">
        <v>191</v>
      </c>
      <c r="C2781" s="46" t="s">
        <v>180</v>
      </c>
      <c r="D2781" s="46" t="s">
        <v>186</v>
      </c>
      <c r="E2781" s="68">
        <f>_xlfn.XLOOKUP(Tabela4[[#This Row],[Origem]],Tabela2[Estado],Tabela2[Id_Porto],-1)</f>
        <v>5</v>
      </c>
      <c r="F2781" s="68">
        <f>_xlfn.XLOOKUP(Tabela4[[#This Row],[Destino]],Tabela2[Estado],Tabela2[Id_Porto],-1)</f>
        <v>11</v>
      </c>
      <c r="G2781" s="68">
        <f>_xlfn.XLOOKUP(Tabela4[[#This Row],[Tipo]],Tabela5[Tipo],Tabela5[Id_Carga],-1)</f>
        <v>3</v>
      </c>
      <c r="H2781" s="59">
        <f>MONTH(DATE(2024, FIND(Tabela4[[#This Row],[Mês]], "janfevmarabrmaijunjulagosetoutnovdez")/3 + 1, 1))</f>
        <v>7</v>
      </c>
      <c r="I2781" s="51">
        <v>251</v>
      </c>
      <c r="J2781" s="47">
        <v>502</v>
      </c>
    </row>
    <row r="2782" spans="1:10" x14ac:dyDescent="0.25">
      <c r="A2782" s="59" t="s">
        <v>201</v>
      </c>
      <c r="B2782" s="46" t="s">
        <v>191</v>
      </c>
      <c r="C2782" s="46" t="s">
        <v>184</v>
      </c>
      <c r="D2782" s="46" t="s">
        <v>183</v>
      </c>
      <c r="E2782" s="68">
        <f>_xlfn.XLOOKUP(Tabela4[[#This Row],[Origem]],Tabela2[Estado],Tabela2[Id_Porto],-1)</f>
        <v>9</v>
      </c>
      <c r="F2782" s="68">
        <f>_xlfn.XLOOKUP(Tabela4[[#This Row],[Destino]],Tabela2[Estado],Tabela2[Id_Porto],-1)</f>
        <v>8</v>
      </c>
      <c r="G2782" s="68">
        <f>_xlfn.XLOOKUP(Tabela4[[#This Row],[Tipo]],Tabela5[Tipo],Tabela5[Id_Carga],-1)</f>
        <v>3</v>
      </c>
      <c r="H2782" s="59">
        <f>MONTH(DATE(2024, FIND(Tabela4[[#This Row],[Mês]], "janfevmarabrmaijunjulagosetoutnovdez")/3 + 1, 1))</f>
        <v>7</v>
      </c>
      <c r="I2782" s="51">
        <v>245</v>
      </c>
      <c r="J2782" s="47">
        <v>490</v>
      </c>
    </row>
    <row r="2783" spans="1:10" x14ac:dyDescent="0.25">
      <c r="A2783" s="59" t="s">
        <v>201</v>
      </c>
      <c r="B2783" s="46" t="s">
        <v>193</v>
      </c>
      <c r="C2783" s="46" t="s">
        <v>184</v>
      </c>
      <c r="D2783" s="46" t="s">
        <v>86</v>
      </c>
      <c r="E2783" s="68">
        <f>_xlfn.XLOOKUP(Tabela4[[#This Row],[Origem]],Tabela2[Estado],Tabela2[Id_Porto],-1)</f>
        <v>9</v>
      </c>
      <c r="F2783" s="68">
        <f>_xlfn.XLOOKUP(Tabela4[[#This Row],[Destino]],Tabela2[Estado],Tabela2[Id_Porto],-1)</f>
        <v>4</v>
      </c>
      <c r="G2783" s="68">
        <f>_xlfn.XLOOKUP(Tabela4[[#This Row],[Tipo]],Tabela5[Tipo],Tabela5[Id_Carga],-1)</f>
        <v>4</v>
      </c>
      <c r="H2783" s="59">
        <f>MONTH(DATE(2024, FIND(Tabela4[[#This Row],[Mês]], "janfevmarabrmaijunjulagosetoutnovdez")/3 + 1, 1))</f>
        <v>7</v>
      </c>
      <c r="I2783" s="51">
        <v>241</v>
      </c>
      <c r="J2783" s="47">
        <v>482</v>
      </c>
    </row>
    <row r="2784" spans="1:10" x14ac:dyDescent="0.25">
      <c r="A2784" s="59" t="s">
        <v>201</v>
      </c>
      <c r="B2784" s="46" t="s">
        <v>191</v>
      </c>
      <c r="C2784" s="46" t="s">
        <v>184</v>
      </c>
      <c r="D2784" s="46" t="s">
        <v>186</v>
      </c>
      <c r="E2784" s="68">
        <f>_xlfn.XLOOKUP(Tabela4[[#This Row],[Origem]],Tabela2[Estado],Tabela2[Id_Porto],-1)</f>
        <v>9</v>
      </c>
      <c r="F2784" s="68">
        <f>_xlfn.XLOOKUP(Tabela4[[#This Row],[Destino]],Tabela2[Estado],Tabela2[Id_Porto],-1)</f>
        <v>11</v>
      </c>
      <c r="G2784" s="68">
        <f>_xlfn.XLOOKUP(Tabela4[[#This Row],[Tipo]],Tabela5[Tipo],Tabela5[Id_Carga],-1)</f>
        <v>3</v>
      </c>
      <c r="H2784" s="59">
        <f>MONTH(DATE(2024, FIND(Tabela4[[#This Row],[Mês]], "janfevmarabrmaijunjulagosetoutnovdez")/3 + 1, 1))</f>
        <v>7</v>
      </c>
      <c r="I2784" s="51">
        <v>239</v>
      </c>
      <c r="J2784" s="47">
        <v>478</v>
      </c>
    </row>
    <row r="2785" spans="1:10" x14ac:dyDescent="0.25">
      <c r="A2785" s="59" t="s">
        <v>201</v>
      </c>
      <c r="B2785" s="46" t="s">
        <v>191</v>
      </c>
      <c r="C2785" s="46" t="s">
        <v>186</v>
      </c>
      <c r="D2785" s="46" t="s">
        <v>181</v>
      </c>
      <c r="E2785" s="68">
        <f>_xlfn.XLOOKUP(Tabela4[[#This Row],[Origem]],Tabela2[Estado],Tabela2[Id_Porto],-1)</f>
        <v>11</v>
      </c>
      <c r="F2785" s="68">
        <f>_xlfn.XLOOKUP(Tabela4[[#This Row],[Destino]],Tabela2[Estado],Tabela2[Id_Porto],-1)</f>
        <v>6</v>
      </c>
      <c r="G2785" s="68">
        <f>_xlfn.XLOOKUP(Tabela4[[#This Row],[Tipo]],Tabela5[Tipo],Tabela5[Id_Carga],-1)</f>
        <v>3</v>
      </c>
      <c r="H2785" s="59">
        <f>MONTH(DATE(2024, FIND(Tabela4[[#This Row],[Mês]], "janfevmarabrmaijunjulagosetoutnovdez")/3 + 1, 1))</f>
        <v>7</v>
      </c>
      <c r="I2785" s="51">
        <v>228</v>
      </c>
      <c r="J2785" s="47">
        <v>456</v>
      </c>
    </row>
    <row r="2786" spans="1:10" x14ac:dyDescent="0.25">
      <c r="A2786" s="59" t="s">
        <v>201</v>
      </c>
      <c r="B2786" s="46" t="s">
        <v>192</v>
      </c>
      <c r="C2786" s="46" t="s">
        <v>178</v>
      </c>
      <c r="D2786" s="46" t="s">
        <v>86</v>
      </c>
      <c r="E2786" s="68">
        <f>_xlfn.XLOOKUP(Tabela4[[#This Row],[Origem]],Tabela2[Estado],Tabela2[Id_Porto],-1)</f>
        <v>2</v>
      </c>
      <c r="F2786" s="68">
        <f>_xlfn.XLOOKUP(Tabela4[[#This Row],[Destino]],Tabela2[Estado],Tabela2[Id_Porto],-1)</f>
        <v>4</v>
      </c>
      <c r="G2786" s="68">
        <f>_xlfn.XLOOKUP(Tabela4[[#This Row],[Tipo]],Tabela5[Tipo],Tabela5[Id_Carga],-1)</f>
        <v>1</v>
      </c>
      <c r="H2786" s="59">
        <f>MONTH(DATE(2024, FIND(Tabela4[[#This Row],[Mês]], "janfevmarabrmaijunjulagosetoutnovdez")/3 + 1, 1))</f>
        <v>7</v>
      </c>
      <c r="I2786" s="51">
        <v>449</v>
      </c>
      <c r="J2786" s="47">
        <v>449</v>
      </c>
    </row>
    <row r="2787" spans="1:10" x14ac:dyDescent="0.25">
      <c r="A2787" s="59" t="s">
        <v>201</v>
      </c>
      <c r="B2787" s="46" t="s">
        <v>192</v>
      </c>
      <c r="C2787" s="46" t="s">
        <v>186</v>
      </c>
      <c r="D2787" s="46" t="s">
        <v>181</v>
      </c>
      <c r="E2787" s="68">
        <f>_xlfn.XLOOKUP(Tabela4[[#This Row],[Origem]],Tabela2[Estado],Tabela2[Id_Porto],-1)</f>
        <v>11</v>
      </c>
      <c r="F2787" s="68">
        <f>_xlfn.XLOOKUP(Tabela4[[#This Row],[Destino]],Tabela2[Estado],Tabela2[Id_Porto],-1)</f>
        <v>6</v>
      </c>
      <c r="G2787" s="68">
        <f>_xlfn.XLOOKUP(Tabela4[[#This Row],[Tipo]],Tabela5[Tipo],Tabela5[Id_Carga],-1)</f>
        <v>1</v>
      </c>
      <c r="H2787" s="59">
        <f>MONTH(DATE(2024, FIND(Tabela4[[#This Row],[Mês]], "janfevmarabrmaijunjulagosetoutnovdez")/3 + 1, 1))</f>
        <v>7</v>
      </c>
      <c r="I2787" s="51">
        <v>448</v>
      </c>
      <c r="J2787" s="47">
        <v>448</v>
      </c>
    </row>
    <row r="2788" spans="1:10" x14ac:dyDescent="0.25">
      <c r="A2788" s="59" t="s">
        <v>201</v>
      </c>
      <c r="B2788" s="46" t="s">
        <v>192</v>
      </c>
      <c r="C2788" s="46" t="s">
        <v>184</v>
      </c>
      <c r="D2788" s="46" t="s">
        <v>180</v>
      </c>
      <c r="E2788" s="68">
        <f>_xlfn.XLOOKUP(Tabela4[[#This Row],[Origem]],Tabela2[Estado],Tabela2[Id_Porto],-1)</f>
        <v>9</v>
      </c>
      <c r="F2788" s="68">
        <f>_xlfn.XLOOKUP(Tabela4[[#This Row],[Destino]],Tabela2[Estado],Tabela2[Id_Porto],-1)</f>
        <v>5</v>
      </c>
      <c r="G2788" s="68">
        <f>_xlfn.XLOOKUP(Tabela4[[#This Row],[Tipo]],Tabela5[Tipo],Tabela5[Id_Carga],-1)</f>
        <v>1</v>
      </c>
      <c r="H2788" s="59">
        <f>MONTH(DATE(2024, FIND(Tabela4[[#This Row],[Mês]], "janfevmarabrmaijunjulagosetoutnovdez")/3 + 1, 1))</f>
        <v>7</v>
      </c>
      <c r="I2788" s="51">
        <v>434</v>
      </c>
      <c r="J2788" s="47">
        <v>434</v>
      </c>
    </row>
    <row r="2789" spans="1:10" x14ac:dyDescent="0.25">
      <c r="A2789" s="59" t="s">
        <v>201</v>
      </c>
      <c r="B2789" s="46" t="s">
        <v>191</v>
      </c>
      <c r="C2789" s="46" t="s">
        <v>187</v>
      </c>
      <c r="D2789" s="46" t="s">
        <v>180</v>
      </c>
      <c r="E2789" s="68">
        <f>_xlfn.XLOOKUP(Tabela4[[#This Row],[Origem]],Tabela2[Estado],Tabela2[Id_Porto],-1)</f>
        <v>12</v>
      </c>
      <c r="F2789" s="68">
        <f>_xlfn.XLOOKUP(Tabela4[[#This Row],[Destino]],Tabela2[Estado],Tabela2[Id_Porto],-1)</f>
        <v>5</v>
      </c>
      <c r="G2789" s="68">
        <f>_xlfn.XLOOKUP(Tabela4[[#This Row],[Tipo]],Tabela5[Tipo],Tabela5[Id_Carga],-1)</f>
        <v>3</v>
      </c>
      <c r="H2789" s="59">
        <f>MONTH(DATE(2024, FIND(Tabela4[[#This Row],[Mês]], "janfevmarabrmaijunjulagosetoutnovdez")/3 + 1, 1))</f>
        <v>7</v>
      </c>
      <c r="I2789" s="51">
        <v>215</v>
      </c>
      <c r="J2789" s="47">
        <v>430</v>
      </c>
    </row>
    <row r="2790" spans="1:10" x14ac:dyDescent="0.25">
      <c r="A2790" s="59" t="s">
        <v>201</v>
      </c>
      <c r="B2790" s="46" t="s">
        <v>191</v>
      </c>
      <c r="C2790" s="46" t="s">
        <v>186</v>
      </c>
      <c r="D2790" s="46" t="s">
        <v>86</v>
      </c>
      <c r="E2790" s="68">
        <f>_xlfn.XLOOKUP(Tabela4[[#This Row],[Origem]],Tabela2[Estado],Tabela2[Id_Porto],-1)</f>
        <v>11</v>
      </c>
      <c r="F2790" s="68">
        <f>_xlfn.XLOOKUP(Tabela4[[#This Row],[Destino]],Tabela2[Estado],Tabela2[Id_Porto],-1)</f>
        <v>4</v>
      </c>
      <c r="G2790" s="68">
        <f>_xlfn.XLOOKUP(Tabela4[[#This Row],[Tipo]],Tabela5[Tipo],Tabela5[Id_Carga],-1)</f>
        <v>3</v>
      </c>
      <c r="H2790" s="59">
        <f>MONTH(DATE(2024, FIND(Tabela4[[#This Row],[Mês]], "janfevmarabrmaijunjulagosetoutnovdez")/3 + 1, 1))</f>
        <v>7</v>
      </c>
      <c r="I2790" s="51">
        <v>210</v>
      </c>
      <c r="J2790" s="47">
        <v>420</v>
      </c>
    </row>
    <row r="2791" spans="1:10" x14ac:dyDescent="0.25">
      <c r="A2791" s="59" t="s">
        <v>201</v>
      </c>
      <c r="B2791" s="46" t="s">
        <v>191</v>
      </c>
      <c r="C2791" s="46" t="s">
        <v>178</v>
      </c>
      <c r="D2791" s="46" t="s">
        <v>86</v>
      </c>
      <c r="E2791" s="68">
        <f>_xlfn.XLOOKUP(Tabela4[[#This Row],[Origem]],Tabela2[Estado],Tabela2[Id_Porto],-1)</f>
        <v>2</v>
      </c>
      <c r="F2791" s="68">
        <f>_xlfn.XLOOKUP(Tabela4[[#This Row],[Destino]],Tabela2[Estado],Tabela2[Id_Porto],-1)</f>
        <v>4</v>
      </c>
      <c r="G2791" s="68">
        <f>_xlfn.XLOOKUP(Tabela4[[#This Row],[Tipo]],Tabela5[Tipo],Tabela5[Id_Carga],-1)</f>
        <v>3</v>
      </c>
      <c r="H2791" s="59">
        <f>MONTH(DATE(2024, FIND(Tabela4[[#This Row],[Mês]], "janfevmarabrmaijunjulagosetoutnovdez")/3 + 1, 1))</f>
        <v>7</v>
      </c>
      <c r="I2791" s="51">
        <v>209</v>
      </c>
      <c r="J2791" s="47">
        <v>418</v>
      </c>
    </row>
    <row r="2792" spans="1:10" x14ac:dyDescent="0.25">
      <c r="A2792" s="59" t="s">
        <v>201</v>
      </c>
      <c r="B2792" s="46" t="s">
        <v>192</v>
      </c>
      <c r="C2792" s="46" t="s">
        <v>180</v>
      </c>
      <c r="D2792" s="46" t="s">
        <v>184</v>
      </c>
      <c r="E2792" s="68">
        <f>_xlfn.XLOOKUP(Tabela4[[#This Row],[Origem]],Tabela2[Estado],Tabela2[Id_Porto],-1)</f>
        <v>5</v>
      </c>
      <c r="F2792" s="68">
        <f>_xlfn.XLOOKUP(Tabela4[[#This Row],[Destino]],Tabela2[Estado],Tabela2[Id_Porto],-1)</f>
        <v>9</v>
      </c>
      <c r="G2792" s="68">
        <f>_xlfn.XLOOKUP(Tabela4[[#This Row],[Tipo]],Tabela5[Tipo],Tabela5[Id_Carga],-1)</f>
        <v>1</v>
      </c>
      <c r="H2792" s="59">
        <f>MONTH(DATE(2024, FIND(Tabela4[[#This Row],[Mês]], "janfevmarabrmaijunjulagosetoutnovdez")/3 + 1, 1))</f>
        <v>7</v>
      </c>
      <c r="I2792" s="51">
        <v>416</v>
      </c>
      <c r="J2792" s="47">
        <v>416</v>
      </c>
    </row>
    <row r="2793" spans="1:10" x14ac:dyDescent="0.25">
      <c r="A2793" s="59" t="s">
        <v>201</v>
      </c>
      <c r="B2793" s="46" t="s">
        <v>191</v>
      </c>
      <c r="C2793" s="46" t="s">
        <v>184</v>
      </c>
      <c r="D2793" s="46" t="s">
        <v>177</v>
      </c>
      <c r="E2793" s="68">
        <f>_xlfn.XLOOKUP(Tabela4[[#This Row],[Origem]],Tabela2[Estado],Tabela2[Id_Porto],-1)</f>
        <v>9</v>
      </c>
      <c r="F2793" s="68">
        <f>_xlfn.XLOOKUP(Tabela4[[#This Row],[Destino]],Tabela2[Estado],Tabela2[Id_Porto],-1)</f>
        <v>1</v>
      </c>
      <c r="G2793" s="68">
        <f>_xlfn.XLOOKUP(Tabela4[[#This Row],[Tipo]],Tabela5[Tipo],Tabela5[Id_Carga],-1)</f>
        <v>3</v>
      </c>
      <c r="H2793" s="59">
        <f>MONTH(DATE(2024, FIND(Tabela4[[#This Row],[Mês]], "janfevmarabrmaijunjulagosetoutnovdez")/3 + 1, 1))</f>
        <v>7</v>
      </c>
      <c r="I2793" s="51">
        <v>207</v>
      </c>
      <c r="J2793" s="47">
        <v>414</v>
      </c>
    </row>
    <row r="2794" spans="1:10" x14ac:dyDescent="0.25">
      <c r="A2794" s="59" t="s">
        <v>201</v>
      </c>
      <c r="B2794" s="46" t="s">
        <v>191</v>
      </c>
      <c r="C2794" s="46" t="s">
        <v>181</v>
      </c>
      <c r="D2794" s="46" t="s">
        <v>177</v>
      </c>
      <c r="E2794" s="68">
        <f>_xlfn.XLOOKUP(Tabela4[[#This Row],[Origem]],Tabela2[Estado],Tabela2[Id_Porto],-1)</f>
        <v>6</v>
      </c>
      <c r="F2794" s="68">
        <f>_xlfn.XLOOKUP(Tabela4[[#This Row],[Destino]],Tabela2[Estado],Tabela2[Id_Porto],-1)</f>
        <v>1</v>
      </c>
      <c r="G2794" s="68">
        <f>_xlfn.XLOOKUP(Tabela4[[#This Row],[Tipo]],Tabela5[Tipo],Tabela5[Id_Carga],-1)</f>
        <v>3</v>
      </c>
      <c r="H2794" s="59">
        <f>MONTH(DATE(2024, FIND(Tabela4[[#This Row],[Mês]], "janfevmarabrmaijunjulagosetoutnovdez")/3 + 1, 1))</f>
        <v>7</v>
      </c>
      <c r="I2794" s="51">
        <v>204</v>
      </c>
      <c r="J2794" s="47">
        <v>408</v>
      </c>
    </row>
    <row r="2795" spans="1:10" x14ac:dyDescent="0.25">
      <c r="A2795" s="59" t="s">
        <v>201</v>
      </c>
      <c r="B2795" s="46" t="s">
        <v>192</v>
      </c>
      <c r="C2795" s="46" t="s">
        <v>181</v>
      </c>
      <c r="D2795" s="46" t="s">
        <v>184</v>
      </c>
      <c r="E2795" s="68">
        <f>_xlfn.XLOOKUP(Tabela4[[#This Row],[Origem]],Tabela2[Estado],Tabela2[Id_Porto],-1)</f>
        <v>6</v>
      </c>
      <c r="F2795" s="68">
        <f>_xlfn.XLOOKUP(Tabela4[[#This Row],[Destino]],Tabela2[Estado],Tabela2[Id_Porto],-1)</f>
        <v>9</v>
      </c>
      <c r="G2795" s="68">
        <f>_xlfn.XLOOKUP(Tabela4[[#This Row],[Tipo]],Tabela5[Tipo],Tabela5[Id_Carga],-1)</f>
        <v>1</v>
      </c>
      <c r="H2795" s="59">
        <f>MONTH(DATE(2024, FIND(Tabela4[[#This Row],[Mês]], "janfevmarabrmaijunjulagosetoutnovdez")/3 + 1, 1))</f>
        <v>7</v>
      </c>
      <c r="I2795" s="51">
        <v>399</v>
      </c>
      <c r="J2795" s="47">
        <v>399</v>
      </c>
    </row>
    <row r="2796" spans="1:10" x14ac:dyDescent="0.25">
      <c r="A2796" s="59" t="s">
        <v>201</v>
      </c>
      <c r="B2796" s="46" t="s">
        <v>192</v>
      </c>
      <c r="C2796" s="46" t="s">
        <v>184</v>
      </c>
      <c r="D2796" s="46" t="s">
        <v>86</v>
      </c>
      <c r="E2796" s="68">
        <f>_xlfn.XLOOKUP(Tabela4[[#This Row],[Origem]],Tabela2[Estado],Tabela2[Id_Porto],-1)</f>
        <v>9</v>
      </c>
      <c r="F2796" s="68">
        <f>_xlfn.XLOOKUP(Tabela4[[#This Row],[Destino]],Tabela2[Estado],Tabela2[Id_Porto],-1)</f>
        <v>4</v>
      </c>
      <c r="G2796" s="68">
        <f>_xlfn.XLOOKUP(Tabela4[[#This Row],[Tipo]],Tabela5[Tipo],Tabela5[Id_Carga],-1)</f>
        <v>1</v>
      </c>
      <c r="H2796" s="59">
        <f>MONTH(DATE(2024, FIND(Tabela4[[#This Row],[Mês]], "janfevmarabrmaijunjulagosetoutnovdez")/3 + 1, 1))</f>
        <v>7</v>
      </c>
      <c r="I2796" s="51">
        <v>398</v>
      </c>
      <c r="J2796" s="47">
        <v>398</v>
      </c>
    </row>
    <row r="2797" spans="1:10" x14ac:dyDescent="0.25">
      <c r="A2797" s="59" t="s">
        <v>201</v>
      </c>
      <c r="B2797" s="46" t="s">
        <v>192</v>
      </c>
      <c r="C2797" s="46" t="s">
        <v>182</v>
      </c>
      <c r="D2797" s="46" t="s">
        <v>184</v>
      </c>
      <c r="E2797" s="68">
        <f>_xlfn.XLOOKUP(Tabela4[[#This Row],[Origem]],Tabela2[Estado],Tabela2[Id_Porto],-1)</f>
        <v>7</v>
      </c>
      <c r="F2797" s="68">
        <f>_xlfn.XLOOKUP(Tabela4[[#This Row],[Destino]],Tabela2[Estado],Tabela2[Id_Porto],-1)</f>
        <v>9</v>
      </c>
      <c r="G2797" s="68">
        <f>_xlfn.XLOOKUP(Tabela4[[#This Row],[Tipo]],Tabela5[Tipo],Tabela5[Id_Carga],-1)</f>
        <v>1</v>
      </c>
      <c r="H2797" s="59">
        <f>MONTH(DATE(2024, FIND(Tabela4[[#This Row],[Mês]], "janfevmarabrmaijunjulagosetoutnovdez")/3 + 1, 1))</f>
        <v>7</v>
      </c>
      <c r="I2797" s="51">
        <v>374</v>
      </c>
      <c r="J2797" s="47">
        <v>374</v>
      </c>
    </row>
    <row r="2798" spans="1:10" x14ac:dyDescent="0.25">
      <c r="A2798" s="59" t="s">
        <v>201</v>
      </c>
      <c r="B2798" s="46" t="s">
        <v>193</v>
      </c>
      <c r="C2798" s="46" t="s">
        <v>187</v>
      </c>
      <c r="D2798" s="46" t="s">
        <v>184</v>
      </c>
      <c r="E2798" s="68">
        <f>_xlfn.XLOOKUP(Tabela4[[#This Row],[Origem]],Tabela2[Estado],Tabela2[Id_Porto],-1)</f>
        <v>12</v>
      </c>
      <c r="F2798" s="68">
        <f>_xlfn.XLOOKUP(Tabela4[[#This Row],[Destino]],Tabela2[Estado],Tabela2[Id_Porto],-1)</f>
        <v>9</v>
      </c>
      <c r="G2798" s="68">
        <f>_xlfn.XLOOKUP(Tabela4[[#This Row],[Tipo]],Tabela5[Tipo],Tabela5[Id_Carga],-1)</f>
        <v>4</v>
      </c>
      <c r="H2798" s="59">
        <f>MONTH(DATE(2024, FIND(Tabela4[[#This Row],[Mês]], "janfevmarabrmaijunjulagosetoutnovdez")/3 + 1, 1))</f>
        <v>7</v>
      </c>
      <c r="I2798" s="51">
        <v>187</v>
      </c>
      <c r="J2798" s="47">
        <v>374</v>
      </c>
    </row>
    <row r="2799" spans="1:10" x14ac:dyDescent="0.25">
      <c r="A2799" s="59" t="s">
        <v>201</v>
      </c>
      <c r="B2799" s="46" t="s">
        <v>191</v>
      </c>
      <c r="C2799" s="46" t="s">
        <v>187</v>
      </c>
      <c r="D2799" s="46" t="s">
        <v>181</v>
      </c>
      <c r="E2799" s="68">
        <f>_xlfn.XLOOKUP(Tabela4[[#This Row],[Origem]],Tabela2[Estado],Tabela2[Id_Porto],-1)</f>
        <v>12</v>
      </c>
      <c r="F2799" s="68">
        <f>_xlfn.XLOOKUP(Tabela4[[#This Row],[Destino]],Tabela2[Estado],Tabela2[Id_Porto],-1)</f>
        <v>6</v>
      </c>
      <c r="G2799" s="68">
        <f>_xlfn.XLOOKUP(Tabela4[[#This Row],[Tipo]],Tabela5[Tipo],Tabela5[Id_Carga],-1)</f>
        <v>3</v>
      </c>
      <c r="H2799" s="59">
        <f>MONTH(DATE(2024, FIND(Tabela4[[#This Row],[Mês]], "janfevmarabrmaijunjulagosetoutnovdez")/3 + 1, 1))</f>
        <v>7</v>
      </c>
      <c r="I2799" s="51">
        <v>182</v>
      </c>
      <c r="J2799" s="47">
        <v>364</v>
      </c>
    </row>
    <row r="2800" spans="1:10" x14ac:dyDescent="0.25">
      <c r="A2800" s="59" t="s">
        <v>201</v>
      </c>
      <c r="B2800" s="46" t="s">
        <v>193</v>
      </c>
      <c r="C2800" s="46" t="s">
        <v>184</v>
      </c>
      <c r="D2800" s="46" t="s">
        <v>185</v>
      </c>
      <c r="E2800" s="68">
        <f>_xlfn.XLOOKUP(Tabela4[[#This Row],[Origem]],Tabela2[Estado],Tabela2[Id_Porto],-1)</f>
        <v>9</v>
      </c>
      <c r="F2800" s="68">
        <f>_xlfn.XLOOKUP(Tabela4[[#This Row],[Destino]],Tabela2[Estado],Tabela2[Id_Porto],-1)</f>
        <v>10</v>
      </c>
      <c r="G2800" s="68">
        <f>_xlfn.XLOOKUP(Tabela4[[#This Row],[Tipo]],Tabela5[Tipo],Tabela5[Id_Carga],-1)</f>
        <v>4</v>
      </c>
      <c r="H2800" s="59">
        <f>MONTH(DATE(2024, FIND(Tabela4[[#This Row],[Mês]], "janfevmarabrmaijunjulagosetoutnovdez")/3 + 1, 1))</f>
        <v>7</v>
      </c>
      <c r="I2800" s="51">
        <v>181</v>
      </c>
      <c r="J2800" s="47">
        <v>362</v>
      </c>
    </row>
    <row r="2801" spans="1:10" x14ac:dyDescent="0.25">
      <c r="A2801" s="59" t="s">
        <v>201</v>
      </c>
      <c r="B2801" s="46" t="s">
        <v>191</v>
      </c>
      <c r="C2801" s="46" t="s">
        <v>186</v>
      </c>
      <c r="D2801" s="46" t="s">
        <v>185</v>
      </c>
      <c r="E2801" s="68">
        <f>_xlfn.XLOOKUP(Tabela4[[#This Row],[Origem]],Tabela2[Estado],Tabela2[Id_Porto],-1)</f>
        <v>11</v>
      </c>
      <c r="F2801" s="68">
        <f>_xlfn.XLOOKUP(Tabela4[[#This Row],[Destino]],Tabela2[Estado],Tabela2[Id_Porto],-1)</f>
        <v>10</v>
      </c>
      <c r="G2801" s="68">
        <f>_xlfn.XLOOKUP(Tabela4[[#This Row],[Tipo]],Tabela5[Tipo],Tabela5[Id_Carga],-1)</f>
        <v>3</v>
      </c>
      <c r="H2801" s="59">
        <f>MONTH(DATE(2024, FIND(Tabela4[[#This Row],[Mês]], "janfevmarabrmaijunjulagosetoutnovdez")/3 + 1, 1))</f>
        <v>7</v>
      </c>
      <c r="I2801" s="51">
        <v>180</v>
      </c>
      <c r="J2801" s="47">
        <v>360</v>
      </c>
    </row>
    <row r="2802" spans="1:10" x14ac:dyDescent="0.25">
      <c r="A2802" s="59" t="s">
        <v>201</v>
      </c>
      <c r="B2802" s="46" t="s">
        <v>193</v>
      </c>
      <c r="C2802" s="46" t="s">
        <v>184</v>
      </c>
      <c r="D2802" s="46" t="s">
        <v>180</v>
      </c>
      <c r="E2802" s="68">
        <f>_xlfn.XLOOKUP(Tabela4[[#This Row],[Origem]],Tabela2[Estado],Tabela2[Id_Porto],-1)</f>
        <v>9</v>
      </c>
      <c r="F2802" s="68">
        <f>_xlfn.XLOOKUP(Tabela4[[#This Row],[Destino]],Tabela2[Estado],Tabela2[Id_Porto],-1)</f>
        <v>5</v>
      </c>
      <c r="G2802" s="68">
        <f>_xlfn.XLOOKUP(Tabela4[[#This Row],[Tipo]],Tabela5[Tipo],Tabela5[Id_Carga],-1)</f>
        <v>4</v>
      </c>
      <c r="H2802" s="59">
        <f>MONTH(DATE(2024, FIND(Tabela4[[#This Row],[Mês]], "janfevmarabrmaijunjulagosetoutnovdez")/3 + 1, 1))</f>
        <v>7</v>
      </c>
      <c r="I2802" s="51">
        <v>180</v>
      </c>
      <c r="J2802" s="47">
        <v>360</v>
      </c>
    </row>
    <row r="2803" spans="1:10" x14ac:dyDescent="0.25">
      <c r="A2803" s="59" t="s">
        <v>201</v>
      </c>
      <c r="B2803" s="46" t="s">
        <v>192</v>
      </c>
      <c r="C2803" s="46" t="s">
        <v>178</v>
      </c>
      <c r="D2803" s="46" t="s">
        <v>184</v>
      </c>
      <c r="E2803" s="68">
        <f>_xlfn.XLOOKUP(Tabela4[[#This Row],[Origem]],Tabela2[Estado],Tabela2[Id_Porto],-1)</f>
        <v>2</v>
      </c>
      <c r="F2803" s="68">
        <f>_xlfn.XLOOKUP(Tabela4[[#This Row],[Destino]],Tabela2[Estado],Tabela2[Id_Porto],-1)</f>
        <v>9</v>
      </c>
      <c r="G2803" s="68">
        <f>_xlfn.XLOOKUP(Tabela4[[#This Row],[Tipo]],Tabela5[Tipo],Tabela5[Id_Carga],-1)</f>
        <v>1</v>
      </c>
      <c r="H2803" s="59">
        <f>MONTH(DATE(2024, FIND(Tabela4[[#This Row],[Mês]], "janfevmarabrmaijunjulagosetoutnovdez")/3 + 1, 1))</f>
        <v>7</v>
      </c>
      <c r="I2803" s="51">
        <v>359</v>
      </c>
      <c r="J2803" s="47">
        <v>359</v>
      </c>
    </row>
    <row r="2804" spans="1:10" x14ac:dyDescent="0.25">
      <c r="A2804" s="59" t="s">
        <v>201</v>
      </c>
      <c r="B2804" s="46" t="s">
        <v>193</v>
      </c>
      <c r="C2804" s="46" t="s">
        <v>184</v>
      </c>
      <c r="D2804" s="46" t="s">
        <v>186</v>
      </c>
      <c r="E2804" s="68">
        <f>_xlfn.XLOOKUP(Tabela4[[#This Row],[Origem]],Tabela2[Estado],Tabela2[Id_Porto],-1)</f>
        <v>9</v>
      </c>
      <c r="F2804" s="68">
        <f>_xlfn.XLOOKUP(Tabela4[[#This Row],[Destino]],Tabela2[Estado],Tabela2[Id_Porto],-1)</f>
        <v>11</v>
      </c>
      <c r="G2804" s="68">
        <f>_xlfn.XLOOKUP(Tabela4[[#This Row],[Tipo]],Tabela5[Tipo],Tabela5[Id_Carga],-1)</f>
        <v>4</v>
      </c>
      <c r="H2804" s="59">
        <f>MONTH(DATE(2024, FIND(Tabela4[[#This Row],[Mês]], "janfevmarabrmaijunjulagosetoutnovdez")/3 + 1, 1))</f>
        <v>7</v>
      </c>
      <c r="I2804" s="51">
        <v>178</v>
      </c>
      <c r="J2804" s="47">
        <v>356</v>
      </c>
    </row>
    <row r="2805" spans="1:10" x14ac:dyDescent="0.25">
      <c r="A2805" s="59" t="s">
        <v>201</v>
      </c>
      <c r="B2805" s="46" t="s">
        <v>192</v>
      </c>
      <c r="C2805" s="46" t="s">
        <v>184</v>
      </c>
      <c r="D2805" s="46" t="s">
        <v>177</v>
      </c>
      <c r="E2805" s="68">
        <f>_xlfn.XLOOKUP(Tabela4[[#This Row],[Origem]],Tabela2[Estado],Tabela2[Id_Porto],-1)</f>
        <v>9</v>
      </c>
      <c r="F2805" s="68">
        <f>_xlfn.XLOOKUP(Tabela4[[#This Row],[Destino]],Tabela2[Estado],Tabela2[Id_Porto],-1)</f>
        <v>1</v>
      </c>
      <c r="G2805" s="68">
        <f>_xlfn.XLOOKUP(Tabela4[[#This Row],[Tipo]],Tabela5[Tipo],Tabela5[Id_Carga],-1)</f>
        <v>1</v>
      </c>
      <c r="H2805" s="59">
        <f>MONTH(DATE(2024, FIND(Tabela4[[#This Row],[Mês]], "janfevmarabrmaijunjulagosetoutnovdez")/3 + 1, 1))</f>
        <v>7</v>
      </c>
      <c r="I2805" s="51">
        <v>349</v>
      </c>
      <c r="J2805" s="47">
        <v>349</v>
      </c>
    </row>
    <row r="2806" spans="1:10" x14ac:dyDescent="0.25">
      <c r="A2806" s="59" t="s">
        <v>201</v>
      </c>
      <c r="B2806" s="46" t="s">
        <v>192</v>
      </c>
      <c r="C2806" s="46" t="s">
        <v>184</v>
      </c>
      <c r="D2806" s="46" t="s">
        <v>186</v>
      </c>
      <c r="E2806" s="68">
        <f>_xlfn.XLOOKUP(Tabela4[[#This Row],[Origem]],Tabela2[Estado],Tabela2[Id_Porto],-1)</f>
        <v>9</v>
      </c>
      <c r="F2806" s="68">
        <f>_xlfn.XLOOKUP(Tabela4[[#This Row],[Destino]],Tabela2[Estado],Tabela2[Id_Porto],-1)</f>
        <v>11</v>
      </c>
      <c r="G2806" s="68">
        <f>_xlfn.XLOOKUP(Tabela4[[#This Row],[Tipo]],Tabela5[Tipo],Tabela5[Id_Carga],-1)</f>
        <v>1</v>
      </c>
      <c r="H2806" s="59">
        <f>MONTH(DATE(2024, FIND(Tabela4[[#This Row],[Mês]], "janfevmarabrmaijunjulagosetoutnovdez")/3 + 1, 1))</f>
        <v>7</v>
      </c>
      <c r="I2806" s="51">
        <v>340</v>
      </c>
      <c r="J2806" s="47">
        <v>340</v>
      </c>
    </row>
    <row r="2807" spans="1:10" x14ac:dyDescent="0.25">
      <c r="A2807" s="59" t="s">
        <v>201</v>
      </c>
      <c r="B2807" s="46" t="s">
        <v>193</v>
      </c>
      <c r="C2807" s="46" t="s">
        <v>180</v>
      </c>
      <c r="D2807" s="46" t="s">
        <v>177</v>
      </c>
      <c r="E2807" s="68">
        <f>_xlfn.XLOOKUP(Tabela4[[#This Row],[Origem]],Tabela2[Estado],Tabela2[Id_Porto],-1)</f>
        <v>5</v>
      </c>
      <c r="F2807" s="68">
        <f>_xlfn.XLOOKUP(Tabela4[[#This Row],[Destino]],Tabela2[Estado],Tabela2[Id_Porto],-1)</f>
        <v>1</v>
      </c>
      <c r="G2807" s="68">
        <f>_xlfn.XLOOKUP(Tabela4[[#This Row],[Tipo]],Tabela5[Tipo],Tabela5[Id_Carga],-1)</f>
        <v>4</v>
      </c>
      <c r="H2807" s="59">
        <f>MONTH(DATE(2024, FIND(Tabela4[[#This Row],[Mês]], "janfevmarabrmaijunjulagosetoutnovdez")/3 + 1, 1))</f>
        <v>7</v>
      </c>
      <c r="I2807" s="51">
        <v>166</v>
      </c>
      <c r="J2807" s="47">
        <v>332</v>
      </c>
    </row>
    <row r="2808" spans="1:10" x14ac:dyDescent="0.25">
      <c r="A2808" s="59" t="s">
        <v>201</v>
      </c>
      <c r="B2808" s="46" t="s">
        <v>192</v>
      </c>
      <c r="C2808" s="46" t="s">
        <v>86</v>
      </c>
      <c r="D2808" s="46" t="s">
        <v>186</v>
      </c>
      <c r="E2808" s="68">
        <f>_xlfn.XLOOKUP(Tabela4[[#This Row],[Origem]],Tabela2[Estado],Tabela2[Id_Porto],-1)</f>
        <v>4</v>
      </c>
      <c r="F2808" s="68">
        <f>_xlfn.XLOOKUP(Tabela4[[#This Row],[Destino]],Tabela2[Estado],Tabela2[Id_Porto],-1)</f>
        <v>11</v>
      </c>
      <c r="G2808" s="68">
        <f>_xlfn.XLOOKUP(Tabela4[[#This Row],[Tipo]],Tabela5[Tipo],Tabela5[Id_Carga],-1)</f>
        <v>1</v>
      </c>
      <c r="H2808" s="59">
        <f>MONTH(DATE(2024, FIND(Tabela4[[#This Row],[Mês]], "janfevmarabrmaijunjulagosetoutnovdez")/3 + 1, 1))</f>
        <v>7</v>
      </c>
      <c r="I2808" s="51">
        <v>331</v>
      </c>
      <c r="J2808" s="47">
        <v>331</v>
      </c>
    </row>
    <row r="2809" spans="1:10" x14ac:dyDescent="0.25">
      <c r="A2809" s="59" t="s">
        <v>201</v>
      </c>
      <c r="B2809" s="46" t="s">
        <v>192</v>
      </c>
      <c r="C2809" s="46" t="s">
        <v>180</v>
      </c>
      <c r="D2809" s="46" t="s">
        <v>181</v>
      </c>
      <c r="E2809" s="68">
        <f>_xlfn.XLOOKUP(Tabela4[[#This Row],[Origem]],Tabela2[Estado],Tabela2[Id_Porto],-1)</f>
        <v>5</v>
      </c>
      <c r="F2809" s="68">
        <f>_xlfn.XLOOKUP(Tabela4[[#This Row],[Destino]],Tabela2[Estado],Tabela2[Id_Porto],-1)</f>
        <v>6</v>
      </c>
      <c r="G2809" s="68">
        <f>_xlfn.XLOOKUP(Tabela4[[#This Row],[Tipo]],Tabela5[Tipo],Tabela5[Id_Carga],-1)</f>
        <v>1</v>
      </c>
      <c r="H2809" s="59">
        <f>MONTH(DATE(2024, FIND(Tabela4[[#This Row],[Mês]], "janfevmarabrmaijunjulagosetoutnovdez")/3 + 1, 1))</f>
        <v>7</v>
      </c>
      <c r="I2809" s="51">
        <v>317</v>
      </c>
      <c r="J2809" s="47">
        <v>317</v>
      </c>
    </row>
    <row r="2810" spans="1:10" x14ac:dyDescent="0.25">
      <c r="A2810" s="59" t="s">
        <v>201</v>
      </c>
      <c r="B2810" s="46" t="s">
        <v>192</v>
      </c>
      <c r="C2810" s="46" t="s">
        <v>187</v>
      </c>
      <c r="D2810" s="46" t="s">
        <v>180</v>
      </c>
      <c r="E2810" s="68">
        <f>_xlfn.XLOOKUP(Tabela4[[#This Row],[Origem]],Tabela2[Estado],Tabela2[Id_Porto],-1)</f>
        <v>12</v>
      </c>
      <c r="F2810" s="68">
        <f>_xlfn.XLOOKUP(Tabela4[[#This Row],[Destino]],Tabela2[Estado],Tabela2[Id_Porto],-1)</f>
        <v>5</v>
      </c>
      <c r="G2810" s="68">
        <f>_xlfn.XLOOKUP(Tabela4[[#This Row],[Tipo]],Tabela5[Tipo],Tabela5[Id_Carga],-1)</f>
        <v>1</v>
      </c>
      <c r="H2810" s="59">
        <f>MONTH(DATE(2024, FIND(Tabela4[[#This Row],[Mês]], "janfevmarabrmaijunjulagosetoutnovdez")/3 + 1, 1))</f>
        <v>7</v>
      </c>
      <c r="I2810" s="51">
        <v>311</v>
      </c>
      <c r="J2810" s="47">
        <v>311</v>
      </c>
    </row>
    <row r="2811" spans="1:10" x14ac:dyDescent="0.25">
      <c r="A2811" s="59" t="s">
        <v>201</v>
      </c>
      <c r="B2811" s="46" t="s">
        <v>192</v>
      </c>
      <c r="C2811" s="46" t="s">
        <v>181</v>
      </c>
      <c r="D2811" s="46" t="s">
        <v>184</v>
      </c>
      <c r="E2811" s="68">
        <f>_xlfn.XLOOKUP(Tabela4[[#This Row],[Origem]],Tabela2[Estado],Tabela2[Id_Porto],-1)</f>
        <v>6</v>
      </c>
      <c r="F2811" s="68">
        <f>_xlfn.XLOOKUP(Tabela4[[#This Row],[Destino]],Tabela2[Estado],Tabela2[Id_Porto],-1)</f>
        <v>9</v>
      </c>
      <c r="G2811" s="68">
        <f>_xlfn.XLOOKUP(Tabela4[[#This Row],[Tipo]],Tabela5[Tipo],Tabela5[Id_Carga],-1)</f>
        <v>1</v>
      </c>
      <c r="H2811" s="59">
        <f>MONTH(DATE(2024, FIND(Tabela4[[#This Row],[Mês]], "janfevmarabrmaijunjulagosetoutnovdez")/3 + 1, 1))</f>
        <v>7</v>
      </c>
      <c r="I2811" s="51">
        <v>288</v>
      </c>
      <c r="J2811" s="47">
        <v>288</v>
      </c>
    </row>
    <row r="2812" spans="1:10" x14ac:dyDescent="0.25">
      <c r="A2812" s="59" t="s">
        <v>201</v>
      </c>
      <c r="B2812" s="46" t="s">
        <v>191</v>
      </c>
      <c r="C2812" s="46" t="s">
        <v>182</v>
      </c>
      <c r="D2812" s="46" t="s">
        <v>184</v>
      </c>
      <c r="E2812" s="68">
        <f>_xlfn.XLOOKUP(Tabela4[[#This Row],[Origem]],Tabela2[Estado],Tabela2[Id_Porto],-1)</f>
        <v>7</v>
      </c>
      <c r="F2812" s="68">
        <f>_xlfn.XLOOKUP(Tabela4[[#This Row],[Destino]],Tabela2[Estado],Tabela2[Id_Porto],-1)</f>
        <v>9</v>
      </c>
      <c r="G2812" s="68">
        <f>_xlfn.XLOOKUP(Tabela4[[#This Row],[Tipo]],Tabela5[Tipo],Tabela5[Id_Carga],-1)</f>
        <v>3</v>
      </c>
      <c r="H2812" s="59">
        <f>MONTH(DATE(2024, FIND(Tabela4[[#This Row],[Mês]], "janfevmarabrmaijunjulagosetoutnovdez")/3 + 1, 1))</f>
        <v>7</v>
      </c>
      <c r="I2812" s="51">
        <v>143</v>
      </c>
      <c r="J2812" s="47">
        <v>286</v>
      </c>
    </row>
    <row r="2813" spans="1:10" x14ac:dyDescent="0.25">
      <c r="A2813" s="59" t="s">
        <v>201</v>
      </c>
      <c r="B2813" s="46" t="s">
        <v>191</v>
      </c>
      <c r="C2813" s="46" t="s">
        <v>181</v>
      </c>
      <c r="D2813" s="46" t="s">
        <v>86</v>
      </c>
      <c r="E2813" s="68">
        <f>_xlfn.XLOOKUP(Tabela4[[#This Row],[Origem]],Tabela2[Estado],Tabela2[Id_Porto],-1)</f>
        <v>6</v>
      </c>
      <c r="F2813" s="68">
        <f>_xlfn.XLOOKUP(Tabela4[[#This Row],[Destino]],Tabela2[Estado],Tabela2[Id_Porto],-1)</f>
        <v>4</v>
      </c>
      <c r="G2813" s="68">
        <f>_xlfn.XLOOKUP(Tabela4[[#This Row],[Tipo]],Tabela5[Tipo],Tabela5[Id_Carga],-1)</f>
        <v>3</v>
      </c>
      <c r="H2813" s="59">
        <f>MONTH(DATE(2024, FIND(Tabela4[[#This Row],[Mês]], "janfevmarabrmaijunjulagosetoutnovdez")/3 + 1, 1))</f>
        <v>7</v>
      </c>
      <c r="I2813" s="51">
        <v>142</v>
      </c>
      <c r="J2813" s="47">
        <v>284</v>
      </c>
    </row>
    <row r="2814" spans="1:10" x14ac:dyDescent="0.25">
      <c r="A2814" s="59" t="s">
        <v>201</v>
      </c>
      <c r="B2814" s="46" t="s">
        <v>192</v>
      </c>
      <c r="C2814" s="46" t="s">
        <v>184</v>
      </c>
      <c r="D2814" s="46" t="s">
        <v>183</v>
      </c>
      <c r="E2814" s="68">
        <f>_xlfn.XLOOKUP(Tabela4[[#This Row],[Origem]],Tabela2[Estado],Tabela2[Id_Porto],-1)</f>
        <v>9</v>
      </c>
      <c r="F2814" s="68">
        <f>_xlfn.XLOOKUP(Tabela4[[#This Row],[Destino]],Tabela2[Estado],Tabela2[Id_Porto],-1)</f>
        <v>8</v>
      </c>
      <c r="G2814" s="68">
        <f>_xlfn.XLOOKUP(Tabela4[[#This Row],[Tipo]],Tabela5[Tipo],Tabela5[Id_Carga],-1)</f>
        <v>1</v>
      </c>
      <c r="H2814" s="59">
        <f>MONTH(DATE(2024, FIND(Tabela4[[#This Row],[Mês]], "janfevmarabrmaijunjulagosetoutnovdez")/3 + 1, 1))</f>
        <v>7</v>
      </c>
      <c r="I2814" s="51">
        <v>278</v>
      </c>
      <c r="J2814" s="47">
        <v>278</v>
      </c>
    </row>
    <row r="2815" spans="1:10" x14ac:dyDescent="0.25">
      <c r="A2815" s="59" t="s">
        <v>201</v>
      </c>
      <c r="B2815" s="46" t="s">
        <v>192</v>
      </c>
      <c r="C2815" s="46" t="s">
        <v>187</v>
      </c>
      <c r="D2815" s="46" t="s">
        <v>181</v>
      </c>
      <c r="E2815" s="68">
        <f>_xlfn.XLOOKUP(Tabela4[[#This Row],[Origem]],Tabela2[Estado],Tabela2[Id_Porto],-1)</f>
        <v>12</v>
      </c>
      <c r="F2815" s="68">
        <f>_xlfn.XLOOKUP(Tabela4[[#This Row],[Destino]],Tabela2[Estado],Tabela2[Id_Porto],-1)</f>
        <v>6</v>
      </c>
      <c r="G2815" s="68">
        <f>_xlfn.XLOOKUP(Tabela4[[#This Row],[Tipo]],Tabela5[Tipo],Tabela5[Id_Carga],-1)</f>
        <v>1</v>
      </c>
      <c r="H2815" s="59">
        <f>MONTH(DATE(2024, FIND(Tabela4[[#This Row],[Mês]], "janfevmarabrmaijunjulagosetoutnovdez")/3 + 1, 1))</f>
        <v>7</v>
      </c>
      <c r="I2815" s="51">
        <v>267</v>
      </c>
      <c r="J2815" s="47">
        <v>267</v>
      </c>
    </row>
    <row r="2816" spans="1:10" x14ac:dyDescent="0.25">
      <c r="A2816" s="59" t="s">
        <v>201</v>
      </c>
      <c r="B2816" s="46" t="s">
        <v>193</v>
      </c>
      <c r="C2816" s="46" t="s">
        <v>186</v>
      </c>
      <c r="D2816" s="46" t="s">
        <v>181</v>
      </c>
      <c r="E2816" s="68">
        <f>_xlfn.XLOOKUP(Tabela4[[#This Row],[Origem]],Tabela2[Estado],Tabela2[Id_Porto],-1)</f>
        <v>11</v>
      </c>
      <c r="F2816" s="68">
        <f>_xlfn.XLOOKUP(Tabela4[[#This Row],[Destino]],Tabela2[Estado],Tabela2[Id_Porto],-1)</f>
        <v>6</v>
      </c>
      <c r="G2816" s="68">
        <f>_xlfn.XLOOKUP(Tabela4[[#This Row],[Tipo]],Tabela5[Tipo],Tabela5[Id_Carga],-1)</f>
        <v>4</v>
      </c>
      <c r="H2816" s="59">
        <f>MONTH(DATE(2024, FIND(Tabela4[[#This Row],[Mês]], "janfevmarabrmaijunjulagosetoutnovdez")/3 + 1, 1))</f>
        <v>7</v>
      </c>
      <c r="I2816" s="51">
        <v>131</v>
      </c>
      <c r="J2816" s="47">
        <v>262</v>
      </c>
    </row>
    <row r="2817" spans="1:10" x14ac:dyDescent="0.25">
      <c r="A2817" s="59" t="s">
        <v>201</v>
      </c>
      <c r="B2817" s="46" t="s">
        <v>191</v>
      </c>
      <c r="C2817" s="46" t="s">
        <v>187</v>
      </c>
      <c r="D2817" s="46" t="s">
        <v>177</v>
      </c>
      <c r="E2817" s="68">
        <f>_xlfn.XLOOKUP(Tabela4[[#This Row],[Origem]],Tabela2[Estado],Tabela2[Id_Porto],-1)</f>
        <v>12</v>
      </c>
      <c r="F2817" s="68">
        <f>_xlfn.XLOOKUP(Tabela4[[#This Row],[Destino]],Tabela2[Estado],Tabela2[Id_Porto],-1)</f>
        <v>1</v>
      </c>
      <c r="G2817" s="68">
        <f>_xlfn.XLOOKUP(Tabela4[[#This Row],[Tipo]],Tabela5[Tipo],Tabela5[Id_Carga],-1)</f>
        <v>3</v>
      </c>
      <c r="H2817" s="59">
        <f>MONTH(DATE(2024, FIND(Tabela4[[#This Row],[Mês]], "janfevmarabrmaijunjulagosetoutnovdez")/3 + 1, 1))</f>
        <v>7</v>
      </c>
      <c r="I2817" s="51">
        <v>130</v>
      </c>
      <c r="J2817" s="47">
        <v>260</v>
      </c>
    </row>
    <row r="2818" spans="1:10" x14ac:dyDescent="0.25">
      <c r="A2818" s="59" t="s">
        <v>201</v>
      </c>
      <c r="B2818" s="46" t="s">
        <v>191</v>
      </c>
      <c r="C2818" s="46" t="s">
        <v>177</v>
      </c>
      <c r="D2818" s="46" t="s">
        <v>186</v>
      </c>
      <c r="E2818" s="68">
        <f>_xlfn.XLOOKUP(Tabela4[[#This Row],[Origem]],Tabela2[Estado],Tabela2[Id_Porto],-1)</f>
        <v>1</v>
      </c>
      <c r="F2818" s="68">
        <f>_xlfn.XLOOKUP(Tabela4[[#This Row],[Destino]],Tabela2[Estado],Tabela2[Id_Porto],-1)</f>
        <v>11</v>
      </c>
      <c r="G2818" s="68">
        <f>_xlfn.XLOOKUP(Tabela4[[#This Row],[Tipo]],Tabela5[Tipo],Tabela5[Id_Carga],-1)</f>
        <v>3</v>
      </c>
      <c r="H2818" s="59">
        <f>MONTH(DATE(2024, FIND(Tabela4[[#This Row],[Mês]], "janfevmarabrmaijunjulagosetoutnovdez")/3 + 1, 1))</f>
        <v>7</v>
      </c>
      <c r="I2818" s="51">
        <v>126</v>
      </c>
      <c r="J2818" s="47">
        <v>252</v>
      </c>
    </row>
    <row r="2819" spans="1:10" x14ac:dyDescent="0.25">
      <c r="A2819" s="59" t="s">
        <v>201</v>
      </c>
      <c r="B2819" s="46" t="s">
        <v>192</v>
      </c>
      <c r="C2819" s="46" t="s">
        <v>177</v>
      </c>
      <c r="D2819" s="46" t="s">
        <v>184</v>
      </c>
      <c r="E2819" s="68">
        <f>_xlfn.XLOOKUP(Tabela4[[#This Row],[Origem]],Tabela2[Estado],Tabela2[Id_Porto],-1)</f>
        <v>1</v>
      </c>
      <c r="F2819" s="68">
        <f>_xlfn.XLOOKUP(Tabela4[[#This Row],[Destino]],Tabela2[Estado],Tabela2[Id_Porto],-1)</f>
        <v>9</v>
      </c>
      <c r="G2819" s="68">
        <f>_xlfn.XLOOKUP(Tabela4[[#This Row],[Tipo]],Tabela5[Tipo],Tabela5[Id_Carga],-1)</f>
        <v>1</v>
      </c>
      <c r="H2819" s="59">
        <f>MONTH(DATE(2024, FIND(Tabela4[[#This Row],[Mês]], "janfevmarabrmaijunjulagosetoutnovdez")/3 + 1, 1))</f>
        <v>7</v>
      </c>
      <c r="I2819" s="51">
        <v>244</v>
      </c>
      <c r="J2819" s="47">
        <v>244</v>
      </c>
    </row>
    <row r="2820" spans="1:10" x14ac:dyDescent="0.25">
      <c r="A2820" s="59" t="s">
        <v>201</v>
      </c>
      <c r="B2820" s="46" t="s">
        <v>192</v>
      </c>
      <c r="C2820" s="46" t="s">
        <v>177</v>
      </c>
      <c r="D2820" s="46" t="s">
        <v>86</v>
      </c>
      <c r="E2820" s="68">
        <f>_xlfn.XLOOKUP(Tabela4[[#This Row],[Origem]],Tabela2[Estado],Tabela2[Id_Porto],-1)</f>
        <v>1</v>
      </c>
      <c r="F2820" s="68">
        <f>_xlfn.XLOOKUP(Tabela4[[#This Row],[Destino]],Tabela2[Estado],Tabela2[Id_Porto],-1)</f>
        <v>4</v>
      </c>
      <c r="G2820" s="68">
        <f>_xlfn.XLOOKUP(Tabela4[[#This Row],[Tipo]],Tabela5[Tipo],Tabela5[Id_Carga],-1)</f>
        <v>1</v>
      </c>
      <c r="H2820" s="59">
        <f>MONTH(DATE(2024, FIND(Tabela4[[#This Row],[Mês]], "janfevmarabrmaijunjulagosetoutnovdez")/3 + 1, 1))</f>
        <v>7</v>
      </c>
      <c r="I2820" s="51">
        <v>243</v>
      </c>
      <c r="J2820" s="47">
        <v>243</v>
      </c>
    </row>
    <row r="2821" spans="1:10" x14ac:dyDescent="0.25">
      <c r="A2821" s="59" t="s">
        <v>201</v>
      </c>
      <c r="B2821" s="46" t="s">
        <v>191</v>
      </c>
      <c r="C2821" s="46" t="s">
        <v>187</v>
      </c>
      <c r="D2821" s="46" t="s">
        <v>86</v>
      </c>
      <c r="E2821" s="68">
        <f>_xlfn.XLOOKUP(Tabela4[[#This Row],[Origem]],Tabela2[Estado],Tabela2[Id_Porto],-1)</f>
        <v>12</v>
      </c>
      <c r="F2821" s="68">
        <f>_xlfn.XLOOKUP(Tabela4[[#This Row],[Destino]],Tabela2[Estado],Tabela2[Id_Porto],-1)</f>
        <v>4</v>
      </c>
      <c r="G2821" s="68">
        <f>_xlfn.XLOOKUP(Tabela4[[#This Row],[Tipo]],Tabela5[Tipo],Tabela5[Id_Carga],-1)</f>
        <v>3</v>
      </c>
      <c r="H2821" s="59">
        <f>MONTH(DATE(2024, FIND(Tabela4[[#This Row],[Mês]], "janfevmarabrmaijunjulagosetoutnovdez")/3 + 1, 1))</f>
        <v>7</v>
      </c>
      <c r="I2821" s="51">
        <v>121</v>
      </c>
      <c r="J2821" s="47">
        <v>242</v>
      </c>
    </row>
    <row r="2822" spans="1:10" x14ac:dyDescent="0.25">
      <c r="A2822" s="59" t="s">
        <v>201</v>
      </c>
      <c r="B2822" s="46" t="s">
        <v>191</v>
      </c>
      <c r="C2822" s="46" t="s">
        <v>181</v>
      </c>
      <c r="D2822" s="46" t="s">
        <v>186</v>
      </c>
      <c r="E2822" s="68">
        <f>_xlfn.XLOOKUP(Tabela4[[#This Row],[Origem]],Tabela2[Estado],Tabela2[Id_Porto],-1)</f>
        <v>6</v>
      </c>
      <c r="F2822" s="68">
        <f>_xlfn.XLOOKUP(Tabela4[[#This Row],[Destino]],Tabela2[Estado],Tabela2[Id_Porto],-1)</f>
        <v>11</v>
      </c>
      <c r="G2822" s="68">
        <f>_xlfn.XLOOKUP(Tabela4[[#This Row],[Tipo]],Tabela5[Tipo],Tabela5[Id_Carga],-1)</f>
        <v>3</v>
      </c>
      <c r="H2822" s="59">
        <f>MONTH(DATE(2024, FIND(Tabela4[[#This Row],[Mês]], "janfevmarabrmaijunjulagosetoutnovdez")/3 + 1, 1))</f>
        <v>7</v>
      </c>
      <c r="I2822" s="51">
        <v>120</v>
      </c>
      <c r="J2822" s="47">
        <v>240</v>
      </c>
    </row>
    <row r="2823" spans="1:10" x14ac:dyDescent="0.25">
      <c r="A2823" s="59" t="s">
        <v>201</v>
      </c>
      <c r="B2823" s="46" t="s">
        <v>191</v>
      </c>
      <c r="C2823" s="46" t="s">
        <v>86</v>
      </c>
      <c r="D2823" s="46" t="s">
        <v>186</v>
      </c>
      <c r="E2823" s="68">
        <f>_xlfn.XLOOKUP(Tabela4[[#This Row],[Origem]],Tabela2[Estado],Tabela2[Id_Porto],-1)</f>
        <v>4</v>
      </c>
      <c r="F2823" s="68">
        <f>_xlfn.XLOOKUP(Tabela4[[#This Row],[Destino]],Tabela2[Estado],Tabela2[Id_Porto],-1)</f>
        <v>11</v>
      </c>
      <c r="G2823" s="68">
        <f>_xlfn.XLOOKUP(Tabela4[[#This Row],[Tipo]],Tabela5[Tipo],Tabela5[Id_Carga],-1)</f>
        <v>3</v>
      </c>
      <c r="H2823" s="59">
        <f>MONTH(DATE(2024, FIND(Tabela4[[#This Row],[Mês]], "janfevmarabrmaijunjulagosetoutnovdez")/3 + 1, 1))</f>
        <v>7</v>
      </c>
      <c r="I2823" s="51">
        <v>113</v>
      </c>
      <c r="J2823" s="47">
        <v>226</v>
      </c>
    </row>
    <row r="2824" spans="1:10" x14ac:dyDescent="0.25">
      <c r="A2824" s="59" t="s">
        <v>201</v>
      </c>
      <c r="B2824" s="46" t="s">
        <v>191</v>
      </c>
      <c r="C2824" s="46" t="s">
        <v>178</v>
      </c>
      <c r="D2824" s="46" t="s">
        <v>184</v>
      </c>
      <c r="E2824" s="68">
        <f>_xlfn.XLOOKUP(Tabela4[[#This Row],[Origem]],Tabela2[Estado],Tabela2[Id_Porto],-1)</f>
        <v>2</v>
      </c>
      <c r="F2824" s="68">
        <f>_xlfn.XLOOKUP(Tabela4[[#This Row],[Destino]],Tabela2[Estado],Tabela2[Id_Porto],-1)</f>
        <v>9</v>
      </c>
      <c r="G2824" s="68">
        <f>_xlfn.XLOOKUP(Tabela4[[#This Row],[Tipo]],Tabela5[Tipo],Tabela5[Id_Carga],-1)</f>
        <v>3</v>
      </c>
      <c r="H2824" s="59">
        <f>MONTH(DATE(2024, FIND(Tabela4[[#This Row],[Mês]], "janfevmarabrmaijunjulagosetoutnovdez")/3 + 1, 1))</f>
        <v>7</v>
      </c>
      <c r="I2824" s="51">
        <v>109</v>
      </c>
      <c r="J2824" s="47">
        <v>218</v>
      </c>
    </row>
    <row r="2825" spans="1:10" x14ac:dyDescent="0.25">
      <c r="A2825" s="59" t="s">
        <v>201</v>
      </c>
      <c r="B2825" s="46" t="s">
        <v>191</v>
      </c>
      <c r="C2825" s="46" t="s">
        <v>86</v>
      </c>
      <c r="D2825" s="46" t="s">
        <v>186</v>
      </c>
      <c r="E2825" s="68">
        <f>_xlfn.XLOOKUP(Tabela4[[#This Row],[Origem]],Tabela2[Estado],Tabela2[Id_Porto],-1)</f>
        <v>4</v>
      </c>
      <c r="F2825" s="68">
        <f>_xlfn.XLOOKUP(Tabela4[[#This Row],[Destino]],Tabela2[Estado],Tabela2[Id_Porto],-1)</f>
        <v>11</v>
      </c>
      <c r="G2825" s="68">
        <f>_xlfn.XLOOKUP(Tabela4[[#This Row],[Tipo]],Tabela5[Tipo],Tabela5[Id_Carga],-1)</f>
        <v>3</v>
      </c>
      <c r="H2825" s="59">
        <f>MONTH(DATE(2024, FIND(Tabela4[[#This Row],[Mês]], "janfevmarabrmaijunjulagosetoutnovdez")/3 + 1, 1))</f>
        <v>7</v>
      </c>
      <c r="I2825" s="51">
        <v>107</v>
      </c>
      <c r="J2825" s="47">
        <v>214</v>
      </c>
    </row>
    <row r="2826" spans="1:10" x14ac:dyDescent="0.25">
      <c r="A2826" s="59" t="s">
        <v>201</v>
      </c>
      <c r="B2826" s="46" t="s">
        <v>191</v>
      </c>
      <c r="C2826" s="46" t="s">
        <v>181</v>
      </c>
      <c r="D2826" s="46" t="s">
        <v>180</v>
      </c>
      <c r="E2826" s="68">
        <f>_xlfn.XLOOKUP(Tabela4[[#This Row],[Origem]],Tabela2[Estado],Tabela2[Id_Porto],-1)</f>
        <v>6</v>
      </c>
      <c r="F2826" s="68">
        <f>_xlfn.XLOOKUP(Tabela4[[#This Row],[Destino]],Tabela2[Estado],Tabela2[Id_Porto],-1)</f>
        <v>5</v>
      </c>
      <c r="G2826" s="68">
        <f>_xlfn.XLOOKUP(Tabela4[[#This Row],[Tipo]],Tabela5[Tipo],Tabela5[Id_Carga],-1)</f>
        <v>3</v>
      </c>
      <c r="H2826" s="59">
        <f>MONTH(DATE(2024, FIND(Tabela4[[#This Row],[Mês]], "janfevmarabrmaijunjulagosetoutnovdez")/3 + 1, 1))</f>
        <v>7</v>
      </c>
      <c r="I2826" s="51">
        <v>106</v>
      </c>
      <c r="J2826" s="47">
        <v>212</v>
      </c>
    </row>
    <row r="2827" spans="1:10" x14ac:dyDescent="0.25">
      <c r="A2827" s="59" t="s">
        <v>201</v>
      </c>
      <c r="B2827" s="46" t="s">
        <v>193</v>
      </c>
      <c r="C2827" s="46" t="s">
        <v>184</v>
      </c>
      <c r="D2827" s="46" t="s">
        <v>183</v>
      </c>
      <c r="E2827" s="68">
        <f>_xlfn.XLOOKUP(Tabela4[[#This Row],[Origem]],Tabela2[Estado],Tabela2[Id_Porto],-1)</f>
        <v>9</v>
      </c>
      <c r="F2827" s="68">
        <f>_xlfn.XLOOKUP(Tabela4[[#This Row],[Destino]],Tabela2[Estado],Tabela2[Id_Porto],-1)</f>
        <v>8</v>
      </c>
      <c r="G2827" s="68">
        <f>_xlfn.XLOOKUP(Tabela4[[#This Row],[Tipo]],Tabela5[Tipo],Tabela5[Id_Carga],-1)</f>
        <v>4</v>
      </c>
      <c r="H2827" s="59">
        <f>MONTH(DATE(2024, FIND(Tabela4[[#This Row],[Mês]], "janfevmarabrmaijunjulagosetoutnovdez")/3 + 1, 1))</f>
        <v>7</v>
      </c>
      <c r="I2827" s="51">
        <v>105</v>
      </c>
      <c r="J2827" s="47">
        <v>210</v>
      </c>
    </row>
    <row r="2828" spans="1:10" x14ac:dyDescent="0.25">
      <c r="A2828" s="59" t="s">
        <v>201</v>
      </c>
      <c r="B2828" s="46" t="s">
        <v>192</v>
      </c>
      <c r="C2828" s="46" t="s">
        <v>86</v>
      </c>
      <c r="D2828" s="46" t="s">
        <v>184</v>
      </c>
      <c r="E2828" s="68">
        <f>_xlfn.XLOOKUP(Tabela4[[#This Row],[Origem]],Tabela2[Estado],Tabela2[Id_Porto],-1)</f>
        <v>4</v>
      </c>
      <c r="F2828" s="68">
        <f>_xlfn.XLOOKUP(Tabela4[[#This Row],[Destino]],Tabela2[Estado],Tabela2[Id_Porto],-1)</f>
        <v>9</v>
      </c>
      <c r="G2828" s="68">
        <f>_xlfn.XLOOKUP(Tabela4[[#This Row],[Tipo]],Tabela5[Tipo],Tabela5[Id_Carga],-1)</f>
        <v>1</v>
      </c>
      <c r="H2828" s="59">
        <f>MONTH(DATE(2024, FIND(Tabela4[[#This Row],[Mês]], "janfevmarabrmaijunjulagosetoutnovdez")/3 + 1, 1))</f>
        <v>7</v>
      </c>
      <c r="I2828" s="51">
        <v>209</v>
      </c>
      <c r="J2828" s="47">
        <v>209</v>
      </c>
    </row>
    <row r="2829" spans="1:10" x14ac:dyDescent="0.25">
      <c r="A2829" s="59" t="s">
        <v>201</v>
      </c>
      <c r="B2829" s="46" t="s">
        <v>191</v>
      </c>
      <c r="C2829" s="46" t="s">
        <v>184</v>
      </c>
      <c r="D2829" s="46" t="s">
        <v>86</v>
      </c>
      <c r="E2829" s="68">
        <f>_xlfn.XLOOKUP(Tabela4[[#This Row],[Origem]],Tabela2[Estado],Tabela2[Id_Porto],-1)</f>
        <v>9</v>
      </c>
      <c r="F2829" s="68">
        <f>_xlfn.XLOOKUP(Tabela4[[#This Row],[Destino]],Tabela2[Estado],Tabela2[Id_Porto],-1)</f>
        <v>4</v>
      </c>
      <c r="G2829" s="68">
        <f>_xlfn.XLOOKUP(Tabela4[[#This Row],[Tipo]],Tabela5[Tipo],Tabela5[Id_Carga],-1)</f>
        <v>3</v>
      </c>
      <c r="H2829" s="59">
        <f>MONTH(DATE(2024, FIND(Tabela4[[#This Row],[Mês]], "janfevmarabrmaijunjulagosetoutnovdez")/3 + 1, 1))</f>
        <v>7</v>
      </c>
      <c r="I2829" s="51">
        <v>101</v>
      </c>
      <c r="J2829" s="47">
        <v>202</v>
      </c>
    </row>
    <row r="2830" spans="1:10" x14ac:dyDescent="0.25">
      <c r="A2830" s="59" t="s">
        <v>201</v>
      </c>
      <c r="B2830" s="46" t="s">
        <v>191</v>
      </c>
      <c r="C2830" s="46" t="s">
        <v>181</v>
      </c>
      <c r="D2830" s="46" t="s">
        <v>177</v>
      </c>
      <c r="E2830" s="68">
        <f>_xlfn.XLOOKUP(Tabela4[[#This Row],[Origem]],Tabela2[Estado],Tabela2[Id_Porto],-1)</f>
        <v>6</v>
      </c>
      <c r="F2830" s="68">
        <f>_xlfn.XLOOKUP(Tabela4[[#This Row],[Destino]],Tabela2[Estado],Tabela2[Id_Porto],-1)</f>
        <v>1</v>
      </c>
      <c r="G2830" s="68">
        <f>_xlfn.XLOOKUP(Tabela4[[#This Row],[Tipo]],Tabela5[Tipo],Tabela5[Id_Carga],-1)</f>
        <v>3</v>
      </c>
      <c r="H2830" s="59">
        <f>MONTH(DATE(2024, FIND(Tabela4[[#This Row],[Mês]], "janfevmarabrmaijunjulagosetoutnovdez")/3 + 1, 1))</f>
        <v>7</v>
      </c>
      <c r="I2830" s="51">
        <v>97</v>
      </c>
      <c r="J2830" s="47">
        <v>194</v>
      </c>
    </row>
    <row r="2831" spans="1:10" x14ac:dyDescent="0.25">
      <c r="A2831" s="59" t="s">
        <v>201</v>
      </c>
      <c r="B2831" s="46" t="s">
        <v>192</v>
      </c>
      <c r="C2831" s="46" t="s">
        <v>177</v>
      </c>
      <c r="D2831" s="46" t="s">
        <v>183</v>
      </c>
      <c r="E2831" s="68">
        <f>_xlfn.XLOOKUP(Tabela4[[#This Row],[Origem]],Tabela2[Estado],Tabela2[Id_Porto],-1)</f>
        <v>1</v>
      </c>
      <c r="F2831" s="68">
        <f>_xlfn.XLOOKUP(Tabela4[[#This Row],[Destino]],Tabela2[Estado],Tabela2[Id_Porto],-1)</f>
        <v>8</v>
      </c>
      <c r="G2831" s="68">
        <f>_xlfn.XLOOKUP(Tabela4[[#This Row],[Tipo]],Tabela5[Tipo],Tabela5[Id_Carga],-1)</f>
        <v>1</v>
      </c>
      <c r="H2831" s="59">
        <f>MONTH(DATE(2024, FIND(Tabela4[[#This Row],[Mês]], "janfevmarabrmaijunjulagosetoutnovdez")/3 + 1, 1))</f>
        <v>7</v>
      </c>
      <c r="I2831" s="51">
        <v>186</v>
      </c>
      <c r="J2831" s="47">
        <v>186</v>
      </c>
    </row>
    <row r="2832" spans="1:10" x14ac:dyDescent="0.25">
      <c r="A2832" s="59" t="s">
        <v>201</v>
      </c>
      <c r="B2832" s="46" t="s">
        <v>191</v>
      </c>
      <c r="C2832" s="46" t="s">
        <v>86</v>
      </c>
      <c r="D2832" s="46" t="s">
        <v>184</v>
      </c>
      <c r="E2832" s="68">
        <f>_xlfn.XLOOKUP(Tabela4[[#This Row],[Origem]],Tabela2[Estado],Tabela2[Id_Porto],-1)</f>
        <v>4</v>
      </c>
      <c r="F2832" s="68">
        <f>_xlfn.XLOOKUP(Tabela4[[#This Row],[Destino]],Tabela2[Estado],Tabela2[Id_Porto],-1)</f>
        <v>9</v>
      </c>
      <c r="G2832" s="68">
        <f>_xlfn.XLOOKUP(Tabela4[[#This Row],[Tipo]],Tabela5[Tipo],Tabela5[Id_Carga],-1)</f>
        <v>3</v>
      </c>
      <c r="H2832" s="59">
        <f>MONTH(DATE(2024, FIND(Tabela4[[#This Row],[Mês]], "janfevmarabrmaijunjulagosetoutnovdez")/3 + 1, 1))</f>
        <v>7</v>
      </c>
      <c r="I2832" s="51">
        <v>93</v>
      </c>
      <c r="J2832" s="47">
        <v>186</v>
      </c>
    </row>
    <row r="2833" spans="1:10" x14ac:dyDescent="0.25">
      <c r="A2833" s="59" t="s">
        <v>201</v>
      </c>
      <c r="B2833" s="46" t="s">
        <v>192</v>
      </c>
      <c r="C2833" s="46" t="s">
        <v>182</v>
      </c>
      <c r="D2833" s="46" t="s">
        <v>184</v>
      </c>
      <c r="E2833" s="68">
        <f>_xlfn.XLOOKUP(Tabela4[[#This Row],[Origem]],Tabela2[Estado],Tabela2[Id_Porto],-1)</f>
        <v>7</v>
      </c>
      <c r="F2833" s="68">
        <f>_xlfn.XLOOKUP(Tabela4[[#This Row],[Destino]],Tabela2[Estado],Tabela2[Id_Porto],-1)</f>
        <v>9</v>
      </c>
      <c r="G2833" s="68">
        <f>_xlfn.XLOOKUP(Tabela4[[#This Row],[Tipo]],Tabela5[Tipo],Tabela5[Id_Carga],-1)</f>
        <v>1</v>
      </c>
      <c r="H2833" s="59">
        <f>MONTH(DATE(2024, FIND(Tabela4[[#This Row],[Mês]], "janfevmarabrmaijunjulagosetoutnovdez")/3 + 1, 1))</f>
        <v>7</v>
      </c>
      <c r="I2833" s="51">
        <v>183</v>
      </c>
      <c r="J2833" s="47">
        <v>183</v>
      </c>
    </row>
    <row r="2834" spans="1:10" x14ac:dyDescent="0.25">
      <c r="A2834" s="59" t="s">
        <v>201</v>
      </c>
      <c r="B2834" s="46" t="s">
        <v>191</v>
      </c>
      <c r="C2834" s="46" t="s">
        <v>180</v>
      </c>
      <c r="D2834" s="46" t="s">
        <v>181</v>
      </c>
      <c r="E2834" s="68">
        <f>_xlfn.XLOOKUP(Tabela4[[#This Row],[Origem]],Tabela2[Estado],Tabela2[Id_Porto],-1)</f>
        <v>5</v>
      </c>
      <c r="F2834" s="68">
        <f>_xlfn.XLOOKUP(Tabela4[[#This Row],[Destino]],Tabela2[Estado],Tabela2[Id_Porto],-1)</f>
        <v>6</v>
      </c>
      <c r="G2834" s="68">
        <f>_xlfn.XLOOKUP(Tabela4[[#This Row],[Tipo]],Tabela5[Tipo],Tabela5[Id_Carga],-1)</f>
        <v>3</v>
      </c>
      <c r="H2834" s="59">
        <f>MONTH(DATE(2024, FIND(Tabela4[[#This Row],[Mês]], "janfevmarabrmaijunjulagosetoutnovdez")/3 + 1, 1))</f>
        <v>7</v>
      </c>
      <c r="I2834" s="51">
        <v>91</v>
      </c>
      <c r="J2834" s="47">
        <v>182</v>
      </c>
    </row>
    <row r="2835" spans="1:10" x14ac:dyDescent="0.25">
      <c r="A2835" s="59" t="s">
        <v>201</v>
      </c>
      <c r="B2835" s="46" t="s">
        <v>192</v>
      </c>
      <c r="C2835" s="46" t="s">
        <v>86</v>
      </c>
      <c r="D2835" s="46" t="s">
        <v>177</v>
      </c>
      <c r="E2835" s="68">
        <f>_xlfn.XLOOKUP(Tabela4[[#This Row],[Origem]],Tabela2[Estado],Tabela2[Id_Porto],-1)</f>
        <v>4</v>
      </c>
      <c r="F2835" s="68">
        <f>_xlfn.XLOOKUP(Tabela4[[#This Row],[Destino]],Tabela2[Estado],Tabela2[Id_Porto],-1)</f>
        <v>1</v>
      </c>
      <c r="G2835" s="68">
        <f>_xlfn.XLOOKUP(Tabela4[[#This Row],[Tipo]],Tabela5[Tipo],Tabela5[Id_Carga],-1)</f>
        <v>1</v>
      </c>
      <c r="H2835" s="59">
        <f>MONTH(DATE(2024, FIND(Tabela4[[#This Row],[Mês]], "janfevmarabrmaijunjulagosetoutnovdez")/3 + 1, 1))</f>
        <v>7</v>
      </c>
      <c r="I2835" s="51">
        <v>178</v>
      </c>
      <c r="J2835" s="47">
        <v>178</v>
      </c>
    </row>
    <row r="2836" spans="1:10" x14ac:dyDescent="0.25">
      <c r="A2836" s="59" t="s">
        <v>201</v>
      </c>
      <c r="B2836" s="46" t="s">
        <v>191</v>
      </c>
      <c r="C2836" s="46" t="s">
        <v>187</v>
      </c>
      <c r="D2836" s="46" t="s">
        <v>177</v>
      </c>
      <c r="E2836" s="68">
        <f>_xlfn.XLOOKUP(Tabela4[[#This Row],[Origem]],Tabela2[Estado],Tabela2[Id_Porto],-1)</f>
        <v>12</v>
      </c>
      <c r="F2836" s="68">
        <f>_xlfn.XLOOKUP(Tabela4[[#This Row],[Destino]],Tabela2[Estado],Tabela2[Id_Porto],-1)</f>
        <v>1</v>
      </c>
      <c r="G2836" s="68">
        <f>_xlfn.XLOOKUP(Tabela4[[#This Row],[Tipo]],Tabela5[Tipo],Tabela5[Id_Carga],-1)</f>
        <v>3</v>
      </c>
      <c r="H2836" s="59">
        <f>MONTH(DATE(2024, FIND(Tabela4[[#This Row],[Mês]], "janfevmarabrmaijunjulagosetoutnovdez")/3 + 1, 1))</f>
        <v>7</v>
      </c>
      <c r="I2836" s="51">
        <v>87</v>
      </c>
      <c r="J2836" s="47">
        <v>174</v>
      </c>
    </row>
    <row r="2837" spans="1:10" x14ac:dyDescent="0.25">
      <c r="A2837" s="59" t="s">
        <v>201</v>
      </c>
      <c r="B2837" s="46" t="s">
        <v>192</v>
      </c>
      <c r="C2837" s="46" t="s">
        <v>181</v>
      </c>
      <c r="D2837" s="46" t="s">
        <v>184</v>
      </c>
      <c r="E2837" s="68">
        <f>_xlfn.XLOOKUP(Tabela4[[#This Row],[Origem]],Tabela2[Estado],Tabela2[Id_Porto],-1)</f>
        <v>6</v>
      </c>
      <c r="F2837" s="68">
        <f>_xlfn.XLOOKUP(Tabela4[[#This Row],[Destino]],Tabela2[Estado],Tabela2[Id_Porto],-1)</f>
        <v>9</v>
      </c>
      <c r="G2837" s="68">
        <f>_xlfn.XLOOKUP(Tabela4[[#This Row],[Tipo]],Tabela5[Tipo],Tabela5[Id_Carga],-1)</f>
        <v>1</v>
      </c>
      <c r="H2837" s="59">
        <f>MONTH(DATE(2024, FIND(Tabela4[[#This Row],[Mês]], "janfevmarabrmaijunjulagosetoutnovdez")/3 + 1, 1))</f>
        <v>7</v>
      </c>
      <c r="I2837" s="51">
        <v>173</v>
      </c>
      <c r="J2837" s="47">
        <v>173</v>
      </c>
    </row>
    <row r="2838" spans="1:10" x14ac:dyDescent="0.25">
      <c r="A2838" s="59" t="s">
        <v>201</v>
      </c>
      <c r="B2838" s="46" t="s">
        <v>191</v>
      </c>
      <c r="C2838" s="46" t="s">
        <v>183</v>
      </c>
      <c r="D2838" s="46" t="s">
        <v>184</v>
      </c>
      <c r="E2838" s="68">
        <f>_xlfn.XLOOKUP(Tabela4[[#This Row],[Origem]],Tabela2[Estado],Tabela2[Id_Porto],-1)</f>
        <v>8</v>
      </c>
      <c r="F2838" s="68">
        <f>_xlfn.XLOOKUP(Tabela4[[#This Row],[Destino]],Tabela2[Estado],Tabela2[Id_Porto],-1)</f>
        <v>9</v>
      </c>
      <c r="G2838" s="68">
        <f>_xlfn.XLOOKUP(Tabela4[[#This Row],[Tipo]],Tabela5[Tipo],Tabela5[Id_Carga],-1)</f>
        <v>3</v>
      </c>
      <c r="H2838" s="59">
        <f>MONTH(DATE(2024, FIND(Tabela4[[#This Row],[Mês]], "janfevmarabrmaijunjulagosetoutnovdez")/3 + 1, 1))</f>
        <v>7</v>
      </c>
      <c r="I2838" s="51">
        <v>81</v>
      </c>
      <c r="J2838" s="47">
        <v>162</v>
      </c>
    </row>
    <row r="2839" spans="1:10" x14ac:dyDescent="0.25">
      <c r="A2839" s="59" t="s">
        <v>201</v>
      </c>
      <c r="B2839" s="46" t="s">
        <v>191</v>
      </c>
      <c r="C2839" s="46" t="s">
        <v>182</v>
      </c>
      <c r="D2839" s="46" t="s">
        <v>184</v>
      </c>
      <c r="E2839" s="68">
        <f>_xlfn.XLOOKUP(Tabela4[[#This Row],[Origem]],Tabela2[Estado],Tabela2[Id_Porto],-1)</f>
        <v>7</v>
      </c>
      <c r="F2839" s="68">
        <f>_xlfn.XLOOKUP(Tabela4[[#This Row],[Destino]],Tabela2[Estado],Tabela2[Id_Porto],-1)</f>
        <v>9</v>
      </c>
      <c r="G2839" s="68">
        <f>_xlfn.XLOOKUP(Tabela4[[#This Row],[Tipo]],Tabela5[Tipo],Tabela5[Id_Carga],-1)</f>
        <v>3</v>
      </c>
      <c r="H2839" s="59">
        <f>MONTH(DATE(2024, FIND(Tabela4[[#This Row],[Mês]], "janfevmarabrmaijunjulagosetoutnovdez")/3 + 1, 1))</f>
        <v>7</v>
      </c>
      <c r="I2839" s="51">
        <v>80</v>
      </c>
      <c r="J2839" s="47">
        <v>160</v>
      </c>
    </row>
    <row r="2840" spans="1:10" x14ac:dyDescent="0.25">
      <c r="A2840" s="59" t="s">
        <v>201</v>
      </c>
      <c r="B2840" s="46" t="s">
        <v>191</v>
      </c>
      <c r="C2840" s="46" t="s">
        <v>183</v>
      </c>
      <c r="D2840" s="46" t="s">
        <v>86</v>
      </c>
      <c r="E2840" s="68">
        <f>_xlfn.XLOOKUP(Tabela4[[#This Row],[Origem]],Tabela2[Estado],Tabela2[Id_Porto],-1)</f>
        <v>8</v>
      </c>
      <c r="F2840" s="68">
        <f>_xlfn.XLOOKUP(Tabela4[[#This Row],[Destino]],Tabela2[Estado],Tabela2[Id_Porto],-1)</f>
        <v>4</v>
      </c>
      <c r="G2840" s="68">
        <f>_xlfn.XLOOKUP(Tabela4[[#This Row],[Tipo]],Tabela5[Tipo],Tabela5[Id_Carga],-1)</f>
        <v>3</v>
      </c>
      <c r="H2840" s="59">
        <f>MONTH(DATE(2024, FIND(Tabela4[[#This Row],[Mês]], "janfevmarabrmaijunjulagosetoutnovdez")/3 + 1, 1))</f>
        <v>7</v>
      </c>
      <c r="I2840" s="51">
        <v>79</v>
      </c>
      <c r="J2840" s="47">
        <v>158</v>
      </c>
    </row>
    <row r="2841" spans="1:10" x14ac:dyDescent="0.25">
      <c r="A2841" s="59" t="s">
        <v>201</v>
      </c>
      <c r="B2841" s="46" t="s">
        <v>191</v>
      </c>
      <c r="C2841" s="46" t="s">
        <v>187</v>
      </c>
      <c r="D2841" s="46" t="s">
        <v>184</v>
      </c>
      <c r="E2841" s="68">
        <f>_xlfn.XLOOKUP(Tabela4[[#This Row],[Origem]],Tabela2[Estado],Tabela2[Id_Porto],-1)</f>
        <v>12</v>
      </c>
      <c r="F2841" s="68">
        <f>_xlfn.XLOOKUP(Tabela4[[#This Row],[Destino]],Tabela2[Estado],Tabela2[Id_Porto],-1)</f>
        <v>9</v>
      </c>
      <c r="G2841" s="68">
        <f>_xlfn.XLOOKUP(Tabela4[[#This Row],[Tipo]],Tabela5[Tipo],Tabela5[Id_Carga],-1)</f>
        <v>3</v>
      </c>
      <c r="H2841" s="59">
        <f>MONTH(DATE(2024, FIND(Tabela4[[#This Row],[Mês]], "janfevmarabrmaijunjulagosetoutnovdez")/3 + 1, 1))</f>
        <v>7</v>
      </c>
      <c r="I2841" s="51">
        <v>78</v>
      </c>
      <c r="J2841" s="47">
        <v>156</v>
      </c>
    </row>
    <row r="2842" spans="1:10" x14ac:dyDescent="0.25">
      <c r="A2842" s="59" t="s">
        <v>201</v>
      </c>
      <c r="B2842" s="46" t="s">
        <v>192</v>
      </c>
      <c r="C2842" s="46" t="s">
        <v>184</v>
      </c>
      <c r="D2842" s="46" t="s">
        <v>183</v>
      </c>
      <c r="E2842" s="68">
        <f>_xlfn.XLOOKUP(Tabela4[[#This Row],[Origem]],Tabela2[Estado],Tabela2[Id_Porto],-1)</f>
        <v>9</v>
      </c>
      <c r="F2842" s="68">
        <f>_xlfn.XLOOKUP(Tabela4[[#This Row],[Destino]],Tabela2[Estado],Tabela2[Id_Porto],-1)</f>
        <v>8</v>
      </c>
      <c r="G2842" s="68">
        <f>_xlfn.XLOOKUP(Tabela4[[#This Row],[Tipo]],Tabela5[Tipo],Tabela5[Id_Carga],-1)</f>
        <v>1</v>
      </c>
      <c r="H2842" s="59">
        <f>MONTH(DATE(2024, FIND(Tabela4[[#This Row],[Mês]], "janfevmarabrmaijunjulagosetoutnovdez")/3 + 1, 1))</f>
        <v>7</v>
      </c>
      <c r="I2842" s="51">
        <v>156</v>
      </c>
      <c r="J2842" s="47">
        <v>156</v>
      </c>
    </row>
    <row r="2843" spans="1:10" x14ac:dyDescent="0.25">
      <c r="A2843" s="59" t="s">
        <v>201</v>
      </c>
      <c r="B2843" s="46" t="s">
        <v>192</v>
      </c>
      <c r="C2843" s="46" t="s">
        <v>181</v>
      </c>
      <c r="D2843" s="46" t="s">
        <v>184</v>
      </c>
      <c r="E2843" s="68">
        <f>_xlfn.XLOOKUP(Tabela4[[#This Row],[Origem]],Tabela2[Estado],Tabela2[Id_Porto],-1)</f>
        <v>6</v>
      </c>
      <c r="F2843" s="68">
        <f>_xlfn.XLOOKUP(Tabela4[[#This Row],[Destino]],Tabela2[Estado],Tabela2[Id_Porto],-1)</f>
        <v>9</v>
      </c>
      <c r="G2843" s="68">
        <f>_xlfn.XLOOKUP(Tabela4[[#This Row],[Tipo]],Tabela5[Tipo],Tabela5[Id_Carga],-1)</f>
        <v>1</v>
      </c>
      <c r="H2843" s="59">
        <f>MONTH(DATE(2024, FIND(Tabela4[[#This Row],[Mês]], "janfevmarabrmaijunjulagosetoutnovdez")/3 + 1, 1))</f>
        <v>7</v>
      </c>
      <c r="I2843" s="51">
        <v>155</v>
      </c>
      <c r="J2843" s="47">
        <v>155</v>
      </c>
    </row>
    <row r="2844" spans="1:10" x14ac:dyDescent="0.25">
      <c r="A2844" s="59" t="s">
        <v>201</v>
      </c>
      <c r="B2844" s="46" t="s">
        <v>192</v>
      </c>
      <c r="C2844" s="46" t="s">
        <v>86</v>
      </c>
      <c r="D2844" s="46" t="s">
        <v>178</v>
      </c>
      <c r="E2844" s="68">
        <f>_xlfn.XLOOKUP(Tabela4[[#This Row],[Origem]],Tabela2[Estado],Tabela2[Id_Porto],-1)</f>
        <v>4</v>
      </c>
      <c r="F2844" s="68">
        <f>_xlfn.XLOOKUP(Tabela4[[#This Row],[Destino]],Tabela2[Estado],Tabela2[Id_Porto],-1)</f>
        <v>2</v>
      </c>
      <c r="G2844" s="68">
        <f>_xlfn.XLOOKUP(Tabela4[[#This Row],[Tipo]],Tabela5[Tipo],Tabela5[Id_Carga],-1)</f>
        <v>1</v>
      </c>
      <c r="H2844" s="59">
        <f>MONTH(DATE(2024, FIND(Tabela4[[#This Row],[Mês]], "janfevmarabrmaijunjulagosetoutnovdez")/3 + 1, 1))</f>
        <v>7</v>
      </c>
      <c r="I2844" s="51">
        <v>145</v>
      </c>
      <c r="J2844" s="47">
        <v>145</v>
      </c>
    </row>
    <row r="2845" spans="1:10" x14ac:dyDescent="0.25">
      <c r="A2845" s="59" t="s">
        <v>201</v>
      </c>
      <c r="B2845" s="46" t="s">
        <v>192</v>
      </c>
      <c r="C2845" s="46" t="s">
        <v>180</v>
      </c>
      <c r="D2845" s="46" t="s">
        <v>183</v>
      </c>
      <c r="E2845" s="68">
        <f>_xlfn.XLOOKUP(Tabela4[[#This Row],[Origem]],Tabela2[Estado],Tabela2[Id_Porto],-1)</f>
        <v>5</v>
      </c>
      <c r="F2845" s="68">
        <f>_xlfn.XLOOKUP(Tabela4[[#This Row],[Destino]],Tabela2[Estado],Tabela2[Id_Porto],-1)</f>
        <v>8</v>
      </c>
      <c r="G2845" s="68">
        <f>_xlfn.XLOOKUP(Tabela4[[#This Row],[Tipo]],Tabela5[Tipo],Tabela5[Id_Carga],-1)</f>
        <v>1</v>
      </c>
      <c r="H2845" s="59">
        <f>MONTH(DATE(2024, FIND(Tabela4[[#This Row],[Mês]], "janfevmarabrmaijunjulagosetoutnovdez")/3 + 1, 1))</f>
        <v>7</v>
      </c>
      <c r="I2845" s="51">
        <v>144</v>
      </c>
      <c r="J2845" s="47">
        <v>144</v>
      </c>
    </row>
    <row r="2846" spans="1:10" x14ac:dyDescent="0.25">
      <c r="A2846" s="59" t="s">
        <v>201</v>
      </c>
      <c r="B2846" s="46" t="s">
        <v>191</v>
      </c>
      <c r="C2846" s="46" t="s">
        <v>180</v>
      </c>
      <c r="D2846" s="46" t="s">
        <v>187</v>
      </c>
      <c r="E2846" s="68">
        <f>_xlfn.XLOOKUP(Tabela4[[#This Row],[Origem]],Tabela2[Estado],Tabela2[Id_Porto],-1)</f>
        <v>5</v>
      </c>
      <c r="F2846" s="68">
        <f>_xlfn.XLOOKUP(Tabela4[[#This Row],[Destino]],Tabela2[Estado],Tabela2[Id_Porto],-1)</f>
        <v>12</v>
      </c>
      <c r="G2846" s="68">
        <f>_xlfn.XLOOKUP(Tabela4[[#This Row],[Tipo]],Tabela5[Tipo],Tabela5[Id_Carga],-1)</f>
        <v>3</v>
      </c>
      <c r="H2846" s="59">
        <f>MONTH(DATE(2024, FIND(Tabela4[[#This Row],[Mês]], "janfevmarabrmaijunjulagosetoutnovdez")/3 + 1, 1))</f>
        <v>7</v>
      </c>
      <c r="I2846" s="51">
        <v>72</v>
      </c>
      <c r="J2846" s="47">
        <v>144</v>
      </c>
    </row>
    <row r="2847" spans="1:10" x14ac:dyDescent="0.25">
      <c r="A2847" s="59" t="s">
        <v>201</v>
      </c>
      <c r="B2847" s="46" t="s">
        <v>191</v>
      </c>
      <c r="C2847" s="46" t="s">
        <v>182</v>
      </c>
      <c r="D2847" s="46" t="s">
        <v>177</v>
      </c>
      <c r="E2847" s="68">
        <f>_xlfn.XLOOKUP(Tabela4[[#This Row],[Origem]],Tabela2[Estado],Tabela2[Id_Porto],-1)</f>
        <v>7</v>
      </c>
      <c r="F2847" s="68">
        <f>_xlfn.XLOOKUP(Tabela4[[#This Row],[Destino]],Tabela2[Estado],Tabela2[Id_Porto],-1)</f>
        <v>1</v>
      </c>
      <c r="G2847" s="68">
        <f>_xlfn.XLOOKUP(Tabela4[[#This Row],[Tipo]],Tabela5[Tipo],Tabela5[Id_Carga],-1)</f>
        <v>3</v>
      </c>
      <c r="H2847" s="59">
        <f>MONTH(DATE(2024, FIND(Tabela4[[#This Row],[Mês]], "janfevmarabrmaijunjulagosetoutnovdez")/3 + 1, 1))</f>
        <v>7</v>
      </c>
      <c r="I2847" s="51">
        <v>71</v>
      </c>
      <c r="J2847" s="47">
        <v>142</v>
      </c>
    </row>
    <row r="2848" spans="1:10" x14ac:dyDescent="0.25">
      <c r="A2848" s="59" t="s">
        <v>201</v>
      </c>
      <c r="B2848" s="46" t="s">
        <v>191</v>
      </c>
      <c r="C2848" s="46" t="s">
        <v>184</v>
      </c>
      <c r="D2848" s="46" t="s">
        <v>186</v>
      </c>
      <c r="E2848" s="68">
        <f>_xlfn.XLOOKUP(Tabela4[[#This Row],[Origem]],Tabela2[Estado],Tabela2[Id_Porto],-1)</f>
        <v>9</v>
      </c>
      <c r="F2848" s="68">
        <f>_xlfn.XLOOKUP(Tabela4[[#This Row],[Destino]],Tabela2[Estado],Tabela2[Id_Porto],-1)</f>
        <v>11</v>
      </c>
      <c r="G2848" s="68">
        <f>_xlfn.XLOOKUP(Tabela4[[#This Row],[Tipo]],Tabela5[Tipo],Tabela5[Id_Carga],-1)</f>
        <v>3</v>
      </c>
      <c r="H2848" s="59">
        <f>MONTH(DATE(2024, FIND(Tabela4[[#This Row],[Mês]], "janfevmarabrmaijunjulagosetoutnovdez")/3 + 1, 1))</f>
        <v>7</v>
      </c>
      <c r="I2848" s="51">
        <v>71</v>
      </c>
      <c r="J2848" s="47">
        <v>142</v>
      </c>
    </row>
    <row r="2849" spans="1:10" x14ac:dyDescent="0.25">
      <c r="A2849" s="59" t="s">
        <v>201</v>
      </c>
      <c r="B2849" s="46" t="s">
        <v>193</v>
      </c>
      <c r="C2849" s="46" t="s">
        <v>181</v>
      </c>
      <c r="D2849" s="46" t="s">
        <v>184</v>
      </c>
      <c r="E2849" s="68">
        <f>_xlfn.XLOOKUP(Tabela4[[#This Row],[Origem]],Tabela2[Estado],Tabela2[Id_Porto],-1)</f>
        <v>6</v>
      </c>
      <c r="F2849" s="68">
        <f>_xlfn.XLOOKUP(Tabela4[[#This Row],[Destino]],Tabela2[Estado],Tabela2[Id_Porto],-1)</f>
        <v>9</v>
      </c>
      <c r="G2849" s="68">
        <f>_xlfn.XLOOKUP(Tabela4[[#This Row],[Tipo]],Tabela5[Tipo],Tabela5[Id_Carga],-1)</f>
        <v>4</v>
      </c>
      <c r="H2849" s="59">
        <f>MONTH(DATE(2024, FIND(Tabela4[[#This Row],[Mês]], "janfevmarabrmaijunjulagosetoutnovdez")/3 + 1, 1))</f>
        <v>7</v>
      </c>
      <c r="I2849" s="51">
        <v>70</v>
      </c>
      <c r="J2849" s="47">
        <v>140</v>
      </c>
    </row>
    <row r="2850" spans="1:10" x14ac:dyDescent="0.25">
      <c r="A2850" s="59" t="s">
        <v>201</v>
      </c>
      <c r="B2850" s="46" t="s">
        <v>191</v>
      </c>
      <c r="C2850" s="46" t="s">
        <v>180</v>
      </c>
      <c r="D2850" s="46" t="s">
        <v>86</v>
      </c>
      <c r="E2850" s="68">
        <f>_xlfn.XLOOKUP(Tabela4[[#This Row],[Origem]],Tabela2[Estado],Tabela2[Id_Porto],-1)</f>
        <v>5</v>
      </c>
      <c r="F2850" s="68">
        <f>_xlfn.XLOOKUP(Tabela4[[#This Row],[Destino]],Tabela2[Estado],Tabela2[Id_Porto],-1)</f>
        <v>4</v>
      </c>
      <c r="G2850" s="68">
        <f>_xlfn.XLOOKUP(Tabela4[[#This Row],[Tipo]],Tabela5[Tipo],Tabela5[Id_Carga],-1)</f>
        <v>3</v>
      </c>
      <c r="H2850" s="59">
        <f>MONTH(DATE(2024, FIND(Tabela4[[#This Row],[Mês]], "janfevmarabrmaijunjulagosetoutnovdez")/3 + 1, 1))</f>
        <v>7</v>
      </c>
      <c r="I2850" s="51">
        <v>67</v>
      </c>
      <c r="J2850" s="47">
        <v>134</v>
      </c>
    </row>
    <row r="2851" spans="1:10" x14ac:dyDescent="0.25">
      <c r="A2851" s="59" t="s">
        <v>201</v>
      </c>
      <c r="B2851" s="46" t="s">
        <v>192</v>
      </c>
      <c r="C2851" s="46" t="s">
        <v>184</v>
      </c>
      <c r="D2851" s="46" t="s">
        <v>86</v>
      </c>
      <c r="E2851" s="68">
        <f>_xlfn.XLOOKUP(Tabela4[[#This Row],[Origem]],Tabela2[Estado],Tabela2[Id_Porto],-1)</f>
        <v>9</v>
      </c>
      <c r="F2851" s="68">
        <f>_xlfn.XLOOKUP(Tabela4[[#This Row],[Destino]],Tabela2[Estado],Tabela2[Id_Porto],-1)</f>
        <v>4</v>
      </c>
      <c r="G2851" s="68">
        <f>_xlfn.XLOOKUP(Tabela4[[#This Row],[Tipo]],Tabela5[Tipo],Tabela5[Id_Carga],-1)</f>
        <v>1</v>
      </c>
      <c r="H2851" s="59">
        <f>MONTH(DATE(2024, FIND(Tabela4[[#This Row],[Mês]], "janfevmarabrmaijunjulagosetoutnovdez")/3 + 1, 1))</f>
        <v>7</v>
      </c>
      <c r="I2851" s="51">
        <v>132</v>
      </c>
      <c r="J2851" s="47">
        <v>132</v>
      </c>
    </row>
    <row r="2852" spans="1:10" x14ac:dyDescent="0.25">
      <c r="A2852" s="59" t="s">
        <v>201</v>
      </c>
      <c r="B2852" s="46" t="s">
        <v>191</v>
      </c>
      <c r="C2852" s="46" t="s">
        <v>183</v>
      </c>
      <c r="D2852" s="46" t="s">
        <v>177</v>
      </c>
      <c r="E2852" s="68">
        <f>_xlfn.XLOOKUP(Tabela4[[#This Row],[Origem]],Tabela2[Estado],Tabela2[Id_Porto],-1)</f>
        <v>8</v>
      </c>
      <c r="F2852" s="68">
        <f>_xlfn.XLOOKUP(Tabela4[[#This Row],[Destino]],Tabela2[Estado],Tabela2[Id_Porto],-1)</f>
        <v>1</v>
      </c>
      <c r="G2852" s="68">
        <f>_xlfn.XLOOKUP(Tabela4[[#This Row],[Tipo]],Tabela5[Tipo],Tabela5[Id_Carga],-1)</f>
        <v>3</v>
      </c>
      <c r="H2852" s="59">
        <f>MONTH(DATE(2024, FIND(Tabela4[[#This Row],[Mês]], "janfevmarabrmaijunjulagosetoutnovdez")/3 + 1, 1))</f>
        <v>7</v>
      </c>
      <c r="I2852" s="51">
        <v>65</v>
      </c>
      <c r="J2852" s="47">
        <v>130</v>
      </c>
    </row>
    <row r="2853" spans="1:10" x14ac:dyDescent="0.25">
      <c r="A2853" s="59" t="s">
        <v>201</v>
      </c>
      <c r="B2853" s="46" t="s">
        <v>192</v>
      </c>
      <c r="C2853" s="46" t="s">
        <v>186</v>
      </c>
      <c r="D2853" s="46" t="s">
        <v>180</v>
      </c>
      <c r="E2853" s="68">
        <f>_xlfn.XLOOKUP(Tabela4[[#This Row],[Origem]],Tabela2[Estado],Tabela2[Id_Porto],-1)</f>
        <v>11</v>
      </c>
      <c r="F2853" s="68">
        <f>_xlfn.XLOOKUP(Tabela4[[#This Row],[Destino]],Tabela2[Estado],Tabela2[Id_Porto],-1)</f>
        <v>5</v>
      </c>
      <c r="G2853" s="68">
        <f>_xlfn.XLOOKUP(Tabela4[[#This Row],[Tipo]],Tabela5[Tipo],Tabela5[Id_Carga],-1)</f>
        <v>1</v>
      </c>
      <c r="H2853" s="59">
        <f>MONTH(DATE(2024, FIND(Tabela4[[#This Row],[Mês]], "janfevmarabrmaijunjulagosetoutnovdez")/3 + 1, 1))</f>
        <v>7</v>
      </c>
      <c r="I2853" s="51">
        <v>130</v>
      </c>
      <c r="J2853" s="47">
        <v>130</v>
      </c>
    </row>
    <row r="2854" spans="1:10" x14ac:dyDescent="0.25">
      <c r="A2854" s="59" t="s">
        <v>201</v>
      </c>
      <c r="B2854" s="46" t="s">
        <v>191</v>
      </c>
      <c r="C2854" s="46" t="s">
        <v>187</v>
      </c>
      <c r="D2854" s="46" t="s">
        <v>184</v>
      </c>
      <c r="E2854" s="68">
        <f>_xlfn.XLOOKUP(Tabela4[[#This Row],[Origem]],Tabela2[Estado],Tabela2[Id_Porto],-1)</f>
        <v>12</v>
      </c>
      <c r="F2854" s="68">
        <f>_xlfn.XLOOKUP(Tabela4[[#This Row],[Destino]],Tabela2[Estado],Tabela2[Id_Porto],-1)</f>
        <v>9</v>
      </c>
      <c r="G2854" s="68">
        <f>_xlfn.XLOOKUP(Tabela4[[#This Row],[Tipo]],Tabela5[Tipo],Tabela5[Id_Carga],-1)</f>
        <v>3</v>
      </c>
      <c r="H2854" s="59">
        <f>MONTH(DATE(2024, FIND(Tabela4[[#This Row],[Mês]], "janfevmarabrmaijunjulagosetoutnovdez")/3 + 1, 1))</f>
        <v>7</v>
      </c>
      <c r="I2854" s="51">
        <v>64</v>
      </c>
      <c r="J2854" s="47">
        <v>128</v>
      </c>
    </row>
    <row r="2855" spans="1:10" x14ac:dyDescent="0.25">
      <c r="A2855" s="59" t="s">
        <v>201</v>
      </c>
      <c r="B2855" s="46" t="s">
        <v>191</v>
      </c>
      <c r="C2855" s="46" t="s">
        <v>177</v>
      </c>
      <c r="D2855" s="46" t="s">
        <v>184</v>
      </c>
      <c r="E2855" s="68">
        <f>_xlfn.XLOOKUP(Tabela4[[#This Row],[Origem]],Tabela2[Estado],Tabela2[Id_Porto],-1)</f>
        <v>1</v>
      </c>
      <c r="F2855" s="68">
        <f>_xlfn.XLOOKUP(Tabela4[[#This Row],[Destino]],Tabela2[Estado],Tabela2[Id_Porto],-1)</f>
        <v>9</v>
      </c>
      <c r="G2855" s="68">
        <f>_xlfn.XLOOKUP(Tabela4[[#This Row],[Tipo]],Tabela5[Tipo],Tabela5[Id_Carga],-1)</f>
        <v>3</v>
      </c>
      <c r="H2855" s="59">
        <f>MONTH(DATE(2024, FIND(Tabela4[[#This Row],[Mês]], "janfevmarabrmaijunjulagosetoutnovdez")/3 + 1, 1))</f>
        <v>7</v>
      </c>
      <c r="I2855" s="51">
        <v>126</v>
      </c>
      <c r="J2855" s="47">
        <v>126</v>
      </c>
    </row>
    <row r="2856" spans="1:10" x14ac:dyDescent="0.25">
      <c r="A2856" s="59" t="s">
        <v>201</v>
      </c>
      <c r="B2856" s="46" t="s">
        <v>191</v>
      </c>
      <c r="C2856" s="46" t="s">
        <v>181</v>
      </c>
      <c r="D2856" s="46" t="s">
        <v>86</v>
      </c>
      <c r="E2856" s="68">
        <f>_xlfn.XLOOKUP(Tabela4[[#This Row],[Origem]],Tabela2[Estado],Tabela2[Id_Porto],-1)</f>
        <v>6</v>
      </c>
      <c r="F2856" s="68">
        <f>_xlfn.XLOOKUP(Tabela4[[#This Row],[Destino]],Tabela2[Estado],Tabela2[Id_Porto],-1)</f>
        <v>4</v>
      </c>
      <c r="G2856" s="68">
        <f>_xlfn.XLOOKUP(Tabela4[[#This Row],[Tipo]],Tabela5[Tipo],Tabela5[Id_Carga],-1)</f>
        <v>3</v>
      </c>
      <c r="H2856" s="59">
        <f>MONTH(DATE(2024, FIND(Tabela4[[#This Row],[Mês]], "janfevmarabrmaijunjulagosetoutnovdez")/3 + 1, 1))</f>
        <v>7</v>
      </c>
      <c r="I2856" s="51">
        <v>63</v>
      </c>
      <c r="J2856" s="47">
        <v>126</v>
      </c>
    </row>
    <row r="2857" spans="1:10" x14ac:dyDescent="0.25">
      <c r="A2857" s="59" t="s">
        <v>201</v>
      </c>
      <c r="B2857" s="46" t="s">
        <v>192</v>
      </c>
      <c r="C2857" s="46" t="s">
        <v>86</v>
      </c>
      <c r="D2857" s="46" t="s">
        <v>177</v>
      </c>
      <c r="E2857" s="68">
        <f>_xlfn.XLOOKUP(Tabela4[[#This Row],[Origem]],Tabela2[Estado],Tabela2[Id_Porto],-1)</f>
        <v>4</v>
      </c>
      <c r="F2857" s="68">
        <f>_xlfn.XLOOKUP(Tabela4[[#This Row],[Destino]],Tabela2[Estado],Tabela2[Id_Porto],-1)</f>
        <v>1</v>
      </c>
      <c r="G2857" s="68">
        <f>_xlfn.XLOOKUP(Tabela4[[#This Row],[Tipo]],Tabela5[Tipo],Tabela5[Id_Carga],-1)</f>
        <v>1</v>
      </c>
      <c r="H2857" s="59">
        <f>MONTH(DATE(2024, FIND(Tabela4[[#This Row],[Mês]], "janfevmarabrmaijunjulagosetoutnovdez")/3 + 1, 1))</f>
        <v>7</v>
      </c>
      <c r="I2857" s="51">
        <v>119</v>
      </c>
      <c r="J2857" s="47">
        <v>119</v>
      </c>
    </row>
    <row r="2858" spans="1:10" x14ac:dyDescent="0.25">
      <c r="A2858" s="59" t="s">
        <v>201</v>
      </c>
      <c r="B2858" s="46" t="s">
        <v>192</v>
      </c>
      <c r="C2858" s="46" t="s">
        <v>184</v>
      </c>
      <c r="D2858" s="46" t="s">
        <v>86</v>
      </c>
      <c r="E2858" s="68">
        <f>_xlfn.XLOOKUP(Tabela4[[#This Row],[Origem]],Tabela2[Estado],Tabela2[Id_Porto],-1)</f>
        <v>9</v>
      </c>
      <c r="F2858" s="68">
        <f>_xlfn.XLOOKUP(Tabela4[[#This Row],[Destino]],Tabela2[Estado],Tabela2[Id_Porto],-1)</f>
        <v>4</v>
      </c>
      <c r="G2858" s="68">
        <f>_xlfn.XLOOKUP(Tabela4[[#This Row],[Tipo]],Tabela5[Tipo],Tabela5[Id_Carga],-1)</f>
        <v>1</v>
      </c>
      <c r="H2858" s="59">
        <f>MONTH(DATE(2024, FIND(Tabela4[[#This Row],[Mês]], "janfevmarabrmaijunjulagosetoutnovdez")/3 + 1, 1))</f>
        <v>7</v>
      </c>
      <c r="I2858" s="51">
        <v>112</v>
      </c>
      <c r="J2858" s="47">
        <v>112</v>
      </c>
    </row>
    <row r="2859" spans="1:10" x14ac:dyDescent="0.25">
      <c r="A2859" s="59" t="s">
        <v>201</v>
      </c>
      <c r="B2859" s="46" t="s">
        <v>191</v>
      </c>
      <c r="C2859" s="46" t="s">
        <v>180</v>
      </c>
      <c r="D2859" s="46" t="s">
        <v>179</v>
      </c>
      <c r="E2859" s="68">
        <f>_xlfn.XLOOKUP(Tabela4[[#This Row],[Origem]],Tabela2[Estado],Tabela2[Id_Porto],-1)</f>
        <v>5</v>
      </c>
      <c r="F2859" s="68">
        <f>_xlfn.XLOOKUP(Tabela4[[#This Row],[Destino]],Tabela2[Estado],Tabela2[Id_Porto],-1)</f>
        <v>3</v>
      </c>
      <c r="G2859" s="68">
        <f>_xlfn.XLOOKUP(Tabela4[[#This Row],[Tipo]],Tabela5[Tipo],Tabela5[Id_Carga],-1)</f>
        <v>3</v>
      </c>
      <c r="H2859" s="59">
        <f>MONTH(DATE(2024, FIND(Tabela4[[#This Row],[Mês]], "janfevmarabrmaijunjulagosetoutnovdez")/3 + 1, 1))</f>
        <v>7</v>
      </c>
      <c r="I2859" s="51">
        <v>53</v>
      </c>
      <c r="J2859" s="47">
        <v>106</v>
      </c>
    </row>
    <row r="2860" spans="1:10" x14ac:dyDescent="0.25">
      <c r="A2860" s="59" t="s">
        <v>201</v>
      </c>
      <c r="B2860" s="46" t="s">
        <v>192</v>
      </c>
      <c r="C2860" s="46" t="s">
        <v>184</v>
      </c>
      <c r="D2860" s="46" t="s">
        <v>177</v>
      </c>
      <c r="E2860" s="68">
        <f>_xlfn.XLOOKUP(Tabela4[[#This Row],[Origem]],Tabela2[Estado],Tabela2[Id_Porto],-1)</f>
        <v>9</v>
      </c>
      <c r="F2860" s="68">
        <f>_xlfn.XLOOKUP(Tabela4[[#This Row],[Destino]],Tabela2[Estado],Tabela2[Id_Porto],-1)</f>
        <v>1</v>
      </c>
      <c r="G2860" s="68">
        <f>_xlfn.XLOOKUP(Tabela4[[#This Row],[Tipo]],Tabela5[Tipo],Tabela5[Id_Carga],-1)</f>
        <v>1</v>
      </c>
      <c r="H2860" s="59">
        <f>MONTH(DATE(2024, FIND(Tabela4[[#This Row],[Mês]], "janfevmarabrmaijunjulagosetoutnovdez")/3 + 1, 1))</f>
        <v>7</v>
      </c>
      <c r="I2860" s="51">
        <v>106</v>
      </c>
      <c r="J2860" s="47">
        <v>106</v>
      </c>
    </row>
    <row r="2861" spans="1:10" x14ac:dyDescent="0.25">
      <c r="A2861" s="59" t="s">
        <v>201</v>
      </c>
      <c r="B2861" s="46" t="s">
        <v>193</v>
      </c>
      <c r="C2861" s="46" t="s">
        <v>186</v>
      </c>
      <c r="D2861" s="46" t="s">
        <v>183</v>
      </c>
      <c r="E2861" s="68">
        <f>_xlfn.XLOOKUP(Tabela4[[#This Row],[Origem]],Tabela2[Estado],Tabela2[Id_Porto],-1)</f>
        <v>11</v>
      </c>
      <c r="F2861" s="68">
        <f>_xlfn.XLOOKUP(Tabela4[[#This Row],[Destino]],Tabela2[Estado],Tabela2[Id_Porto],-1)</f>
        <v>8</v>
      </c>
      <c r="G2861" s="68">
        <f>_xlfn.XLOOKUP(Tabela4[[#This Row],[Tipo]],Tabela5[Tipo],Tabela5[Id_Carga],-1)</f>
        <v>4</v>
      </c>
      <c r="H2861" s="59">
        <f>MONTH(DATE(2024, FIND(Tabela4[[#This Row],[Mês]], "janfevmarabrmaijunjulagosetoutnovdez")/3 + 1, 1))</f>
        <v>7</v>
      </c>
      <c r="I2861" s="51">
        <v>51</v>
      </c>
      <c r="J2861" s="47">
        <v>102</v>
      </c>
    </row>
    <row r="2862" spans="1:10" x14ac:dyDescent="0.25">
      <c r="A2862" s="59" t="s">
        <v>201</v>
      </c>
      <c r="B2862" s="46" t="s">
        <v>192</v>
      </c>
      <c r="C2862" s="46" t="s">
        <v>86</v>
      </c>
      <c r="D2862" s="46" t="s">
        <v>183</v>
      </c>
      <c r="E2862" s="68">
        <f>_xlfn.XLOOKUP(Tabela4[[#This Row],[Origem]],Tabela2[Estado],Tabela2[Id_Porto],-1)</f>
        <v>4</v>
      </c>
      <c r="F2862" s="68">
        <f>_xlfn.XLOOKUP(Tabela4[[#This Row],[Destino]],Tabela2[Estado],Tabela2[Id_Porto],-1)</f>
        <v>8</v>
      </c>
      <c r="G2862" s="68">
        <f>_xlfn.XLOOKUP(Tabela4[[#This Row],[Tipo]],Tabela5[Tipo],Tabela5[Id_Carga],-1)</f>
        <v>1</v>
      </c>
      <c r="H2862" s="59">
        <f>MONTH(DATE(2024, FIND(Tabela4[[#This Row],[Mês]], "janfevmarabrmaijunjulagosetoutnovdez")/3 + 1, 1))</f>
        <v>7</v>
      </c>
      <c r="I2862" s="51">
        <v>101</v>
      </c>
      <c r="J2862" s="47">
        <v>101</v>
      </c>
    </row>
    <row r="2863" spans="1:10" x14ac:dyDescent="0.25">
      <c r="A2863" s="59" t="s">
        <v>201</v>
      </c>
      <c r="B2863" s="46" t="s">
        <v>191</v>
      </c>
      <c r="C2863" s="46" t="s">
        <v>185</v>
      </c>
      <c r="D2863" s="46" t="s">
        <v>186</v>
      </c>
      <c r="E2863" s="68">
        <f>_xlfn.XLOOKUP(Tabela4[[#This Row],[Origem]],Tabela2[Estado],Tabela2[Id_Porto],-1)</f>
        <v>10</v>
      </c>
      <c r="F2863" s="68">
        <f>_xlfn.XLOOKUP(Tabela4[[#This Row],[Destino]],Tabela2[Estado],Tabela2[Id_Porto],-1)</f>
        <v>11</v>
      </c>
      <c r="G2863" s="68">
        <f>_xlfn.XLOOKUP(Tabela4[[#This Row],[Tipo]],Tabela5[Tipo],Tabela5[Id_Carga],-1)</f>
        <v>3</v>
      </c>
      <c r="H2863" s="59">
        <f>MONTH(DATE(2024, FIND(Tabela4[[#This Row],[Mês]], "janfevmarabrmaijunjulagosetoutnovdez")/3 + 1, 1))</f>
        <v>7</v>
      </c>
      <c r="I2863" s="51">
        <v>50</v>
      </c>
      <c r="J2863" s="47">
        <v>100</v>
      </c>
    </row>
    <row r="2864" spans="1:10" x14ac:dyDescent="0.25">
      <c r="A2864" s="59" t="s">
        <v>201</v>
      </c>
      <c r="B2864" s="46" t="s">
        <v>192</v>
      </c>
      <c r="C2864" s="46" t="s">
        <v>186</v>
      </c>
      <c r="D2864" s="46" t="s">
        <v>185</v>
      </c>
      <c r="E2864" s="68">
        <f>_xlfn.XLOOKUP(Tabela4[[#This Row],[Origem]],Tabela2[Estado],Tabela2[Id_Porto],-1)</f>
        <v>11</v>
      </c>
      <c r="F2864" s="68">
        <f>_xlfn.XLOOKUP(Tabela4[[#This Row],[Destino]],Tabela2[Estado],Tabela2[Id_Porto],-1)</f>
        <v>10</v>
      </c>
      <c r="G2864" s="68">
        <f>_xlfn.XLOOKUP(Tabela4[[#This Row],[Tipo]],Tabela5[Tipo],Tabela5[Id_Carga],-1)</f>
        <v>1</v>
      </c>
      <c r="H2864" s="59">
        <f>MONTH(DATE(2024, FIND(Tabela4[[#This Row],[Mês]], "janfevmarabrmaijunjulagosetoutnovdez")/3 + 1, 1))</f>
        <v>7</v>
      </c>
      <c r="I2864" s="51">
        <v>100</v>
      </c>
      <c r="J2864" s="47">
        <v>100</v>
      </c>
    </row>
    <row r="2865" spans="1:10" x14ac:dyDescent="0.25">
      <c r="A2865" s="59" t="s">
        <v>201</v>
      </c>
      <c r="B2865" s="46" t="s">
        <v>192</v>
      </c>
      <c r="C2865" s="46" t="s">
        <v>186</v>
      </c>
      <c r="D2865" s="46" t="s">
        <v>183</v>
      </c>
      <c r="E2865" s="68">
        <f>_xlfn.XLOOKUP(Tabela4[[#This Row],[Origem]],Tabela2[Estado],Tabela2[Id_Porto],-1)</f>
        <v>11</v>
      </c>
      <c r="F2865" s="68">
        <f>_xlfn.XLOOKUP(Tabela4[[#This Row],[Destino]],Tabela2[Estado],Tabela2[Id_Porto],-1)</f>
        <v>8</v>
      </c>
      <c r="G2865" s="68">
        <f>_xlfn.XLOOKUP(Tabela4[[#This Row],[Tipo]],Tabela5[Tipo],Tabela5[Id_Carga],-1)</f>
        <v>1</v>
      </c>
      <c r="H2865" s="59">
        <f>MONTH(DATE(2024, FIND(Tabela4[[#This Row],[Mês]], "janfevmarabrmaijunjulagosetoutnovdez")/3 + 1, 1))</f>
        <v>7</v>
      </c>
      <c r="I2865" s="51">
        <v>100</v>
      </c>
      <c r="J2865" s="47">
        <v>100</v>
      </c>
    </row>
    <row r="2866" spans="1:10" x14ac:dyDescent="0.25">
      <c r="A2866" s="59" t="s">
        <v>201</v>
      </c>
      <c r="B2866" s="46" t="s">
        <v>193</v>
      </c>
      <c r="C2866" s="46" t="s">
        <v>86</v>
      </c>
      <c r="D2866" s="46" t="s">
        <v>178</v>
      </c>
      <c r="E2866" s="68">
        <f>_xlfn.XLOOKUP(Tabela4[[#This Row],[Origem]],Tabela2[Estado],Tabela2[Id_Porto],-1)</f>
        <v>4</v>
      </c>
      <c r="F2866" s="68">
        <f>_xlfn.XLOOKUP(Tabela4[[#This Row],[Destino]],Tabela2[Estado],Tabela2[Id_Porto],-1)</f>
        <v>2</v>
      </c>
      <c r="G2866" s="68">
        <f>_xlfn.XLOOKUP(Tabela4[[#This Row],[Tipo]],Tabela5[Tipo],Tabela5[Id_Carga],-1)</f>
        <v>4</v>
      </c>
      <c r="H2866" s="59">
        <f>MONTH(DATE(2024, FIND(Tabela4[[#This Row],[Mês]], "janfevmarabrmaijunjulagosetoutnovdez")/3 + 1, 1))</f>
        <v>7</v>
      </c>
      <c r="I2866" s="51">
        <v>49</v>
      </c>
      <c r="J2866" s="47">
        <v>98</v>
      </c>
    </row>
    <row r="2867" spans="1:10" x14ac:dyDescent="0.25">
      <c r="A2867" s="59" t="s">
        <v>201</v>
      </c>
      <c r="B2867" s="46" t="s">
        <v>191</v>
      </c>
      <c r="C2867" s="46" t="s">
        <v>86</v>
      </c>
      <c r="D2867" s="46" t="s">
        <v>186</v>
      </c>
      <c r="E2867" s="68">
        <f>_xlfn.XLOOKUP(Tabela4[[#This Row],[Origem]],Tabela2[Estado],Tabela2[Id_Porto],-1)</f>
        <v>4</v>
      </c>
      <c r="F2867" s="68">
        <f>_xlfn.XLOOKUP(Tabela4[[#This Row],[Destino]],Tabela2[Estado],Tabela2[Id_Porto],-1)</f>
        <v>11</v>
      </c>
      <c r="G2867" s="68">
        <f>_xlfn.XLOOKUP(Tabela4[[#This Row],[Tipo]],Tabela5[Tipo],Tabela5[Id_Carga],-1)</f>
        <v>3</v>
      </c>
      <c r="H2867" s="59">
        <f>MONTH(DATE(2024, FIND(Tabela4[[#This Row],[Mês]], "janfevmarabrmaijunjulagosetoutnovdez")/3 + 1, 1))</f>
        <v>7</v>
      </c>
      <c r="I2867" s="51">
        <v>47</v>
      </c>
      <c r="J2867" s="47">
        <v>94</v>
      </c>
    </row>
    <row r="2868" spans="1:10" x14ac:dyDescent="0.25">
      <c r="A2868" s="59" t="s">
        <v>201</v>
      </c>
      <c r="B2868" s="46" t="s">
        <v>192</v>
      </c>
      <c r="C2868" s="46" t="s">
        <v>86</v>
      </c>
      <c r="D2868" s="46" t="s">
        <v>186</v>
      </c>
      <c r="E2868" s="68">
        <f>_xlfn.XLOOKUP(Tabela4[[#This Row],[Origem]],Tabela2[Estado],Tabela2[Id_Porto],-1)</f>
        <v>4</v>
      </c>
      <c r="F2868" s="68">
        <f>_xlfn.XLOOKUP(Tabela4[[#This Row],[Destino]],Tabela2[Estado],Tabela2[Id_Porto],-1)</f>
        <v>11</v>
      </c>
      <c r="G2868" s="68">
        <f>_xlfn.XLOOKUP(Tabela4[[#This Row],[Tipo]],Tabela5[Tipo],Tabela5[Id_Carga],-1)</f>
        <v>1</v>
      </c>
      <c r="H2868" s="59">
        <f>MONTH(DATE(2024, FIND(Tabela4[[#This Row],[Mês]], "janfevmarabrmaijunjulagosetoutnovdez")/3 + 1, 1))</f>
        <v>7</v>
      </c>
      <c r="I2868" s="51">
        <v>92</v>
      </c>
      <c r="J2868" s="47">
        <v>92</v>
      </c>
    </row>
    <row r="2869" spans="1:10" x14ac:dyDescent="0.25">
      <c r="A2869" s="59" t="s">
        <v>201</v>
      </c>
      <c r="B2869" s="46" t="s">
        <v>192</v>
      </c>
      <c r="C2869" s="46" t="s">
        <v>180</v>
      </c>
      <c r="D2869" s="46" t="s">
        <v>177</v>
      </c>
      <c r="E2869" s="68">
        <f>_xlfn.XLOOKUP(Tabela4[[#This Row],[Origem]],Tabela2[Estado],Tabela2[Id_Porto],-1)</f>
        <v>5</v>
      </c>
      <c r="F2869" s="68">
        <f>_xlfn.XLOOKUP(Tabela4[[#This Row],[Destino]],Tabela2[Estado],Tabela2[Id_Porto],-1)</f>
        <v>1</v>
      </c>
      <c r="G2869" s="68">
        <f>_xlfn.XLOOKUP(Tabela4[[#This Row],[Tipo]],Tabela5[Tipo],Tabela5[Id_Carga],-1)</f>
        <v>1</v>
      </c>
      <c r="H2869" s="59">
        <f>MONTH(DATE(2024, FIND(Tabela4[[#This Row],[Mês]], "janfevmarabrmaijunjulagosetoutnovdez")/3 + 1, 1))</f>
        <v>7</v>
      </c>
      <c r="I2869" s="51">
        <v>92</v>
      </c>
      <c r="J2869" s="47">
        <v>92</v>
      </c>
    </row>
    <row r="2870" spans="1:10" x14ac:dyDescent="0.25">
      <c r="A2870" s="59" t="s">
        <v>201</v>
      </c>
      <c r="B2870" s="46" t="s">
        <v>191</v>
      </c>
      <c r="C2870" s="46" t="s">
        <v>186</v>
      </c>
      <c r="D2870" s="46" t="s">
        <v>183</v>
      </c>
      <c r="E2870" s="68">
        <f>_xlfn.XLOOKUP(Tabela4[[#This Row],[Origem]],Tabela2[Estado],Tabela2[Id_Porto],-1)</f>
        <v>11</v>
      </c>
      <c r="F2870" s="68">
        <f>_xlfn.XLOOKUP(Tabela4[[#This Row],[Destino]],Tabela2[Estado],Tabela2[Id_Porto],-1)</f>
        <v>8</v>
      </c>
      <c r="G2870" s="68">
        <f>_xlfn.XLOOKUP(Tabela4[[#This Row],[Tipo]],Tabela5[Tipo],Tabela5[Id_Carga],-1)</f>
        <v>3</v>
      </c>
      <c r="H2870" s="59">
        <f>MONTH(DATE(2024, FIND(Tabela4[[#This Row],[Mês]], "janfevmarabrmaijunjulagosetoutnovdez")/3 + 1, 1))</f>
        <v>7</v>
      </c>
      <c r="I2870" s="51">
        <v>46</v>
      </c>
      <c r="J2870" s="47">
        <v>92</v>
      </c>
    </row>
    <row r="2871" spans="1:10" x14ac:dyDescent="0.25">
      <c r="A2871" s="59" t="s">
        <v>201</v>
      </c>
      <c r="B2871" s="46" t="s">
        <v>193</v>
      </c>
      <c r="C2871" s="46" t="s">
        <v>181</v>
      </c>
      <c r="D2871" s="46" t="s">
        <v>86</v>
      </c>
      <c r="E2871" s="68">
        <f>_xlfn.XLOOKUP(Tabela4[[#This Row],[Origem]],Tabela2[Estado],Tabela2[Id_Porto],-1)</f>
        <v>6</v>
      </c>
      <c r="F2871" s="68">
        <f>_xlfn.XLOOKUP(Tabela4[[#This Row],[Destino]],Tabela2[Estado],Tabela2[Id_Porto],-1)</f>
        <v>4</v>
      </c>
      <c r="G2871" s="68">
        <f>_xlfn.XLOOKUP(Tabela4[[#This Row],[Tipo]],Tabela5[Tipo],Tabela5[Id_Carga],-1)</f>
        <v>4</v>
      </c>
      <c r="H2871" s="59">
        <f>MONTH(DATE(2024, FIND(Tabela4[[#This Row],[Mês]], "janfevmarabrmaijunjulagosetoutnovdez")/3 + 1, 1))</f>
        <v>7</v>
      </c>
      <c r="I2871" s="51">
        <v>45</v>
      </c>
      <c r="J2871" s="47">
        <v>90</v>
      </c>
    </row>
    <row r="2872" spans="1:10" x14ac:dyDescent="0.25">
      <c r="A2872" s="59" t="s">
        <v>201</v>
      </c>
      <c r="B2872" s="46" t="s">
        <v>191</v>
      </c>
      <c r="C2872" s="46" t="s">
        <v>184</v>
      </c>
      <c r="D2872" s="46" t="s">
        <v>180</v>
      </c>
      <c r="E2872" s="68">
        <f>_xlfn.XLOOKUP(Tabela4[[#This Row],[Origem]],Tabela2[Estado],Tabela2[Id_Porto],-1)</f>
        <v>9</v>
      </c>
      <c r="F2872" s="68">
        <f>_xlfn.XLOOKUP(Tabela4[[#This Row],[Destino]],Tabela2[Estado],Tabela2[Id_Porto],-1)</f>
        <v>5</v>
      </c>
      <c r="G2872" s="68">
        <f>_xlfn.XLOOKUP(Tabela4[[#This Row],[Tipo]],Tabela5[Tipo],Tabela5[Id_Carga],-1)</f>
        <v>3</v>
      </c>
      <c r="H2872" s="59">
        <f>MONTH(DATE(2024, FIND(Tabela4[[#This Row],[Mês]], "janfevmarabrmaijunjulagosetoutnovdez")/3 + 1, 1))</f>
        <v>7</v>
      </c>
      <c r="I2872" s="51">
        <v>45</v>
      </c>
      <c r="J2872" s="47">
        <v>90</v>
      </c>
    </row>
    <row r="2873" spans="1:10" x14ac:dyDescent="0.25">
      <c r="A2873" s="59" t="s">
        <v>201</v>
      </c>
      <c r="B2873" s="46" t="s">
        <v>192</v>
      </c>
      <c r="C2873" s="46" t="s">
        <v>180</v>
      </c>
      <c r="D2873" s="46" t="s">
        <v>184</v>
      </c>
      <c r="E2873" s="68">
        <f>_xlfn.XLOOKUP(Tabela4[[#This Row],[Origem]],Tabela2[Estado],Tabela2[Id_Porto],-1)</f>
        <v>5</v>
      </c>
      <c r="F2873" s="68">
        <f>_xlfn.XLOOKUP(Tabela4[[#This Row],[Destino]],Tabela2[Estado],Tabela2[Id_Porto],-1)</f>
        <v>9</v>
      </c>
      <c r="G2873" s="68">
        <f>_xlfn.XLOOKUP(Tabela4[[#This Row],[Tipo]],Tabela5[Tipo],Tabela5[Id_Carga],-1)</f>
        <v>1</v>
      </c>
      <c r="H2873" s="59">
        <f>MONTH(DATE(2024, FIND(Tabela4[[#This Row],[Mês]], "janfevmarabrmaijunjulagosetoutnovdez")/3 + 1, 1))</f>
        <v>7</v>
      </c>
      <c r="I2873" s="51">
        <v>89</v>
      </c>
      <c r="J2873" s="47">
        <v>89</v>
      </c>
    </row>
    <row r="2874" spans="1:10" x14ac:dyDescent="0.25">
      <c r="A2874" s="59" t="s">
        <v>201</v>
      </c>
      <c r="B2874" s="46" t="s">
        <v>191</v>
      </c>
      <c r="C2874" s="46" t="s">
        <v>177</v>
      </c>
      <c r="D2874" s="46" t="s">
        <v>187</v>
      </c>
      <c r="E2874" s="68">
        <f>_xlfn.XLOOKUP(Tabela4[[#This Row],[Origem]],Tabela2[Estado],Tabela2[Id_Porto],-1)</f>
        <v>1</v>
      </c>
      <c r="F2874" s="68">
        <f>_xlfn.XLOOKUP(Tabela4[[#This Row],[Destino]],Tabela2[Estado],Tabela2[Id_Porto],-1)</f>
        <v>12</v>
      </c>
      <c r="G2874" s="68">
        <f>_xlfn.XLOOKUP(Tabela4[[#This Row],[Tipo]],Tabela5[Tipo],Tabela5[Id_Carga],-1)</f>
        <v>3</v>
      </c>
      <c r="H2874" s="59">
        <f>MONTH(DATE(2024, FIND(Tabela4[[#This Row],[Mês]], "janfevmarabrmaijunjulagosetoutnovdez")/3 + 1, 1))</f>
        <v>7</v>
      </c>
      <c r="I2874" s="51">
        <v>44</v>
      </c>
      <c r="J2874" s="47">
        <v>88</v>
      </c>
    </row>
    <row r="2875" spans="1:10" x14ac:dyDescent="0.25">
      <c r="A2875" s="59" t="s">
        <v>201</v>
      </c>
      <c r="B2875" s="46" t="s">
        <v>191</v>
      </c>
      <c r="C2875" s="46" t="s">
        <v>185</v>
      </c>
      <c r="D2875" s="46" t="s">
        <v>186</v>
      </c>
      <c r="E2875" s="68">
        <f>_xlfn.XLOOKUP(Tabela4[[#This Row],[Origem]],Tabela2[Estado],Tabela2[Id_Porto],-1)</f>
        <v>10</v>
      </c>
      <c r="F2875" s="68">
        <f>_xlfn.XLOOKUP(Tabela4[[#This Row],[Destino]],Tabela2[Estado],Tabela2[Id_Porto],-1)</f>
        <v>11</v>
      </c>
      <c r="G2875" s="68">
        <f>_xlfn.XLOOKUP(Tabela4[[#This Row],[Tipo]],Tabela5[Tipo],Tabela5[Id_Carga],-1)</f>
        <v>3</v>
      </c>
      <c r="H2875" s="59">
        <f>MONTH(DATE(2024, FIND(Tabela4[[#This Row],[Mês]], "janfevmarabrmaijunjulagosetoutnovdez")/3 + 1, 1))</f>
        <v>7</v>
      </c>
      <c r="I2875" s="51">
        <v>44</v>
      </c>
      <c r="J2875" s="47">
        <v>88</v>
      </c>
    </row>
    <row r="2876" spans="1:10" x14ac:dyDescent="0.25">
      <c r="A2876" s="59" t="s">
        <v>201</v>
      </c>
      <c r="B2876" s="46" t="s">
        <v>191</v>
      </c>
      <c r="C2876" s="46" t="s">
        <v>186</v>
      </c>
      <c r="D2876" s="46" t="s">
        <v>179</v>
      </c>
      <c r="E2876" s="68">
        <f>_xlfn.XLOOKUP(Tabela4[[#This Row],[Origem]],Tabela2[Estado],Tabela2[Id_Porto],-1)</f>
        <v>11</v>
      </c>
      <c r="F2876" s="68">
        <f>_xlfn.XLOOKUP(Tabela4[[#This Row],[Destino]],Tabela2[Estado],Tabela2[Id_Porto],-1)</f>
        <v>3</v>
      </c>
      <c r="G2876" s="68">
        <f>_xlfn.XLOOKUP(Tabela4[[#This Row],[Tipo]],Tabela5[Tipo],Tabela5[Id_Carga],-1)</f>
        <v>3</v>
      </c>
      <c r="H2876" s="59">
        <f>MONTH(DATE(2024, FIND(Tabela4[[#This Row],[Mês]], "janfevmarabrmaijunjulagosetoutnovdez")/3 + 1, 1))</f>
        <v>7</v>
      </c>
      <c r="I2876" s="51">
        <v>44</v>
      </c>
      <c r="J2876" s="47">
        <v>88</v>
      </c>
    </row>
    <row r="2877" spans="1:10" x14ac:dyDescent="0.25">
      <c r="A2877" s="59" t="s">
        <v>201</v>
      </c>
      <c r="B2877" s="46" t="s">
        <v>192</v>
      </c>
      <c r="C2877" s="46" t="s">
        <v>183</v>
      </c>
      <c r="D2877" s="46" t="s">
        <v>177</v>
      </c>
      <c r="E2877" s="68">
        <f>_xlfn.XLOOKUP(Tabela4[[#This Row],[Origem]],Tabela2[Estado],Tabela2[Id_Porto],-1)</f>
        <v>8</v>
      </c>
      <c r="F2877" s="68">
        <f>_xlfn.XLOOKUP(Tabela4[[#This Row],[Destino]],Tabela2[Estado],Tabela2[Id_Porto],-1)</f>
        <v>1</v>
      </c>
      <c r="G2877" s="68">
        <f>_xlfn.XLOOKUP(Tabela4[[#This Row],[Tipo]],Tabela5[Tipo],Tabela5[Id_Carga],-1)</f>
        <v>1</v>
      </c>
      <c r="H2877" s="59">
        <f>MONTH(DATE(2024, FIND(Tabela4[[#This Row],[Mês]], "janfevmarabrmaijunjulagosetoutnovdez")/3 + 1, 1))</f>
        <v>7</v>
      </c>
      <c r="I2877" s="51">
        <v>86</v>
      </c>
      <c r="J2877" s="47">
        <v>86</v>
      </c>
    </row>
    <row r="2878" spans="1:10" x14ac:dyDescent="0.25">
      <c r="A2878" s="59" t="s">
        <v>201</v>
      </c>
      <c r="B2878" s="46" t="s">
        <v>192</v>
      </c>
      <c r="C2878" s="46" t="s">
        <v>184</v>
      </c>
      <c r="D2878" s="46" t="s">
        <v>186</v>
      </c>
      <c r="E2878" s="68">
        <f>_xlfn.XLOOKUP(Tabela4[[#This Row],[Origem]],Tabela2[Estado],Tabela2[Id_Porto],-1)</f>
        <v>9</v>
      </c>
      <c r="F2878" s="68">
        <f>_xlfn.XLOOKUP(Tabela4[[#This Row],[Destino]],Tabela2[Estado],Tabela2[Id_Porto],-1)</f>
        <v>11</v>
      </c>
      <c r="G2878" s="68">
        <f>_xlfn.XLOOKUP(Tabela4[[#This Row],[Tipo]],Tabela5[Tipo],Tabela5[Id_Carga],-1)</f>
        <v>1</v>
      </c>
      <c r="H2878" s="59">
        <f>MONTH(DATE(2024, FIND(Tabela4[[#This Row],[Mês]], "janfevmarabrmaijunjulagosetoutnovdez")/3 + 1, 1))</f>
        <v>7</v>
      </c>
      <c r="I2878" s="51">
        <v>85</v>
      </c>
      <c r="J2878" s="47">
        <v>85</v>
      </c>
    </row>
    <row r="2879" spans="1:10" x14ac:dyDescent="0.25">
      <c r="A2879" s="59" t="s">
        <v>201</v>
      </c>
      <c r="B2879" s="46" t="s">
        <v>191</v>
      </c>
      <c r="C2879" s="46" t="s">
        <v>185</v>
      </c>
      <c r="D2879" s="46" t="s">
        <v>184</v>
      </c>
      <c r="E2879" s="68">
        <f>_xlfn.XLOOKUP(Tabela4[[#This Row],[Origem]],Tabela2[Estado],Tabela2[Id_Porto],-1)</f>
        <v>10</v>
      </c>
      <c r="F2879" s="68">
        <f>_xlfn.XLOOKUP(Tabela4[[#This Row],[Destino]],Tabela2[Estado],Tabela2[Id_Porto],-1)</f>
        <v>9</v>
      </c>
      <c r="G2879" s="68">
        <f>_xlfn.XLOOKUP(Tabela4[[#This Row],[Tipo]],Tabela5[Tipo],Tabela5[Id_Carga],-1)</f>
        <v>3</v>
      </c>
      <c r="H2879" s="59">
        <f>MONTH(DATE(2024, FIND(Tabela4[[#This Row],[Mês]], "janfevmarabrmaijunjulagosetoutnovdez")/3 + 1, 1))</f>
        <v>7</v>
      </c>
      <c r="I2879" s="51">
        <v>42</v>
      </c>
      <c r="J2879" s="47">
        <v>84</v>
      </c>
    </row>
    <row r="2880" spans="1:10" x14ac:dyDescent="0.25">
      <c r="A2880" s="59" t="s">
        <v>201</v>
      </c>
      <c r="B2880" s="46" t="s">
        <v>191</v>
      </c>
      <c r="C2880" s="46" t="s">
        <v>183</v>
      </c>
      <c r="D2880" s="46" t="s">
        <v>184</v>
      </c>
      <c r="E2880" s="68">
        <f>_xlfn.XLOOKUP(Tabela4[[#This Row],[Origem]],Tabela2[Estado],Tabela2[Id_Porto],-1)</f>
        <v>8</v>
      </c>
      <c r="F2880" s="68">
        <f>_xlfn.XLOOKUP(Tabela4[[#This Row],[Destino]],Tabela2[Estado],Tabela2[Id_Porto],-1)</f>
        <v>9</v>
      </c>
      <c r="G2880" s="68">
        <f>_xlfn.XLOOKUP(Tabela4[[#This Row],[Tipo]],Tabela5[Tipo],Tabela5[Id_Carga],-1)</f>
        <v>3</v>
      </c>
      <c r="H2880" s="59">
        <f>MONTH(DATE(2024, FIND(Tabela4[[#This Row],[Mês]], "janfevmarabrmaijunjulagosetoutnovdez")/3 + 1, 1))</f>
        <v>7</v>
      </c>
      <c r="I2880" s="51">
        <v>42</v>
      </c>
      <c r="J2880" s="47">
        <v>84</v>
      </c>
    </row>
    <row r="2881" spans="1:10" x14ac:dyDescent="0.25">
      <c r="A2881" s="59" t="s">
        <v>201</v>
      </c>
      <c r="B2881" s="46" t="s">
        <v>191</v>
      </c>
      <c r="C2881" s="46" t="s">
        <v>181</v>
      </c>
      <c r="D2881" s="46" t="s">
        <v>187</v>
      </c>
      <c r="E2881" s="68">
        <f>_xlfn.XLOOKUP(Tabela4[[#This Row],[Origem]],Tabela2[Estado],Tabela2[Id_Porto],-1)</f>
        <v>6</v>
      </c>
      <c r="F2881" s="68">
        <f>_xlfn.XLOOKUP(Tabela4[[#This Row],[Destino]],Tabela2[Estado],Tabela2[Id_Porto],-1)</f>
        <v>12</v>
      </c>
      <c r="G2881" s="68">
        <f>_xlfn.XLOOKUP(Tabela4[[#This Row],[Tipo]],Tabela5[Tipo],Tabela5[Id_Carga],-1)</f>
        <v>3</v>
      </c>
      <c r="H2881" s="59">
        <f>MONTH(DATE(2024, FIND(Tabela4[[#This Row],[Mês]], "janfevmarabrmaijunjulagosetoutnovdez")/3 + 1, 1))</f>
        <v>7</v>
      </c>
      <c r="I2881" s="51">
        <v>41</v>
      </c>
      <c r="J2881" s="47">
        <v>82</v>
      </c>
    </row>
    <row r="2882" spans="1:10" x14ac:dyDescent="0.25">
      <c r="A2882" s="59" t="s">
        <v>201</v>
      </c>
      <c r="B2882" s="46" t="s">
        <v>191</v>
      </c>
      <c r="C2882" s="46" t="s">
        <v>184</v>
      </c>
      <c r="D2882" s="46" t="s">
        <v>86</v>
      </c>
      <c r="E2882" s="68">
        <f>_xlfn.XLOOKUP(Tabela4[[#This Row],[Origem]],Tabela2[Estado],Tabela2[Id_Porto],-1)</f>
        <v>9</v>
      </c>
      <c r="F2882" s="68">
        <f>_xlfn.XLOOKUP(Tabela4[[#This Row],[Destino]],Tabela2[Estado],Tabela2[Id_Porto],-1)</f>
        <v>4</v>
      </c>
      <c r="G2882" s="68">
        <f>_xlfn.XLOOKUP(Tabela4[[#This Row],[Tipo]],Tabela5[Tipo],Tabela5[Id_Carga],-1)</f>
        <v>3</v>
      </c>
      <c r="H2882" s="59">
        <f>MONTH(DATE(2024, FIND(Tabela4[[#This Row],[Mês]], "janfevmarabrmaijunjulagosetoutnovdez")/3 + 1, 1))</f>
        <v>7</v>
      </c>
      <c r="I2882" s="51">
        <v>41</v>
      </c>
      <c r="J2882" s="47">
        <v>82</v>
      </c>
    </row>
    <row r="2883" spans="1:10" x14ac:dyDescent="0.25">
      <c r="A2883" s="59" t="s">
        <v>201</v>
      </c>
      <c r="B2883" s="46" t="s">
        <v>192</v>
      </c>
      <c r="C2883" s="46" t="s">
        <v>184</v>
      </c>
      <c r="D2883" s="46" t="s">
        <v>181</v>
      </c>
      <c r="E2883" s="68">
        <f>_xlfn.XLOOKUP(Tabela4[[#This Row],[Origem]],Tabela2[Estado],Tabela2[Id_Porto],-1)</f>
        <v>9</v>
      </c>
      <c r="F2883" s="68">
        <f>_xlfn.XLOOKUP(Tabela4[[#This Row],[Destino]],Tabela2[Estado],Tabela2[Id_Porto],-1)</f>
        <v>6</v>
      </c>
      <c r="G2883" s="68">
        <f>_xlfn.XLOOKUP(Tabela4[[#This Row],[Tipo]],Tabela5[Tipo],Tabela5[Id_Carga],-1)</f>
        <v>1</v>
      </c>
      <c r="H2883" s="59">
        <f>MONTH(DATE(2024, FIND(Tabela4[[#This Row],[Mês]], "janfevmarabrmaijunjulagosetoutnovdez")/3 + 1, 1))</f>
        <v>7</v>
      </c>
      <c r="I2883" s="51">
        <v>79</v>
      </c>
      <c r="J2883" s="47">
        <v>79</v>
      </c>
    </row>
    <row r="2884" spans="1:10" x14ac:dyDescent="0.25">
      <c r="A2884" s="59" t="s">
        <v>201</v>
      </c>
      <c r="B2884" s="46" t="s">
        <v>191</v>
      </c>
      <c r="C2884" s="46" t="s">
        <v>184</v>
      </c>
      <c r="D2884" s="46" t="s">
        <v>183</v>
      </c>
      <c r="E2884" s="68">
        <f>_xlfn.XLOOKUP(Tabela4[[#This Row],[Origem]],Tabela2[Estado],Tabela2[Id_Porto],-1)</f>
        <v>9</v>
      </c>
      <c r="F2884" s="68">
        <f>_xlfn.XLOOKUP(Tabela4[[#This Row],[Destino]],Tabela2[Estado],Tabela2[Id_Porto],-1)</f>
        <v>8</v>
      </c>
      <c r="G2884" s="68">
        <f>_xlfn.XLOOKUP(Tabela4[[#This Row],[Tipo]],Tabela5[Tipo],Tabela5[Id_Carga],-1)</f>
        <v>3</v>
      </c>
      <c r="H2884" s="59">
        <f>MONTH(DATE(2024, FIND(Tabela4[[#This Row],[Mês]], "janfevmarabrmaijunjulagosetoutnovdez")/3 + 1, 1))</f>
        <v>7</v>
      </c>
      <c r="I2884" s="51">
        <v>39</v>
      </c>
      <c r="J2884" s="47">
        <v>78</v>
      </c>
    </row>
    <row r="2885" spans="1:10" x14ac:dyDescent="0.25">
      <c r="A2885" s="59" t="s">
        <v>201</v>
      </c>
      <c r="B2885" s="46" t="s">
        <v>191</v>
      </c>
      <c r="C2885" s="46" t="s">
        <v>177</v>
      </c>
      <c r="D2885" s="46" t="s">
        <v>86</v>
      </c>
      <c r="E2885" s="68">
        <f>_xlfn.XLOOKUP(Tabela4[[#This Row],[Origem]],Tabela2[Estado],Tabela2[Id_Porto],-1)</f>
        <v>1</v>
      </c>
      <c r="F2885" s="68">
        <f>_xlfn.XLOOKUP(Tabela4[[#This Row],[Destino]],Tabela2[Estado],Tabela2[Id_Porto],-1)</f>
        <v>4</v>
      </c>
      <c r="G2885" s="68">
        <f>_xlfn.XLOOKUP(Tabela4[[#This Row],[Tipo]],Tabela5[Tipo],Tabela5[Id_Carga],-1)</f>
        <v>3</v>
      </c>
      <c r="H2885" s="59">
        <f>MONTH(DATE(2024, FIND(Tabela4[[#This Row],[Mês]], "janfevmarabrmaijunjulagosetoutnovdez")/3 + 1, 1))</f>
        <v>7</v>
      </c>
      <c r="I2885" s="51">
        <v>38</v>
      </c>
      <c r="J2885" s="47">
        <v>76</v>
      </c>
    </row>
    <row r="2886" spans="1:10" x14ac:dyDescent="0.25">
      <c r="A2886" s="59" t="s">
        <v>201</v>
      </c>
      <c r="B2886" s="46" t="s">
        <v>192</v>
      </c>
      <c r="C2886" s="46" t="s">
        <v>181</v>
      </c>
      <c r="D2886" s="46" t="s">
        <v>180</v>
      </c>
      <c r="E2886" s="68">
        <f>_xlfn.XLOOKUP(Tabela4[[#This Row],[Origem]],Tabela2[Estado],Tabela2[Id_Porto],-1)</f>
        <v>6</v>
      </c>
      <c r="F2886" s="68">
        <f>_xlfn.XLOOKUP(Tabela4[[#This Row],[Destino]],Tabela2[Estado],Tabela2[Id_Porto],-1)</f>
        <v>5</v>
      </c>
      <c r="G2886" s="68">
        <f>_xlfn.XLOOKUP(Tabela4[[#This Row],[Tipo]],Tabela5[Tipo],Tabela5[Id_Carga],-1)</f>
        <v>1</v>
      </c>
      <c r="H2886" s="59">
        <f>MONTH(DATE(2024, FIND(Tabela4[[#This Row],[Mês]], "janfevmarabrmaijunjulagosetoutnovdez")/3 + 1, 1))</f>
        <v>7</v>
      </c>
      <c r="I2886" s="51">
        <v>76</v>
      </c>
      <c r="J2886" s="47">
        <v>76</v>
      </c>
    </row>
    <row r="2887" spans="1:10" x14ac:dyDescent="0.25">
      <c r="A2887" s="59" t="s">
        <v>201</v>
      </c>
      <c r="B2887" s="46" t="s">
        <v>192</v>
      </c>
      <c r="C2887" s="46" t="s">
        <v>183</v>
      </c>
      <c r="D2887" s="46" t="s">
        <v>181</v>
      </c>
      <c r="E2887" s="68">
        <f>_xlfn.XLOOKUP(Tabela4[[#This Row],[Origem]],Tabela2[Estado],Tabela2[Id_Porto],-1)</f>
        <v>8</v>
      </c>
      <c r="F2887" s="68">
        <f>_xlfn.XLOOKUP(Tabela4[[#This Row],[Destino]],Tabela2[Estado],Tabela2[Id_Porto],-1)</f>
        <v>6</v>
      </c>
      <c r="G2887" s="68">
        <f>_xlfn.XLOOKUP(Tabela4[[#This Row],[Tipo]],Tabela5[Tipo],Tabela5[Id_Carga],-1)</f>
        <v>1</v>
      </c>
      <c r="H2887" s="59">
        <f>MONTH(DATE(2024, FIND(Tabela4[[#This Row],[Mês]], "janfevmarabrmaijunjulagosetoutnovdez")/3 + 1, 1))</f>
        <v>7</v>
      </c>
      <c r="I2887" s="51">
        <v>72</v>
      </c>
      <c r="J2887" s="47">
        <v>72</v>
      </c>
    </row>
    <row r="2888" spans="1:10" x14ac:dyDescent="0.25">
      <c r="A2888" s="59" t="s">
        <v>201</v>
      </c>
      <c r="B2888" s="46" t="s">
        <v>192</v>
      </c>
      <c r="C2888" s="46" t="s">
        <v>186</v>
      </c>
      <c r="D2888" s="46" t="s">
        <v>177</v>
      </c>
      <c r="E2888" s="68">
        <f>_xlfn.XLOOKUP(Tabela4[[#This Row],[Origem]],Tabela2[Estado],Tabela2[Id_Porto],-1)</f>
        <v>11</v>
      </c>
      <c r="F2888" s="68">
        <f>_xlfn.XLOOKUP(Tabela4[[#This Row],[Destino]],Tabela2[Estado],Tabela2[Id_Porto],-1)</f>
        <v>1</v>
      </c>
      <c r="G2888" s="68">
        <f>_xlfn.XLOOKUP(Tabela4[[#This Row],[Tipo]],Tabela5[Tipo],Tabela5[Id_Carga],-1)</f>
        <v>1</v>
      </c>
      <c r="H2888" s="59">
        <f>MONTH(DATE(2024, FIND(Tabela4[[#This Row],[Mês]], "janfevmarabrmaijunjulagosetoutnovdez")/3 + 1, 1))</f>
        <v>7</v>
      </c>
      <c r="I2888" s="51">
        <v>72</v>
      </c>
      <c r="J2888" s="47">
        <v>72</v>
      </c>
    </row>
    <row r="2889" spans="1:10" x14ac:dyDescent="0.25">
      <c r="A2889" s="59" t="s">
        <v>201</v>
      </c>
      <c r="B2889" s="46" t="s">
        <v>192</v>
      </c>
      <c r="C2889" s="46" t="s">
        <v>180</v>
      </c>
      <c r="D2889" s="46" t="s">
        <v>177</v>
      </c>
      <c r="E2889" s="68">
        <f>_xlfn.XLOOKUP(Tabela4[[#This Row],[Origem]],Tabela2[Estado],Tabela2[Id_Porto],-1)</f>
        <v>5</v>
      </c>
      <c r="F2889" s="68">
        <f>_xlfn.XLOOKUP(Tabela4[[#This Row],[Destino]],Tabela2[Estado],Tabela2[Id_Porto],-1)</f>
        <v>1</v>
      </c>
      <c r="G2889" s="68">
        <f>_xlfn.XLOOKUP(Tabela4[[#This Row],[Tipo]],Tabela5[Tipo],Tabela5[Id_Carga],-1)</f>
        <v>1</v>
      </c>
      <c r="H2889" s="59">
        <f>MONTH(DATE(2024, FIND(Tabela4[[#This Row],[Mês]], "janfevmarabrmaijunjulagosetoutnovdez")/3 + 1, 1))</f>
        <v>7</v>
      </c>
      <c r="I2889" s="51">
        <v>69</v>
      </c>
      <c r="J2889" s="47">
        <v>69</v>
      </c>
    </row>
    <row r="2890" spans="1:10" x14ac:dyDescent="0.25">
      <c r="A2890" s="59" t="s">
        <v>201</v>
      </c>
      <c r="B2890" s="46" t="s">
        <v>191</v>
      </c>
      <c r="C2890" s="46" t="s">
        <v>86</v>
      </c>
      <c r="D2890" s="46" t="s">
        <v>183</v>
      </c>
      <c r="E2890" s="68">
        <f>_xlfn.XLOOKUP(Tabela4[[#This Row],[Origem]],Tabela2[Estado],Tabela2[Id_Porto],-1)</f>
        <v>4</v>
      </c>
      <c r="F2890" s="68">
        <f>_xlfn.XLOOKUP(Tabela4[[#This Row],[Destino]],Tabela2[Estado],Tabela2[Id_Porto],-1)</f>
        <v>8</v>
      </c>
      <c r="G2890" s="68">
        <f>_xlfn.XLOOKUP(Tabela4[[#This Row],[Tipo]],Tabela5[Tipo],Tabela5[Id_Carga],-1)</f>
        <v>3</v>
      </c>
      <c r="H2890" s="59">
        <f>MONTH(DATE(2024, FIND(Tabela4[[#This Row],[Mês]], "janfevmarabrmaijunjulagosetoutnovdez")/3 + 1, 1))</f>
        <v>7</v>
      </c>
      <c r="I2890" s="51">
        <v>34</v>
      </c>
      <c r="J2890" s="47">
        <v>68</v>
      </c>
    </row>
    <row r="2891" spans="1:10" x14ac:dyDescent="0.25">
      <c r="A2891" s="59" t="s">
        <v>201</v>
      </c>
      <c r="B2891" s="46" t="s">
        <v>191</v>
      </c>
      <c r="C2891" s="46" t="s">
        <v>181</v>
      </c>
      <c r="D2891" s="46" t="s">
        <v>186</v>
      </c>
      <c r="E2891" s="68">
        <f>_xlfn.XLOOKUP(Tabela4[[#This Row],[Origem]],Tabela2[Estado],Tabela2[Id_Porto],-1)</f>
        <v>6</v>
      </c>
      <c r="F2891" s="68">
        <f>_xlfn.XLOOKUP(Tabela4[[#This Row],[Destino]],Tabela2[Estado],Tabela2[Id_Porto],-1)</f>
        <v>11</v>
      </c>
      <c r="G2891" s="68">
        <f>_xlfn.XLOOKUP(Tabela4[[#This Row],[Tipo]],Tabela5[Tipo],Tabela5[Id_Carga],-1)</f>
        <v>3</v>
      </c>
      <c r="H2891" s="59">
        <f>MONTH(DATE(2024, FIND(Tabela4[[#This Row],[Mês]], "janfevmarabrmaijunjulagosetoutnovdez")/3 + 1, 1))</f>
        <v>7</v>
      </c>
      <c r="I2891" s="51">
        <v>32</v>
      </c>
      <c r="J2891" s="47">
        <v>64</v>
      </c>
    </row>
    <row r="2892" spans="1:10" x14ac:dyDescent="0.25">
      <c r="A2892" s="59" t="s">
        <v>201</v>
      </c>
      <c r="B2892" s="46" t="s">
        <v>192</v>
      </c>
      <c r="C2892" s="46" t="s">
        <v>183</v>
      </c>
      <c r="D2892" s="46" t="s">
        <v>177</v>
      </c>
      <c r="E2892" s="68">
        <f>_xlfn.XLOOKUP(Tabela4[[#This Row],[Origem]],Tabela2[Estado],Tabela2[Id_Porto],-1)</f>
        <v>8</v>
      </c>
      <c r="F2892" s="68">
        <f>_xlfn.XLOOKUP(Tabela4[[#This Row],[Destino]],Tabela2[Estado],Tabela2[Id_Porto],-1)</f>
        <v>1</v>
      </c>
      <c r="G2892" s="68">
        <f>_xlfn.XLOOKUP(Tabela4[[#This Row],[Tipo]],Tabela5[Tipo],Tabela5[Id_Carga],-1)</f>
        <v>1</v>
      </c>
      <c r="H2892" s="59">
        <f>MONTH(DATE(2024, FIND(Tabela4[[#This Row],[Mês]], "janfevmarabrmaijunjulagosetoutnovdez")/3 + 1, 1))</f>
        <v>7</v>
      </c>
      <c r="I2892" s="51">
        <v>63</v>
      </c>
      <c r="J2892" s="47">
        <v>63</v>
      </c>
    </row>
    <row r="2893" spans="1:10" x14ac:dyDescent="0.25">
      <c r="A2893" s="59" t="s">
        <v>201</v>
      </c>
      <c r="B2893" s="46" t="s">
        <v>191</v>
      </c>
      <c r="C2893" s="46" t="s">
        <v>186</v>
      </c>
      <c r="D2893" s="46" t="s">
        <v>184</v>
      </c>
      <c r="E2893" s="68">
        <f>_xlfn.XLOOKUP(Tabela4[[#This Row],[Origem]],Tabela2[Estado],Tabela2[Id_Porto],-1)</f>
        <v>11</v>
      </c>
      <c r="F2893" s="68">
        <f>_xlfn.XLOOKUP(Tabela4[[#This Row],[Destino]],Tabela2[Estado],Tabela2[Id_Porto],-1)</f>
        <v>9</v>
      </c>
      <c r="G2893" s="68">
        <f>_xlfn.XLOOKUP(Tabela4[[#This Row],[Tipo]],Tabela5[Tipo],Tabela5[Id_Carga],-1)</f>
        <v>3</v>
      </c>
      <c r="H2893" s="59">
        <f>MONTH(DATE(2024, FIND(Tabela4[[#This Row],[Mês]], "janfevmarabrmaijunjulagosetoutnovdez")/3 + 1, 1))</f>
        <v>7</v>
      </c>
      <c r="I2893" s="51">
        <v>31</v>
      </c>
      <c r="J2893" s="47">
        <v>62</v>
      </c>
    </row>
    <row r="2894" spans="1:10" x14ac:dyDescent="0.25">
      <c r="A2894" s="59" t="s">
        <v>201</v>
      </c>
      <c r="B2894" s="46" t="s">
        <v>192</v>
      </c>
      <c r="C2894" s="46" t="s">
        <v>180</v>
      </c>
      <c r="D2894" s="46" t="s">
        <v>86</v>
      </c>
      <c r="E2894" s="68">
        <f>_xlfn.XLOOKUP(Tabela4[[#This Row],[Origem]],Tabela2[Estado],Tabela2[Id_Porto],-1)</f>
        <v>5</v>
      </c>
      <c r="F2894" s="68">
        <f>_xlfn.XLOOKUP(Tabela4[[#This Row],[Destino]],Tabela2[Estado],Tabela2[Id_Porto],-1)</f>
        <v>4</v>
      </c>
      <c r="G2894" s="68">
        <f>_xlfn.XLOOKUP(Tabela4[[#This Row],[Tipo]],Tabela5[Tipo],Tabela5[Id_Carga],-1)</f>
        <v>1</v>
      </c>
      <c r="H2894" s="59">
        <f>MONTH(DATE(2024, FIND(Tabela4[[#This Row],[Mês]], "janfevmarabrmaijunjulagosetoutnovdez")/3 + 1, 1))</f>
        <v>7</v>
      </c>
      <c r="I2894" s="51">
        <v>61</v>
      </c>
      <c r="J2894" s="47">
        <v>61</v>
      </c>
    </row>
    <row r="2895" spans="1:10" x14ac:dyDescent="0.25">
      <c r="A2895" s="59" t="s">
        <v>201</v>
      </c>
      <c r="B2895" s="46" t="s">
        <v>191</v>
      </c>
      <c r="C2895" s="46" t="s">
        <v>181</v>
      </c>
      <c r="D2895" s="46" t="s">
        <v>186</v>
      </c>
      <c r="E2895" s="68">
        <f>_xlfn.XLOOKUP(Tabela4[[#This Row],[Origem]],Tabela2[Estado],Tabela2[Id_Porto],-1)</f>
        <v>6</v>
      </c>
      <c r="F2895" s="68">
        <f>_xlfn.XLOOKUP(Tabela4[[#This Row],[Destino]],Tabela2[Estado],Tabela2[Id_Porto],-1)</f>
        <v>11</v>
      </c>
      <c r="G2895" s="68">
        <f>_xlfn.XLOOKUP(Tabela4[[#This Row],[Tipo]],Tabela5[Tipo],Tabela5[Id_Carga],-1)</f>
        <v>3</v>
      </c>
      <c r="H2895" s="59">
        <f>MONTH(DATE(2024, FIND(Tabela4[[#This Row],[Mês]], "janfevmarabrmaijunjulagosetoutnovdez")/3 + 1, 1))</f>
        <v>7</v>
      </c>
      <c r="I2895" s="51">
        <v>30</v>
      </c>
      <c r="J2895" s="47">
        <v>60</v>
      </c>
    </row>
    <row r="2896" spans="1:10" x14ac:dyDescent="0.25">
      <c r="A2896" s="59" t="s">
        <v>201</v>
      </c>
      <c r="B2896" s="46" t="s">
        <v>191</v>
      </c>
      <c r="C2896" s="46" t="s">
        <v>187</v>
      </c>
      <c r="D2896" s="46" t="s">
        <v>180</v>
      </c>
      <c r="E2896" s="68">
        <f>_xlfn.XLOOKUP(Tabela4[[#This Row],[Origem]],Tabela2[Estado],Tabela2[Id_Porto],-1)</f>
        <v>12</v>
      </c>
      <c r="F2896" s="68">
        <f>_xlfn.XLOOKUP(Tabela4[[#This Row],[Destino]],Tabela2[Estado],Tabela2[Id_Porto],-1)</f>
        <v>5</v>
      </c>
      <c r="G2896" s="68">
        <f>_xlfn.XLOOKUP(Tabela4[[#This Row],[Tipo]],Tabela5[Tipo],Tabela5[Id_Carga],-1)</f>
        <v>3</v>
      </c>
      <c r="H2896" s="59">
        <f>MONTH(DATE(2024, FIND(Tabela4[[#This Row],[Mês]], "janfevmarabrmaijunjulagosetoutnovdez")/3 + 1, 1))</f>
        <v>7</v>
      </c>
      <c r="I2896" s="51">
        <v>30</v>
      </c>
      <c r="J2896" s="47">
        <v>60</v>
      </c>
    </row>
    <row r="2897" spans="1:10" x14ac:dyDescent="0.25">
      <c r="A2897" s="59" t="s">
        <v>201</v>
      </c>
      <c r="B2897" s="46" t="s">
        <v>191</v>
      </c>
      <c r="C2897" s="46" t="s">
        <v>184</v>
      </c>
      <c r="D2897" s="46" t="s">
        <v>180</v>
      </c>
      <c r="E2897" s="68">
        <f>_xlfn.XLOOKUP(Tabela4[[#This Row],[Origem]],Tabela2[Estado],Tabela2[Id_Porto],-1)</f>
        <v>9</v>
      </c>
      <c r="F2897" s="68">
        <f>_xlfn.XLOOKUP(Tabela4[[#This Row],[Destino]],Tabela2[Estado],Tabela2[Id_Porto],-1)</f>
        <v>5</v>
      </c>
      <c r="G2897" s="68">
        <f>_xlfn.XLOOKUP(Tabela4[[#This Row],[Tipo]],Tabela5[Tipo],Tabela5[Id_Carga],-1)</f>
        <v>3</v>
      </c>
      <c r="H2897" s="59">
        <f>MONTH(DATE(2024, FIND(Tabela4[[#This Row],[Mês]], "janfevmarabrmaijunjulagosetoutnovdez")/3 + 1, 1))</f>
        <v>7</v>
      </c>
      <c r="I2897" s="51">
        <v>30</v>
      </c>
      <c r="J2897" s="47">
        <v>60</v>
      </c>
    </row>
    <row r="2898" spans="1:10" x14ac:dyDescent="0.25">
      <c r="A2898" s="59" t="s">
        <v>201</v>
      </c>
      <c r="B2898" s="46" t="s">
        <v>192</v>
      </c>
      <c r="C2898" s="46" t="s">
        <v>180</v>
      </c>
      <c r="D2898" s="46" t="s">
        <v>184</v>
      </c>
      <c r="E2898" s="68">
        <f>_xlfn.XLOOKUP(Tabela4[[#This Row],[Origem]],Tabela2[Estado],Tabela2[Id_Porto],-1)</f>
        <v>5</v>
      </c>
      <c r="F2898" s="68">
        <f>_xlfn.XLOOKUP(Tabela4[[#This Row],[Destino]],Tabela2[Estado],Tabela2[Id_Porto],-1)</f>
        <v>9</v>
      </c>
      <c r="G2898" s="68">
        <f>_xlfn.XLOOKUP(Tabela4[[#This Row],[Tipo]],Tabela5[Tipo],Tabela5[Id_Carga],-1)</f>
        <v>1</v>
      </c>
      <c r="H2898" s="59">
        <f>MONTH(DATE(2024, FIND(Tabela4[[#This Row],[Mês]], "janfevmarabrmaijunjulagosetoutnovdez")/3 + 1, 1))</f>
        <v>7</v>
      </c>
      <c r="I2898" s="51">
        <v>57</v>
      </c>
      <c r="J2898" s="47">
        <v>57</v>
      </c>
    </row>
    <row r="2899" spans="1:10" x14ac:dyDescent="0.25">
      <c r="A2899" s="59" t="s">
        <v>201</v>
      </c>
      <c r="B2899" s="46" t="s">
        <v>193</v>
      </c>
      <c r="C2899" s="46" t="s">
        <v>185</v>
      </c>
      <c r="D2899" s="46" t="s">
        <v>186</v>
      </c>
      <c r="E2899" s="68">
        <f>_xlfn.XLOOKUP(Tabela4[[#This Row],[Origem]],Tabela2[Estado],Tabela2[Id_Porto],-1)</f>
        <v>10</v>
      </c>
      <c r="F2899" s="68">
        <f>_xlfn.XLOOKUP(Tabela4[[#This Row],[Destino]],Tabela2[Estado],Tabela2[Id_Porto],-1)</f>
        <v>11</v>
      </c>
      <c r="G2899" s="68">
        <f>_xlfn.XLOOKUP(Tabela4[[#This Row],[Tipo]],Tabela5[Tipo],Tabela5[Id_Carga],-1)</f>
        <v>4</v>
      </c>
      <c r="H2899" s="59">
        <f>MONTH(DATE(2024, FIND(Tabela4[[#This Row],[Mês]], "janfevmarabrmaijunjulagosetoutnovdez")/3 + 1, 1))</f>
        <v>7</v>
      </c>
      <c r="I2899" s="51">
        <v>28</v>
      </c>
      <c r="J2899" s="47">
        <v>56</v>
      </c>
    </row>
    <row r="2900" spans="1:10" x14ac:dyDescent="0.25">
      <c r="A2900" s="59" t="s">
        <v>201</v>
      </c>
      <c r="B2900" s="46" t="s">
        <v>193</v>
      </c>
      <c r="C2900" s="46" t="s">
        <v>181</v>
      </c>
      <c r="D2900" s="46" t="s">
        <v>177</v>
      </c>
      <c r="E2900" s="68">
        <f>_xlfn.XLOOKUP(Tabela4[[#This Row],[Origem]],Tabela2[Estado],Tabela2[Id_Porto],-1)</f>
        <v>6</v>
      </c>
      <c r="F2900" s="68">
        <f>_xlfn.XLOOKUP(Tabela4[[#This Row],[Destino]],Tabela2[Estado],Tabela2[Id_Porto],-1)</f>
        <v>1</v>
      </c>
      <c r="G2900" s="68">
        <f>_xlfn.XLOOKUP(Tabela4[[#This Row],[Tipo]],Tabela5[Tipo],Tabela5[Id_Carga],-1)</f>
        <v>4</v>
      </c>
      <c r="H2900" s="59">
        <f>MONTH(DATE(2024, FIND(Tabela4[[#This Row],[Mês]], "janfevmarabrmaijunjulagosetoutnovdez")/3 + 1, 1))</f>
        <v>7</v>
      </c>
      <c r="I2900" s="51">
        <v>27</v>
      </c>
      <c r="J2900" s="47">
        <v>54</v>
      </c>
    </row>
    <row r="2901" spans="1:10" x14ac:dyDescent="0.25">
      <c r="A2901" s="59" t="s">
        <v>201</v>
      </c>
      <c r="B2901" s="46" t="s">
        <v>192</v>
      </c>
      <c r="C2901" s="46" t="s">
        <v>187</v>
      </c>
      <c r="D2901" s="46" t="s">
        <v>179</v>
      </c>
      <c r="E2901" s="68">
        <f>_xlfn.XLOOKUP(Tabela4[[#This Row],[Origem]],Tabela2[Estado],Tabela2[Id_Porto],-1)</f>
        <v>12</v>
      </c>
      <c r="F2901" s="68">
        <f>_xlfn.XLOOKUP(Tabela4[[#This Row],[Destino]],Tabela2[Estado],Tabela2[Id_Porto],-1)</f>
        <v>3</v>
      </c>
      <c r="G2901" s="68">
        <f>_xlfn.XLOOKUP(Tabela4[[#This Row],[Tipo]],Tabela5[Tipo],Tabela5[Id_Carga],-1)</f>
        <v>1</v>
      </c>
      <c r="H2901" s="59">
        <f>MONTH(DATE(2024, FIND(Tabela4[[#This Row],[Mês]], "janfevmarabrmaijunjulagosetoutnovdez")/3 + 1, 1))</f>
        <v>7</v>
      </c>
      <c r="I2901" s="51">
        <v>54</v>
      </c>
      <c r="J2901" s="47">
        <v>54</v>
      </c>
    </row>
    <row r="2902" spans="1:10" x14ac:dyDescent="0.25">
      <c r="A2902" s="59" t="s">
        <v>201</v>
      </c>
      <c r="B2902" s="46" t="s">
        <v>191</v>
      </c>
      <c r="C2902" s="46" t="s">
        <v>184</v>
      </c>
      <c r="D2902" s="46" t="s">
        <v>177</v>
      </c>
      <c r="E2902" s="68">
        <f>_xlfn.XLOOKUP(Tabela4[[#This Row],[Origem]],Tabela2[Estado],Tabela2[Id_Porto],-1)</f>
        <v>9</v>
      </c>
      <c r="F2902" s="68">
        <f>_xlfn.XLOOKUP(Tabela4[[#This Row],[Destino]],Tabela2[Estado],Tabela2[Id_Porto],-1)</f>
        <v>1</v>
      </c>
      <c r="G2902" s="68">
        <f>_xlfn.XLOOKUP(Tabela4[[#This Row],[Tipo]],Tabela5[Tipo],Tabela5[Id_Carga],-1)</f>
        <v>3</v>
      </c>
      <c r="H2902" s="59">
        <f>MONTH(DATE(2024, FIND(Tabela4[[#This Row],[Mês]], "janfevmarabrmaijunjulagosetoutnovdez")/3 + 1, 1))</f>
        <v>7</v>
      </c>
      <c r="I2902" s="51">
        <v>54</v>
      </c>
      <c r="J2902" s="47">
        <v>54</v>
      </c>
    </row>
    <row r="2903" spans="1:10" x14ac:dyDescent="0.25">
      <c r="A2903" s="59" t="s">
        <v>201</v>
      </c>
      <c r="B2903" s="46" t="s">
        <v>191</v>
      </c>
      <c r="C2903" s="46" t="s">
        <v>183</v>
      </c>
      <c r="D2903" s="46" t="s">
        <v>184</v>
      </c>
      <c r="E2903" s="68">
        <f>_xlfn.XLOOKUP(Tabela4[[#This Row],[Origem]],Tabela2[Estado],Tabela2[Id_Porto],-1)</f>
        <v>8</v>
      </c>
      <c r="F2903" s="68">
        <f>_xlfn.XLOOKUP(Tabela4[[#This Row],[Destino]],Tabela2[Estado],Tabela2[Id_Porto],-1)</f>
        <v>9</v>
      </c>
      <c r="G2903" s="68">
        <f>_xlfn.XLOOKUP(Tabela4[[#This Row],[Tipo]],Tabela5[Tipo],Tabela5[Id_Carga],-1)</f>
        <v>3</v>
      </c>
      <c r="H2903" s="59">
        <f>MONTH(DATE(2024, FIND(Tabela4[[#This Row],[Mês]], "janfevmarabrmaijunjulagosetoutnovdez")/3 + 1, 1))</f>
        <v>7</v>
      </c>
      <c r="I2903" s="51">
        <v>26</v>
      </c>
      <c r="J2903" s="47">
        <v>52</v>
      </c>
    </row>
    <row r="2904" spans="1:10" x14ac:dyDescent="0.25">
      <c r="A2904" s="59" t="s">
        <v>201</v>
      </c>
      <c r="B2904" s="46" t="s">
        <v>191</v>
      </c>
      <c r="C2904" s="46" t="s">
        <v>177</v>
      </c>
      <c r="D2904" s="46" t="s">
        <v>183</v>
      </c>
      <c r="E2904" s="68">
        <f>_xlfn.XLOOKUP(Tabela4[[#This Row],[Origem]],Tabela2[Estado],Tabela2[Id_Porto],-1)</f>
        <v>1</v>
      </c>
      <c r="F2904" s="68">
        <f>_xlfn.XLOOKUP(Tabela4[[#This Row],[Destino]],Tabela2[Estado],Tabela2[Id_Porto],-1)</f>
        <v>8</v>
      </c>
      <c r="G2904" s="68">
        <f>_xlfn.XLOOKUP(Tabela4[[#This Row],[Tipo]],Tabela5[Tipo],Tabela5[Id_Carga],-1)</f>
        <v>3</v>
      </c>
      <c r="H2904" s="59">
        <f>MONTH(DATE(2024, FIND(Tabela4[[#This Row],[Mês]], "janfevmarabrmaijunjulagosetoutnovdez")/3 + 1, 1))</f>
        <v>7</v>
      </c>
      <c r="I2904" s="51">
        <v>25</v>
      </c>
      <c r="J2904" s="47">
        <v>50</v>
      </c>
    </row>
    <row r="2905" spans="1:10" x14ac:dyDescent="0.25">
      <c r="A2905" s="59" t="s">
        <v>201</v>
      </c>
      <c r="B2905" s="46" t="s">
        <v>193</v>
      </c>
      <c r="C2905" s="46" t="s">
        <v>184</v>
      </c>
      <c r="D2905" s="46" t="s">
        <v>181</v>
      </c>
      <c r="E2905" s="68">
        <f>_xlfn.XLOOKUP(Tabela4[[#This Row],[Origem]],Tabela2[Estado],Tabela2[Id_Porto],-1)</f>
        <v>9</v>
      </c>
      <c r="F2905" s="68">
        <f>_xlfn.XLOOKUP(Tabela4[[#This Row],[Destino]],Tabela2[Estado],Tabela2[Id_Porto],-1)</f>
        <v>6</v>
      </c>
      <c r="G2905" s="68">
        <f>_xlfn.XLOOKUP(Tabela4[[#This Row],[Tipo]],Tabela5[Tipo],Tabela5[Id_Carga],-1)</f>
        <v>4</v>
      </c>
      <c r="H2905" s="59">
        <f>MONTH(DATE(2024, FIND(Tabela4[[#This Row],[Mês]], "janfevmarabrmaijunjulagosetoutnovdez")/3 + 1, 1))</f>
        <v>7</v>
      </c>
      <c r="I2905" s="51">
        <v>25</v>
      </c>
      <c r="J2905" s="47">
        <v>50</v>
      </c>
    </row>
    <row r="2906" spans="1:10" x14ac:dyDescent="0.25">
      <c r="A2906" s="59" t="s">
        <v>201</v>
      </c>
      <c r="B2906" s="46" t="s">
        <v>192</v>
      </c>
      <c r="C2906" s="46" t="s">
        <v>183</v>
      </c>
      <c r="D2906" s="46" t="s">
        <v>184</v>
      </c>
      <c r="E2906" s="68">
        <f>_xlfn.XLOOKUP(Tabela4[[#This Row],[Origem]],Tabela2[Estado],Tabela2[Id_Porto],-1)</f>
        <v>8</v>
      </c>
      <c r="F2906" s="68">
        <f>_xlfn.XLOOKUP(Tabela4[[#This Row],[Destino]],Tabela2[Estado],Tabela2[Id_Porto],-1)</f>
        <v>9</v>
      </c>
      <c r="G2906" s="68">
        <f>_xlfn.XLOOKUP(Tabela4[[#This Row],[Tipo]],Tabela5[Tipo],Tabela5[Id_Carga],-1)</f>
        <v>1</v>
      </c>
      <c r="H2906" s="59">
        <f>MONTH(DATE(2024, FIND(Tabela4[[#This Row],[Mês]], "janfevmarabrmaijunjulagosetoutnovdez")/3 + 1, 1))</f>
        <v>7</v>
      </c>
      <c r="I2906" s="51">
        <v>48</v>
      </c>
      <c r="J2906" s="47">
        <v>48</v>
      </c>
    </row>
    <row r="2907" spans="1:10" x14ac:dyDescent="0.25">
      <c r="A2907" s="59" t="s">
        <v>201</v>
      </c>
      <c r="B2907" s="46" t="s">
        <v>192</v>
      </c>
      <c r="C2907" s="46" t="s">
        <v>181</v>
      </c>
      <c r="D2907" s="46" t="s">
        <v>86</v>
      </c>
      <c r="E2907" s="68">
        <f>_xlfn.XLOOKUP(Tabela4[[#This Row],[Origem]],Tabela2[Estado],Tabela2[Id_Porto],-1)</f>
        <v>6</v>
      </c>
      <c r="F2907" s="68">
        <f>_xlfn.XLOOKUP(Tabela4[[#This Row],[Destino]],Tabela2[Estado],Tabela2[Id_Porto],-1)</f>
        <v>4</v>
      </c>
      <c r="G2907" s="68">
        <f>_xlfn.XLOOKUP(Tabela4[[#This Row],[Tipo]],Tabela5[Tipo],Tabela5[Id_Carga],-1)</f>
        <v>1</v>
      </c>
      <c r="H2907" s="59">
        <f>MONTH(DATE(2024, FIND(Tabela4[[#This Row],[Mês]], "janfevmarabrmaijunjulagosetoutnovdez")/3 + 1, 1))</f>
        <v>7</v>
      </c>
      <c r="I2907" s="51">
        <v>46</v>
      </c>
      <c r="J2907" s="47">
        <v>46</v>
      </c>
    </row>
    <row r="2908" spans="1:10" x14ac:dyDescent="0.25">
      <c r="A2908" s="59" t="s">
        <v>201</v>
      </c>
      <c r="B2908" s="46" t="s">
        <v>191</v>
      </c>
      <c r="C2908" s="46" t="s">
        <v>182</v>
      </c>
      <c r="D2908" s="46" t="s">
        <v>183</v>
      </c>
      <c r="E2908" s="68">
        <f>_xlfn.XLOOKUP(Tabela4[[#This Row],[Origem]],Tabela2[Estado],Tabela2[Id_Porto],-1)</f>
        <v>7</v>
      </c>
      <c r="F2908" s="68">
        <f>_xlfn.XLOOKUP(Tabela4[[#This Row],[Destino]],Tabela2[Estado],Tabela2[Id_Porto],-1)</f>
        <v>8</v>
      </c>
      <c r="G2908" s="68">
        <f>_xlfn.XLOOKUP(Tabela4[[#This Row],[Tipo]],Tabela5[Tipo],Tabela5[Id_Carga],-1)</f>
        <v>3</v>
      </c>
      <c r="H2908" s="59">
        <f>MONTH(DATE(2024, FIND(Tabela4[[#This Row],[Mês]], "janfevmarabrmaijunjulagosetoutnovdez")/3 + 1, 1))</f>
        <v>7</v>
      </c>
      <c r="I2908" s="51">
        <v>23</v>
      </c>
      <c r="J2908" s="47">
        <v>46</v>
      </c>
    </row>
    <row r="2909" spans="1:10" x14ac:dyDescent="0.25">
      <c r="A2909" s="59" t="s">
        <v>201</v>
      </c>
      <c r="B2909" s="46" t="s">
        <v>192</v>
      </c>
      <c r="C2909" s="46" t="s">
        <v>180</v>
      </c>
      <c r="D2909" s="46" t="s">
        <v>184</v>
      </c>
      <c r="E2909" s="68">
        <f>_xlfn.XLOOKUP(Tabela4[[#This Row],[Origem]],Tabela2[Estado],Tabela2[Id_Porto],-1)</f>
        <v>5</v>
      </c>
      <c r="F2909" s="68">
        <f>_xlfn.XLOOKUP(Tabela4[[#This Row],[Destino]],Tabela2[Estado],Tabela2[Id_Porto],-1)</f>
        <v>9</v>
      </c>
      <c r="G2909" s="68">
        <f>_xlfn.XLOOKUP(Tabela4[[#This Row],[Tipo]],Tabela5[Tipo],Tabela5[Id_Carga],-1)</f>
        <v>1</v>
      </c>
      <c r="H2909" s="59">
        <f>MONTH(DATE(2024, FIND(Tabela4[[#This Row],[Mês]], "janfevmarabrmaijunjulagosetoutnovdez")/3 + 1, 1))</f>
        <v>7</v>
      </c>
      <c r="I2909" s="51">
        <v>45</v>
      </c>
      <c r="J2909" s="47">
        <v>45</v>
      </c>
    </row>
    <row r="2910" spans="1:10" x14ac:dyDescent="0.25">
      <c r="A2910" s="59" t="s">
        <v>201</v>
      </c>
      <c r="B2910" s="46" t="s">
        <v>192</v>
      </c>
      <c r="C2910" s="46" t="s">
        <v>184</v>
      </c>
      <c r="D2910" s="46" t="s">
        <v>177</v>
      </c>
      <c r="E2910" s="68">
        <f>_xlfn.XLOOKUP(Tabela4[[#This Row],[Origem]],Tabela2[Estado],Tabela2[Id_Porto],-1)</f>
        <v>9</v>
      </c>
      <c r="F2910" s="68">
        <f>_xlfn.XLOOKUP(Tabela4[[#This Row],[Destino]],Tabela2[Estado],Tabela2[Id_Porto],-1)</f>
        <v>1</v>
      </c>
      <c r="G2910" s="68">
        <f>_xlfn.XLOOKUP(Tabela4[[#This Row],[Tipo]],Tabela5[Tipo],Tabela5[Id_Carga],-1)</f>
        <v>1</v>
      </c>
      <c r="H2910" s="59">
        <f>MONTH(DATE(2024, FIND(Tabela4[[#This Row],[Mês]], "janfevmarabrmaijunjulagosetoutnovdez")/3 + 1, 1))</f>
        <v>7</v>
      </c>
      <c r="I2910" s="51">
        <v>45</v>
      </c>
      <c r="J2910" s="47">
        <v>45</v>
      </c>
    </row>
    <row r="2911" spans="1:10" x14ac:dyDescent="0.25">
      <c r="A2911" s="59" t="s">
        <v>201</v>
      </c>
      <c r="B2911" s="46" t="s">
        <v>193</v>
      </c>
      <c r="C2911" s="46" t="s">
        <v>86</v>
      </c>
      <c r="D2911" s="46" t="s">
        <v>184</v>
      </c>
      <c r="E2911" s="68">
        <f>_xlfn.XLOOKUP(Tabela4[[#This Row],[Origem]],Tabela2[Estado],Tabela2[Id_Porto],-1)</f>
        <v>4</v>
      </c>
      <c r="F2911" s="68">
        <f>_xlfn.XLOOKUP(Tabela4[[#This Row],[Destino]],Tabela2[Estado],Tabela2[Id_Porto],-1)</f>
        <v>9</v>
      </c>
      <c r="G2911" s="68">
        <f>_xlfn.XLOOKUP(Tabela4[[#This Row],[Tipo]],Tabela5[Tipo],Tabela5[Id_Carga],-1)</f>
        <v>4</v>
      </c>
      <c r="H2911" s="59">
        <f>MONTH(DATE(2024, FIND(Tabela4[[#This Row],[Mês]], "janfevmarabrmaijunjulagosetoutnovdez")/3 + 1, 1))</f>
        <v>7</v>
      </c>
      <c r="I2911" s="51">
        <v>22</v>
      </c>
      <c r="J2911" s="47">
        <v>44</v>
      </c>
    </row>
    <row r="2912" spans="1:10" x14ac:dyDescent="0.25">
      <c r="A2912" s="59" t="s">
        <v>201</v>
      </c>
      <c r="B2912" s="46" t="s">
        <v>191</v>
      </c>
      <c r="C2912" s="46" t="s">
        <v>184</v>
      </c>
      <c r="D2912" s="46" t="s">
        <v>186</v>
      </c>
      <c r="E2912" s="68">
        <f>_xlfn.XLOOKUP(Tabela4[[#This Row],[Origem]],Tabela2[Estado],Tabela2[Id_Porto],-1)</f>
        <v>9</v>
      </c>
      <c r="F2912" s="68">
        <f>_xlfn.XLOOKUP(Tabela4[[#This Row],[Destino]],Tabela2[Estado],Tabela2[Id_Porto],-1)</f>
        <v>11</v>
      </c>
      <c r="G2912" s="68">
        <f>_xlfn.XLOOKUP(Tabela4[[#This Row],[Tipo]],Tabela5[Tipo],Tabela5[Id_Carga],-1)</f>
        <v>3</v>
      </c>
      <c r="H2912" s="59">
        <f>MONTH(DATE(2024, FIND(Tabela4[[#This Row],[Mês]], "janfevmarabrmaijunjulagosetoutnovdez")/3 + 1, 1))</f>
        <v>7</v>
      </c>
      <c r="I2912" s="51">
        <v>22</v>
      </c>
      <c r="J2912" s="47">
        <v>44</v>
      </c>
    </row>
    <row r="2913" spans="1:10" x14ac:dyDescent="0.25">
      <c r="A2913" s="59" t="s">
        <v>201</v>
      </c>
      <c r="B2913" s="46" t="s">
        <v>192</v>
      </c>
      <c r="C2913" s="46" t="s">
        <v>186</v>
      </c>
      <c r="D2913" s="46" t="s">
        <v>86</v>
      </c>
      <c r="E2913" s="68">
        <f>_xlfn.XLOOKUP(Tabela4[[#This Row],[Origem]],Tabela2[Estado],Tabela2[Id_Porto],-1)</f>
        <v>11</v>
      </c>
      <c r="F2913" s="68">
        <f>_xlfn.XLOOKUP(Tabela4[[#This Row],[Destino]],Tabela2[Estado],Tabela2[Id_Porto],-1)</f>
        <v>4</v>
      </c>
      <c r="G2913" s="68">
        <f>_xlfn.XLOOKUP(Tabela4[[#This Row],[Tipo]],Tabela5[Tipo],Tabela5[Id_Carga],-1)</f>
        <v>1</v>
      </c>
      <c r="H2913" s="59">
        <f>MONTH(DATE(2024, FIND(Tabela4[[#This Row],[Mês]], "janfevmarabrmaijunjulagosetoutnovdez")/3 + 1, 1))</f>
        <v>7</v>
      </c>
      <c r="I2913" s="51">
        <v>43</v>
      </c>
      <c r="J2913" s="47">
        <v>43</v>
      </c>
    </row>
    <row r="2914" spans="1:10" x14ac:dyDescent="0.25">
      <c r="A2914" s="59" t="s">
        <v>201</v>
      </c>
      <c r="B2914" s="46" t="s">
        <v>193</v>
      </c>
      <c r="C2914" s="46" t="s">
        <v>183</v>
      </c>
      <c r="D2914" s="46" t="s">
        <v>184</v>
      </c>
      <c r="E2914" s="68">
        <f>_xlfn.XLOOKUP(Tabela4[[#This Row],[Origem]],Tabela2[Estado],Tabela2[Id_Porto],-1)</f>
        <v>8</v>
      </c>
      <c r="F2914" s="68">
        <f>_xlfn.XLOOKUP(Tabela4[[#This Row],[Destino]],Tabela2[Estado],Tabela2[Id_Porto],-1)</f>
        <v>9</v>
      </c>
      <c r="G2914" s="68">
        <f>_xlfn.XLOOKUP(Tabela4[[#This Row],[Tipo]],Tabela5[Tipo],Tabela5[Id_Carga],-1)</f>
        <v>4</v>
      </c>
      <c r="H2914" s="59">
        <f>MONTH(DATE(2024, FIND(Tabela4[[#This Row],[Mês]], "janfevmarabrmaijunjulagosetoutnovdez")/3 + 1, 1))</f>
        <v>7</v>
      </c>
      <c r="I2914" s="51">
        <v>21</v>
      </c>
      <c r="J2914" s="47">
        <v>42</v>
      </c>
    </row>
    <row r="2915" spans="1:10" x14ac:dyDescent="0.25">
      <c r="A2915" s="59" t="s">
        <v>201</v>
      </c>
      <c r="B2915" s="46" t="s">
        <v>192</v>
      </c>
      <c r="C2915" s="46" t="s">
        <v>86</v>
      </c>
      <c r="D2915" s="46" t="s">
        <v>181</v>
      </c>
      <c r="E2915" s="68">
        <f>_xlfn.XLOOKUP(Tabela4[[#This Row],[Origem]],Tabela2[Estado],Tabela2[Id_Porto],-1)</f>
        <v>4</v>
      </c>
      <c r="F2915" s="68">
        <f>_xlfn.XLOOKUP(Tabela4[[#This Row],[Destino]],Tabela2[Estado],Tabela2[Id_Porto],-1)</f>
        <v>6</v>
      </c>
      <c r="G2915" s="68">
        <f>_xlfn.XLOOKUP(Tabela4[[#This Row],[Tipo]],Tabela5[Tipo],Tabela5[Id_Carga],-1)</f>
        <v>1</v>
      </c>
      <c r="H2915" s="59">
        <f>MONTH(DATE(2024, FIND(Tabela4[[#This Row],[Mês]], "janfevmarabrmaijunjulagosetoutnovdez")/3 + 1, 1))</f>
        <v>7</v>
      </c>
      <c r="I2915" s="51">
        <v>40</v>
      </c>
      <c r="J2915" s="47">
        <v>40</v>
      </c>
    </row>
    <row r="2916" spans="1:10" x14ac:dyDescent="0.25">
      <c r="A2916" s="59" t="s">
        <v>201</v>
      </c>
      <c r="B2916" s="46" t="s">
        <v>192</v>
      </c>
      <c r="C2916" s="46" t="s">
        <v>181</v>
      </c>
      <c r="D2916" s="46" t="s">
        <v>86</v>
      </c>
      <c r="E2916" s="68">
        <f>_xlfn.XLOOKUP(Tabela4[[#This Row],[Origem]],Tabela2[Estado],Tabela2[Id_Porto],-1)</f>
        <v>6</v>
      </c>
      <c r="F2916" s="68">
        <f>_xlfn.XLOOKUP(Tabela4[[#This Row],[Destino]],Tabela2[Estado],Tabela2[Id_Porto],-1)</f>
        <v>4</v>
      </c>
      <c r="G2916" s="68">
        <f>_xlfn.XLOOKUP(Tabela4[[#This Row],[Tipo]],Tabela5[Tipo],Tabela5[Id_Carga],-1)</f>
        <v>1</v>
      </c>
      <c r="H2916" s="59">
        <f>MONTH(DATE(2024, FIND(Tabela4[[#This Row],[Mês]], "janfevmarabrmaijunjulagosetoutnovdez")/3 + 1, 1))</f>
        <v>7</v>
      </c>
      <c r="I2916" s="51">
        <v>39</v>
      </c>
      <c r="J2916" s="47">
        <v>39</v>
      </c>
    </row>
    <row r="2917" spans="1:10" x14ac:dyDescent="0.25">
      <c r="A2917" s="59" t="s">
        <v>201</v>
      </c>
      <c r="B2917" s="46" t="s">
        <v>192</v>
      </c>
      <c r="C2917" s="46" t="s">
        <v>186</v>
      </c>
      <c r="D2917" s="46" t="s">
        <v>177</v>
      </c>
      <c r="E2917" s="68">
        <f>_xlfn.XLOOKUP(Tabela4[[#This Row],[Origem]],Tabela2[Estado],Tabela2[Id_Porto],-1)</f>
        <v>11</v>
      </c>
      <c r="F2917" s="68">
        <f>_xlfn.XLOOKUP(Tabela4[[#This Row],[Destino]],Tabela2[Estado],Tabela2[Id_Porto],-1)</f>
        <v>1</v>
      </c>
      <c r="G2917" s="68">
        <f>_xlfn.XLOOKUP(Tabela4[[#This Row],[Tipo]],Tabela5[Tipo],Tabela5[Id_Carga],-1)</f>
        <v>1</v>
      </c>
      <c r="H2917" s="59">
        <f>MONTH(DATE(2024, FIND(Tabela4[[#This Row],[Mês]], "janfevmarabrmaijunjulagosetoutnovdez")/3 + 1, 1))</f>
        <v>7</v>
      </c>
      <c r="I2917" s="51">
        <v>39</v>
      </c>
      <c r="J2917" s="47">
        <v>39</v>
      </c>
    </row>
    <row r="2918" spans="1:10" x14ac:dyDescent="0.25">
      <c r="A2918" s="59" t="s">
        <v>201</v>
      </c>
      <c r="B2918" s="46" t="s">
        <v>191</v>
      </c>
      <c r="C2918" s="46" t="s">
        <v>180</v>
      </c>
      <c r="D2918" s="46" t="s">
        <v>186</v>
      </c>
      <c r="E2918" s="68">
        <f>_xlfn.XLOOKUP(Tabela4[[#This Row],[Origem]],Tabela2[Estado],Tabela2[Id_Porto],-1)</f>
        <v>5</v>
      </c>
      <c r="F2918" s="68">
        <f>_xlfn.XLOOKUP(Tabela4[[#This Row],[Destino]],Tabela2[Estado],Tabela2[Id_Porto],-1)</f>
        <v>11</v>
      </c>
      <c r="G2918" s="68">
        <f>_xlfn.XLOOKUP(Tabela4[[#This Row],[Tipo]],Tabela5[Tipo],Tabela5[Id_Carga],-1)</f>
        <v>3</v>
      </c>
      <c r="H2918" s="59">
        <f>MONTH(DATE(2024, FIND(Tabela4[[#This Row],[Mês]], "janfevmarabrmaijunjulagosetoutnovdez")/3 + 1, 1))</f>
        <v>7</v>
      </c>
      <c r="I2918" s="51">
        <v>19</v>
      </c>
      <c r="J2918" s="47">
        <v>38</v>
      </c>
    </row>
    <row r="2919" spans="1:10" x14ac:dyDescent="0.25">
      <c r="A2919" s="59" t="s">
        <v>201</v>
      </c>
      <c r="B2919" s="46" t="s">
        <v>191</v>
      </c>
      <c r="C2919" s="46" t="s">
        <v>183</v>
      </c>
      <c r="D2919" s="46" t="s">
        <v>181</v>
      </c>
      <c r="E2919" s="68">
        <f>_xlfn.XLOOKUP(Tabela4[[#This Row],[Origem]],Tabela2[Estado],Tabela2[Id_Porto],-1)</f>
        <v>8</v>
      </c>
      <c r="F2919" s="68">
        <f>_xlfn.XLOOKUP(Tabela4[[#This Row],[Destino]],Tabela2[Estado],Tabela2[Id_Porto],-1)</f>
        <v>6</v>
      </c>
      <c r="G2919" s="68">
        <f>_xlfn.XLOOKUP(Tabela4[[#This Row],[Tipo]],Tabela5[Tipo],Tabela5[Id_Carga],-1)</f>
        <v>3</v>
      </c>
      <c r="H2919" s="59">
        <f>MONTH(DATE(2024, FIND(Tabela4[[#This Row],[Mês]], "janfevmarabrmaijunjulagosetoutnovdez")/3 + 1, 1))</f>
        <v>7</v>
      </c>
      <c r="I2919" s="51">
        <v>19</v>
      </c>
      <c r="J2919" s="47">
        <v>38</v>
      </c>
    </row>
    <row r="2920" spans="1:10" x14ac:dyDescent="0.25">
      <c r="A2920" s="59" t="s">
        <v>201</v>
      </c>
      <c r="B2920" s="46" t="s">
        <v>191</v>
      </c>
      <c r="C2920" s="46" t="s">
        <v>183</v>
      </c>
      <c r="D2920" s="46" t="s">
        <v>184</v>
      </c>
      <c r="E2920" s="68">
        <f>_xlfn.XLOOKUP(Tabela4[[#This Row],[Origem]],Tabela2[Estado],Tabela2[Id_Porto],-1)</f>
        <v>8</v>
      </c>
      <c r="F2920" s="68">
        <f>_xlfn.XLOOKUP(Tabela4[[#This Row],[Destino]],Tabela2[Estado],Tabela2[Id_Porto],-1)</f>
        <v>9</v>
      </c>
      <c r="G2920" s="68">
        <f>_xlfn.XLOOKUP(Tabela4[[#This Row],[Tipo]],Tabela5[Tipo],Tabela5[Id_Carga],-1)</f>
        <v>3</v>
      </c>
      <c r="H2920" s="59">
        <f>MONTH(DATE(2024, FIND(Tabela4[[#This Row],[Mês]], "janfevmarabrmaijunjulagosetoutnovdez")/3 + 1, 1))</f>
        <v>7</v>
      </c>
      <c r="I2920" s="51">
        <v>19</v>
      </c>
      <c r="J2920" s="47">
        <v>38</v>
      </c>
    </row>
    <row r="2921" spans="1:10" x14ac:dyDescent="0.25">
      <c r="A2921" s="59" t="s">
        <v>201</v>
      </c>
      <c r="B2921" s="46" t="s">
        <v>192</v>
      </c>
      <c r="C2921" s="46" t="s">
        <v>186</v>
      </c>
      <c r="D2921" s="46" t="s">
        <v>183</v>
      </c>
      <c r="E2921" s="68">
        <f>_xlfn.XLOOKUP(Tabela4[[#This Row],[Origem]],Tabela2[Estado],Tabela2[Id_Porto],-1)</f>
        <v>11</v>
      </c>
      <c r="F2921" s="68">
        <f>_xlfn.XLOOKUP(Tabela4[[#This Row],[Destino]],Tabela2[Estado],Tabela2[Id_Porto],-1)</f>
        <v>8</v>
      </c>
      <c r="G2921" s="68">
        <f>_xlfn.XLOOKUP(Tabela4[[#This Row],[Tipo]],Tabela5[Tipo],Tabela5[Id_Carga],-1)</f>
        <v>1</v>
      </c>
      <c r="H2921" s="59">
        <f>MONTH(DATE(2024, FIND(Tabela4[[#This Row],[Mês]], "janfevmarabrmaijunjulagosetoutnovdez")/3 + 1, 1))</f>
        <v>7</v>
      </c>
      <c r="I2921" s="51">
        <v>38</v>
      </c>
      <c r="J2921" s="47">
        <v>38</v>
      </c>
    </row>
    <row r="2922" spans="1:10" x14ac:dyDescent="0.25">
      <c r="A2922" s="59" t="s">
        <v>201</v>
      </c>
      <c r="B2922" s="46" t="s">
        <v>193</v>
      </c>
      <c r="C2922" s="46" t="s">
        <v>86</v>
      </c>
      <c r="D2922" s="46" t="s">
        <v>177</v>
      </c>
      <c r="E2922" s="68">
        <f>_xlfn.XLOOKUP(Tabela4[[#This Row],[Origem]],Tabela2[Estado],Tabela2[Id_Porto],-1)</f>
        <v>4</v>
      </c>
      <c r="F2922" s="68">
        <f>_xlfn.XLOOKUP(Tabela4[[#This Row],[Destino]],Tabela2[Estado],Tabela2[Id_Porto],-1)</f>
        <v>1</v>
      </c>
      <c r="G2922" s="68">
        <f>_xlfn.XLOOKUP(Tabela4[[#This Row],[Tipo]],Tabela5[Tipo],Tabela5[Id_Carga],-1)</f>
        <v>4</v>
      </c>
      <c r="H2922" s="59">
        <f>MONTH(DATE(2024, FIND(Tabela4[[#This Row],[Mês]], "janfevmarabrmaijunjulagosetoutnovdez")/3 + 1, 1))</f>
        <v>7</v>
      </c>
      <c r="I2922" s="51">
        <v>18</v>
      </c>
      <c r="J2922" s="47">
        <v>36</v>
      </c>
    </row>
    <row r="2923" spans="1:10" x14ac:dyDescent="0.25">
      <c r="A2923" s="59" t="s">
        <v>201</v>
      </c>
      <c r="B2923" s="46" t="s">
        <v>191</v>
      </c>
      <c r="C2923" s="46" t="s">
        <v>86</v>
      </c>
      <c r="D2923" s="46" t="s">
        <v>187</v>
      </c>
      <c r="E2923" s="68">
        <f>_xlfn.XLOOKUP(Tabela4[[#This Row],[Origem]],Tabela2[Estado],Tabela2[Id_Porto],-1)</f>
        <v>4</v>
      </c>
      <c r="F2923" s="68">
        <f>_xlfn.XLOOKUP(Tabela4[[#This Row],[Destino]],Tabela2[Estado],Tabela2[Id_Porto],-1)</f>
        <v>12</v>
      </c>
      <c r="G2923" s="68">
        <f>_xlfn.XLOOKUP(Tabela4[[#This Row],[Tipo]],Tabela5[Tipo],Tabela5[Id_Carga],-1)</f>
        <v>3</v>
      </c>
      <c r="H2923" s="59">
        <f>MONTH(DATE(2024, FIND(Tabela4[[#This Row],[Mês]], "janfevmarabrmaijunjulagosetoutnovdez")/3 + 1, 1))</f>
        <v>7</v>
      </c>
      <c r="I2923" s="51">
        <v>18</v>
      </c>
      <c r="J2923" s="47">
        <v>36</v>
      </c>
    </row>
    <row r="2924" spans="1:10" x14ac:dyDescent="0.25">
      <c r="A2924" s="59" t="s">
        <v>201</v>
      </c>
      <c r="B2924" s="46" t="s">
        <v>192</v>
      </c>
      <c r="C2924" s="46" t="s">
        <v>86</v>
      </c>
      <c r="D2924" s="46" t="s">
        <v>187</v>
      </c>
      <c r="E2924" s="68">
        <f>_xlfn.XLOOKUP(Tabela4[[#This Row],[Origem]],Tabela2[Estado],Tabela2[Id_Porto],-1)</f>
        <v>4</v>
      </c>
      <c r="F2924" s="68">
        <f>_xlfn.XLOOKUP(Tabela4[[#This Row],[Destino]],Tabela2[Estado],Tabela2[Id_Porto],-1)</f>
        <v>12</v>
      </c>
      <c r="G2924" s="68">
        <f>_xlfn.XLOOKUP(Tabela4[[#This Row],[Tipo]],Tabela5[Tipo],Tabela5[Id_Carga],-1)</f>
        <v>1</v>
      </c>
      <c r="H2924" s="59">
        <f>MONTH(DATE(2024, FIND(Tabela4[[#This Row],[Mês]], "janfevmarabrmaijunjulagosetoutnovdez")/3 + 1, 1))</f>
        <v>7</v>
      </c>
      <c r="I2924" s="51">
        <v>34</v>
      </c>
      <c r="J2924" s="47">
        <v>34</v>
      </c>
    </row>
    <row r="2925" spans="1:10" x14ac:dyDescent="0.25">
      <c r="A2925" s="59" t="s">
        <v>201</v>
      </c>
      <c r="B2925" s="46" t="s">
        <v>191</v>
      </c>
      <c r="C2925" s="46" t="s">
        <v>186</v>
      </c>
      <c r="D2925" s="46" t="s">
        <v>183</v>
      </c>
      <c r="E2925" s="68">
        <f>_xlfn.XLOOKUP(Tabela4[[#This Row],[Origem]],Tabela2[Estado],Tabela2[Id_Porto],-1)</f>
        <v>11</v>
      </c>
      <c r="F2925" s="68">
        <f>_xlfn.XLOOKUP(Tabela4[[#This Row],[Destino]],Tabela2[Estado],Tabela2[Id_Porto],-1)</f>
        <v>8</v>
      </c>
      <c r="G2925" s="68">
        <f>_xlfn.XLOOKUP(Tabela4[[#This Row],[Tipo]],Tabela5[Tipo],Tabela5[Id_Carga],-1)</f>
        <v>3</v>
      </c>
      <c r="H2925" s="59">
        <f>MONTH(DATE(2024, FIND(Tabela4[[#This Row],[Mês]], "janfevmarabrmaijunjulagosetoutnovdez")/3 + 1, 1))</f>
        <v>7</v>
      </c>
      <c r="I2925" s="51">
        <v>17</v>
      </c>
      <c r="J2925" s="47">
        <v>34</v>
      </c>
    </row>
    <row r="2926" spans="1:10" x14ac:dyDescent="0.25">
      <c r="A2926" s="59" t="s">
        <v>201</v>
      </c>
      <c r="B2926" s="46" t="s">
        <v>191</v>
      </c>
      <c r="C2926" s="46" t="s">
        <v>186</v>
      </c>
      <c r="D2926" s="46" t="s">
        <v>184</v>
      </c>
      <c r="E2926" s="68">
        <f>_xlfn.XLOOKUP(Tabela4[[#This Row],[Origem]],Tabela2[Estado],Tabela2[Id_Porto],-1)</f>
        <v>11</v>
      </c>
      <c r="F2926" s="68">
        <f>_xlfn.XLOOKUP(Tabela4[[#This Row],[Destino]],Tabela2[Estado],Tabela2[Id_Porto],-1)</f>
        <v>9</v>
      </c>
      <c r="G2926" s="68">
        <f>_xlfn.XLOOKUP(Tabela4[[#This Row],[Tipo]],Tabela5[Tipo],Tabela5[Id_Carga],-1)</f>
        <v>3</v>
      </c>
      <c r="H2926" s="59">
        <f>MONTH(DATE(2024, FIND(Tabela4[[#This Row],[Mês]], "janfevmarabrmaijunjulagosetoutnovdez")/3 + 1, 1))</f>
        <v>7</v>
      </c>
      <c r="I2926" s="51">
        <v>17</v>
      </c>
      <c r="J2926" s="47">
        <v>34</v>
      </c>
    </row>
    <row r="2927" spans="1:10" x14ac:dyDescent="0.25">
      <c r="A2927" s="59" t="s">
        <v>201</v>
      </c>
      <c r="B2927" s="46" t="s">
        <v>191</v>
      </c>
      <c r="C2927" s="46" t="s">
        <v>182</v>
      </c>
      <c r="D2927" s="46" t="s">
        <v>177</v>
      </c>
      <c r="E2927" s="68">
        <f>_xlfn.XLOOKUP(Tabela4[[#This Row],[Origem]],Tabela2[Estado],Tabela2[Id_Porto],-1)</f>
        <v>7</v>
      </c>
      <c r="F2927" s="68">
        <f>_xlfn.XLOOKUP(Tabela4[[#This Row],[Destino]],Tabela2[Estado],Tabela2[Id_Porto],-1)</f>
        <v>1</v>
      </c>
      <c r="G2927" s="68">
        <f>_xlfn.XLOOKUP(Tabela4[[#This Row],[Tipo]],Tabela5[Tipo],Tabela5[Id_Carga],-1)</f>
        <v>3</v>
      </c>
      <c r="H2927" s="59">
        <f>MONTH(DATE(2024, FIND(Tabela4[[#This Row],[Mês]], "janfevmarabrmaijunjulagosetoutnovdez")/3 + 1, 1))</f>
        <v>7</v>
      </c>
      <c r="I2927" s="51">
        <v>16</v>
      </c>
      <c r="J2927" s="47">
        <v>32</v>
      </c>
    </row>
    <row r="2928" spans="1:10" x14ac:dyDescent="0.25">
      <c r="A2928" s="59" t="s">
        <v>201</v>
      </c>
      <c r="B2928" s="46" t="s">
        <v>192</v>
      </c>
      <c r="C2928" s="46" t="s">
        <v>182</v>
      </c>
      <c r="D2928" s="46" t="s">
        <v>183</v>
      </c>
      <c r="E2928" s="68">
        <f>_xlfn.XLOOKUP(Tabela4[[#This Row],[Origem]],Tabela2[Estado],Tabela2[Id_Porto],-1)</f>
        <v>7</v>
      </c>
      <c r="F2928" s="68">
        <f>_xlfn.XLOOKUP(Tabela4[[#This Row],[Destino]],Tabela2[Estado],Tabela2[Id_Porto],-1)</f>
        <v>8</v>
      </c>
      <c r="G2928" s="68">
        <f>_xlfn.XLOOKUP(Tabela4[[#This Row],[Tipo]],Tabela5[Tipo],Tabela5[Id_Carga],-1)</f>
        <v>1</v>
      </c>
      <c r="H2928" s="59">
        <f>MONTH(DATE(2024, FIND(Tabela4[[#This Row],[Mês]], "janfevmarabrmaijunjulagosetoutnovdez")/3 + 1, 1))</f>
        <v>7</v>
      </c>
      <c r="I2928" s="51">
        <v>32</v>
      </c>
      <c r="J2928" s="47">
        <v>32</v>
      </c>
    </row>
    <row r="2929" spans="1:10" x14ac:dyDescent="0.25">
      <c r="A2929" s="59" t="s">
        <v>201</v>
      </c>
      <c r="B2929" s="46" t="s">
        <v>192</v>
      </c>
      <c r="C2929" s="46" t="s">
        <v>182</v>
      </c>
      <c r="D2929" s="46" t="s">
        <v>184</v>
      </c>
      <c r="E2929" s="68">
        <f>_xlfn.XLOOKUP(Tabela4[[#This Row],[Origem]],Tabela2[Estado],Tabela2[Id_Porto],-1)</f>
        <v>7</v>
      </c>
      <c r="F2929" s="68">
        <f>_xlfn.XLOOKUP(Tabela4[[#This Row],[Destino]],Tabela2[Estado],Tabela2[Id_Porto],-1)</f>
        <v>9</v>
      </c>
      <c r="G2929" s="68">
        <f>_xlfn.XLOOKUP(Tabela4[[#This Row],[Tipo]],Tabela5[Tipo],Tabela5[Id_Carga],-1)</f>
        <v>1</v>
      </c>
      <c r="H2929" s="59">
        <f>MONTH(DATE(2024, FIND(Tabela4[[#This Row],[Mês]], "janfevmarabrmaijunjulagosetoutnovdez")/3 + 1, 1))</f>
        <v>7</v>
      </c>
      <c r="I2929" s="51">
        <v>32</v>
      </c>
      <c r="J2929" s="47">
        <v>32</v>
      </c>
    </row>
    <row r="2930" spans="1:10" x14ac:dyDescent="0.25">
      <c r="A2930" s="59" t="s">
        <v>201</v>
      </c>
      <c r="B2930" s="46" t="s">
        <v>191</v>
      </c>
      <c r="C2930" s="46" t="s">
        <v>180</v>
      </c>
      <c r="D2930" s="46" t="s">
        <v>186</v>
      </c>
      <c r="E2930" s="68">
        <f>_xlfn.XLOOKUP(Tabela4[[#This Row],[Origem]],Tabela2[Estado],Tabela2[Id_Porto],-1)</f>
        <v>5</v>
      </c>
      <c r="F2930" s="68">
        <f>_xlfn.XLOOKUP(Tabela4[[#This Row],[Destino]],Tabela2[Estado],Tabela2[Id_Porto],-1)</f>
        <v>11</v>
      </c>
      <c r="G2930" s="68">
        <f>_xlfn.XLOOKUP(Tabela4[[#This Row],[Tipo]],Tabela5[Tipo],Tabela5[Id_Carga],-1)</f>
        <v>3</v>
      </c>
      <c r="H2930" s="59">
        <f>MONTH(DATE(2024, FIND(Tabela4[[#This Row],[Mês]], "janfevmarabrmaijunjulagosetoutnovdez")/3 + 1, 1))</f>
        <v>7</v>
      </c>
      <c r="I2930" s="51">
        <v>16</v>
      </c>
      <c r="J2930" s="47">
        <v>32</v>
      </c>
    </row>
    <row r="2931" spans="1:10" x14ac:dyDescent="0.25">
      <c r="A2931" s="59" t="s">
        <v>201</v>
      </c>
      <c r="B2931" s="46" t="s">
        <v>192</v>
      </c>
      <c r="C2931" s="46" t="s">
        <v>186</v>
      </c>
      <c r="D2931" s="46" t="s">
        <v>184</v>
      </c>
      <c r="E2931" s="68">
        <f>_xlfn.XLOOKUP(Tabela4[[#This Row],[Origem]],Tabela2[Estado],Tabela2[Id_Porto],-1)</f>
        <v>11</v>
      </c>
      <c r="F2931" s="68">
        <f>_xlfn.XLOOKUP(Tabela4[[#This Row],[Destino]],Tabela2[Estado],Tabela2[Id_Porto],-1)</f>
        <v>9</v>
      </c>
      <c r="G2931" s="68">
        <f>_xlfn.XLOOKUP(Tabela4[[#This Row],[Tipo]],Tabela5[Tipo],Tabela5[Id_Carga],-1)</f>
        <v>1</v>
      </c>
      <c r="H2931" s="59">
        <f>MONTH(DATE(2024, FIND(Tabela4[[#This Row],[Mês]], "janfevmarabrmaijunjulagosetoutnovdez")/3 + 1, 1))</f>
        <v>7</v>
      </c>
      <c r="I2931" s="51">
        <v>31</v>
      </c>
      <c r="J2931" s="47">
        <v>31</v>
      </c>
    </row>
    <row r="2932" spans="1:10" x14ac:dyDescent="0.25">
      <c r="A2932" s="59" t="s">
        <v>201</v>
      </c>
      <c r="B2932" s="46" t="s">
        <v>192</v>
      </c>
      <c r="C2932" s="46" t="s">
        <v>177</v>
      </c>
      <c r="D2932" s="46" t="s">
        <v>181</v>
      </c>
      <c r="E2932" s="68">
        <f>_xlfn.XLOOKUP(Tabela4[[#This Row],[Origem]],Tabela2[Estado],Tabela2[Id_Porto],-1)</f>
        <v>1</v>
      </c>
      <c r="F2932" s="68">
        <f>_xlfn.XLOOKUP(Tabela4[[#This Row],[Destino]],Tabela2[Estado],Tabela2[Id_Porto],-1)</f>
        <v>6</v>
      </c>
      <c r="G2932" s="68">
        <f>_xlfn.XLOOKUP(Tabela4[[#This Row],[Tipo]],Tabela5[Tipo],Tabela5[Id_Carga],-1)</f>
        <v>1</v>
      </c>
      <c r="H2932" s="59">
        <f>MONTH(DATE(2024, FIND(Tabela4[[#This Row],[Mês]], "janfevmarabrmaijunjulagosetoutnovdez")/3 + 1, 1))</f>
        <v>7</v>
      </c>
      <c r="I2932" s="51">
        <v>30</v>
      </c>
      <c r="J2932" s="47">
        <v>30</v>
      </c>
    </row>
    <row r="2933" spans="1:10" x14ac:dyDescent="0.25">
      <c r="A2933" s="59" t="s">
        <v>201</v>
      </c>
      <c r="B2933" s="46" t="s">
        <v>193</v>
      </c>
      <c r="C2933" s="46" t="s">
        <v>180</v>
      </c>
      <c r="D2933" s="46" t="s">
        <v>86</v>
      </c>
      <c r="E2933" s="68">
        <f>_xlfn.XLOOKUP(Tabela4[[#This Row],[Origem]],Tabela2[Estado],Tabela2[Id_Porto],-1)</f>
        <v>5</v>
      </c>
      <c r="F2933" s="68">
        <f>_xlfn.XLOOKUP(Tabela4[[#This Row],[Destino]],Tabela2[Estado],Tabela2[Id_Porto],-1)</f>
        <v>4</v>
      </c>
      <c r="G2933" s="68">
        <f>_xlfn.XLOOKUP(Tabela4[[#This Row],[Tipo]],Tabela5[Tipo],Tabela5[Id_Carga],-1)</f>
        <v>4</v>
      </c>
      <c r="H2933" s="59">
        <f>MONTH(DATE(2024, FIND(Tabela4[[#This Row],[Mês]], "janfevmarabrmaijunjulagosetoutnovdez")/3 + 1, 1))</f>
        <v>7</v>
      </c>
      <c r="I2933" s="51">
        <v>15</v>
      </c>
      <c r="J2933" s="47">
        <v>30</v>
      </c>
    </row>
    <row r="2934" spans="1:10" x14ac:dyDescent="0.25">
      <c r="A2934" s="59" t="s">
        <v>201</v>
      </c>
      <c r="B2934" s="46" t="s">
        <v>192</v>
      </c>
      <c r="C2934" s="46" t="s">
        <v>184</v>
      </c>
      <c r="D2934" s="46" t="s">
        <v>181</v>
      </c>
      <c r="E2934" s="68">
        <f>_xlfn.XLOOKUP(Tabela4[[#This Row],[Origem]],Tabela2[Estado],Tabela2[Id_Porto],-1)</f>
        <v>9</v>
      </c>
      <c r="F2934" s="68">
        <f>_xlfn.XLOOKUP(Tabela4[[#This Row],[Destino]],Tabela2[Estado],Tabela2[Id_Porto],-1)</f>
        <v>6</v>
      </c>
      <c r="G2934" s="68">
        <f>_xlfn.XLOOKUP(Tabela4[[#This Row],[Tipo]],Tabela5[Tipo],Tabela5[Id_Carga],-1)</f>
        <v>1</v>
      </c>
      <c r="H2934" s="59">
        <f>MONTH(DATE(2024, FIND(Tabela4[[#This Row],[Mês]], "janfevmarabrmaijunjulagosetoutnovdez")/3 + 1, 1))</f>
        <v>7</v>
      </c>
      <c r="I2934" s="51">
        <v>30</v>
      </c>
      <c r="J2934" s="47">
        <v>30</v>
      </c>
    </row>
    <row r="2935" spans="1:10" x14ac:dyDescent="0.25">
      <c r="A2935" s="59" t="s">
        <v>201</v>
      </c>
      <c r="B2935" s="46" t="s">
        <v>192</v>
      </c>
      <c r="C2935" s="46" t="s">
        <v>177</v>
      </c>
      <c r="D2935" s="46" t="s">
        <v>184</v>
      </c>
      <c r="E2935" s="68">
        <f>_xlfn.XLOOKUP(Tabela4[[#This Row],[Origem]],Tabela2[Estado],Tabela2[Id_Porto],-1)</f>
        <v>1</v>
      </c>
      <c r="F2935" s="68">
        <f>_xlfn.XLOOKUP(Tabela4[[#This Row],[Destino]],Tabela2[Estado],Tabela2[Id_Porto],-1)</f>
        <v>9</v>
      </c>
      <c r="G2935" s="68">
        <f>_xlfn.XLOOKUP(Tabela4[[#This Row],[Tipo]],Tabela5[Tipo],Tabela5[Id_Carga],-1)</f>
        <v>1</v>
      </c>
      <c r="H2935" s="59">
        <f>MONTH(DATE(2024, FIND(Tabela4[[#This Row],[Mês]], "janfevmarabrmaijunjulagosetoutnovdez")/3 + 1, 1))</f>
        <v>7</v>
      </c>
      <c r="I2935" s="51">
        <v>29</v>
      </c>
      <c r="J2935" s="47">
        <v>29</v>
      </c>
    </row>
    <row r="2936" spans="1:10" x14ac:dyDescent="0.25">
      <c r="A2936" s="59" t="s">
        <v>201</v>
      </c>
      <c r="B2936" s="46" t="s">
        <v>191</v>
      </c>
      <c r="C2936" s="46" t="s">
        <v>181</v>
      </c>
      <c r="D2936" s="46" t="s">
        <v>184</v>
      </c>
      <c r="E2936" s="68">
        <f>_xlfn.XLOOKUP(Tabela4[[#This Row],[Origem]],Tabela2[Estado],Tabela2[Id_Porto],-1)</f>
        <v>6</v>
      </c>
      <c r="F2936" s="68">
        <f>_xlfn.XLOOKUP(Tabela4[[#This Row],[Destino]],Tabela2[Estado],Tabela2[Id_Porto],-1)</f>
        <v>9</v>
      </c>
      <c r="G2936" s="68">
        <f>_xlfn.XLOOKUP(Tabela4[[#This Row],[Tipo]],Tabela5[Tipo],Tabela5[Id_Carga],-1)</f>
        <v>3</v>
      </c>
      <c r="H2936" s="59">
        <f>MONTH(DATE(2024, FIND(Tabela4[[#This Row],[Mês]], "janfevmarabrmaijunjulagosetoutnovdez")/3 + 1, 1))</f>
        <v>7</v>
      </c>
      <c r="I2936" s="51">
        <v>14</v>
      </c>
      <c r="J2936" s="47">
        <v>28</v>
      </c>
    </row>
    <row r="2937" spans="1:10" x14ac:dyDescent="0.25">
      <c r="A2937" s="59" t="s">
        <v>201</v>
      </c>
      <c r="B2937" s="46" t="s">
        <v>192</v>
      </c>
      <c r="C2937" s="46" t="s">
        <v>182</v>
      </c>
      <c r="D2937" s="46" t="s">
        <v>183</v>
      </c>
      <c r="E2937" s="68">
        <f>_xlfn.XLOOKUP(Tabela4[[#This Row],[Origem]],Tabela2[Estado],Tabela2[Id_Porto],-1)</f>
        <v>7</v>
      </c>
      <c r="F2937" s="68">
        <f>_xlfn.XLOOKUP(Tabela4[[#This Row],[Destino]],Tabela2[Estado],Tabela2[Id_Porto],-1)</f>
        <v>8</v>
      </c>
      <c r="G2937" s="68">
        <f>_xlfn.XLOOKUP(Tabela4[[#This Row],[Tipo]],Tabela5[Tipo],Tabela5[Id_Carga],-1)</f>
        <v>1</v>
      </c>
      <c r="H2937" s="59">
        <f>MONTH(DATE(2024, FIND(Tabela4[[#This Row],[Mês]], "janfevmarabrmaijunjulagosetoutnovdez")/3 + 1, 1))</f>
        <v>7</v>
      </c>
      <c r="I2937" s="51">
        <v>28</v>
      </c>
      <c r="J2937" s="47">
        <v>28</v>
      </c>
    </row>
    <row r="2938" spans="1:10" x14ac:dyDescent="0.25">
      <c r="A2938" s="59" t="s">
        <v>201</v>
      </c>
      <c r="B2938" s="46" t="s">
        <v>193</v>
      </c>
      <c r="C2938" s="46" t="s">
        <v>178</v>
      </c>
      <c r="D2938" s="46" t="s">
        <v>86</v>
      </c>
      <c r="E2938" s="68">
        <f>_xlfn.XLOOKUP(Tabela4[[#This Row],[Origem]],Tabela2[Estado],Tabela2[Id_Porto],-1)</f>
        <v>2</v>
      </c>
      <c r="F2938" s="68">
        <f>_xlfn.XLOOKUP(Tabela4[[#This Row],[Destino]],Tabela2[Estado],Tabela2[Id_Porto],-1)</f>
        <v>4</v>
      </c>
      <c r="G2938" s="68">
        <f>_xlfn.XLOOKUP(Tabela4[[#This Row],[Tipo]],Tabela5[Tipo],Tabela5[Id_Carga],-1)</f>
        <v>4</v>
      </c>
      <c r="H2938" s="59">
        <f>MONTH(DATE(2024, FIND(Tabela4[[#This Row],[Mês]], "janfevmarabrmaijunjulagosetoutnovdez")/3 + 1, 1))</f>
        <v>7</v>
      </c>
      <c r="I2938" s="51">
        <v>14</v>
      </c>
      <c r="J2938" s="47">
        <v>28</v>
      </c>
    </row>
    <row r="2939" spans="1:10" x14ac:dyDescent="0.25">
      <c r="A2939" s="59" t="s">
        <v>201</v>
      </c>
      <c r="B2939" s="46" t="s">
        <v>191</v>
      </c>
      <c r="C2939" s="46" t="s">
        <v>180</v>
      </c>
      <c r="D2939" s="46" t="s">
        <v>179</v>
      </c>
      <c r="E2939" s="68">
        <f>_xlfn.XLOOKUP(Tabela4[[#This Row],[Origem]],Tabela2[Estado],Tabela2[Id_Porto],-1)</f>
        <v>5</v>
      </c>
      <c r="F2939" s="68">
        <f>_xlfn.XLOOKUP(Tabela4[[#This Row],[Destino]],Tabela2[Estado],Tabela2[Id_Porto],-1)</f>
        <v>3</v>
      </c>
      <c r="G2939" s="68">
        <f>_xlfn.XLOOKUP(Tabela4[[#This Row],[Tipo]],Tabela5[Tipo],Tabela5[Id_Carga],-1)</f>
        <v>3</v>
      </c>
      <c r="H2939" s="59">
        <f>MONTH(DATE(2024, FIND(Tabela4[[#This Row],[Mês]], "janfevmarabrmaijunjulagosetoutnovdez")/3 + 1, 1))</f>
        <v>7</v>
      </c>
      <c r="I2939" s="51">
        <v>14</v>
      </c>
      <c r="J2939" s="47">
        <v>28</v>
      </c>
    </row>
    <row r="2940" spans="1:10" x14ac:dyDescent="0.25">
      <c r="A2940" s="59" t="s">
        <v>201</v>
      </c>
      <c r="B2940" s="46" t="s">
        <v>192</v>
      </c>
      <c r="C2940" s="46" t="s">
        <v>183</v>
      </c>
      <c r="D2940" s="46" t="s">
        <v>86</v>
      </c>
      <c r="E2940" s="68">
        <f>_xlfn.XLOOKUP(Tabela4[[#This Row],[Origem]],Tabela2[Estado],Tabela2[Id_Porto],-1)</f>
        <v>8</v>
      </c>
      <c r="F2940" s="68">
        <f>_xlfn.XLOOKUP(Tabela4[[#This Row],[Destino]],Tabela2[Estado],Tabela2[Id_Porto],-1)</f>
        <v>4</v>
      </c>
      <c r="G2940" s="68">
        <f>_xlfn.XLOOKUP(Tabela4[[#This Row],[Tipo]],Tabela5[Tipo],Tabela5[Id_Carga],-1)</f>
        <v>1</v>
      </c>
      <c r="H2940" s="59">
        <f>MONTH(DATE(2024, FIND(Tabela4[[#This Row],[Mês]], "janfevmarabrmaijunjulagosetoutnovdez")/3 + 1, 1))</f>
        <v>7</v>
      </c>
      <c r="I2940" s="51">
        <v>28</v>
      </c>
      <c r="J2940" s="47">
        <v>28</v>
      </c>
    </row>
    <row r="2941" spans="1:10" x14ac:dyDescent="0.25">
      <c r="A2941" s="59" t="s">
        <v>201</v>
      </c>
      <c r="B2941" s="46" t="s">
        <v>191</v>
      </c>
      <c r="C2941" s="46" t="s">
        <v>183</v>
      </c>
      <c r="D2941" s="46" t="s">
        <v>86</v>
      </c>
      <c r="E2941" s="68">
        <f>_xlfn.XLOOKUP(Tabela4[[#This Row],[Origem]],Tabela2[Estado],Tabela2[Id_Porto],-1)</f>
        <v>8</v>
      </c>
      <c r="F2941" s="68">
        <f>_xlfn.XLOOKUP(Tabela4[[#This Row],[Destino]],Tabela2[Estado],Tabela2[Id_Porto],-1)</f>
        <v>4</v>
      </c>
      <c r="G2941" s="68">
        <f>_xlfn.XLOOKUP(Tabela4[[#This Row],[Tipo]],Tabela5[Tipo],Tabela5[Id_Carga],-1)</f>
        <v>3</v>
      </c>
      <c r="H2941" s="59">
        <f>MONTH(DATE(2024, FIND(Tabela4[[#This Row],[Mês]], "janfevmarabrmaijunjulagosetoutnovdez")/3 + 1, 1))</f>
        <v>7</v>
      </c>
      <c r="I2941" s="51">
        <v>14</v>
      </c>
      <c r="J2941" s="47">
        <v>28</v>
      </c>
    </row>
    <row r="2942" spans="1:10" x14ac:dyDescent="0.25">
      <c r="A2942" s="59" t="s">
        <v>201</v>
      </c>
      <c r="B2942" s="46" t="s">
        <v>191</v>
      </c>
      <c r="C2942" s="46" t="s">
        <v>186</v>
      </c>
      <c r="D2942" s="46" t="s">
        <v>183</v>
      </c>
      <c r="E2942" s="68">
        <f>_xlfn.XLOOKUP(Tabela4[[#This Row],[Origem]],Tabela2[Estado],Tabela2[Id_Porto],-1)</f>
        <v>11</v>
      </c>
      <c r="F2942" s="68">
        <f>_xlfn.XLOOKUP(Tabela4[[#This Row],[Destino]],Tabela2[Estado],Tabela2[Id_Porto],-1)</f>
        <v>8</v>
      </c>
      <c r="G2942" s="68">
        <f>_xlfn.XLOOKUP(Tabela4[[#This Row],[Tipo]],Tabela5[Tipo],Tabela5[Id_Carga],-1)</f>
        <v>3</v>
      </c>
      <c r="H2942" s="59">
        <f>MONTH(DATE(2024, FIND(Tabela4[[#This Row],[Mês]], "janfevmarabrmaijunjulagosetoutnovdez")/3 + 1, 1))</f>
        <v>7</v>
      </c>
      <c r="I2942" s="51">
        <v>14</v>
      </c>
      <c r="J2942" s="47">
        <v>28</v>
      </c>
    </row>
    <row r="2943" spans="1:10" x14ac:dyDescent="0.25">
      <c r="A2943" s="59" t="s">
        <v>201</v>
      </c>
      <c r="B2943" s="46" t="s">
        <v>193</v>
      </c>
      <c r="C2943" s="46" t="s">
        <v>186</v>
      </c>
      <c r="D2943" s="46" t="s">
        <v>186</v>
      </c>
      <c r="E2943" s="68">
        <f>_xlfn.XLOOKUP(Tabela4[[#This Row],[Origem]],Tabela2[Estado],Tabela2[Id_Porto],-1)</f>
        <v>11</v>
      </c>
      <c r="F2943" s="68">
        <f>_xlfn.XLOOKUP(Tabela4[[#This Row],[Destino]],Tabela2[Estado],Tabela2[Id_Porto],-1)</f>
        <v>11</v>
      </c>
      <c r="G2943" s="68">
        <f>_xlfn.XLOOKUP(Tabela4[[#This Row],[Tipo]],Tabela5[Tipo],Tabela5[Id_Carga],-1)</f>
        <v>4</v>
      </c>
      <c r="H2943" s="59">
        <f>MONTH(DATE(2024, FIND(Tabela4[[#This Row],[Mês]], "janfevmarabrmaijunjulagosetoutnovdez")/3 + 1, 1))</f>
        <v>7</v>
      </c>
      <c r="I2943" s="51">
        <v>14</v>
      </c>
      <c r="J2943" s="47">
        <v>28</v>
      </c>
    </row>
    <row r="2944" spans="1:10" x14ac:dyDescent="0.25">
      <c r="A2944" s="59" t="s">
        <v>201</v>
      </c>
      <c r="B2944" s="46" t="s">
        <v>191</v>
      </c>
      <c r="C2944" s="46" t="s">
        <v>184</v>
      </c>
      <c r="D2944" s="46" t="s">
        <v>179</v>
      </c>
      <c r="E2944" s="68">
        <f>_xlfn.XLOOKUP(Tabela4[[#This Row],[Origem]],Tabela2[Estado],Tabela2[Id_Porto],-1)</f>
        <v>9</v>
      </c>
      <c r="F2944" s="68">
        <f>_xlfn.XLOOKUP(Tabela4[[#This Row],[Destino]],Tabela2[Estado],Tabela2[Id_Porto],-1)</f>
        <v>3</v>
      </c>
      <c r="G2944" s="68">
        <f>_xlfn.XLOOKUP(Tabela4[[#This Row],[Tipo]],Tabela5[Tipo],Tabela5[Id_Carga],-1)</f>
        <v>3</v>
      </c>
      <c r="H2944" s="59">
        <f>MONTH(DATE(2024, FIND(Tabela4[[#This Row],[Mês]], "janfevmarabrmaijunjulagosetoutnovdez")/3 + 1, 1))</f>
        <v>7</v>
      </c>
      <c r="I2944" s="51">
        <v>14</v>
      </c>
      <c r="J2944" s="47">
        <v>28</v>
      </c>
    </row>
    <row r="2945" spans="1:10" x14ac:dyDescent="0.25">
      <c r="A2945" s="59" t="s">
        <v>201</v>
      </c>
      <c r="B2945" s="46" t="s">
        <v>191</v>
      </c>
      <c r="C2945" s="46" t="s">
        <v>184</v>
      </c>
      <c r="D2945" s="46" t="s">
        <v>180</v>
      </c>
      <c r="E2945" s="68">
        <f>_xlfn.XLOOKUP(Tabela4[[#This Row],[Origem]],Tabela2[Estado],Tabela2[Id_Porto],-1)</f>
        <v>9</v>
      </c>
      <c r="F2945" s="68">
        <f>_xlfn.XLOOKUP(Tabela4[[#This Row],[Destino]],Tabela2[Estado],Tabela2[Id_Porto],-1)</f>
        <v>5</v>
      </c>
      <c r="G2945" s="68">
        <f>_xlfn.XLOOKUP(Tabela4[[#This Row],[Tipo]],Tabela5[Tipo],Tabela5[Id_Carga],-1)</f>
        <v>3</v>
      </c>
      <c r="H2945" s="59">
        <f>MONTH(DATE(2024, FIND(Tabela4[[#This Row],[Mês]], "janfevmarabrmaijunjulagosetoutnovdez")/3 + 1, 1))</f>
        <v>7</v>
      </c>
      <c r="I2945" s="51">
        <v>14</v>
      </c>
      <c r="J2945" s="47">
        <v>28</v>
      </c>
    </row>
    <row r="2946" spans="1:10" x14ac:dyDescent="0.25">
      <c r="A2946" s="59" t="s">
        <v>201</v>
      </c>
      <c r="B2946" s="46" t="s">
        <v>192</v>
      </c>
      <c r="C2946" s="46" t="s">
        <v>186</v>
      </c>
      <c r="D2946" s="46" t="s">
        <v>179</v>
      </c>
      <c r="E2946" s="68">
        <f>_xlfn.XLOOKUP(Tabela4[[#This Row],[Origem]],Tabela2[Estado],Tabela2[Id_Porto],-1)</f>
        <v>11</v>
      </c>
      <c r="F2946" s="68">
        <f>_xlfn.XLOOKUP(Tabela4[[#This Row],[Destino]],Tabela2[Estado],Tabela2[Id_Porto],-1)</f>
        <v>3</v>
      </c>
      <c r="G2946" s="68">
        <f>_xlfn.XLOOKUP(Tabela4[[#This Row],[Tipo]],Tabela5[Tipo],Tabela5[Id_Carga],-1)</f>
        <v>1</v>
      </c>
      <c r="H2946" s="59">
        <f>MONTH(DATE(2024, FIND(Tabela4[[#This Row],[Mês]], "janfevmarabrmaijunjulagosetoutnovdez")/3 + 1, 1))</f>
        <v>7</v>
      </c>
      <c r="I2946" s="51">
        <v>27</v>
      </c>
      <c r="J2946" s="47">
        <v>27</v>
      </c>
    </row>
    <row r="2947" spans="1:10" x14ac:dyDescent="0.25">
      <c r="A2947" s="59" t="s">
        <v>201</v>
      </c>
      <c r="B2947" s="46" t="s">
        <v>191</v>
      </c>
      <c r="C2947" s="46" t="s">
        <v>177</v>
      </c>
      <c r="D2947" s="46" t="s">
        <v>181</v>
      </c>
      <c r="E2947" s="68">
        <f>_xlfn.XLOOKUP(Tabela4[[#This Row],[Origem]],Tabela2[Estado],Tabela2[Id_Porto],-1)</f>
        <v>1</v>
      </c>
      <c r="F2947" s="68">
        <f>_xlfn.XLOOKUP(Tabela4[[#This Row],[Destino]],Tabela2[Estado],Tabela2[Id_Porto],-1)</f>
        <v>6</v>
      </c>
      <c r="G2947" s="68">
        <f>_xlfn.XLOOKUP(Tabela4[[#This Row],[Tipo]],Tabela5[Tipo],Tabela5[Id_Carga],-1)</f>
        <v>3</v>
      </c>
      <c r="H2947" s="59">
        <f>MONTH(DATE(2024, FIND(Tabela4[[#This Row],[Mês]], "janfevmarabrmaijunjulagosetoutnovdez")/3 + 1, 1))</f>
        <v>7</v>
      </c>
      <c r="I2947" s="51">
        <v>13</v>
      </c>
      <c r="J2947" s="47">
        <v>26</v>
      </c>
    </row>
    <row r="2948" spans="1:10" x14ac:dyDescent="0.25">
      <c r="A2948" s="59" t="s">
        <v>201</v>
      </c>
      <c r="B2948" s="46" t="s">
        <v>191</v>
      </c>
      <c r="C2948" s="46" t="s">
        <v>183</v>
      </c>
      <c r="D2948" s="46" t="s">
        <v>186</v>
      </c>
      <c r="E2948" s="68">
        <f>_xlfn.XLOOKUP(Tabela4[[#This Row],[Origem]],Tabela2[Estado],Tabela2[Id_Porto],-1)</f>
        <v>8</v>
      </c>
      <c r="F2948" s="68">
        <f>_xlfn.XLOOKUP(Tabela4[[#This Row],[Destino]],Tabela2[Estado],Tabela2[Id_Porto],-1)</f>
        <v>11</v>
      </c>
      <c r="G2948" s="68">
        <f>_xlfn.XLOOKUP(Tabela4[[#This Row],[Tipo]],Tabela5[Tipo],Tabela5[Id_Carga],-1)</f>
        <v>3</v>
      </c>
      <c r="H2948" s="59">
        <f>MONTH(DATE(2024, FIND(Tabela4[[#This Row],[Mês]], "janfevmarabrmaijunjulagosetoutnovdez")/3 + 1, 1))</f>
        <v>7</v>
      </c>
      <c r="I2948" s="51">
        <v>13</v>
      </c>
      <c r="J2948" s="47">
        <v>26</v>
      </c>
    </row>
    <row r="2949" spans="1:10" x14ac:dyDescent="0.25">
      <c r="A2949" s="59" t="s">
        <v>201</v>
      </c>
      <c r="B2949" s="46" t="s">
        <v>192</v>
      </c>
      <c r="C2949" s="46" t="s">
        <v>184</v>
      </c>
      <c r="D2949" s="46" t="s">
        <v>180</v>
      </c>
      <c r="E2949" s="68">
        <f>_xlfn.XLOOKUP(Tabela4[[#This Row],[Origem]],Tabela2[Estado],Tabela2[Id_Porto],-1)</f>
        <v>9</v>
      </c>
      <c r="F2949" s="68">
        <f>_xlfn.XLOOKUP(Tabela4[[#This Row],[Destino]],Tabela2[Estado],Tabela2[Id_Porto],-1)</f>
        <v>5</v>
      </c>
      <c r="G2949" s="68">
        <f>_xlfn.XLOOKUP(Tabela4[[#This Row],[Tipo]],Tabela5[Tipo],Tabela5[Id_Carga],-1)</f>
        <v>1</v>
      </c>
      <c r="H2949" s="59">
        <f>MONTH(DATE(2024, FIND(Tabela4[[#This Row],[Mês]], "janfevmarabrmaijunjulagosetoutnovdez")/3 + 1, 1))</f>
        <v>7</v>
      </c>
      <c r="I2949" s="51">
        <v>26</v>
      </c>
      <c r="J2949" s="47">
        <v>26</v>
      </c>
    </row>
    <row r="2950" spans="1:10" x14ac:dyDescent="0.25">
      <c r="A2950" s="59" t="s">
        <v>201</v>
      </c>
      <c r="B2950" s="46" t="s">
        <v>192</v>
      </c>
      <c r="C2950" s="46" t="s">
        <v>182</v>
      </c>
      <c r="D2950" s="46" t="s">
        <v>177</v>
      </c>
      <c r="E2950" s="68">
        <f>_xlfn.XLOOKUP(Tabela4[[#This Row],[Origem]],Tabela2[Estado],Tabela2[Id_Porto],-1)</f>
        <v>7</v>
      </c>
      <c r="F2950" s="68">
        <f>_xlfn.XLOOKUP(Tabela4[[#This Row],[Destino]],Tabela2[Estado],Tabela2[Id_Porto],-1)</f>
        <v>1</v>
      </c>
      <c r="G2950" s="68">
        <f>_xlfn.XLOOKUP(Tabela4[[#This Row],[Tipo]],Tabela5[Tipo],Tabela5[Id_Carga],-1)</f>
        <v>1</v>
      </c>
      <c r="H2950" s="59">
        <f>MONTH(DATE(2024, FIND(Tabela4[[#This Row],[Mês]], "janfevmarabrmaijunjulagosetoutnovdez")/3 + 1, 1))</f>
        <v>7</v>
      </c>
      <c r="I2950" s="51">
        <v>25</v>
      </c>
      <c r="J2950" s="47">
        <v>25</v>
      </c>
    </row>
    <row r="2951" spans="1:10" x14ac:dyDescent="0.25">
      <c r="A2951" s="59" t="s">
        <v>201</v>
      </c>
      <c r="B2951" s="46" t="s">
        <v>192</v>
      </c>
      <c r="C2951" s="46" t="s">
        <v>184</v>
      </c>
      <c r="D2951" s="46" t="s">
        <v>186</v>
      </c>
      <c r="E2951" s="68">
        <f>_xlfn.XLOOKUP(Tabela4[[#This Row],[Origem]],Tabela2[Estado],Tabela2[Id_Porto],-1)</f>
        <v>9</v>
      </c>
      <c r="F2951" s="68">
        <f>_xlfn.XLOOKUP(Tabela4[[#This Row],[Destino]],Tabela2[Estado],Tabela2[Id_Porto],-1)</f>
        <v>11</v>
      </c>
      <c r="G2951" s="68">
        <f>_xlfn.XLOOKUP(Tabela4[[#This Row],[Tipo]],Tabela5[Tipo],Tabela5[Id_Carga],-1)</f>
        <v>1</v>
      </c>
      <c r="H2951" s="59">
        <f>MONTH(DATE(2024, FIND(Tabela4[[#This Row],[Mês]], "janfevmarabrmaijunjulagosetoutnovdez")/3 + 1, 1))</f>
        <v>7</v>
      </c>
      <c r="I2951" s="51">
        <v>25</v>
      </c>
      <c r="J2951" s="47">
        <v>25</v>
      </c>
    </row>
    <row r="2952" spans="1:10" x14ac:dyDescent="0.25">
      <c r="A2952" s="59" t="s">
        <v>201</v>
      </c>
      <c r="B2952" s="46" t="s">
        <v>192</v>
      </c>
      <c r="C2952" s="46" t="s">
        <v>177</v>
      </c>
      <c r="D2952" s="46" t="s">
        <v>86</v>
      </c>
      <c r="E2952" s="68">
        <f>_xlfn.XLOOKUP(Tabela4[[#This Row],[Origem]],Tabela2[Estado],Tabela2[Id_Porto],-1)</f>
        <v>1</v>
      </c>
      <c r="F2952" s="68">
        <f>_xlfn.XLOOKUP(Tabela4[[#This Row],[Destino]],Tabela2[Estado],Tabela2[Id_Porto],-1)</f>
        <v>4</v>
      </c>
      <c r="G2952" s="68">
        <f>_xlfn.XLOOKUP(Tabela4[[#This Row],[Tipo]],Tabela5[Tipo],Tabela5[Id_Carga],-1)</f>
        <v>1</v>
      </c>
      <c r="H2952" s="59">
        <f>MONTH(DATE(2024, FIND(Tabela4[[#This Row],[Mês]], "janfevmarabrmaijunjulagosetoutnovdez")/3 + 1, 1))</f>
        <v>7</v>
      </c>
      <c r="I2952" s="51">
        <v>24</v>
      </c>
      <c r="J2952" s="47">
        <v>24</v>
      </c>
    </row>
    <row r="2953" spans="1:10" x14ac:dyDescent="0.25">
      <c r="A2953" s="59" t="s">
        <v>201</v>
      </c>
      <c r="B2953" s="46" t="s">
        <v>192</v>
      </c>
      <c r="C2953" s="46" t="s">
        <v>181</v>
      </c>
      <c r="D2953" s="46" t="s">
        <v>177</v>
      </c>
      <c r="E2953" s="68">
        <f>_xlfn.XLOOKUP(Tabela4[[#This Row],[Origem]],Tabela2[Estado],Tabela2[Id_Porto],-1)</f>
        <v>6</v>
      </c>
      <c r="F2953" s="68">
        <f>_xlfn.XLOOKUP(Tabela4[[#This Row],[Destino]],Tabela2[Estado],Tabela2[Id_Porto],-1)</f>
        <v>1</v>
      </c>
      <c r="G2953" s="68">
        <f>_xlfn.XLOOKUP(Tabela4[[#This Row],[Tipo]],Tabela5[Tipo],Tabela5[Id_Carga],-1)</f>
        <v>1</v>
      </c>
      <c r="H2953" s="59">
        <f>MONTH(DATE(2024, FIND(Tabela4[[#This Row],[Mês]], "janfevmarabrmaijunjulagosetoutnovdez")/3 + 1, 1))</f>
        <v>7</v>
      </c>
      <c r="I2953" s="51">
        <v>24</v>
      </c>
      <c r="J2953" s="47">
        <v>24</v>
      </c>
    </row>
    <row r="2954" spans="1:10" x14ac:dyDescent="0.25">
      <c r="A2954" s="59" t="s">
        <v>201</v>
      </c>
      <c r="B2954" s="46" t="s">
        <v>191</v>
      </c>
      <c r="C2954" s="46" t="s">
        <v>181</v>
      </c>
      <c r="D2954" s="46" t="s">
        <v>184</v>
      </c>
      <c r="E2954" s="68">
        <f>_xlfn.XLOOKUP(Tabela4[[#This Row],[Origem]],Tabela2[Estado],Tabela2[Id_Porto],-1)</f>
        <v>6</v>
      </c>
      <c r="F2954" s="68">
        <f>_xlfn.XLOOKUP(Tabela4[[#This Row],[Destino]],Tabela2[Estado],Tabela2[Id_Porto],-1)</f>
        <v>9</v>
      </c>
      <c r="G2954" s="68">
        <f>_xlfn.XLOOKUP(Tabela4[[#This Row],[Tipo]],Tabela5[Tipo],Tabela5[Id_Carga],-1)</f>
        <v>3</v>
      </c>
      <c r="H2954" s="59">
        <f>MONTH(DATE(2024, FIND(Tabela4[[#This Row],[Mês]], "janfevmarabrmaijunjulagosetoutnovdez")/3 + 1, 1))</f>
        <v>7</v>
      </c>
      <c r="I2954" s="51">
        <v>12</v>
      </c>
      <c r="J2954" s="47">
        <v>24</v>
      </c>
    </row>
    <row r="2955" spans="1:10" x14ac:dyDescent="0.25">
      <c r="A2955" s="59" t="s">
        <v>201</v>
      </c>
      <c r="B2955" s="46" t="s">
        <v>191</v>
      </c>
      <c r="C2955" s="46" t="s">
        <v>180</v>
      </c>
      <c r="D2955" s="46" t="s">
        <v>183</v>
      </c>
      <c r="E2955" s="68">
        <f>_xlfn.XLOOKUP(Tabela4[[#This Row],[Origem]],Tabela2[Estado],Tabela2[Id_Porto],-1)</f>
        <v>5</v>
      </c>
      <c r="F2955" s="68">
        <f>_xlfn.XLOOKUP(Tabela4[[#This Row],[Destino]],Tabela2[Estado],Tabela2[Id_Porto],-1)</f>
        <v>8</v>
      </c>
      <c r="G2955" s="68">
        <f>_xlfn.XLOOKUP(Tabela4[[#This Row],[Tipo]],Tabela5[Tipo],Tabela5[Id_Carga],-1)</f>
        <v>3</v>
      </c>
      <c r="H2955" s="59">
        <f>MONTH(DATE(2024, FIND(Tabela4[[#This Row],[Mês]], "janfevmarabrmaijunjulagosetoutnovdez")/3 + 1, 1))</f>
        <v>7</v>
      </c>
      <c r="I2955" s="51">
        <v>12</v>
      </c>
      <c r="J2955" s="47">
        <v>24</v>
      </c>
    </row>
    <row r="2956" spans="1:10" x14ac:dyDescent="0.25">
      <c r="A2956" s="59" t="s">
        <v>201</v>
      </c>
      <c r="B2956" s="46" t="s">
        <v>192</v>
      </c>
      <c r="C2956" s="46" t="s">
        <v>180</v>
      </c>
      <c r="D2956" s="46" t="s">
        <v>186</v>
      </c>
      <c r="E2956" s="68">
        <f>_xlfn.XLOOKUP(Tabela4[[#This Row],[Origem]],Tabela2[Estado],Tabela2[Id_Porto],-1)</f>
        <v>5</v>
      </c>
      <c r="F2956" s="68">
        <f>_xlfn.XLOOKUP(Tabela4[[#This Row],[Destino]],Tabela2[Estado],Tabela2[Id_Porto],-1)</f>
        <v>11</v>
      </c>
      <c r="G2956" s="68">
        <f>_xlfn.XLOOKUP(Tabela4[[#This Row],[Tipo]],Tabela5[Tipo],Tabela5[Id_Carga],-1)</f>
        <v>1</v>
      </c>
      <c r="H2956" s="59">
        <f>MONTH(DATE(2024, FIND(Tabela4[[#This Row],[Mês]], "janfevmarabrmaijunjulagosetoutnovdez")/3 + 1, 1))</f>
        <v>7</v>
      </c>
      <c r="I2956" s="51">
        <v>24</v>
      </c>
      <c r="J2956" s="47">
        <v>24</v>
      </c>
    </row>
    <row r="2957" spans="1:10" x14ac:dyDescent="0.25">
      <c r="A2957" s="59" t="s">
        <v>201</v>
      </c>
      <c r="B2957" s="46" t="s">
        <v>191</v>
      </c>
      <c r="C2957" s="46" t="s">
        <v>187</v>
      </c>
      <c r="D2957" s="46" t="s">
        <v>177</v>
      </c>
      <c r="E2957" s="68">
        <f>_xlfn.XLOOKUP(Tabela4[[#This Row],[Origem]],Tabela2[Estado],Tabela2[Id_Porto],-1)</f>
        <v>12</v>
      </c>
      <c r="F2957" s="68">
        <f>_xlfn.XLOOKUP(Tabela4[[#This Row],[Destino]],Tabela2[Estado],Tabela2[Id_Porto],-1)</f>
        <v>1</v>
      </c>
      <c r="G2957" s="68">
        <f>_xlfn.XLOOKUP(Tabela4[[#This Row],[Tipo]],Tabela5[Tipo],Tabela5[Id_Carga],-1)</f>
        <v>3</v>
      </c>
      <c r="H2957" s="59">
        <f>MONTH(DATE(2024, FIND(Tabela4[[#This Row],[Mês]], "janfevmarabrmaijunjulagosetoutnovdez")/3 + 1, 1))</f>
        <v>7</v>
      </c>
      <c r="I2957" s="51">
        <v>12</v>
      </c>
      <c r="J2957" s="47">
        <v>24</v>
      </c>
    </row>
    <row r="2958" spans="1:10" x14ac:dyDescent="0.25">
      <c r="A2958" s="59" t="s">
        <v>201</v>
      </c>
      <c r="B2958" s="46" t="s">
        <v>191</v>
      </c>
      <c r="C2958" s="46" t="s">
        <v>186</v>
      </c>
      <c r="D2958" s="46" t="s">
        <v>177</v>
      </c>
      <c r="E2958" s="68">
        <f>_xlfn.XLOOKUP(Tabela4[[#This Row],[Origem]],Tabela2[Estado],Tabela2[Id_Porto],-1)</f>
        <v>11</v>
      </c>
      <c r="F2958" s="68">
        <f>_xlfn.XLOOKUP(Tabela4[[#This Row],[Destino]],Tabela2[Estado],Tabela2[Id_Porto],-1)</f>
        <v>1</v>
      </c>
      <c r="G2958" s="68">
        <f>_xlfn.XLOOKUP(Tabela4[[#This Row],[Tipo]],Tabela5[Tipo],Tabela5[Id_Carga],-1)</f>
        <v>3</v>
      </c>
      <c r="H2958" s="59">
        <f>MONTH(DATE(2024, FIND(Tabela4[[#This Row],[Mês]], "janfevmarabrmaijunjulagosetoutnovdez")/3 + 1, 1))</f>
        <v>7</v>
      </c>
      <c r="I2958" s="51">
        <v>24</v>
      </c>
      <c r="J2958" s="47">
        <v>24</v>
      </c>
    </row>
    <row r="2959" spans="1:10" x14ac:dyDescent="0.25">
      <c r="A2959" s="59" t="s">
        <v>201</v>
      </c>
      <c r="B2959" s="46" t="s">
        <v>193</v>
      </c>
      <c r="C2959" s="46" t="s">
        <v>186</v>
      </c>
      <c r="D2959" s="46" t="s">
        <v>185</v>
      </c>
      <c r="E2959" s="68">
        <f>_xlfn.XLOOKUP(Tabela4[[#This Row],[Origem]],Tabela2[Estado],Tabela2[Id_Porto],-1)</f>
        <v>11</v>
      </c>
      <c r="F2959" s="68">
        <f>_xlfn.XLOOKUP(Tabela4[[#This Row],[Destino]],Tabela2[Estado],Tabela2[Id_Porto],-1)</f>
        <v>10</v>
      </c>
      <c r="G2959" s="68">
        <f>_xlfn.XLOOKUP(Tabela4[[#This Row],[Tipo]],Tabela5[Tipo],Tabela5[Id_Carga],-1)</f>
        <v>4</v>
      </c>
      <c r="H2959" s="59">
        <f>MONTH(DATE(2024, FIND(Tabela4[[#This Row],[Mês]], "janfevmarabrmaijunjulagosetoutnovdez")/3 + 1, 1))</f>
        <v>7</v>
      </c>
      <c r="I2959" s="51">
        <v>11</v>
      </c>
      <c r="J2959" s="47">
        <v>22</v>
      </c>
    </row>
    <row r="2960" spans="1:10" x14ac:dyDescent="0.25">
      <c r="A2960" s="59" t="s">
        <v>201</v>
      </c>
      <c r="B2960" s="46" t="s">
        <v>191</v>
      </c>
      <c r="C2960" s="46" t="s">
        <v>186</v>
      </c>
      <c r="D2960" s="46" t="s">
        <v>183</v>
      </c>
      <c r="E2960" s="68">
        <f>_xlfn.XLOOKUP(Tabela4[[#This Row],[Origem]],Tabela2[Estado],Tabela2[Id_Porto],-1)</f>
        <v>11</v>
      </c>
      <c r="F2960" s="68">
        <f>_xlfn.XLOOKUP(Tabela4[[#This Row],[Destino]],Tabela2[Estado],Tabela2[Id_Porto],-1)</f>
        <v>8</v>
      </c>
      <c r="G2960" s="68">
        <f>_xlfn.XLOOKUP(Tabela4[[#This Row],[Tipo]],Tabela5[Tipo],Tabela5[Id_Carga],-1)</f>
        <v>3</v>
      </c>
      <c r="H2960" s="59">
        <f>MONTH(DATE(2024, FIND(Tabela4[[#This Row],[Mês]], "janfevmarabrmaijunjulagosetoutnovdez")/3 + 1, 1))</f>
        <v>7</v>
      </c>
      <c r="I2960" s="51">
        <v>11</v>
      </c>
      <c r="J2960" s="47">
        <v>22</v>
      </c>
    </row>
    <row r="2961" spans="1:10" x14ac:dyDescent="0.25">
      <c r="A2961" s="59" t="s">
        <v>201</v>
      </c>
      <c r="B2961" s="46" t="s">
        <v>192</v>
      </c>
      <c r="C2961" s="46" t="s">
        <v>185</v>
      </c>
      <c r="D2961" s="46" t="s">
        <v>186</v>
      </c>
      <c r="E2961" s="68">
        <f>_xlfn.XLOOKUP(Tabela4[[#This Row],[Origem]],Tabela2[Estado],Tabela2[Id_Porto],-1)</f>
        <v>10</v>
      </c>
      <c r="F2961" s="68">
        <f>_xlfn.XLOOKUP(Tabela4[[#This Row],[Destino]],Tabela2[Estado],Tabela2[Id_Porto],-1)</f>
        <v>11</v>
      </c>
      <c r="G2961" s="68">
        <f>_xlfn.XLOOKUP(Tabela4[[#This Row],[Tipo]],Tabela5[Tipo],Tabela5[Id_Carga],-1)</f>
        <v>1</v>
      </c>
      <c r="H2961" s="59">
        <f>MONTH(DATE(2024, FIND(Tabela4[[#This Row],[Mês]], "janfevmarabrmaijunjulagosetoutnovdez")/3 + 1, 1))</f>
        <v>7</v>
      </c>
      <c r="I2961" s="51">
        <v>21</v>
      </c>
      <c r="J2961" s="47">
        <v>21</v>
      </c>
    </row>
    <row r="2962" spans="1:10" x14ac:dyDescent="0.25">
      <c r="A2962" s="59" t="s">
        <v>201</v>
      </c>
      <c r="B2962" s="46" t="s">
        <v>192</v>
      </c>
      <c r="C2962" s="46" t="s">
        <v>183</v>
      </c>
      <c r="D2962" s="46" t="s">
        <v>184</v>
      </c>
      <c r="E2962" s="68">
        <f>_xlfn.XLOOKUP(Tabela4[[#This Row],[Origem]],Tabela2[Estado],Tabela2[Id_Porto],-1)</f>
        <v>8</v>
      </c>
      <c r="F2962" s="68">
        <f>_xlfn.XLOOKUP(Tabela4[[#This Row],[Destino]],Tabela2[Estado],Tabela2[Id_Porto],-1)</f>
        <v>9</v>
      </c>
      <c r="G2962" s="68">
        <f>_xlfn.XLOOKUP(Tabela4[[#This Row],[Tipo]],Tabela5[Tipo],Tabela5[Id_Carga],-1)</f>
        <v>1</v>
      </c>
      <c r="H2962" s="59">
        <f>MONTH(DATE(2024, FIND(Tabela4[[#This Row],[Mês]], "janfevmarabrmaijunjulagosetoutnovdez")/3 + 1, 1))</f>
        <v>7</v>
      </c>
      <c r="I2962" s="51">
        <v>21</v>
      </c>
      <c r="J2962" s="47">
        <v>21</v>
      </c>
    </row>
    <row r="2963" spans="1:10" x14ac:dyDescent="0.25">
      <c r="A2963" s="59" t="s">
        <v>201</v>
      </c>
      <c r="B2963" s="46" t="s">
        <v>191</v>
      </c>
      <c r="C2963" s="46" t="s">
        <v>185</v>
      </c>
      <c r="D2963" s="46" t="s">
        <v>183</v>
      </c>
      <c r="E2963" s="68">
        <f>_xlfn.XLOOKUP(Tabela4[[#This Row],[Origem]],Tabela2[Estado],Tabela2[Id_Porto],-1)</f>
        <v>10</v>
      </c>
      <c r="F2963" s="68">
        <f>_xlfn.XLOOKUP(Tabela4[[#This Row],[Destino]],Tabela2[Estado],Tabela2[Id_Porto],-1)</f>
        <v>8</v>
      </c>
      <c r="G2963" s="68">
        <f>_xlfn.XLOOKUP(Tabela4[[#This Row],[Tipo]],Tabela5[Tipo],Tabela5[Id_Carga],-1)</f>
        <v>3</v>
      </c>
      <c r="H2963" s="59">
        <f>MONTH(DATE(2024, FIND(Tabela4[[#This Row],[Mês]], "janfevmarabrmaijunjulagosetoutnovdez")/3 + 1, 1))</f>
        <v>7</v>
      </c>
      <c r="I2963" s="51">
        <v>10</v>
      </c>
      <c r="J2963" s="47">
        <v>20</v>
      </c>
    </row>
    <row r="2964" spans="1:10" x14ac:dyDescent="0.25">
      <c r="A2964" s="59" t="s">
        <v>201</v>
      </c>
      <c r="B2964" s="46" t="s">
        <v>193</v>
      </c>
      <c r="C2964" s="46" t="s">
        <v>183</v>
      </c>
      <c r="D2964" s="46" t="s">
        <v>177</v>
      </c>
      <c r="E2964" s="68">
        <f>_xlfn.XLOOKUP(Tabela4[[#This Row],[Origem]],Tabela2[Estado],Tabela2[Id_Porto],-1)</f>
        <v>8</v>
      </c>
      <c r="F2964" s="68">
        <f>_xlfn.XLOOKUP(Tabela4[[#This Row],[Destino]],Tabela2[Estado],Tabela2[Id_Porto],-1)</f>
        <v>1</v>
      </c>
      <c r="G2964" s="68">
        <f>_xlfn.XLOOKUP(Tabela4[[#This Row],[Tipo]],Tabela5[Tipo],Tabela5[Id_Carga],-1)</f>
        <v>4</v>
      </c>
      <c r="H2964" s="59">
        <f>MONTH(DATE(2024, FIND(Tabela4[[#This Row],[Mês]], "janfevmarabrmaijunjulagosetoutnovdez")/3 + 1, 1))</f>
        <v>7</v>
      </c>
      <c r="I2964" s="51">
        <v>10</v>
      </c>
      <c r="J2964" s="47">
        <v>20</v>
      </c>
    </row>
    <row r="2965" spans="1:10" x14ac:dyDescent="0.25">
      <c r="A2965" s="59" t="s">
        <v>201</v>
      </c>
      <c r="B2965" s="46" t="s">
        <v>191</v>
      </c>
      <c r="C2965" s="46" t="s">
        <v>183</v>
      </c>
      <c r="D2965" s="46" t="s">
        <v>180</v>
      </c>
      <c r="E2965" s="68">
        <f>_xlfn.XLOOKUP(Tabela4[[#This Row],[Origem]],Tabela2[Estado],Tabela2[Id_Porto],-1)</f>
        <v>8</v>
      </c>
      <c r="F2965" s="68">
        <f>_xlfn.XLOOKUP(Tabela4[[#This Row],[Destino]],Tabela2[Estado],Tabela2[Id_Porto],-1)</f>
        <v>5</v>
      </c>
      <c r="G2965" s="68">
        <f>_xlfn.XLOOKUP(Tabela4[[#This Row],[Tipo]],Tabela5[Tipo],Tabela5[Id_Carga],-1)</f>
        <v>3</v>
      </c>
      <c r="H2965" s="59">
        <f>MONTH(DATE(2024, FIND(Tabela4[[#This Row],[Mês]], "janfevmarabrmaijunjulagosetoutnovdez")/3 + 1, 1))</f>
        <v>7</v>
      </c>
      <c r="I2965" s="51">
        <v>10</v>
      </c>
      <c r="J2965" s="47">
        <v>20</v>
      </c>
    </row>
    <row r="2966" spans="1:10" x14ac:dyDescent="0.25">
      <c r="A2966" s="59" t="s">
        <v>201</v>
      </c>
      <c r="B2966" s="46" t="s">
        <v>192</v>
      </c>
      <c r="C2966" s="46" t="s">
        <v>183</v>
      </c>
      <c r="D2966" s="46" t="s">
        <v>184</v>
      </c>
      <c r="E2966" s="68">
        <f>_xlfn.XLOOKUP(Tabela4[[#This Row],[Origem]],Tabela2[Estado],Tabela2[Id_Porto],-1)</f>
        <v>8</v>
      </c>
      <c r="F2966" s="68">
        <f>_xlfn.XLOOKUP(Tabela4[[#This Row],[Destino]],Tabela2[Estado],Tabela2[Id_Porto],-1)</f>
        <v>9</v>
      </c>
      <c r="G2966" s="68">
        <f>_xlfn.XLOOKUP(Tabela4[[#This Row],[Tipo]],Tabela5[Tipo],Tabela5[Id_Carga],-1)</f>
        <v>1</v>
      </c>
      <c r="H2966" s="59">
        <f>MONTH(DATE(2024, FIND(Tabela4[[#This Row],[Mês]], "janfevmarabrmaijunjulagosetoutnovdez")/3 + 1, 1))</f>
        <v>7</v>
      </c>
      <c r="I2966" s="51">
        <v>20</v>
      </c>
      <c r="J2966" s="47">
        <v>20</v>
      </c>
    </row>
    <row r="2967" spans="1:10" x14ac:dyDescent="0.25">
      <c r="A2967" s="59" t="s">
        <v>201</v>
      </c>
      <c r="B2967" s="46" t="s">
        <v>192</v>
      </c>
      <c r="C2967" s="46" t="s">
        <v>187</v>
      </c>
      <c r="D2967" s="46" t="s">
        <v>179</v>
      </c>
      <c r="E2967" s="68">
        <f>_xlfn.XLOOKUP(Tabela4[[#This Row],[Origem]],Tabela2[Estado],Tabela2[Id_Porto],-1)</f>
        <v>12</v>
      </c>
      <c r="F2967" s="68">
        <f>_xlfn.XLOOKUP(Tabela4[[#This Row],[Destino]],Tabela2[Estado],Tabela2[Id_Porto],-1)</f>
        <v>3</v>
      </c>
      <c r="G2967" s="68">
        <f>_xlfn.XLOOKUP(Tabela4[[#This Row],[Tipo]],Tabela5[Tipo],Tabela5[Id_Carga],-1)</f>
        <v>1</v>
      </c>
      <c r="H2967" s="59">
        <f>MONTH(DATE(2024, FIND(Tabela4[[#This Row],[Mês]], "janfevmarabrmaijunjulagosetoutnovdez")/3 + 1, 1))</f>
        <v>7</v>
      </c>
      <c r="I2967" s="51">
        <v>20</v>
      </c>
      <c r="J2967" s="47">
        <v>20</v>
      </c>
    </row>
    <row r="2968" spans="1:10" x14ac:dyDescent="0.25">
      <c r="A2968" s="59" t="s">
        <v>201</v>
      </c>
      <c r="B2968" s="46" t="s">
        <v>191</v>
      </c>
      <c r="C2968" s="46" t="s">
        <v>186</v>
      </c>
      <c r="D2968" s="46" t="s">
        <v>179</v>
      </c>
      <c r="E2968" s="68">
        <f>_xlfn.XLOOKUP(Tabela4[[#This Row],[Origem]],Tabela2[Estado],Tabela2[Id_Porto],-1)</f>
        <v>11</v>
      </c>
      <c r="F2968" s="68">
        <f>_xlfn.XLOOKUP(Tabela4[[#This Row],[Destino]],Tabela2[Estado],Tabela2[Id_Porto],-1)</f>
        <v>3</v>
      </c>
      <c r="G2968" s="68">
        <f>_xlfn.XLOOKUP(Tabela4[[#This Row],[Tipo]],Tabela5[Tipo],Tabela5[Id_Carga],-1)</f>
        <v>3</v>
      </c>
      <c r="H2968" s="59">
        <f>MONTH(DATE(2024, FIND(Tabela4[[#This Row],[Mês]], "janfevmarabrmaijunjulagosetoutnovdez")/3 + 1, 1))</f>
        <v>7</v>
      </c>
      <c r="I2968" s="51">
        <v>10</v>
      </c>
      <c r="J2968" s="47">
        <v>20</v>
      </c>
    </row>
    <row r="2969" spans="1:10" x14ac:dyDescent="0.25">
      <c r="A2969" s="59" t="s">
        <v>201</v>
      </c>
      <c r="B2969" s="46" t="s">
        <v>191</v>
      </c>
      <c r="C2969" s="46" t="s">
        <v>184</v>
      </c>
      <c r="D2969" s="46" t="s">
        <v>86</v>
      </c>
      <c r="E2969" s="68">
        <f>_xlfn.XLOOKUP(Tabela4[[#This Row],[Origem]],Tabela2[Estado],Tabela2[Id_Porto],-1)</f>
        <v>9</v>
      </c>
      <c r="F2969" s="68">
        <f>_xlfn.XLOOKUP(Tabela4[[#This Row],[Destino]],Tabela2[Estado],Tabela2[Id_Porto],-1)</f>
        <v>4</v>
      </c>
      <c r="G2969" s="68">
        <f>_xlfn.XLOOKUP(Tabela4[[#This Row],[Tipo]],Tabela5[Tipo],Tabela5[Id_Carga],-1)</f>
        <v>3</v>
      </c>
      <c r="H2969" s="59">
        <f>MONTH(DATE(2024, FIND(Tabela4[[#This Row],[Mês]], "janfevmarabrmaijunjulagosetoutnovdez")/3 + 1, 1))</f>
        <v>7</v>
      </c>
      <c r="I2969" s="51">
        <v>10</v>
      </c>
      <c r="J2969" s="47">
        <v>20</v>
      </c>
    </row>
    <row r="2970" spans="1:10" x14ac:dyDescent="0.25">
      <c r="A2970" s="59" t="s">
        <v>201</v>
      </c>
      <c r="B2970" s="46" t="s">
        <v>192</v>
      </c>
      <c r="C2970" s="46" t="s">
        <v>182</v>
      </c>
      <c r="D2970" s="46" t="s">
        <v>177</v>
      </c>
      <c r="E2970" s="68">
        <f>_xlfn.XLOOKUP(Tabela4[[#This Row],[Origem]],Tabela2[Estado],Tabela2[Id_Porto],-1)</f>
        <v>7</v>
      </c>
      <c r="F2970" s="68">
        <f>_xlfn.XLOOKUP(Tabela4[[#This Row],[Destino]],Tabela2[Estado],Tabela2[Id_Porto],-1)</f>
        <v>1</v>
      </c>
      <c r="G2970" s="68">
        <f>_xlfn.XLOOKUP(Tabela4[[#This Row],[Tipo]],Tabela5[Tipo],Tabela5[Id_Carga],-1)</f>
        <v>1</v>
      </c>
      <c r="H2970" s="59">
        <f>MONTH(DATE(2024, FIND(Tabela4[[#This Row],[Mês]], "janfevmarabrmaijunjulagosetoutnovdez")/3 + 1, 1))</f>
        <v>7</v>
      </c>
      <c r="I2970" s="51">
        <v>18</v>
      </c>
      <c r="J2970" s="47">
        <v>18</v>
      </c>
    </row>
    <row r="2971" spans="1:10" x14ac:dyDescent="0.25">
      <c r="A2971" s="59" t="s">
        <v>201</v>
      </c>
      <c r="B2971" s="46" t="s">
        <v>192</v>
      </c>
      <c r="C2971" s="46" t="s">
        <v>178</v>
      </c>
      <c r="D2971" s="46" t="s">
        <v>86</v>
      </c>
      <c r="E2971" s="68">
        <f>_xlfn.XLOOKUP(Tabela4[[#This Row],[Origem]],Tabela2[Estado],Tabela2[Id_Porto],-1)</f>
        <v>2</v>
      </c>
      <c r="F2971" s="68">
        <f>_xlfn.XLOOKUP(Tabela4[[#This Row],[Destino]],Tabela2[Estado],Tabela2[Id_Porto],-1)</f>
        <v>4</v>
      </c>
      <c r="G2971" s="68">
        <f>_xlfn.XLOOKUP(Tabela4[[#This Row],[Tipo]],Tabela5[Tipo],Tabela5[Id_Carga],-1)</f>
        <v>1</v>
      </c>
      <c r="H2971" s="59">
        <f>MONTH(DATE(2024, FIND(Tabela4[[#This Row],[Mês]], "janfevmarabrmaijunjulagosetoutnovdez")/3 + 1, 1))</f>
        <v>7</v>
      </c>
      <c r="I2971" s="51">
        <v>18</v>
      </c>
      <c r="J2971" s="47">
        <v>18</v>
      </c>
    </row>
    <row r="2972" spans="1:10" x14ac:dyDescent="0.25">
      <c r="A2972" s="59" t="s">
        <v>201</v>
      </c>
      <c r="B2972" s="46" t="s">
        <v>192</v>
      </c>
      <c r="C2972" s="46" t="s">
        <v>180</v>
      </c>
      <c r="D2972" s="46" t="s">
        <v>177</v>
      </c>
      <c r="E2972" s="68">
        <f>_xlfn.XLOOKUP(Tabela4[[#This Row],[Origem]],Tabela2[Estado],Tabela2[Id_Porto],-1)</f>
        <v>5</v>
      </c>
      <c r="F2972" s="68">
        <f>_xlfn.XLOOKUP(Tabela4[[#This Row],[Destino]],Tabela2[Estado],Tabela2[Id_Porto],-1)</f>
        <v>1</v>
      </c>
      <c r="G2972" s="68">
        <f>_xlfn.XLOOKUP(Tabela4[[#This Row],[Tipo]],Tabela5[Tipo],Tabela5[Id_Carga],-1)</f>
        <v>1</v>
      </c>
      <c r="H2972" s="59">
        <f>MONTH(DATE(2024, FIND(Tabela4[[#This Row],[Mês]], "janfevmarabrmaijunjulagosetoutnovdez")/3 + 1, 1))</f>
        <v>7</v>
      </c>
      <c r="I2972" s="51">
        <v>18</v>
      </c>
      <c r="J2972" s="47">
        <v>18</v>
      </c>
    </row>
    <row r="2973" spans="1:10" x14ac:dyDescent="0.25">
      <c r="A2973" s="59" t="s">
        <v>201</v>
      </c>
      <c r="B2973" s="46" t="s">
        <v>193</v>
      </c>
      <c r="C2973" s="46" t="s">
        <v>183</v>
      </c>
      <c r="D2973" s="46" t="s">
        <v>180</v>
      </c>
      <c r="E2973" s="68">
        <f>_xlfn.XLOOKUP(Tabela4[[#This Row],[Origem]],Tabela2[Estado],Tabela2[Id_Porto],-1)</f>
        <v>8</v>
      </c>
      <c r="F2973" s="68">
        <f>_xlfn.XLOOKUP(Tabela4[[#This Row],[Destino]],Tabela2[Estado],Tabela2[Id_Porto],-1)</f>
        <v>5</v>
      </c>
      <c r="G2973" s="68">
        <f>_xlfn.XLOOKUP(Tabela4[[#This Row],[Tipo]],Tabela5[Tipo],Tabela5[Id_Carga],-1)</f>
        <v>4</v>
      </c>
      <c r="H2973" s="59">
        <f>MONTH(DATE(2024, FIND(Tabela4[[#This Row],[Mês]], "janfevmarabrmaijunjulagosetoutnovdez")/3 + 1, 1))</f>
        <v>7</v>
      </c>
      <c r="I2973" s="51">
        <v>9</v>
      </c>
      <c r="J2973" s="47">
        <v>18</v>
      </c>
    </row>
    <row r="2974" spans="1:10" x14ac:dyDescent="0.25">
      <c r="A2974" s="59" t="s">
        <v>201</v>
      </c>
      <c r="B2974" s="46" t="s">
        <v>191</v>
      </c>
      <c r="C2974" s="46" t="s">
        <v>183</v>
      </c>
      <c r="D2974" s="46" t="s">
        <v>186</v>
      </c>
      <c r="E2974" s="68">
        <f>_xlfn.XLOOKUP(Tabela4[[#This Row],[Origem]],Tabela2[Estado],Tabela2[Id_Porto],-1)</f>
        <v>8</v>
      </c>
      <c r="F2974" s="68">
        <f>_xlfn.XLOOKUP(Tabela4[[#This Row],[Destino]],Tabela2[Estado],Tabela2[Id_Porto],-1)</f>
        <v>11</v>
      </c>
      <c r="G2974" s="68">
        <f>_xlfn.XLOOKUP(Tabela4[[#This Row],[Tipo]],Tabela5[Tipo],Tabela5[Id_Carga],-1)</f>
        <v>3</v>
      </c>
      <c r="H2974" s="59">
        <f>MONTH(DATE(2024, FIND(Tabela4[[#This Row],[Mês]], "janfevmarabrmaijunjulagosetoutnovdez")/3 + 1, 1))</f>
        <v>7</v>
      </c>
      <c r="I2974" s="51">
        <v>9</v>
      </c>
      <c r="J2974" s="47">
        <v>18</v>
      </c>
    </row>
    <row r="2975" spans="1:10" x14ac:dyDescent="0.25">
      <c r="A2975" s="59" t="s">
        <v>201</v>
      </c>
      <c r="B2975" s="46" t="s">
        <v>193</v>
      </c>
      <c r="C2975" s="46" t="s">
        <v>187</v>
      </c>
      <c r="D2975" s="46" t="s">
        <v>180</v>
      </c>
      <c r="E2975" s="68">
        <f>_xlfn.XLOOKUP(Tabela4[[#This Row],[Origem]],Tabela2[Estado],Tabela2[Id_Porto],-1)</f>
        <v>12</v>
      </c>
      <c r="F2975" s="68">
        <f>_xlfn.XLOOKUP(Tabela4[[#This Row],[Destino]],Tabela2[Estado],Tabela2[Id_Porto],-1)</f>
        <v>5</v>
      </c>
      <c r="G2975" s="68">
        <f>_xlfn.XLOOKUP(Tabela4[[#This Row],[Tipo]],Tabela5[Tipo],Tabela5[Id_Carga],-1)</f>
        <v>4</v>
      </c>
      <c r="H2975" s="59">
        <f>MONTH(DATE(2024, FIND(Tabela4[[#This Row],[Mês]], "janfevmarabrmaijunjulagosetoutnovdez")/3 + 1, 1))</f>
        <v>7</v>
      </c>
      <c r="I2975" s="51">
        <v>9</v>
      </c>
      <c r="J2975" s="47">
        <v>18</v>
      </c>
    </row>
    <row r="2976" spans="1:10" x14ac:dyDescent="0.25">
      <c r="A2976" s="59" t="s">
        <v>201</v>
      </c>
      <c r="B2976" s="46" t="s">
        <v>191</v>
      </c>
      <c r="C2976" s="46" t="s">
        <v>184</v>
      </c>
      <c r="D2976" s="46" t="s">
        <v>177</v>
      </c>
      <c r="E2976" s="68">
        <f>_xlfn.XLOOKUP(Tabela4[[#This Row],[Origem]],Tabela2[Estado],Tabela2[Id_Porto],-1)</f>
        <v>9</v>
      </c>
      <c r="F2976" s="68">
        <f>_xlfn.XLOOKUP(Tabela4[[#This Row],[Destino]],Tabela2[Estado],Tabela2[Id_Porto],-1)</f>
        <v>1</v>
      </c>
      <c r="G2976" s="68">
        <f>_xlfn.XLOOKUP(Tabela4[[#This Row],[Tipo]],Tabela5[Tipo],Tabela5[Id_Carga],-1)</f>
        <v>3</v>
      </c>
      <c r="H2976" s="59">
        <f>MONTH(DATE(2024, FIND(Tabela4[[#This Row],[Mês]], "janfevmarabrmaijunjulagosetoutnovdez")/3 + 1, 1))</f>
        <v>7</v>
      </c>
      <c r="I2976" s="51">
        <v>9</v>
      </c>
      <c r="J2976" s="47">
        <v>18</v>
      </c>
    </row>
    <row r="2977" spans="1:10" x14ac:dyDescent="0.25">
      <c r="A2977" s="59" t="s">
        <v>201</v>
      </c>
      <c r="B2977" s="46" t="s">
        <v>193</v>
      </c>
      <c r="C2977" s="46" t="s">
        <v>184</v>
      </c>
      <c r="D2977" s="46" t="s">
        <v>186</v>
      </c>
      <c r="E2977" s="68">
        <f>_xlfn.XLOOKUP(Tabela4[[#This Row],[Origem]],Tabela2[Estado],Tabela2[Id_Porto],-1)</f>
        <v>9</v>
      </c>
      <c r="F2977" s="68">
        <f>_xlfn.XLOOKUP(Tabela4[[#This Row],[Destino]],Tabela2[Estado],Tabela2[Id_Porto],-1)</f>
        <v>11</v>
      </c>
      <c r="G2977" s="68">
        <f>_xlfn.XLOOKUP(Tabela4[[#This Row],[Tipo]],Tabela5[Tipo],Tabela5[Id_Carga],-1)</f>
        <v>4</v>
      </c>
      <c r="H2977" s="59">
        <f>MONTH(DATE(2024, FIND(Tabela4[[#This Row],[Mês]], "janfevmarabrmaijunjulagosetoutnovdez")/3 + 1, 1))</f>
        <v>7</v>
      </c>
      <c r="I2977" s="51">
        <v>9</v>
      </c>
      <c r="J2977" s="47">
        <v>18</v>
      </c>
    </row>
    <row r="2978" spans="1:10" x14ac:dyDescent="0.25">
      <c r="A2978" s="59" t="s">
        <v>201</v>
      </c>
      <c r="B2978" s="46" t="s">
        <v>192</v>
      </c>
      <c r="C2978" s="46" t="s">
        <v>177</v>
      </c>
      <c r="D2978" s="46" t="s">
        <v>86</v>
      </c>
      <c r="E2978" s="68">
        <f>_xlfn.XLOOKUP(Tabela4[[#This Row],[Origem]],Tabela2[Estado],Tabela2[Id_Porto],-1)</f>
        <v>1</v>
      </c>
      <c r="F2978" s="68">
        <f>_xlfn.XLOOKUP(Tabela4[[#This Row],[Destino]],Tabela2[Estado],Tabela2[Id_Porto],-1)</f>
        <v>4</v>
      </c>
      <c r="G2978" s="68">
        <f>_xlfn.XLOOKUP(Tabela4[[#This Row],[Tipo]],Tabela5[Tipo],Tabela5[Id_Carga],-1)</f>
        <v>1</v>
      </c>
      <c r="H2978" s="59">
        <f>MONTH(DATE(2024, FIND(Tabela4[[#This Row],[Mês]], "janfevmarabrmaijunjulagosetoutnovdez")/3 + 1, 1))</f>
        <v>7</v>
      </c>
      <c r="I2978" s="51">
        <v>17</v>
      </c>
      <c r="J2978" s="47">
        <v>17</v>
      </c>
    </row>
    <row r="2979" spans="1:10" x14ac:dyDescent="0.25">
      <c r="A2979" s="59" t="s">
        <v>201</v>
      </c>
      <c r="B2979" s="46" t="s">
        <v>193</v>
      </c>
      <c r="C2979" s="46" t="s">
        <v>183</v>
      </c>
      <c r="D2979" s="46" t="s">
        <v>86</v>
      </c>
      <c r="E2979" s="68">
        <f>_xlfn.XLOOKUP(Tabela4[[#This Row],[Origem]],Tabela2[Estado],Tabela2[Id_Porto],-1)</f>
        <v>8</v>
      </c>
      <c r="F2979" s="68">
        <f>_xlfn.XLOOKUP(Tabela4[[#This Row],[Destino]],Tabela2[Estado],Tabela2[Id_Porto],-1)</f>
        <v>4</v>
      </c>
      <c r="G2979" s="68">
        <f>_xlfn.XLOOKUP(Tabela4[[#This Row],[Tipo]],Tabela5[Tipo],Tabela5[Id_Carga],-1)</f>
        <v>4</v>
      </c>
      <c r="H2979" s="59">
        <f>MONTH(DATE(2024, FIND(Tabela4[[#This Row],[Mês]], "janfevmarabrmaijunjulagosetoutnovdez")/3 + 1, 1))</f>
        <v>7</v>
      </c>
      <c r="I2979" s="51">
        <v>8</v>
      </c>
      <c r="J2979" s="47">
        <v>16</v>
      </c>
    </row>
    <row r="2980" spans="1:10" x14ac:dyDescent="0.25">
      <c r="A2980" s="59" t="s">
        <v>201</v>
      </c>
      <c r="B2980" s="46" t="s">
        <v>191</v>
      </c>
      <c r="C2980" s="46" t="s">
        <v>186</v>
      </c>
      <c r="D2980" s="46" t="s">
        <v>181</v>
      </c>
      <c r="E2980" s="68">
        <f>_xlfn.XLOOKUP(Tabela4[[#This Row],[Origem]],Tabela2[Estado],Tabela2[Id_Porto],-1)</f>
        <v>11</v>
      </c>
      <c r="F2980" s="68">
        <f>_xlfn.XLOOKUP(Tabela4[[#This Row],[Destino]],Tabela2[Estado],Tabela2[Id_Porto],-1)</f>
        <v>6</v>
      </c>
      <c r="G2980" s="68">
        <f>_xlfn.XLOOKUP(Tabela4[[#This Row],[Tipo]],Tabela5[Tipo],Tabela5[Id_Carga],-1)</f>
        <v>3</v>
      </c>
      <c r="H2980" s="59">
        <f>MONTH(DATE(2024, FIND(Tabela4[[#This Row],[Mês]], "janfevmarabrmaijunjulagosetoutnovdez")/3 + 1, 1))</f>
        <v>7</v>
      </c>
      <c r="I2980" s="51">
        <v>8</v>
      </c>
      <c r="J2980" s="47">
        <v>16</v>
      </c>
    </row>
    <row r="2981" spans="1:10" x14ac:dyDescent="0.25">
      <c r="A2981" s="59" t="s">
        <v>201</v>
      </c>
      <c r="B2981" s="46" t="s">
        <v>192</v>
      </c>
      <c r="C2981" s="46" t="s">
        <v>186</v>
      </c>
      <c r="D2981" s="46" t="s">
        <v>186</v>
      </c>
      <c r="E2981" s="68">
        <f>_xlfn.XLOOKUP(Tabela4[[#This Row],[Origem]],Tabela2[Estado],Tabela2[Id_Porto],-1)</f>
        <v>11</v>
      </c>
      <c r="F2981" s="68">
        <f>_xlfn.XLOOKUP(Tabela4[[#This Row],[Destino]],Tabela2[Estado],Tabela2[Id_Porto],-1)</f>
        <v>11</v>
      </c>
      <c r="G2981" s="68">
        <f>_xlfn.XLOOKUP(Tabela4[[#This Row],[Tipo]],Tabela5[Tipo],Tabela5[Id_Carga],-1)</f>
        <v>1</v>
      </c>
      <c r="H2981" s="59">
        <f>MONTH(DATE(2024, FIND(Tabela4[[#This Row],[Mês]], "janfevmarabrmaijunjulagosetoutnovdez")/3 + 1, 1))</f>
        <v>7</v>
      </c>
      <c r="I2981" s="51">
        <v>16</v>
      </c>
      <c r="J2981" s="47">
        <v>16</v>
      </c>
    </row>
    <row r="2982" spans="1:10" x14ac:dyDescent="0.25">
      <c r="A2982" s="59" t="s">
        <v>201</v>
      </c>
      <c r="B2982" s="46" t="s">
        <v>191</v>
      </c>
      <c r="C2982" s="46" t="s">
        <v>186</v>
      </c>
      <c r="D2982" s="46" t="s">
        <v>186</v>
      </c>
      <c r="E2982" s="68">
        <f>_xlfn.XLOOKUP(Tabela4[[#This Row],[Origem]],Tabela2[Estado],Tabela2[Id_Porto],-1)</f>
        <v>11</v>
      </c>
      <c r="F2982" s="68">
        <f>_xlfn.XLOOKUP(Tabela4[[#This Row],[Destino]],Tabela2[Estado],Tabela2[Id_Porto],-1)</f>
        <v>11</v>
      </c>
      <c r="G2982" s="68">
        <f>_xlfn.XLOOKUP(Tabela4[[#This Row],[Tipo]],Tabela5[Tipo],Tabela5[Id_Carga],-1)</f>
        <v>3</v>
      </c>
      <c r="H2982" s="59">
        <f>MONTH(DATE(2024, FIND(Tabela4[[#This Row],[Mês]], "janfevmarabrmaijunjulagosetoutnovdez")/3 + 1, 1))</f>
        <v>7</v>
      </c>
      <c r="I2982" s="51">
        <v>8</v>
      </c>
      <c r="J2982" s="47">
        <v>16</v>
      </c>
    </row>
    <row r="2983" spans="1:10" x14ac:dyDescent="0.25">
      <c r="A2983" s="59" t="s">
        <v>201</v>
      </c>
      <c r="B2983" s="46" t="s">
        <v>192</v>
      </c>
      <c r="C2983" s="46" t="s">
        <v>187</v>
      </c>
      <c r="D2983" s="46" t="s">
        <v>86</v>
      </c>
      <c r="E2983" s="68">
        <f>_xlfn.XLOOKUP(Tabela4[[#This Row],[Origem]],Tabela2[Estado],Tabela2[Id_Porto],-1)</f>
        <v>12</v>
      </c>
      <c r="F2983" s="68">
        <f>_xlfn.XLOOKUP(Tabela4[[#This Row],[Destino]],Tabela2[Estado],Tabela2[Id_Porto],-1)</f>
        <v>4</v>
      </c>
      <c r="G2983" s="68">
        <f>_xlfn.XLOOKUP(Tabela4[[#This Row],[Tipo]],Tabela5[Tipo],Tabela5[Id_Carga],-1)</f>
        <v>1</v>
      </c>
      <c r="H2983" s="59">
        <f>MONTH(DATE(2024, FIND(Tabela4[[#This Row],[Mês]], "janfevmarabrmaijunjulagosetoutnovdez")/3 + 1, 1))</f>
        <v>7</v>
      </c>
      <c r="I2983" s="51">
        <v>15</v>
      </c>
      <c r="J2983" s="47">
        <v>15</v>
      </c>
    </row>
    <row r="2984" spans="1:10" x14ac:dyDescent="0.25">
      <c r="A2984" s="59" t="s">
        <v>201</v>
      </c>
      <c r="B2984" s="46" t="s">
        <v>191</v>
      </c>
      <c r="C2984" s="46" t="s">
        <v>181</v>
      </c>
      <c r="D2984" s="46" t="s">
        <v>179</v>
      </c>
      <c r="E2984" s="68">
        <f>_xlfn.XLOOKUP(Tabela4[[#This Row],[Origem]],Tabela2[Estado],Tabela2[Id_Porto],-1)</f>
        <v>6</v>
      </c>
      <c r="F2984" s="68">
        <f>_xlfn.XLOOKUP(Tabela4[[#This Row],[Destino]],Tabela2[Estado],Tabela2[Id_Porto],-1)</f>
        <v>3</v>
      </c>
      <c r="G2984" s="68">
        <f>_xlfn.XLOOKUP(Tabela4[[#This Row],[Tipo]],Tabela5[Tipo],Tabela5[Id_Carga],-1)</f>
        <v>3</v>
      </c>
      <c r="H2984" s="59">
        <f>MONTH(DATE(2024, FIND(Tabela4[[#This Row],[Mês]], "janfevmarabrmaijunjulagosetoutnovdez")/3 + 1, 1))</f>
        <v>7</v>
      </c>
      <c r="I2984" s="51">
        <v>7</v>
      </c>
      <c r="J2984" s="47">
        <v>14</v>
      </c>
    </row>
    <row r="2985" spans="1:10" x14ac:dyDescent="0.25">
      <c r="A2985" s="59" t="s">
        <v>201</v>
      </c>
      <c r="B2985" s="46" t="s">
        <v>193</v>
      </c>
      <c r="C2985" s="46" t="s">
        <v>181</v>
      </c>
      <c r="D2985" s="46" t="s">
        <v>180</v>
      </c>
      <c r="E2985" s="68">
        <f>_xlfn.XLOOKUP(Tabela4[[#This Row],[Origem]],Tabela2[Estado],Tabela2[Id_Porto],-1)</f>
        <v>6</v>
      </c>
      <c r="F2985" s="68">
        <f>_xlfn.XLOOKUP(Tabela4[[#This Row],[Destino]],Tabela2[Estado],Tabela2[Id_Porto],-1)</f>
        <v>5</v>
      </c>
      <c r="G2985" s="68">
        <f>_xlfn.XLOOKUP(Tabela4[[#This Row],[Tipo]],Tabela5[Tipo],Tabela5[Id_Carga],-1)</f>
        <v>4</v>
      </c>
      <c r="H2985" s="59">
        <f>MONTH(DATE(2024, FIND(Tabela4[[#This Row],[Mês]], "janfevmarabrmaijunjulagosetoutnovdez")/3 + 1, 1))</f>
        <v>7</v>
      </c>
      <c r="I2985" s="51">
        <v>7</v>
      </c>
      <c r="J2985" s="47">
        <v>14</v>
      </c>
    </row>
    <row r="2986" spans="1:10" x14ac:dyDescent="0.25">
      <c r="A2986" s="59" t="s">
        <v>201</v>
      </c>
      <c r="B2986" s="46" t="s">
        <v>191</v>
      </c>
      <c r="C2986" s="46" t="s">
        <v>180</v>
      </c>
      <c r="D2986" s="46" t="s">
        <v>186</v>
      </c>
      <c r="E2986" s="68">
        <f>_xlfn.XLOOKUP(Tabela4[[#This Row],[Origem]],Tabela2[Estado],Tabela2[Id_Porto],-1)</f>
        <v>5</v>
      </c>
      <c r="F2986" s="68">
        <f>_xlfn.XLOOKUP(Tabela4[[#This Row],[Destino]],Tabela2[Estado],Tabela2[Id_Porto],-1)</f>
        <v>11</v>
      </c>
      <c r="G2986" s="68">
        <f>_xlfn.XLOOKUP(Tabela4[[#This Row],[Tipo]],Tabela5[Tipo],Tabela5[Id_Carga],-1)</f>
        <v>3</v>
      </c>
      <c r="H2986" s="59">
        <f>MONTH(DATE(2024, FIND(Tabela4[[#This Row],[Mês]], "janfevmarabrmaijunjulagosetoutnovdez")/3 + 1, 1))</f>
        <v>7</v>
      </c>
      <c r="I2986" s="51">
        <v>7</v>
      </c>
      <c r="J2986" s="47">
        <v>14</v>
      </c>
    </row>
    <row r="2987" spans="1:10" x14ac:dyDescent="0.25">
      <c r="A2987" s="59" t="s">
        <v>201</v>
      </c>
      <c r="B2987" s="46" t="s">
        <v>191</v>
      </c>
      <c r="C2987" s="46" t="s">
        <v>184</v>
      </c>
      <c r="D2987" s="46" t="s">
        <v>181</v>
      </c>
      <c r="E2987" s="68">
        <f>_xlfn.XLOOKUP(Tabela4[[#This Row],[Origem]],Tabela2[Estado],Tabela2[Id_Porto],-1)</f>
        <v>9</v>
      </c>
      <c r="F2987" s="68">
        <f>_xlfn.XLOOKUP(Tabela4[[#This Row],[Destino]],Tabela2[Estado],Tabela2[Id_Porto],-1)</f>
        <v>6</v>
      </c>
      <c r="G2987" s="68">
        <f>_xlfn.XLOOKUP(Tabela4[[#This Row],[Tipo]],Tabela5[Tipo],Tabela5[Id_Carga],-1)</f>
        <v>3</v>
      </c>
      <c r="H2987" s="59">
        <f>MONTH(DATE(2024, FIND(Tabela4[[#This Row],[Mês]], "janfevmarabrmaijunjulagosetoutnovdez")/3 + 1, 1))</f>
        <v>7</v>
      </c>
      <c r="I2987" s="51">
        <v>7</v>
      </c>
      <c r="J2987" s="47">
        <v>14</v>
      </c>
    </row>
    <row r="2988" spans="1:10" x14ac:dyDescent="0.25">
      <c r="A2988" s="59" t="s">
        <v>201</v>
      </c>
      <c r="B2988" s="46" t="s">
        <v>192</v>
      </c>
      <c r="C2988" s="46" t="s">
        <v>184</v>
      </c>
      <c r="D2988" s="46" t="s">
        <v>180</v>
      </c>
      <c r="E2988" s="68">
        <f>_xlfn.XLOOKUP(Tabela4[[#This Row],[Origem]],Tabela2[Estado],Tabela2[Id_Porto],-1)</f>
        <v>9</v>
      </c>
      <c r="F2988" s="68">
        <f>_xlfn.XLOOKUP(Tabela4[[#This Row],[Destino]],Tabela2[Estado],Tabela2[Id_Porto],-1)</f>
        <v>5</v>
      </c>
      <c r="G2988" s="68">
        <f>_xlfn.XLOOKUP(Tabela4[[#This Row],[Tipo]],Tabela5[Tipo],Tabela5[Id_Carga],-1)</f>
        <v>1</v>
      </c>
      <c r="H2988" s="59">
        <f>MONTH(DATE(2024, FIND(Tabela4[[#This Row],[Mês]], "janfevmarabrmaijunjulagosetoutnovdez")/3 + 1, 1))</f>
        <v>7</v>
      </c>
      <c r="I2988" s="51">
        <v>14</v>
      </c>
      <c r="J2988" s="47">
        <v>14</v>
      </c>
    </row>
    <row r="2989" spans="1:10" x14ac:dyDescent="0.25">
      <c r="A2989" s="59" t="s">
        <v>201</v>
      </c>
      <c r="B2989" s="46" t="s">
        <v>192</v>
      </c>
      <c r="C2989" s="46" t="s">
        <v>177</v>
      </c>
      <c r="D2989" s="46" t="s">
        <v>186</v>
      </c>
      <c r="E2989" s="68">
        <f>_xlfn.XLOOKUP(Tabela4[[#This Row],[Origem]],Tabela2[Estado],Tabela2[Id_Porto],-1)</f>
        <v>1</v>
      </c>
      <c r="F2989" s="68">
        <f>_xlfn.XLOOKUP(Tabela4[[#This Row],[Destino]],Tabela2[Estado],Tabela2[Id_Porto],-1)</f>
        <v>11</v>
      </c>
      <c r="G2989" s="68">
        <f>_xlfn.XLOOKUP(Tabela4[[#This Row],[Tipo]],Tabela5[Tipo],Tabela5[Id_Carga],-1)</f>
        <v>1</v>
      </c>
      <c r="H2989" s="59">
        <f>MONTH(DATE(2024, FIND(Tabela4[[#This Row],[Mês]], "janfevmarabrmaijunjulagosetoutnovdez")/3 + 1, 1))</f>
        <v>7</v>
      </c>
      <c r="I2989" s="51">
        <v>13</v>
      </c>
      <c r="J2989" s="47">
        <v>13</v>
      </c>
    </row>
    <row r="2990" spans="1:10" x14ac:dyDescent="0.25">
      <c r="A2990" s="59" t="s">
        <v>201</v>
      </c>
      <c r="B2990" s="46" t="s">
        <v>192</v>
      </c>
      <c r="C2990" s="46" t="s">
        <v>180</v>
      </c>
      <c r="D2990" s="46" t="s">
        <v>186</v>
      </c>
      <c r="E2990" s="68">
        <f>_xlfn.XLOOKUP(Tabela4[[#This Row],[Origem]],Tabela2[Estado],Tabela2[Id_Porto],-1)</f>
        <v>5</v>
      </c>
      <c r="F2990" s="68">
        <f>_xlfn.XLOOKUP(Tabela4[[#This Row],[Destino]],Tabela2[Estado],Tabela2[Id_Porto],-1)</f>
        <v>11</v>
      </c>
      <c r="G2990" s="68">
        <f>_xlfn.XLOOKUP(Tabela4[[#This Row],[Tipo]],Tabela5[Tipo],Tabela5[Id_Carga],-1)</f>
        <v>1</v>
      </c>
      <c r="H2990" s="59">
        <f>MONTH(DATE(2024, FIND(Tabela4[[#This Row],[Mês]], "janfevmarabrmaijunjulagosetoutnovdez")/3 + 1, 1))</f>
        <v>7</v>
      </c>
      <c r="I2990" s="51">
        <v>13</v>
      </c>
      <c r="J2990" s="47">
        <v>13</v>
      </c>
    </row>
    <row r="2991" spans="1:10" x14ac:dyDescent="0.25">
      <c r="A2991" s="59" t="s">
        <v>201</v>
      </c>
      <c r="B2991" s="46" t="s">
        <v>192</v>
      </c>
      <c r="C2991" s="46" t="s">
        <v>187</v>
      </c>
      <c r="D2991" s="46" t="s">
        <v>184</v>
      </c>
      <c r="E2991" s="68">
        <f>_xlfn.XLOOKUP(Tabela4[[#This Row],[Origem]],Tabela2[Estado],Tabela2[Id_Porto],-1)</f>
        <v>12</v>
      </c>
      <c r="F2991" s="68">
        <f>_xlfn.XLOOKUP(Tabela4[[#This Row],[Destino]],Tabela2[Estado],Tabela2[Id_Porto],-1)</f>
        <v>9</v>
      </c>
      <c r="G2991" s="68">
        <f>_xlfn.XLOOKUP(Tabela4[[#This Row],[Tipo]],Tabela5[Tipo],Tabela5[Id_Carga],-1)</f>
        <v>1</v>
      </c>
      <c r="H2991" s="59">
        <f>MONTH(DATE(2024, FIND(Tabela4[[#This Row],[Mês]], "janfevmarabrmaijunjulagosetoutnovdez")/3 + 1, 1))</f>
        <v>7</v>
      </c>
      <c r="I2991" s="51">
        <v>13</v>
      </c>
      <c r="J2991" s="47">
        <v>13</v>
      </c>
    </row>
    <row r="2992" spans="1:10" x14ac:dyDescent="0.25">
      <c r="A2992" s="59" t="s">
        <v>201</v>
      </c>
      <c r="B2992" s="46" t="s">
        <v>192</v>
      </c>
      <c r="C2992" s="46" t="s">
        <v>184</v>
      </c>
      <c r="D2992" s="46" t="s">
        <v>177</v>
      </c>
      <c r="E2992" s="68">
        <f>_xlfn.XLOOKUP(Tabela4[[#This Row],[Origem]],Tabela2[Estado],Tabela2[Id_Porto],-1)</f>
        <v>9</v>
      </c>
      <c r="F2992" s="68">
        <f>_xlfn.XLOOKUP(Tabela4[[#This Row],[Destino]],Tabela2[Estado],Tabela2[Id_Porto],-1)</f>
        <v>1</v>
      </c>
      <c r="G2992" s="68">
        <f>_xlfn.XLOOKUP(Tabela4[[#This Row],[Tipo]],Tabela5[Tipo],Tabela5[Id_Carga],-1)</f>
        <v>1</v>
      </c>
      <c r="H2992" s="59">
        <f>MONTH(DATE(2024, FIND(Tabela4[[#This Row],[Mês]], "janfevmarabrmaijunjulagosetoutnovdez")/3 + 1, 1))</f>
        <v>7</v>
      </c>
      <c r="I2992" s="51">
        <v>13</v>
      </c>
      <c r="J2992" s="47">
        <v>13</v>
      </c>
    </row>
    <row r="2993" spans="1:10" x14ac:dyDescent="0.25">
      <c r="A2993" s="59" t="s">
        <v>201</v>
      </c>
      <c r="B2993" s="46" t="s">
        <v>192</v>
      </c>
      <c r="C2993" s="46" t="s">
        <v>177</v>
      </c>
      <c r="D2993" s="46" t="s">
        <v>184</v>
      </c>
      <c r="E2993" s="68">
        <f>_xlfn.XLOOKUP(Tabela4[[#This Row],[Origem]],Tabela2[Estado],Tabela2[Id_Porto],-1)</f>
        <v>1</v>
      </c>
      <c r="F2993" s="68">
        <f>_xlfn.XLOOKUP(Tabela4[[#This Row],[Destino]],Tabela2[Estado],Tabela2[Id_Porto],-1)</f>
        <v>9</v>
      </c>
      <c r="G2993" s="68">
        <f>_xlfn.XLOOKUP(Tabela4[[#This Row],[Tipo]],Tabela5[Tipo],Tabela5[Id_Carga],-1)</f>
        <v>1</v>
      </c>
      <c r="H2993" s="59">
        <f>MONTH(DATE(2024, FIND(Tabela4[[#This Row],[Mês]], "janfevmarabrmaijunjulagosetoutnovdez")/3 + 1, 1))</f>
        <v>7</v>
      </c>
      <c r="I2993" s="51">
        <v>12</v>
      </c>
      <c r="J2993" s="47">
        <v>12</v>
      </c>
    </row>
    <row r="2994" spans="1:10" x14ac:dyDescent="0.25">
      <c r="A2994" s="59" t="s">
        <v>201</v>
      </c>
      <c r="B2994" s="46" t="s">
        <v>191</v>
      </c>
      <c r="C2994" s="46" t="s">
        <v>177</v>
      </c>
      <c r="D2994" s="46" t="s">
        <v>184</v>
      </c>
      <c r="E2994" s="68">
        <f>_xlfn.XLOOKUP(Tabela4[[#This Row],[Origem]],Tabela2[Estado],Tabela2[Id_Porto],-1)</f>
        <v>1</v>
      </c>
      <c r="F2994" s="68">
        <f>_xlfn.XLOOKUP(Tabela4[[#This Row],[Destino]],Tabela2[Estado],Tabela2[Id_Porto],-1)</f>
        <v>9</v>
      </c>
      <c r="G2994" s="68">
        <f>_xlfn.XLOOKUP(Tabela4[[#This Row],[Tipo]],Tabela5[Tipo],Tabela5[Id_Carga],-1)</f>
        <v>3</v>
      </c>
      <c r="H2994" s="59">
        <f>MONTH(DATE(2024, FIND(Tabela4[[#This Row],[Mês]], "janfevmarabrmaijunjulagosetoutnovdez")/3 + 1, 1))</f>
        <v>7</v>
      </c>
      <c r="I2994" s="51">
        <v>6</v>
      </c>
      <c r="J2994" s="47">
        <v>12</v>
      </c>
    </row>
    <row r="2995" spans="1:10" x14ac:dyDescent="0.25">
      <c r="A2995" s="59" t="s">
        <v>201</v>
      </c>
      <c r="B2995" s="46" t="s">
        <v>193</v>
      </c>
      <c r="C2995" s="46" t="s">
        <v>182</v>
      </c>
      <c r="D2995" s="46" t="s">
        <v>183</v>
      </c>
      <c r="E2995" s="68">
        <f>_xlfn.XLOOKUP(Tabela4[[#This Row],[Origem]],Tabela2[Estado],Tabela2[Id_Porto],-1)</f>
        <v>7</v>
      </c>
      <c r="F2995" s="68">
        <f>_xlfn.XLOOKUP(Tabela4[[#This Row],[Destino]],Tabela2[Estado],Tabela2[Id_Porto],-1)</f>
        <v>8</v>
      </c>
      <c r="G2995" s="68">
        <f>_xlfn.XLOOKUP(Tabela4[[#This Row],[Tipo]],Tabela5[Tipo],Tabela5[Id_Carga],-1)</f>
        <v>4</v>
      </c>
      <c r="H2995" s="59">
        <f>MONTH(DATE(2024, FIND(Tabela4[[#This Row],[Mês]], "janfevmarabrmaijunjulagosetoutnovdez")/3 + 1, 1))</f>
        <v>7</v>
      </c>
      <c r="I2995" s="51">
        <v>6</v>
      </c>
      <c r="J2995" s="47">
        <v>12</v>
      </c>
    </row>
    <row r="2996" spans="1:10" x14ac:dyDescent="0.25">
      <c r="A2996" s="59" t="s">
        <v>201</v>
      </c>
      <c r="B2996" s="46" t="s">
        <v>191</v>
      </c>
      <c r="C2996" s="46" t="s">
        <v>178</v>
      </c>
      <c r="D2996" s="46" t="s">
        <v>86</v>
      </c>
      <c r="E2996" s="68">
        <f>_xlfn.XLOOKUP(Tabela4[[#This Row],[Origem]],Tabela2[Estado],Tabela2[Id_Porto],-1)</f>
        <v>2</v>
      </c>
      <c r="F2996" s="68">
        <f>_xlfn.XLOOKUP(Tabela4[[#This Row],[Destino]],Tabela2[Estado],Tabela2[Id_Porto],-1)</f>
        <v>4</v>
      </c>
      <c r="G2996" s="68">
        <f>_xlfn.XLOOKUP(Tabela4[[#This Row],[Tipo]],Tabela5[Tipo],Tabela5[Id_Carga],-1)</f>
        <v>3</v>
      </c>
      <c r="H2996" s="59">
        <f>MONTH(DATE(2024, FIND(Tabela4[[#This Row],[Mês]], "janfevmarabrmaijunjulagosetoutnovdez")/3 + 1, 1))</f>
        <v>7</v>
      </c>
      <c r="I2996" s="51">
        <v>6</v>
      </c>
      <c r="J2996" s="47">
        <v>12</v>
      </c>
    </row>
    <row r="2997" spans="1:10" x14ac:dyDescent="0.25">
      <c r="A2997" s="59" t="s">
        <v>201</v>
      </c>
      <c r="B2997" s="46" t="s">
        <v>192</v>
      </c>
      <c r="C2997" s="46" t="s">
        <v>180</v>
      </c>
      <c r="D2997" s="46" t="s">
        <v>187</v>
      </c>
      <c r="E2997" s="68">
        <f>_xlfn.XLOOKUP(Tabela4[[#This Row],[Origem]],Tabela2[Estado],Tabela2[Id_Porto],-1)</f>
        <v>5</v>
      </c>
      <c r="F2997" s="68">
        <f>_xlfn.XLOOKUP(Tabela4[[#This Row],[Destino]],Tabela2[Estado],Tabela2[Id_Porto],-1)</f>
        <v>12</v>
      </c>
      <c r="G2997" s="68">
        <f>_xlfn.XLOOKUP(Tabela4[[#This Row],[Tipo]],Tabela5[Tipo],Tabela5[Id_Carga],-1)</f>
        <v>1</v>
      </c>
      <c r="H2997" s="59">
        <f>MONTH(DATE(2024, FIND(Tabela4[[#This Row],[Mês]], "janfevmarabrmaijunjulagosetoutnovdez")/3 + 1, 1))</f>
        <v>7</v>
      </c>
      <c r="I2997" s="51">
        <v>12</v>
      </c>
      <c r="J2997" s="47">
        <v>12</v>
      </c>
    </row>
    <row r="2998" spans="1:10" x14ac:dyDescent="0.25">
      <c r="A2998" s="59" t="s">
        <v>201</v>
      </c>
      <c r="B2998" s="46" t="s">
        <v>193</v>
      </c>
      <c r="C2998" s="46" t="s">
        <v>183</v>
      </c>
      <c r="D2998" s="46" t="s">
        <v>181</v>
      </c>
      <c r="E2998" s="68">
        <f>_xlfn.XLOOKUP(Tabela4[[#This Row],[Origem]],Tabela2[Estado],Tabela2[Id_Porto],-1)</f>
        <v>8</v>
      </c>
      <c r="F2998" s="68">
        <f>_xlfn.XLOOKUP(Tabela4[[#This Row],[Destino]],Tabela2[Estado],Tabela2[Id_Porto],-1)</f>
        <v>6</v>
      </c>
      <c r="G2998" s="68">
        <f>_xlfn.XLOOKUP(Tabela4[[#This Row],[Tipo]],Tabela5[Tipo],Tabela5[Id_Carga],-1)</f>
        <v>4</v>
      </c>
      <c r="H2998" s="59">
        <f>MONTH(DATE(2024, FIND(Tabela4[[#This Row],[Mês]], "janfevmarabrmaijunjulagosetoutnovdez")/3 + 1, 1))</f>
        <v>7</v>
      </c>
      <c r="I2998" s="51">
        <v>6</v>
      </c>
      <c r="J2998" s="47">
        <v>12</v>
      </c>
    </row>
    <row r="2999" spans="1:10" x14ac:dyDescent="0.25">
      <c r="A2999" s="59" t="s">
        <v>201</v>
      </c>
      <c r="B2999" s="46" t="s">
        <v>191</v>
      </c>
      <c r="C2999" s="46" t="s">
        <v>187</v>
      </c>
      <c r="D2999" s="46" t="s">
        <v>86</v>
      </c>
      <c r="E2999" s="68">
        <f>_xlfn.XLOOKUP(Tabela4[[#This Row],[Origem]],Tabela2[Estado],Tabela2[Id_Porto],-1)</f>
        <v>12</v>
      </c>
      <c r="F2999" s="68">
        <f>_xlfn.XLOOKUP(Tabela4[[#This Row],[Destino]],Tabela2[Estado],Tabela2[Id_Porto],-1)</f>
        <v>4</v>
      </c>
      <c r="G2999" s="68">
        <f>_xlfn.XLOOKUP(Tabela4[[#This Row],[Tipo]],Tabela5[Tipo],Tabela5[Id_Carga],-1)</f>
        <v>3</v>
      </c>
      <c r="H2999" s="59">
        <f>MONTH(DATE(2024, FIND(Tabela4[[#This Row],[Mês]], "janfevmarabrmaijunjulagosetoutnovdez")/3 + 1, 1))</f>
        <v>7</v>
      </c>
      <c r="I2999" s="51">
        <v>6</v>
      </c>
      <c r="J2999" s="47">
        <v>12</v>
      </c>
    </row>
    <row r="3000" spans="1:10" x14ac:dyDescent="0.25">
      <c r="A3000" s="59" t="s">
        <v>201</v>
      </c>
      <c r="B3000" s="46" t="s">
        <v>191</v>
      </c>
      <c r="C3000" s="46" t="s">
        <v>186</v>
      </c>
      <c r="D3000" s="46" t="s">
        <v>86</v>
      </c>
      <c r="E3000" s="68">
        <f>_xlfn.XLOOKUP(Tabela4[[#This Row],[Origem]],Tabela2[Estado],Tabela2[Id_Porto],-1)</f>
        <v>11</v>
      </c>
      <c r="F3000" s="68">
        <f>_xlfn.XLOOKUP(Tabela4[[#This Row],[Destino]],Tabela2[Estado],Tabela2[Id_Porto],-1)</f>
        <v>4</v>
      </c>
      <c r="G3000" s="68">
        <f>_xlfn.XLOOKUP(Tabela4[[#This Row],[Tipo]],Tabela5[Tipo],Tabela5[Id_Carga],-1)</f>
        <v>3</v>
      </c>
      <c r="H3000" s="59">
        <f>MONTH(DATE(2024, FIND(Tabela4[[#This Row],[Mês]], "janfevmarabrmaijunjulagosetoutnovdez")/3 + 1, 1))</f>
        <v>7</v>
      </c>
      <c r="I3000" s="51">
        <v>6</v>
      </c>
      <c r="J3000" s="47">
        <v>12</v>
      </c>
    </row>
    <row r="3001" spans="1:10" x14ac:dyDescent="0.25">
      <c r="A3001" s="59" t="s">
        <v>201</v>
      </c>
      <c r="B3001" s="46" t="s">
        <v>191</v>
      </c>
      <c r="C3001" s="46" t="s">
        <v>186</v>
      </c>
      <c r="D3001" s="46" t="s">
        <v>184</v>
      </c>
      <c r="E3001" s="68">
        <f>_xlfn.XLOOKUP(Tabela4[[#This Row],[Origem]],Tabela2[Estado],Tabela2[Id_Porto],-1)</f>
        <v>11</v>
      </c>
      <c r="F3001" s="68">
        <f>_xlfn.XLOOKUP(Tabela4[[#This Row],[Destino]],Tabela2[Estado],Tabela2[Id_Porto],-1)</f>
        <v>9</v>
      </c>
      <c r="G3001" s="68">
        <f>_xlfn.XLOOKUP(Tabela4[[#This Row],[Tipo]],Tabela5[Tipo],Tabela5[Id_Carga],-1)</f>
        <v>3</v>
      </c>
      <c r="H3001" s="59">
        <f>MONTH(DATE(2024, FIND(Tabela4[[#This Row],[Mês]], "janfevmarabrmaijunjulagosetoutnovdez")/3 + 1, 1))</f>
        <v>7</v>
      </c>
      <c r="I3001" s="51">
        <v>6</v>
      </c>
      <c r="J3001" s="47">
        <v>12</v>
      </c>
    </row>
    <row r="3002" spans="1:10" x14ac:dyDescent="0.25">
      <c r="A3002" s="59" t="s">
        <v>201</v>
      </c>
      <c r="B3002" s="46" t="s">
        <v>191</v>
      </c>
      <c r="C3002" s="46" t="s">
        <v>184</v>
      </c>
      <c r="D3002" s="46" t="s">
        <v>179</v>
      </c>
      <c r="E3002" s="68">
        <f>_xlfn.XLOOKUP(Tabela4[[#This Row],[Origem]],Tabela2[Estado],Tabela2[Id_Porto],-1)</f>
        <v>9</v>
      </c>
      <c r="F3002" s="68">
        <f>_xlfn.XLOOKUP(Tabela4[[#This Row],[Destino]],Tabela2[Estado],Tabela2[Id_Porto],-1)</f>
        <v>3</v>
      </c>
      <c r="G3002" s="68">
        <f>_xlfn.XLOOKUP(Tabela4[[#This Row],[Tipo]],Tabela5[Tipo],Tabela5[Id_Carga],-1)</f>
        <v>3</v>
      </c>
      <c r="H3002" s="59">
        <f>MONTH(DATE(2024, FIND(Tabela4[[#This Row],[Mês]], "janfevmarabrmaijunjulagosetoutnovdez")/3 + 1, 1))</f>
        <v>7</v>
      </c>
      <c r="I3002" s="51">
        <v>6</v>
      </c>
      <c r="J3002" s="47">
        <v>12</v>
      </c>
    </row>
    <row r="3003" spans="1:10" x14ac:dyDescent="0.25">
      <c r="A3003" s="59" t="s">
        <v>201</v>
      </c>
      <c r="B3003" s="46" t="s">
        <v>193</v>
      </c>
      <c r="C3003" s="46" t="s">
        <v>184</v>
      </c>
      <c r="D3003" s="46" t="s">
        <v>179</v>
      </c>
      <c r="E3003" s="68">
        <f>_xlfn.XLOOKUP(Tabela4[[#This Row],[Origem]],Tabela2[Estado],Tabela2[Id_Porto],-1)</f>
        <v>9</v>
      </c>
      <c r="F3003" s="68">
        <f>_xlfn.XLOOKUP(Tabela4[[#This Row],[Destino]],Tabela2[Estado],Tabela2[Id_Porto],-1)</f>
        <v>3</v>
      </c>
      <c r="G3003" s="68">
        <f>_xlfn.XLOOKUP(Tabela4[[#This Row],[Tipo]],Tabela5[Tipo],Tabela5[Id_Carga],-1)</f>
        <v>4</v>
      </c>
      <c r="H3003" s="59">
        <f>MONTH(DATE(2024, FIND(Tabela4[[#This Row],[Mês]], "janfevmarabrmaijunjulagosetoutnovdez")/3 + 1, 1))</f>
        <v>7</v>
      </c>
      <c r="I3003" s="51">
        <v>6</v>
      </c>
      <c r="J3003" s="47">
        <v>12</v>
      </c>
    </row>
    <row r="3004" spans="1:10" x14ac:dyDescent="0.25">
      <c r="A3004" s="59" t="s">
        <v>201</v>
      </c>
      <c r="B3004" s="46" t="s">
        <v>192</v>
      </c>
      <c r="C3004" s="46" t="s">
        <v>86</v>
      </c>
      <c r="D3004" s="46" t="s">
        <v>184</v>
      </c>
      <c r="E3004" s="68">
        <f>_xlfn.XLOOKUP(Tabela4[[#This Row],[Origem]],Tabela2[Estado],Tabela2[Id_Porto],-1)</f>
        <v>4</v>
      </c>
      <c r="F3004" s="68">
        <f>_xlfn.XLOOKUP(Tabela4[[#This Row],[Destino]],Tabela2[Estado],Tabela2[Id_Porto],-1)</f>
        <v>9</v>
      </c>
      <c r="G3004" s="68">
        <f>_xlfn.XLOOKUP(Tabela4[[#This Row],[Tipo]],Tabela5[Tipo],Tabela5[Id_Carga],-1)</f>
        <v>1</v>
      </c>
      <c r="H3004" s="59">
        <f>MONTH(DATE(2024, FIND(Tabela4[[#This Row],[Mês]], "janfevmarabrmaijunjulagosetoutnovdez")/3 + 1, 1))</f>
        <v>7</v>
      </c>
      <c r="I3004" s="51">
        <v>11</v>
      </c>
      <c r="J3004" s="47">
        <v>11</v>
      </c>
    </row>
    <row r="3005" spans="1:10" x14ac:dyDescent="0.25">
      <c r="A3005" s="59" t="s">
        <v>201</v>
      </c>
      <c r="B3005" s="46" t="s">
        <v>192</v>
      </c>
      <c r="C3005" s="46" t="s">
        <v>86</v>
      </c>
      <c r="D3005" s="46" t="s">
        <v>184</v>
      </c>
      <c r="E3005" s="68">
        <f>_xlfn.XLOOKUP(Tabela4[[#This Row],[Origem]],Tabela2[Estado],Tabela2[Id_Porto],-1)</f>
        <v>4</v>
      </c>
      <c r="F3005" s="68">
        <f>_xlfn.XLOOKUP(Tabela4[[#This Row],[Destino]],Tabela2[Estado],Tabela2[Id_Porto],-1)</f>
        <v>9</v>
      </c>
      <c r="G3005" s="68">
        <f>_xlfn.XLOOKUP(Tabela4[[#This Row],[Tipo]],Tabela5[Tipo],Tabela5[Id_Carga],-1)</f>
        <v>1</v>
      </c>
      <c r="H3005" s="59">
        <f>MONTH(DATE(2024, FIND(Tabela4[[#This Row],[Mês]], "janfevmarabrmaijunjulagosetoutnovdez")/3 + 1, 1))</f>
        <v>7</v>
      </c>
      <c r="I3005" s="51">
        <v>11</v>
      </c>
      <c r="J3005" s="47">
        <v>11</v>
      </c>
    </row>
    <row r="3006" spans="1:10" x14ac:dyDescent="0.25">
      <c r="A3006" s="59" t="s">
        <v>201</v>
      </c>
      <c r="B3006" s="46" t="s">
        <v>192</v>
      </c>
      <c r="C3006" s="46" t="s">
        <v>183</v>
      </c>
      <c r="D3006" s="46" t="s">
        <v>184</v>
      </c>
      <c r="E3006" s="68">
        <f>_xlfn.XLOOKUP(Tabela4[[#This Row],[Origem]],Tabela2[Estado],Tabela2[Id_Porto],-1)</f>
        <v>8</v>
      </c>
      <c r="F3006" s="68">
        <f>_xlfn.XLOOKUP(Tabela4[[#This Row],[Destino]],Tabela2[Estado],Tabela2[Id_Porto],-1)</f>
        <v>9</v>
      </c>
      <c r="G3006" s="68">
        <f>_xlfn.XLOOKUP(Tabela4[[#This Row],[Tipo]],Tabela5[Tipo],Tabela5[Id_Carga],-1)</f>
        <v>1</v>
      </c>
      <c r="H3006" s="59">
        <f>MONTH(DATE(2024, FIND(Tabela4[[#This Row],[Mês]], "janfevmarabrmaijunjulagosetoutnovdez")/3 + 1, 1))</f>
        <v>7</v>
      </c>
      <c r="I3006" s="51">
        <v>11</v>
      </c>
      <c r="J3006" s="47">
        <v>11</v>
      </c>
    </row>
    <row r="3007" spans="1:10" x14ac:dyDescent="0.25">
      <c r="A3007" s="59" t="s">
        <v>201</v>
      </c>
      <c r="B3007" s="46" t="s">
        <v>192</v>
      </c>
      <c r="C3007" s="46" t="s">
        <v>177</v>
      </c>
      <c r="D3007" s="46" t="s">
        <v>183</v>
      </c>
      <c r="E3007" s="68">
        <f>_xlfn.XLOOKUP(Tabela4[[#This Row],[Origem]],Tabela2[Estado],Tabela2[Id_Porto],-1)</f>
        <v>1</v>
      </c>
      <c r="F3007" s="68">
        <f>_xlfn.XLOOKUP(Tabela4[[#This Row],[Destino]],Tabela2[Estado],Tabela2[Id_Porto],-1)</f>
        <v>8</v>
      </c>
      <c r="G3007" s="68">
        <f>_xlfn.XLOOKUP(Tabela4[[#This Row],[Tipo]],Tabela5[Tipo],Tabela5[Id_Carga],-1)</f>
        <v>1</v>
      </c>
      <c r="H3007" s="59">
        <f>MONTH(DATE(2024, FIND(Tabela4[[#This Row],[Mês]], "janfevmarabrmaijunjulagosetoutnovdez")/3 + 1, 1))</f>
        <v>7</v>
      </c>
      <c r="I3007" s="51">
        <v>10</v>
      </c>
      <c r="J3007" s="47">
        <v>10</v>
      </c>
    </row>
    <row r="3008" spans="1:10" x14ac:dyDescent="0.25">
      <c r="A3008" s="59" t="s">
        <v>201</v>
      </c>
      <c r="B3008" s="46" t="s">
        <v>192</v>
      </c>
      <c r="C3008" s="46" t="s">
        <v>177</v>
      </c>
      <c r="D3008" s="46" t="s">
        <v>184</v>
      </c>
      <c r="E3008" s="68">
        <f>_xlfn.XLOOKUP(Tabela4[[#This Row],[Origem]],Tabela2[Estado],Tabela2[Id_Porto],-1)</f>
        <v>1</v>
      </c>
      <c r="F3008" s="68">
        <f>_xlfn.XLOOKUP(Tabela4[[#This Row],[Destino]],Tabela2[Estado],Tabela2[Id_Porto],-1)</f>
        <v>9</v>
      </c>
      <c r="G3008" s="68">
        <f>_xlfn.XLOOKUP(Tabela4[[#This Row],[Tipo]],Tabela5[Tipo],Tabela5[Id_Carga],-1)</f>
        <v>1</v>
      </c>
      <c r="H3008" s="59">
        <f>MONTH(DATE(2024, FIND(Tabela4[[#This Row],[Mês]], "janfevmarabrmaijunjulagosetoutnovdez")/3 + 1, 1))</f>
        <v>7</v>
      </c>
      <c r="I3008" s="51">
        <v>10</v>
      </c>
      <c r="J3008" s="47">
        <v>10</v>
      </c>
    </row>
    <row r="3009" spans="1:10" x14ac:dyDescent="0.25">
      <c r="A3009" s="59" t="s">
        <v>201</v>
      </c>
      <c r="B3009" s="46" t="s">
        <v>192</v>
      </c>
      <c r="C3009" s="46" t="s">
        <v>181</v>
      </c>
      <c r="D3009" s="46" t="s">
        <v>177</v>
      </c>
      <c r="E3009" s="68">
        <f>_xlfn.XLOOKUP(Tabela4[[#This Row],[Origem]],Tabela2[Estado],Tabela2[Id_Porto],-1)</f>
        <v>6</v>
      </c>
      <c r="F3009" s="68">
        <f>_xlfn.XLOOKUP(Tabela4[[#This Row],[Destino]],Tabela2[Estado],Tabela2[Id_Porto],-1)</f>
        <v>1</v>
      </c>
      <c r="G3009" s="68">
        <f>_xlfn.XLOOKUP(Tabela4[[#This Row],[Tipo]],Tabela5[Tipo],Tabela5[Id_Carga],-1)</f>
        <v>1</v>
      </c>
      <c r="H3009" s="59">
        <f>MONTH(DATE(2024, FIND(Tabela4[[#This Row],[Mês]], "janfevmarabrmaijunjulagosetoutnovdez")/3 + 1, 1))</f>
        <v>7</v>
      </c>
      <c r="I3009" s="51">
        <v>10</v>
      </c>
      <c r="J3009" s="47">
        <v>10</v>
      </c>
    </row>
    <row r="3010" spans="1:10" x14ac:dyDescent="0.25">
      <c r="A3010" s="59" t="s">
        <v>201</v>
      </c>
      <c r="B3010" s="46" t="s">
        <v>193</v>
      </c>
      <c r="C3010" s="46" t="s">
        <v>86</v>
      </c>
      <c r="D3010" s="46" t="s">
        <v>186</v>
      </c>
      <c r="E3010" s="68">
        <f>_xlfn.XLOOKUP(Tabela4[[#This Row],[Origem]],Tabela2[Estado],Tabela2[Id_Porto],-1)</f>
        <v>4</v>
      </c>
      <c r="F3010" s="68">
        <f>_xlfn.XLOOKUP(Tabela4[[#This Row],[Destino]],Tabela2[Estado],Tabela2[Id_Porto],-1)</f>
        <v>11</v>
      </c>
      <c r="G3010" s="68">
        <f>_xlfn.XLOOKUP(Tabela4[[#This Row],[Tipo]],Tabela5[Tipo],Tabela5[Id_Carga],-1)</f>
        <v>4</v>
      </c>
      <c r="H3010" s="59">
        <f>MONTH(DATE(2024, FIND(Tabela4[[#This Row],[Mês]], "janfevmarabrmaijunjulagosetoutnovdez")/3 + 1, 1))</f>
        <v>7</v>
      </c>
      <c r="I3010" s="51">
        <v>5</v>
      </c>
      <c r="J3010" s="47">
        <v>10</v>
      </c>
    </row>
    <row r="3011" spans="1:10" x14ac:dyDescent="0.25">
      <c r="A3011" s="59" t="s">
        <v>201</v>
      </c>
      <c r="B3011" s="46" t="s">
        <v>193</v>
      </c>
      <c r="C3011" s="46" t="s">
        <v>178</v>
      </c>
      <c r="D3011" s="46" t="s">
        <v>184</v>
      </c>
      <c r="E3011" s="68">
        <f>_xlfn.XLOOKUP(Tabela4[[#This Row],[Origem]],Tabela2[Estado],Tabela2[Id_Porto],-1)</f>
        <v>2</v>
      </c>
      <c r="F3011" s="68">
        <f>_xlfn.XLOOKUP(Tabela4[[#This Row],[Destino]],Tabela2[Estado],Tabela2[Id_Porto],-1)</f>
        <v>9</v>
      </c>
      <c r="G3011" s="68">
        <f>_xlfn.XLOOKUP(Tabela4[[#This Row],[Tipo]],Tabela5[Tipo],Tabela5[Id_Carga],-1)</f>
        <v>4</v>
      </c>
      <c r="H3011" s="59">
        <f>MONTH(DATE(2024, FIND(Tabela4[[#This Row],[Mês]], "janfevmarabrmaijunjulagosetoutnovdez")/3 + 1, 1))</f>
        <v>7</v>
      </c>
      <c r="I3011" s="51">
        <v>5</v>
      </c>
      <c r="J3011" s="47">
        <v>10</v>
      </c>
    </row>
    <row r="3012" spans="1:10" x14ac:dyDescent="0.25">
      <c r="A3012" s="59" t="s">
        <v>201</v>
      </c>
      <c r="B3012" s="46" t="s">
        <v>193</v>
      </c>
      <c r="C3012" s="46" t="s">
        <v>180</v>
      </c>
      <c r="D3012" s="46" t="s">
        <v>184</v>
      </c>
      <c r="E3012" s="68">
        <f>_xlfn.XLOOKUP(Tabela4[[#This Row],[Origem]],Tabela2[Estado],Tabela2[Id_Porto],-1)</f>
        <v>5</v>
      </c>
      <c r="F3012" s="68">
        <f>_xlfn.XLOOKUP(Tabela4[[#This Row],[Destino]],Tabela2[Estado],Tabela2[Id_Porto],-1)</f>
        <v>9</v>
      </c>
      <c r="G3012" s="68">
        <f>_xlfn.XLOOKUP(Tabela4[[#This Row],[Tipo]],Tabela5[Tipo],Tabela5[Id_Carga],-1)</f>
        <v>4</v>
      </c>
      <c r="H3012" s="59">
        <f>MONTH(DATE(2024, FIND(Tabela4[[#This Row],[Mês]], "janfevmarabrmaijunjulagosetoutnovdez")/3 + 1, 1))</f>
        <v>7</v>
      </c>
      <c r="I3012" s="51">
        <v>5</v>
      </c>
      <c r="J3012" s="47">
        <v>10</v>
      </c>
    </row>
    <row r="3013" spans="1:10" x14ac:dyDescent="0.25">
      <c r="A3013" s="59" t="s">
        <v>201</v>
      </c>
      <c r="B3013" s="46" t="s">
        <v>193</v>
      </c>
      <c r="C3013" s="46" t="s">
        <v>185</v>
      </c>
      <c r="D3013" s="46" t="s">
        <v>183</v>
      </c>
      <c r="E3013" s="68">
        <f>_xlfn.XLOOKUP(Tabela4[[#This Row],[Origem]],Tabela2[Estado],Tabela2[Id_Porto],-1)</f>
        <v>10</v>
      </c>
      <c r="F3013" s="68">
        <f>_xlfn.XLOOKUP(Tabela4[[#This Row],[Destino]],Tabela2[Estado],Tabela2[Id_Porto],-1)</f>
        <v>8</v>
      </c>
      <c r="G3013" s="68">
        <f>_xlfn.XLOOKUP(Tabela4[[#This Row],[Tipo]],Tabela5[Tipo],Tabela5[Id_Carga],-1)</f>
        <v>4</v>
      </c>
      <c r="H3013" s="59">
        <f>MONTH(DATE(2024, FIND(Tabela4[[#This Row],[Mês]], "janfevmarabrmaijunjulagosetoutnovdez")/3 + 1, 1))</f>
        <v>7</v>
      </c>
      <c r="I3013" s="51">
        <v>5</v>
      </c>
      <c r="J3013" s="47">
        <v>10</v>
      </c>
    </row>
    <row r="3014" spans="1:10" x14ac:dyDescent="0.25">
      <c r="A3014" s="59" t="s">
        <v>201</v>
      </c>
      <c r="B3014" s="46" t="s">
        <v>192</v>
      </c>
      <c r="C3014" s="46" t="s">
        <v>185</v>
      </c>
      <c r="D3014" s="46" t="s">
        <v>186</v>
      </c>
      <c r="E3014" s="68">
        <f>_xlfn.XLOOKUP(Tabela4[[#This Row],[Origem]],Tabela2[Estado],Tabela2[Id_Porto],-1)</f>
        <v>10</v>
      </c>
      <c r="F3014" s="68">
        <f>_xlfn.XLOOKUP(Tabela4[[#This Row],[Destino]],Tabela2[Estado],Tabela2[Id_Porto],-1)</f>
        <v>11</v>
      </c>
      <c r="G3014" s="68">
        <f>_xlfn.XLOOKUP(Tabela4[[#This Row],[Tipo]],Tabela5[Tipo],Tabela5[Id_Carga],-1)</f>
        <v>1</v>
      </c>
      <c r="H3014" s="59">
        <f>MONTH(DATE(2024, FIND(Tabela4[[#This Row],[Mês]], "janfevmarabrmaijunjulagosetoutnovdez")/3 + 1, 1))</f>
        <v>7</v>
      </c>
      <c r="I3014" s="51">
        <v>10</v>
      </c>
      <c r="J3014" s="47">
        <v>10</v>
      </c>
    </row>
    <row r="3015" spans="1:10" x14ac:dyDescent="0.25">
      <c r="A3015" s="59" t="s">
        <v>201</v>
      </c>
      <c r="B3015" s="46" t="s">
        <v>193</v>
      </c>
      <c r="C3015" s="46" t="s">
        <v>185</v>
      </c>
      <c r="D3015" s="46" t="s">
        <v>184</v>
      </c>
      <c r="E3015" s="68">
        <f>_xlfn.XLOOKUP(Tabela4[[#This Row],[Origem]],Tabela2[Estado],Tabela2[Id_Porto],-1)</f>
        <v>10</v>
      </c>
      <c r="F3015" s="68">
        <f>_xlfn.XLOOKUP(Tabela4[[#This Row],[Destino]],Tabela2[Estado],Tabela2[Id_Porto],-1)</f>
        <v>9</v>
      </c>
      <c r="G3015" s="68">
        <f>_xlfn.XLOOKUP(Tabela4[[#This Row],[Tipo]],Tabela5[Tipo],Tabela5[Id_Carga],-1)</f>
        <v>4</v>
      </c>
      <c r="H3015" s="59">
        <f>MONTH(DATE(2024, FIND(Tabela4[[#This Row],[Mês]], "janfevmarabrmaijunjulagosetoutnovdez")/3 + 1, 1))</f>
        <v>7</v>
      </c>
      <c r="I3015" s="51">
        <v>5</v>
      </c>
      <c r="J3015" s="47">
        <v>10</v>
      </c>
    </row>
    <row r="3016" spans="1:10" x14ac:dyDescent="0.25">
      <c r="A3016" s="59" t="s">
        <v>201</v>
      </c>
      <c r="B3016" s="46" t="s">
        <v>192</v>
      </c>
      <c r="C3016" s="46" t="s">
        <v>183</v>
      </c>
      <c r="D3016" s="46" t="s">
        <v>181</v>
      </c>
      <c r="E3016" s="68">
        <f>_xlfn.XLOOKUP(Tabela4[[#This Row],[Origem]],Tabela2[Estado],Tabela2[Id_Porto],-1)</f>
        <v>8</v>
      </c>
      <c r="F3016" s="68">
        <f>_xlfn.XLOOKUP(Tabela4[[#This Row],[Destino]],Tabela2[Estado],Tabela2[Id_Porto],-1)</f>
        <v>6</v>
      </c>
      <c r="G3016" s="68">
        <f>_xlfn.XLOOKUP(Tabela4[[#This Row],[Tipo]],Tabela5[Tipo],Tabela5[Id_Carga],-1)</f>
        <v>1</v>
      </c>
      <c r="H3016" s="59">
        <f>MONTH(DATE(2024, FIND(Tabela4[[#This Row],[Mês]], "janfevmarabrmaijunjulagosetoutnovdez")/3 + 1, 1))</f>
        <v>7</v>
      </c>
      <c r="I3016" s="51">
        <v>10</v>
      </c>
      <c r="J3016" s="47">
        <v>10</v>
      </c>
    </row>
    <row r="3017" spans="1:10" x14ac:dyDescent="0.25">
      <c r="A3017" s="59" t="s">
        <v>201</v>
      </c>
      <c r="B3017" s="46" t="s">
        <v>191</v>
      </c>
      <c r="C3017" s="46" t="s">
        <v>183</v>
      </c>
      <c r="D3017" s="46" t="s">
        <v>180</v>
      </c>
      <c r="E3017" s="68">
        <f>_xlfn.XLOOKUP(Tabela4[[#This Row],[Origem]],Tabela2[Estado],Tabela2[Id_Porto],-1)</f>
        <v>8</v>
      </c>
      <c r="F3017" s="68">
        <f>_xlfn.XLOOKUP(Tabela4[[#This Row],[Destino]],Tabela2[Estado],Tabela2[Id_Porto],-1)</f>
        <v>5</v>
      </c>
      <c r="G3017" s="68">
        <f>_xlfn.XLOOKUP(Tabela4[[#This Row],[Tipo]],Tabela5[Tipo],Tabela5[Id_Carga],-1)</f>
        <v>3</v>
      </c>
      <c r="H3017" s="59">
        <f>MONTH(DATE(2024, FIND(Tabela4[[#This Row],[Mês]], "janfevmarabrmaijunjulagosetoutnovdez")/3 + 1, 1))</f>
        <v>7</v>
      </c>
      <c r="I3017" s="51">
        <v>5</v>
      </c>
      <c r="J3017" s="47">
        <v>10</v>
      </c>
    </row>
    <row r="3018" spans="1:10" x14ac:dyDescent="0.25">
      <c r="A3018" s="59" t="s">
        <v>201</v>
      </c>
      <c r="B3018" s="46" t="s">
        <v>191</v>
      </c>
      <c r="C3018" s="46" t="s">
        <v>183</v>
      </c>
      <c r="D3018" s="46" t="s">
        <v>185</v>
      </c>
      <c r="E3018" s="68">
        <f>_xlfn.XLOOKUP(Tabela4[[#This Row],[Origem]],Tabela2[Estado],Tabela2[Id_Porto],-1)</f>
        <v>8</v>
      </c>
      <c r="F3018" s="68">
        <f>_xlfn.XLOOKUP(Tabela4[[#This Row],[Destino]],Tabela2[Estado],Tabela2[Id_Porto],-1)</f>
        <v>10</v>
      </c>
      <c r="G3018" s="68">
        <f>_xlfn.XLOOKUP(Tabela4[[#This Row],[Tipo]],Tabela5[Tipo],Tabela5[Id_Carga],-1)</f>
        <v>3</v>
      </c>
      <c r="H3018" s="59">
        <f>MONTH(DATE(2024, FIND(Tabela4[[#This Row],[Mês]], "janfevmarabrmaijunjulagosetoutnovdez")/3 + 1, 1))</f>
        <v>7</v>
      </c>
      <c r="I3018" s="51">
        <v>5</v>
      </c>
      <c r="J3018" s="47">
        <v>10</v>
      </c>
    </row>
    <row r="3019" spans="1:10" x14ac:dyDescent="0.25">
      <c r="A3019" s="59" t="s">
        <v>201</v>
      </c>
      <c r="B3019" s="46" t="s">
        <v>192</v>
      </c>
      <c r="C3019" s="46" t="s">
        <v>187</v>
      </c>
      <c r="D3019" s="46" t="s">
        <v>177</v>
      </c>
      <c r="E3019" s="68">
        <f>_xlfn.XLOOKUP(Tabela4[[#This Row],[Origem]],Tabela2[Estado],Tabela2[Id_Porto],-1)</f>
        <v>12</v>
      </c>
      <c r="F3019" s="68">
        <f>_xlfn.XLOOKUP(Tabela4[[#This Row],[Destino]],Tabela2[Estado],Tabela2[Id_Porto],-1)</f>
        <v>1</v>
      </c>
      <c r="G3019" s="68">
        <f>_xlfn.XLOOKUP(Tabela4[[#This Row],[Tipo]],Tabela5[Tipo],Tabela5[Id_Carga],-1)</f>
        <v>1</v>
      </c>
      <c r="H3019" s="59">
        <f>MONTH(DATE(2024, FIND(Tabela4[[#This Row],[Mês]], "janfevmarabrmaijunjulagosetoutnovdez")/3 + 1, 1))</f>
        <v>7</v>
      </c>
      <c r="I3019" s="51">
        <v>10</v>
      </c>
      <c r="J3019" s="47">
        <v>10</v>
      </c>
    </row>
    <row r="3020" spans="1:10" x14ac:dyDescent="0.25">
      <c r="A3020" s="59" t="s">
        <v>201</v>
      </c>
      <c r="B3020" s="46" t="s">
        <v>191</v>
      </c>
      <c r="C3020" s="46" t="s">
        <v>187</v>
      </c>
      <c r="D3020" s="46" t="s">
        <v>179</v>
      </c>
      <c r="E3020" s="68">
        <f>_xlfn.XLOOKUP(Tabela4[[#This Row],[Origem]],Tabela2[Estado],Tabela2[Id_Porto],-1)</f>
        <v>12</v>
      </c>
      <c r="F3020" s="68">
        <f>_xlfn.XLOOKUP(Tabela4[[#This Row],[Destino]],Tabela2[Estado],Tabela2[Id_Porto],-1)</f>
        <v>3</v>
      </c>
      <c r="G3020" s="68">
        <f>_xlfn.XLOOKUP(Tabela4[[#This Row],[Tipo]],Tabela5[Tipo],Tabela5[Id_Carga],-1)</f>
        <v>3</v>
      </c>
      <c r="H3020" s="59">
        <f>MONTH(DATE(2024, FIND(Tabela4[[#This Row],[Mês]], "janfevmarabrmaijunjulagosetoutnovdez")/3 + 1, 1))</f>
        <v>7</v>
      </c>
      <c r="I3020" s="51">
        <v>5</v>
      </c>
      <c r="J3020" s="47">
        <v>10</v>
      </c>
    </row>
    <row r="3021" spans="1:10" x14ac:dyDescent="0.25">
      <c r="A3021" s="59" t="s">
        <v>201</v>
      </c>
      <c r="B3021" s="46" t="s">
        <v>192</v>
      </c>
      <c r="C3021" s="46" t="s">
        <v>186</v>
      </c>
      <c r="D3021" s="46" t="s">
        <v>181</v>
      </c>
      <c r="E3021" s="68">
        <f>_xlfn.XLOOKUP(Tabela4[[#This Row],[Origem]],Tabela2[Estado],Tabela2[Id_Porto],-1)</f>
        <v>11</v>
      </c>
      <c r="F3021" s="68">
        <f>_xlfn.XLOOKUP(Tabela4[[#This Row],[Destino]],Tabela2[Estado],Tabela2[Id_Porto],-1)</f>
        <v>6</v>
      </c>
      <c r="G3021" s="68">
        <f>_xlfn.XLOOKUP(Tabela4[[#This Row],[Tipo]],Tabela5[Tipo],Tabela5[Id_Carga],-1)</f>
        <v>1</v>
      </c>
      <c r="H3021" s="59">
        <f>MONTH(DATE(2024, FIND(Tabela4[[#This Row],[Mês]], "janfevmarabrmaijunjulagosetoutnovdez")/3 + 1, 1))</f>
        <v>7</v>
      </c>
      <c r="I3021" s="51">
        <v>10</v>
      </c>
      <c r="J3021" s="47">
        <v>10</v>
      </c>
    </row>
    <row r="3022" spans="1:10" x14ac:dyDescent="0.25">
      <c r="A3022" s="59" t="s">
        <v>201</v>
      </c>
      <c r="B3022" s="46" t="s">
        <v>191</v>
      </c>
      <c r="C3022" s="46" t="s">
        <v>186</v>
      </c>
      <c r="D3022" s="46" t="s">
        <v>180</v>
      </c>
      <c r="E3022" s="68">
        <f>_xlfn.XLOOKUP(Tabela4[[#This Row],[Origem]],Tabela2[Estado],Tabela2[Id_Porto],-1)</f>
        <v>11</v>
      </c>
      <c r="F3022" s="68">
        <f>_xlfn.XLOOKUP(Tabela4[[#This Row],[Destino]],Tabela2[Estado],Tabela2[Id_Porto],-1)</f>
        <v>5</v>
      </c>
      <c r="G3022" s="68">
        <f>_xlfn.XLOOKUP(Tabela4[[#This Row],[Tipo]],Tabela5[Tipo],Tabela5[Id_Carga],-1)</f>
        <v>3</v>
      </c>
      <c r="H3022" s="59">
        <f>MONTH(DATE(2024, FIND(Tabela4[[#This Row],[Mês]], "janfevmarabrmaijunjulagosetoutnovdez")/3 + 1, 1))</f>
        <v>7</v>
      </c>
      <c r="I3022" s="51">
        <v>5</v>
      </c>
      <c r="J3022" s="47">
        <v>10</v>
      </c>
    </row>
    <row r="3023" spans="1:10" x14ac:dyDescent="0.25">
      <c r="A3023" s="59" t="s">
        <v>201</v>
      </c>
      <c r="B3023" s="46" t="s">
        <v>191</v>
      </c>
      <c r="C3023" s="46" t="s">
        <v>184</v>
      </c>
      <c r="D3023" s="46" t="s">
        <v>180</v>
      </c>
      <c r="E3023" s="68">
        <f>_xlfn.XLOOKUP(Tabela4[[#This Row],[Origem]],Tabela2[Estado],Tabela2[Id_Porto],-1)</f>
        <v>9</v>
      </c>
      <c r="F3023" s="68">
        <f>_xlfn.XLOOKUP(Tabela4[[#This Row],[Destino]],Tabela2[Estado],Tabela2[Id_Porto],-1)</f>
        <v>5</v>
      </c>
      <c r="G3023" s="68">
        <f>_xlfn.XLOOKUP(Tabela4[[#This Row],[Tipo]],Tabela5[Tipo],Tabela5[Id_Carga],-1)</f>
        <v>3</v>
      </c>
      <c r="H3023" s="59">
        <f>MONTH(DATE(2024, FIND(Tabela4[[#This Row],[Mês]], "janfevmarabrmaijunjulagosetoutnovdez")/3 + 1, 1))</f>
        <v>7</v>
      </c>
      <c r="I3023" s="51">
        <v>5</v>
      </c>
      <c r="J3023" s="47">
        <v>10</v>
      </c>
    </row>
    <row r="3024" spans="1:10" x14ac:dyDescent="0.25">
      <c r="A3024" s="59" t="s">
        <v>201</v>
      </c>
      <c r="B3024" s="46" t="s">
        <v>192</v>
      </c>
      <c r="C3024" s="46" t="s">
        <v>177</v>
      </c>
      <c r="D3024" s="46" t="s">
        <v>180</v>
      </c>
      <c r="E3024" s="68">
        <f>_xlfn.XLOOKUP(Tabela4[[#This Row],[Origem]],Tabela2[Estado],Tabela2[Id_Porto],-1)</f>
        <v>1</v>
      </c>
      <c r="F3024" s="68">
        <f>_xlfn.XLOOKUP(Tabela4[[#This Row],[Destino]],Tabela2[Estado],Tabela2[Id_Porto],-1)</f>
        <v>5</v>
      </c>
      <c r="G3024" s="68">
        <f>_xlfn.XLOOKUP(Tabela4[[#This Row],[Tipo]],Tabela5[Tipo],Tabela5[Id_Carga],-1)</f>
        <v>1</v>
      </c>
      <c r="H3024" s="59">
        <f>MONTH(DATE(2024, FIND(Tabela4[[#This Row],[Mês]], "janfevmarabrmaijunjulagosetoutnovdez")/3 + 1, 1))</f>
        <v>7</v>
      </c>
      <c r="I3024" s="51">
        <v>9</v>
      </c>
      <c r="J3024" s="47">
        <v>9</v>
      </c>
    </row>
    <row r="3025" spans="1:10" x14ac:dyDescent="0.25">
      <c r="A3025" s="59" t="s">
        <v>201</v>
      </c>
      <c r="B3025" s="46" t="s">
        <v>192</v>
      </c>
      <c r="C3025" s="46" t="s">
        <v>181</v>
      </c>
      <c r="D3025" s="46" t="s">
        <v>177</v>
      </c>
      <c r="E3025" s="68">
        <f>_xlfn.XLOOKUP(Tabela4[[#This Row],[Origem]],Tabela2[Estado],Tabela2[Id_Porto],-1)</f>
        <v>6</v>
      </c>
      <c r="F3025" s="68">
        <f>_xlfn.XLOOKUP(Tabela4[[#This Row],[Destino]],Tabela2[Estado],Tabela2[Id_Porto],-1)</f>
        <v>1</v>
      </c>
      <c r="G3025" s="68">
        <f>_xlfn.XLOOKUP(Tabela4[[#This Row],[Tipo]],Tabela5[Tipo],Tabela5[Id_Carga],-1)</f>
        <v>1</v>
      </c>
      <c r="H3025" s="59">
        <f>MONTH(DATE(2024, FIND(Tabela4[[#This Row],[Mês]], "janfevmarabrmaijunjulagosetoutnovdez")/3 + 1, 1))</f>
        <v>7</v>
      </c>
      <c r="I3025" s="51">
        <v>9</v>
      </c>
      <c r="J3025" s="47">
        <v>9</v>
      </c>
    </row>
    <row r="3026" spans="1:10" x14ac:dyDescent="0.25">
      <c r="A3026" s="59" t="s">
        <v>201</v>
      </c>
      <c r="B3026" s="46" t="s">
        <v>192</v>
      </c>
      <c r="C3026" s="46" t="s">
        <v>184</v>
      </c>
      <c r="D3026" s="46" t="s">
        <v>86</v>
      </c>
      <c r="E3026" s="68">
        <f>_xlfn.XLOOKUP(Tabela4[[#This Row],[Origem]],Tabela2[Estado],Tabela2[Id_Porto],-1)</f>
        <v>9</v>
      </c>
      <c r="F3026" s="68">
        <f>_xlfn.XLOOKUP(Tabela4[[#This Row],[Destino]],Tabela2[Estado],Tabela2[Id_Porto],-1)</f>
        <v>4</v>
      </c>
      <c r="G3026" s="68">
        <f>_xlfn.XLOOKUP(Tabela4[[#This Row],[Tipo]],Tabela5[Tipo],Tabela5[Id_Carga],-1)</f>
        <v>1</v>
      </c>
      <c r="H3026" s="59">
        <f>MONTH(DATE(2024, FIND(Tabela4[[#This Row],[Mês]], "janfevmarabrmaijunjulagosetoutnovdez")/3 + 1, 1))</f>
        <v>7</v>
      </c>
      <c r="I3026" s="51">
        <v>9</v>
      </c>
      <c r="J3026" s="47">
        <v>9</v>
      </c>
    </row>
    <row r="3027" spans="1:10" x14ac:dyDescent="0.25">
      <c r="A3027" s="59" t="s">
        <v>201</v>
      </c>
      <c r="B3027" s="46" t="s">
        <v>191</v>
      </c>
      <c r="C3027" s="46" t="s">
        <v>177</v>
      </c>
      <c r="D3027" s="46" t="s">
        <v>181</v>
      </c>
      <c r="E3027" s="68">
        <f>_xlfn.XLOOKUP(Tabela4[[#This Row],[Origem]],Tabela2[Estado],Tabela2[Id_Porto],-1)</f>
        <v>1</v>
      </c>
      <c r="F3027" s="68">
        <f>_xlfn.XLOOKUP(Tabela4[[#This Row],[Destino]],Tabela2[Estado],Tabela2[Id_Porto],-1)</f>
        <v>6</v>
      </c>
      <c r="G3027" s="68">
        <f>_xlfn.XLOOKUP(Tabela4[[#This Row],[Tipo]],Tabela5[Tipo],Tabela5[Id_Carga],-1)</f>
        <v>3</v>
      </c>
      <c r="H3027" s="59">
        <f>MONTH(DATE(2024, FIND(Tabela4[[#This Row],[Mês]], "janfevmarabrmaijunjulagosetoutnovdez")/3 + 1, 1))</f>
        <v>7</v>
      </c>
      <c r="I3027" s="51">
        <v>4</v>
      </c>
      <c r="J3027" s="47">
        <v>8</v>
      </c>
    </row>
    <row r="3028" spans="1:10" x14ac:dyDescent="0.25">
      <c r="A3028" s="59" t="s">
        <v>201</v>
      </c>
      <c r="B3028" s="46" t="s">
        <v>192</v>
      </c>
      <c r="C3028" s="46" t="s">
        <v>177</v>
      </c>
      <c r="D3028" s="46" t="s">
        <v>186</v>
      </c>
      <c r="E3028" s="68">
        <f>_xlfn.XLOOKUP(Tabela4[[#This Row],[Origem]],Tabela2[Estado],Tabela2[Id_Porto],-1)</f>
        <v>1</v>
      </c>
      <c r="F3028" s="68">
        <f>_xlfn.XLOOKUP(Tabela4[[#This Row],[Destino]],Tabela2[Estado],Tabela2[Id_Porto],-1)</f>
        <v>11</v>
      </c>
      <c r="G3028" s="68">
        <f>_xlfn.XLOOKUP(Tabela4[[#This Row],[Tipo]],Tabela5[Tipo],Tabela5[Id_Carga],-1)</f>
        <v>1</v>
      </c>
      <c r="H3028" s="59">
        <f>MONTH(DATE(2024, FIND(Tabela4[[#This Row],[Mês]], "janfevmarabrmaijunjulagosetoutnovdez")/3 + 1, 1))</f>
        <v>7</v>
      </c>
      <c r="I3028" s="51">
        <v>8</v>
      </c>
      <c r="J3028" s="47">
        <v>8</v>
      </c>
    </row>
    <row r="3029" spans="1:10" x14ac:dyDescent="0.25">
      <c r="A3029" s="59" t="s">
        <v>201</v>
      </c>
      <c r="B3029" s="46" t="s">
        <v>192</v>
      </c>
      <c r="C3029" s="46" t="s">
        <v>181</v>
      </c>
      <c r="D3029" s="46" t="s">
        <v>86</v>
      </c>
      <c r="E3029" s="68">
        <f>_xlfn.XLOOKUP(Tabela4[[#This Row],[Origem]],Tabela2[Estado],Tabela2[Id_Porto],-1)</f>
        <v>6</v>
      </c>
      <c r="F3029" s="68">
        <f>_xlfn.XLOOKUP(Tabela4[[#This Row],[Destino]],Tabela2[Estado],Tabela2[Id_Porto],-1)</f>
        <v>4</v>
      </c>
      <c r="G3029" s="68">
        <f>_xlfn.XLOOKUP(Tabela4[[#This Row],[Tipo]],Tabela5[Tipo],Tabela5[Id_Carga],-1)</f>
        <v>1</v>
      </c>
      <c r="H3029" s="59">
        <f>MONTH(DATE(2024, FIND(Tabela4[[#This Row],[Mês]], "janfevmarabrmaijunjulagosetoutnovdez")/3 + 1, 1))</f>
        <v>7</v>
      </c>
      <c r="I3029" s="51">
        <v>8</v>
      </c>
      <c r="J3029" s="47">
        <v>8</v>
      </c>
    </row>
    <row r="3030" spans="1:10" x14ac:dyDescent="0.25">
      <c r="A3030" s="59" t="s">
        <v>201</v>
      </c>
      <c r="B3030" s="46" t="s">
        <v>191</v>
      </c>
      <c r="C3030" s="46" t="s">
        <v>181</v>
      </c>
      <c r="D3030" s="46" t="s">
        <v>182</v>
      </c>
      <c r="E3030" s="68">
        <f>_xlfn.XLOOKUP(Tabela4[[#This Row],[Origem]],Tabela2[Estado],Tabela2[Id_Porto],-1)</f>
        <v>6</v>
      </c>
      <c r="F3030" s="68">
        <f>_xlfn.XLOOKUP(Tabela4[[#This Row],[Destino]],Tabela2[Estado],Tabela2[Id_Porto],-1)</f>
        <v>7</v>
      </c>
      <c r="G3030" s="68">
        <f>_xlfn.XLOOKUP(Tabela4[[#This Row],[Tipo]],Tabela5[Tipo],Tabela5[Id_Carga],-1)</f>
        <v>3</v>
      </c>
      <c r="H3030" s="59">
        <f>MONTH(DATE(2024, FIND(Tabela4[[#This Row],[Mês]], "janfevmarabrmaijunjulagosetoutnovdez")/3 + 1, 1))</f>
        <v>7</v>
      </c>
      <c r="I3030" s="51">
        <v>4</v>
      </c>
      <c r="J3030" s="47">
        <v>8</v>
      </c>
    </row>
    <row r="3031" spans="1:10" x14ac:dyDescent="0.25">
      <c r="A3031" s="59" t="s">
        <v>201</v>
      </c>
      <c r="B3031" s="46" t="s">
        <v>191</v>
      </c>
      <c r="C3031" s="46" t="s">
        <v>181</v>
      </c>
      <c r="D3031" s="46" t="s">
        <v>180</v>
      </c>
      <c r="E3031" s="68">
        <f>_xlfn.XLOOKUP(Tabela4[[#This Row],[Origem]],Tabela2[Estado],Tabela2[Id_Porto],-1)</f>
        <v>6</v>
      </c>
      <c r="F3031" s="68">
        <f>_xlfn.XLOOKUP(Tabela4[[#This Row],[Destino]],Tabela2[Estado],Tabela2[Id_Porto],-1)</f>
        <v>5</v>
      </c>
      <c r="G3031" s="68">
        <f>_xlfn.XLOOKUP(Tabela4[[#This Row],[Tipo]],Tabela5[Tipo],Tabela5[Id_Carga],-1)</f>
        <v>3</v>
      </c>
      <c r="H3031" s="59">
        <f>MONTH(DATE(2024, FIND(Tabela4[[#This Row],[Mês]], "janfevmarabrmaijunjulagosetoutnovdez")/3 + 1, 1))</f>
        <v>7</v>
      </c>
      <c r="I3031" s="51">
        <v>4</v>
      </c>
      <c r="J3031" s="47">
        <v>8</v>
      </c>
    </row>
    <row r="3032" spans="1:10" x14ac:dyDescent="0.25">
      <c r="A3032" s="59" t="s">
        <v>201</v>
      </c>
      <c r="B3032" s="46" t="s">
        <v>193</v>
      </c>
      <c r="C3032" s="46" t="s">
        <v>86</v>
      </c>
      <c r="D3032" s="46" t="s">
        <v>183</v>
      </c>
      <c r="E3032" s="68">
        <f>_xlfn.XLOOKUP(Tabela4[[#This Row],[Origem]],Tabela2[Estado],Tabela2[Id_Porto],-1)</f>
        <v>4</v>
      </c>
      <c r="F3032" s="68">
        <f>_xlfn.XLOOKUP(Tabela4[[#This Row],[Destino]],Tabela2[Estado],Tabela2[Id_Porto],-1)</f>
        <v>8</v>
      </c>
      <c r="G3032" s="68">
        <f>_xlfn.XLOOKUP(Tabela4[[#This Row],[Tipo]],Tabela5[Tipo],Tabela5[Id_Carga],-1)</f>
        <v>4</v>
      </c>
      <c r="H3032" s="59">
        <f>MONTH(DATE(2024, FIND(Tabela4[[#This Row],[Mês]], "janfevmarabrmaijunjulagosetoutnovdez")/3 + 1, 1))</f>
        <v>7</v>
      </c>
      <c r="I3032" s="51">
        <v>4</v>
      </c>
      <c r="J3032" s="47">
        <v>8</v>
      </c>
    </row>
    <row r="3033" spans="1:10" x14ac:dyDescent="0.25">
      <c r="A3033" s="59" t="s">
        <v>201</v>
      </c>
      <c r="B3033" s="46" t="s">
        <v>191</v>
      </c>
      <c r="C3033" s="46" t="s">
        <v>86</v>
      </c>
      <c r="D3033" s="46" t="s">
        <v>184</v>
      </c>
      <c r="E3033" s="68">
        <f>_xlfn.XLOOKUP(Tabela4[[#This Row],[Origem]],Tabela2[Estado],Tabela2[Id_Porto],-1)</f>
        <v>4</v>
      </c>
      <c r="F3033" s="68">
        <f>_xlfn.XLOOKUP(Tabela4[[#This Row],[Destino]],Tabela2[Estado],Tabela2[Id_Porto],-1)</f>
        <v>9</v>
      </c>
      <c r="G3033" s="68">
        <f>_xlfn.XLOOKUP(Tabela4[[#This Row],[Tipo]],Tabela5[Tipo],Tabela5[Id_Carga],-1)</f>
        <v>3</v>
      </c>
      <c r="H3033" s="59">
        <f>MONTH(DATE(2024, FIND(Tabela4[[#This Row],[Mês]], "janfevmarabrmaijunjulagosetoutnovdez")/3 + 1, 1))</f>
        <v>7</v>
      </c>
      <c r="I3033" s="51">
        <v>8</v>
      </c>
      <c r="J3033" s="47">
        <v>8</v>
      </c>
    </row>
    <row r="3034" spans="1:10" x14ac:dyDescent="0.25">
      <c r="A3034" s="59" t="s">
        <v>201</v>
      </c>
      <c r="B3034" s="46" t="s">
        <v>192</v>
      </c>
      <c r="C3034" s="46" t="s">
        <v>183</v>
      </c>
      <c r="D3034" s="46" t="s">
        <v>177</v>
      </c>
      <c r="E3034" s="68">
        <f>_xlfn.XLOOKUP(Tabela4[[#This Row],[Origem]],Tabela2[Estado],Tabela2[Id_Porto],-1)</f>
        <v>8</v>
      </c>
      <c r="F3034" s="68">
        <f>_xlfn.XLOOKUP(Tabela4[[#This Row],[Destino]],Tabela2[Estado],Tabela2[Id_Porto],-1)</f>
        <v>1</v>
      </c>
      <c r="G3034" s="68">
        <f>_xlfn.XLOOKUP(Tabela4[[#This Row],[Tipo]],Tabela5[Tipo],Tabela5[Id_Carga],-1)</f>
        <v>1</v>
      </c>
      <c r="H3034" s="59">
        <f>MONTH(DATE(2024, FIND(Tabela4[[#This Row],[Mês]], "janfevmarabrmaijunjulagosetoutnovdez")/3 + 1, 1))</f>
        <v>7</v>
      </c>
      <c r="I3034" s="51">
        <v>8</v>
      </c>
      <c r="J3034" s="47">
        <v>8</v>
      </c>
    </row>
    <row r="3035" spans="1:10" x14ac:dyDescent="0.25">
      <c r="A3035" s="59" t="s">
        <v>201</v>
      </c>
      <c r="B3035" s="46" t="s">
        <v>192</v>
      </c>
      <c r="C3035" s="46" t="s">
        <v>183</v>
      </c>
      <c r="D3035" s="46" t="s">
        <v>180</v>
      </c>
      <c r="E3035" s="68">
        <f>_xlfn.XLOOKUP(Tabela4[[#This Row],[Origem]],Tabela2[Estado],Tabela2[Id_Porto],-1)</f>
        <v>8</v>
      </c>
      <c r="F3035" s="68">
        <f>_xlfn.XLOOKUP(Tabela4[[#This Row],[Destino]],Tabela2[Estado],Tabela2[Id_Porto],-1)</f>
        <v>5</v>
      </c>
      <c r="G3035" s="68">
        <f>_xlfn.XLOOKUP(Tabela4[[#This Row],[Tipo]],Tabela5[Tipo],Tabela5[Id_Carga],-1)</f>
        <v>1</v>
      </c>
      <c r="H3035" s="59">
        <f>MONTH(DATE(2024, FIND(Tabela4[[#This Row],[Mês]], "janfevmarabrmaijunjulagosetoutnovdez")/3 + 1, 1))</f>
        <v>7</v>
      </c>
      <c r="I3035" s="51">
        <v>8</v>
      </c>
      <c r="J3035" s="47">
        <v>8</v>
      </c>
    </row>
    <row r="3036" spans="1:10" x14ac:dyDescent="0.25">
      <c r="A3036" s="59" t="s">
        <v>201</v>
      </c>
      <c r="B3036" s="46" t="s">
        <v>191</v>
      </c>
      <c r="C3036" s="46" t="s">
        <v>183</v>
      </c>
      <c r="D3036" s="46" t="s">
        <v>186</v>
      </c>
      <c r="E3036" s="68">
        <f>_xlfn.XLOOKUP(Tabela4[[#This Row],[Origem]],Tabela2[Estado],Tabela2[Id_Porto],-1)</f>
        <v>8</v>
      </c>
      <c r="F3036" s="68">
        <f>_xlfn.XLOOKUP(Tabela4[[#This Row],[Destino]],Tabela2[Estado],Tabela2[Id_Porto],-1)</f>
        <v>11</v>
      </c>
      <c r="G3036" s="68">
        <f>_xlfn.XLOOKUP(Tabela4[[#This Row],[Tipo]],Tabela5[Tipo],Tabela5[Id_Carga],-1)</f>
        <v>3</v>
      </c>
      <c r="H3036" s="59">
        <f>MONTH(DATE(2024, FIND(Tabela4[[#This Row],[Mês]], "janfevmarabrmaijunjulagosetoutnovdez")/3 + 1, 1))</f>
        <v>7</v>
      </c>
      <c r="I3036" s="51">
        <v>4</v>
      </c>
      <c r="J3036" s="47">
        <v>8</v>
      </c>
    </row>
    <row r="3037" spans="1:10" x14ac:dyDescent="0.25">
      <c r="A3037" s="59" t="s">
        <v>201</v>
      </c>
      <c r="B3037" s="46" t="s">
        <v>191</v>
      </c>
      <c r="C3037" s="46" t="s">
        <v>186</v>
      </c>
      <c r="D3037" s="46" t="s">
        <v>186</v>
      </c>
      <c r="E3037" s="68">
        <f>_xlfn.XLOOKUP(Tabela4[[#This Row],[Origem]],Tabela2[Estado],Tabela2[Id_Porto],-1)</f>
        <v>11</v>
      </c>
      <c r="F3037" s="68">
        <f>_xlfn.XLOOKUP(Tabela4[[#This Row],[Destino]],Tabela2[Estado],Tabela2[Id_Porto],-1)</f>
        <v>11</v>
      </c>
      <c r="G3037" s="68">
        <f>_xlfn.XLOOKUP(Tabela4[[#This Row],[Tipo]],Tabela5[Tipo],Tabela5[Id_Carga],-1)</f>
        <v>3</v>
      </c>
      <c r="H3037" s="59">
        <f>MONTH(DATE(2024, FIND(Tabela4[[#This Row],[Mês]], "janfevmarabrmaijunjulagosetoutnovdez")/3 + 1, 1))</f>
        <v>7</v>
      </c>
      <c r="I3037" s="51">
        <v>4</v>
      </c>
      <c r="J3037" s="47">
        <v>8</v>
      </c>
    </row>
    <row r="3038" spans="1:10" x14ac:dyDescent="0.25">
      <c r="A3038" s="59" t="s">
        <v>201</v>
      </c>
      <c r="B3038" s="46" t="s">
        <v>192</v>
      </c>
      <c r="C3038" s="46" t="s">
        <v>186</v>
      </c>
      <c r="D3038" s="46" t="s">
        <v>184</v>
      </c>
      <c r="E3038" s="68">
        <f>_xlfn.XLOOKUP(Tabela4[[#This Row],[Origem]],Tabela2[Estado],Tabela2[Id_Porto],-1)</f>
        <v>11</v>
      </c>
      <c r="F3038" s="68">
        <f>_xlfn.XLOOKUP(Tabela4[[#This Row],[Destino]],Tabela2[Estado],Tabela2[Id_Porto],-1)</f>
        <v>9</v>
      </c>
      <c r="G3038" s="68">
        <f>_xlfn.XLOOKUP(Tabela4[[#This Row],[Tipo]],Tabela5[Tipo],Tabela5[Id_Carga],-1)</f>
        <v>1</v>
      </c>
      <c r="H3038" s="59">
        <f>MONTH(DATE(2024, FIND(Tabela4[[#This Row],[Mês]], "janfevmarabrmaijunjulagosetoutnovdez")/3 + 1, 1))</f>
        <v>7</v>
      </c>
      <c r="I3038" s="51">
        <v>8</v>
      </c>
      <c r="J3038" s="47">
        <v>8</v>
      </c>
    </row>
    <row r="3039" spans="1:10" x14ac:dyDescent="0.25">
      <c r="A3039" s="59" t="s">
        <v>201</v>
      </c>
      <c r="B3039" s="46" t="s">
        <v>193</v>
      </c>
      <c r="C3039" s="46" t="s">
        <v>186</v>
      </c>
      <c r="D3039" s="46" t="s">
        <v>184</v>
      </c>
      <c r="E3039" s="68">
        <f>_xlfn.XLOOKUP(Tabela4[[#This Row],[Origem]],Tabela2[Estado],Tabela2[Id_Porto],-1)</f>
        <v>11</v>
      </c>
      <c r="F3039" s="68">
        <f>_xlfn.XLOOKUP(Tabela4[[#This Row],[Destino]],Tabela2[Estado],Tabela2[Id_Porto],-1)</f>
        <v>9</v>
      </c>
      <c r="G3039" s="68">
        <f>_xlfn.XLOOKUP(Tabela4[[#This Row],[Tipo]],Tabela5[Tipo],Tabela5[Id_Carga],-1)</f>
        <v>4</v>
      </c>
      <c r="H3039" s="59">
        <f>MONTH(DATE(2024, FIND(Tabela4[[#This Row],[Mês]], "janfevmarabrmaijunjulagosetoutnovdez")/3 + 1, 1))</f>
        <v>7</v>
      </c>
      <c r="I3039" s="51">
        <v>4</v>
      </c>
      <c r="J3039" s="47">
        <v>8</v>
      </c>
    </row>
    <row r="3040" spans="1:10" x14ac:dyDescent="0.25">
      <c r="A3040" s="59" t="s">
        <v>201</v>
      </c>
      <c r="B3040" s="46" t="s">
        <v>191</v>
      </c>
      <c r="C3040" s="46" t="s">
        <v>184</v>
      </c>
      <c r="D3040" s="46" t="s">
        <v>183</v>
      </c>
      <c r="E3040" s="68">
        <f>_xlfn.XLOOKUP(Tabela4[[#This Row],[Origem]],Tabela2[Estado],Tabela2[Id_Porto],-1)</f>
        <v>9</v>
      </c>
      <c r="F3040" s="68">
        <f>_xlfn.XLOOKUP(Tabela4[[#This Row],[Destino]],Tabela2[Estado],Tabela2[Id_Porto],-1)</f>
        <v>8</v>
      </c>
      <c r="G3040" s="68">
        <f>_xlfn.XLOOKUP(Tabela4[[#This Row],[Tipo]],Tabela5[Tipo],Tabela5[Id_Carga],-1)</f>
        <v>3</v>
      </c>
      <c r="H3040" s="59">
        <f>MONTH(DATE(2024, FIND(Tabela4[[#This Row],[Mês]], "janfevmarabrmaijunjulagosetoutnovdez")/3 + 1, 1))</f>
        <v>7</v>
      </c>
      <c r="I3040" s="51">
        <v>4</v>
      </c>
      <c r="J3040" s="47">
        <v>8</v>
      </c>
    </row>
    <row r="3041" spans="1:10" x14ac:dyDescent="0.25">
      <c r="A3041" s="59" t="s">
        <v>201</v>
      </c>
      <c r="B3041" s="46" t="s">
        <v>192</v>
      </c>
      <c r="C3041" s="46" t="s">
        <v>178</v>
      </c>
      <c r="D3041" s="46" t="s">
        <v>86</v>
      </c>
      <c r="E3041" s="68">
        <f>_xlfn.XLOOKUP(Tabela4[[#This Row],[Origem]],Tabela2[Estado],Tabela2[Id_Porto],-1)</f>
        <v>2</v>
      </c>
      <c r="F3041" s="68">
        <f>_xlfn.XLOOKUP(Tabela4[[#This Row],[Destino]],Tabela2[Estado],Tabela2[Id_Porto],-1)</f>
        <v>4</v>
      </c>
      <c r="G3041" s="68">
        <f>_xlfn.XLOOKUP(Tabela4[[#This Row],[Tipo]],Tabela5[Tipo],Tabela5[Id_Carga],-1)</f>
        <v>1</v>
      </c>
      <c r="H3041" s="59">
        <f>MONTH(DATE(2024, FIND(Tabela4[[#This Row],[Mês]], "janfevmarabrmaijunjulagosetoutnovdez")/3 + 1, 1))</f>
        <v>7</v>
      </c>
      <c r="I3041" s="51">
        <v>7</v>
      </c>
      <c r="J3041" s="47">
        <v>7</v>
      </c>
    </row>
    <row r="3042" spans="1:10" x14ac:dyDescent="0.25">
      <c r="A3042" s="59" t="s">
        <v>201</v>
      </c>
      <c r="B3042" s="46" t="s">
        <v>192</v>
      </c>
      <c r="C3042" s="46" t="s">
        <v>187</v>
      </c>
      <c r="D3042" s="46" t="s">
        <v>177</v>
      </c>
      <c r="E3042" s="68">
        <f>_xlfn.XLOOKUP(Tabela4[[#This Row],[Origem]],Tabela2[Estado],Tabela2[Id_Porto],-1)</f>
        <v>12</v>
      </c>
      <c r="F3042" s="68">
        <f>_xlfn.XLOOKUP(Tabela4[[#This Row],[Destino]],Tabela2[Estado],Tabela2[Id_Porto],-1)</f>
        <v>1</v>
      </c>
      <c r="G3042" s="68">
        <f>_xlfn.XLOOKUP(Tabela4[[#This Row],[Tipo]],Tabela5[Tipo],Tabela5[Id_Carga],-1)</f>
        <v>1</v>
      </c>
      <c r="H3042" s="59">
        <f>MONTH(DATE(2024, FIND(Tabela4[[#This Row],[Mês]], "janfevmarabrmaijunjulagosetoutnovdez")/3 + 1, 1))</f>
        <v>7</v>
      </c>
      <c r="I3042" s="51">
        <v>7</v>
      </c>
      <c r="J3042" s="47">
        <v>7</v>
      </c>
    </row>
    <row r="3043" spans="1:10" x14ac:dyDescent="0.25">
      <c r="A3043" s="59" t="s">
        <v>201</v>
      </c>
      <c r="B3043" s="46" t="s">
        <v>192</v>
      </c>
      <c r="C3043" s="46" t="s">
        <v>186</v>
      </c>
      <c r="D3043" s="46" t="s">
        <v>181</v>
      </c>
      <c r="E3043" s="68">
        <f>_xlfn.XLOOKUP(Tabela4[[#This Row],[Origem]],Tabela2[Estado],Tabela2[Id_Porto],-1)</f>
        <v>11</v>
      </c>
      <c r="F3043" s="68">
        <f>_xlfn.XLOOKUP(Tabela4[[#This Row],[Destino]],Tabela2[Estado],Tabela2[Id_Porto],-1)</f>
        <v>6</v>
      </c>
      <c r="G3043" s="68">
        <f>_xlfn.XLOOKUP(Tabela4[[#This Row],[Tipo]],Tabela5[Tipo],Tabela5[Id_Carga],-1)</f>
        <v>1</v>
      </c>
      <c r="H3043" s="59">
        <f>MONTH(DATE(2024, FIND(Tabela4[[#This Row],[Mês]], "janfevmarabrmaijunjulagosetoutnovdez")/3 + 1, 1))</f>
        <v>7</v>
      </c>
      <c r="I3043" s="51">
        <v>7</v>
      </c>
      <c r="J3043" s="47">
        <v>7</v>
      </c>
    </row>
    <row r="3044" spans="1:10" x14ac:dyDescent="0.25">
      <c r="A3044" s="59" t="s">
        <v>201</v>
      </c>
      <c r="B3044" s="46" t="s">
        <v>192</v>
      </c>
      <c r="C3044" s="46" t="s">
        <v>186</v>
      </c>
      <c r="D3044" s="46" t="s">
        <v>86</v>
      </c>
      <c r="E3044" s="68">
        <f>_xlfn.XLOOKUP(Tabela4[[#This Row],[Origem]],Tabela2[Estado],Tabela2[Id_Porto],-1)</f>
        <v>11</v>
      </c>
      <c r="F3044" s="68">
        <f>_xlfn.XLOOKUP(Tabela4[[#This Row],[Destino]],Tabela2[Estado],Tabela2[Id_Porto],-1)</f>
        <v>4</v>
      </c>
      <c r="G3044" s="68">
        <f>_xlfn.XLOOKUP(Tabela4[[#This Row],[Tipo]],Tabela5[Tipo],Tabela5[Id_Carga],-1)</f>
        <v>1</v>
      </c>
      <c r="H3044" s="59">
        <f>MONTH(DATE(2024, FIND(Tabela4[[#This Row],[Mês]], "janfevmarabrmaijunjulagosetoutnovdez")/3 + 1, 1))</f>
        <v>7</v>
      </c>
      <c r="I3044" s="51">
        <v>7</v>
      </c>
      <c r="J3044" s="47">
        <v>7</v>
      </c>
    </row>
    <row r="3045" spans="1:10" x14ac:dyDescent="0.25">
      <c r="A3045" s="59" t="s">
        <v>201</v>
      </c>
      <c r="B3045" s="46" t="s">
        <v>192</v>
      </c>
      <c r="C3045" s="46" t="s">
        <v>184</v>
      </c>
      <c r="D3045" s="46" t="s">
        <v>181</v>
      </c>
      <c r="E3045" s="68">
        <f>_xlfn.XLOOKUP(Tabela4[[#This Row],[Origem]],Tabela2[Estado],Tabela2[Id_Porto],-1)</f>
        <v>9</v>
      </c>
      <c r="F3045" s="68">
        <f>_xlfn.XLOOKUP(Tabela4[[#This Row],[Destino]],Tabela2[Estado],Tabela2[Id_Porto],-1)</f>
        <v>6</v>
      </c>
      <c r="G3045" s="68">
        <f>_xlfn.XLOOKUP(Tabela4[[#This Row],[Tipo]],Tabela5[Tipo],Tabela5[Id_Carga],-1)</f>
        <v>1</v>
      </c>
      <c r="H3045" s="59">
        <f>MONTH(DATE(2024, FIND(Tabela4[[#This Row],[Mês]], "janfevmarabrmaijunjulagosetoutnovdez")/3 + 1, 1))</f>
        <v>7</v>
      </c>
      <c r="I3045" s="51">
        <v>7</v>
      </c>
      <c r="J3045" s="47">
        <v>7</v>
      </c>
    </row>
    <row r="3046" spans="1:10" x14ac:dyDescent="0.25">
      <c r="A3046" s="59" t="s">
        <v>201</v>
      </c>
      <c r="B3046" s="46" t="s">
        <v>192</v>
      </c>
      <c r="C3046" s="46" t="s">
        <v>177</v>
      </c>
      <c r="D3046" s="46" t="s">
        <v>181</v>
      </c>
      <c r="E3046" s="68">
        <f>_xlfn.XLOOKUP(Tabela4[[#This Row],[Origem]],Tabela2[Estado],Tabela2[Id_Porto],-1)</f>
        <v>1</v>
      </c>
      <c r="F3046" s="68">
        <f>_xlfn.XLOOKUP(Tabela4[[#This Row],[Destino]],Tabela2[Estado],Tabela2[Id_Porto],-1)</f>
        <v>6</v>
      </c>
      <c r="G3046" s="68">
        <f>_xlfn.XLOOKUP(Tabela4[[#This Row],[Tipo]],Tabela5[Tipo],Tabela5[Id_Carga],-1)</f>
        <v>1</v>
      </c>
      <c r="H3046" s="59">
        <f>MONTH(DATE(2024, FIND(Tabela4[[#This Row],[Mês]], "janfevmarabrmaijunjulagosetoutnovdez")/3 + 1, 1))</f>
        <v>7</v>
      </c>
      <c r="I3046" s="51">
        <v>6</v>
      </c>
      <c r="J3046" s="47">
        <v>6</v>
      </c>
    </row>
    <row r="3047" spans="1:10" x14ac:dyDescent="0.25">
      <c r="A3047" s="59" t="s">
        <v>201</v>
      </c>
      <c r="B3047" s="46" t="s">
        <v>192</v>
      </c>
      <c r="C3047" s="46" t="s">
        <v>177</v>
      </c>
      <c r="D3047" s="46" t="s">
        <v>180</v>
      </c>
      <c r="E3047" s="68">
        <f>_xlfn.XLOOKUP(Tabela4[[#This Row],[Origem]],Tabela2[Estado],Tabela2[Id_Porto],-1)</f>
        <v>1</v>
      </c>
      <c r="F3047" s="68">
        <f>_xlfn.XLOOKUP(Tabela4[[#This Row],[Destino]],Tabela2[Estado],Tabela2[Id_Porto],-1)</f>
        <v>5</v>
      </c>
      <c r="G3047" s="68">
        <f>_xlfn.XLOOKUP(Tabela4[[#This Row],[Tipo]],Tabela5[Tipo],Tabela5[Id_Carga],-1)</f>
        <v>1</v>
      </c>
      <c r="H3047" s="59">
        <f>MONTH(DATE(2024, FIND(Tabela4[[#This Row],[Mês]], "janfevmarabrmaijunjulagosetoutnovdez")/3 + 1, 1))</f>
        <v>7</v>
      </c>
      <c r="I3047" s="51">
        <v>6</v>
      </c>
      <c r="J3047" s="47">
        <v>6</v>
      </c>
    </row>
    <row r="3048" spans="1:10" x14ac:dyDescent="0.25">
      <c r="A3048" s="59" t="s">
        <v>201</v>
      </c>
      <c r="B3048" s="46" t="s">
        <v>193</v>
      </c>
      <c r="C3048" s="46" t="s">
        <v>177</v>
      </c>
      <c r="D3048" s="46" t="s">
        <v>184</v>
      </c>
      <c r="E3048" s="68">
        <f>_xlfn.XLOOKUP(Tabela4[[#This Row],[Origem]],Tabela2[Estado],Tabela2[Id_Porto],-1)</f>
        <v>1</v>
      </c>
      <c r="F3048" s="68">
        <f>_xlfn.XLOOKUP(Tabela4[[#This Row],[Destino]],Tabela2[Estado],Tabela2[Id_Porto],-1)</f>
        <v>9</v>
      </c>
      <c r="G3048" s="68">
        <f>_xlfn.XLOOKUP(Tabela4[[#This Row],[Tipo]],Tabela5[Tipo],Tabela5[Id_Carga],-1)</f>
        <v>4</v>
      </c>
      <c r="H3048" s="59">
        <f>MONTH(DATE(2024, FIND(Tabela4[[#This Row],[Mês]], "janfevmarabrmaijunjulagosetoutnovdez")/3 + 1, 1))</f>
        <v>7</v>
      </c>
      <c r="I3048" s="51">
        <v>3</v>
      </c>
      <c r="J3048" s="47">
        <v>6</v>
      </c>
    </row>
    <row r="3049" spans="1:10" x14ac:dyDescent="0.25">
      <c r="A3049" s="59" t="s">
        <v>201</v>
      </c>
      <c r="B3049" s="46" t="s">
        <v>191</v>
      </c>
      <c r="C3049" s="46" t="s">
        <v>181</v>
      </c>
      <c r="D3049" s="46" t="s">
        <v>177</v>
      </c>
      <c r="E3049" s="68">
        <f>_xlfn.XLOOKUP(Tabela4[[#This Row],[Origem]],Tabela2[Estado],Tabela2[Id_Porto],-1)</f>
        <v>6</v>
      </c>
      <c r="F3049" s="68">
        <f>_xlfn.XLOOKUP(Tabela4[[#This Row],[Destino]],Tabela2[Estado],Tabela2[Id_Porto],-1)</f>
        <v>1</v>
      </c>
      <c r="G3049" s="68">
        <f>_xlfn.XLOOKUP(Tabela4[[#This Row],[Tipo]],Tabela5[Tipo],Tabela5[Id_Carga],-1)</f>
        <v>3</v>
      </c>
      <c r="H3049" s="59">
        <f>MONTH(DATE(2024, FIND(Tabela4[[#This Row],[Mês]], "janfevmarabrmaijunjulagosetoutnovdez")/3 + 1, 1))</f>
        <v>7</v>
      </c>
      <c r="I3049" s="51">
        <v>6</v>
      </c>
      <c r="J3049" s="47">
        <v>6</v>
      </c>
    </row>
    <row r="3050" spans="1:10" x14ac:dyDescent="0.25">
      <c r="A3050" s="59" t="s">
        <v>201</v>
      </c>
      <c r="B3050" s="46" t="s">
        <v>191</v>
      </c>
      <c r="C3050" s="46" t="s">
        <v>181</v>
      </c>
      <c r="D3050" s="46" t="s">
        <v>86</v>
      </c>
      <c r="E3050" s="68">
        <f>_xlfn.XLOOKUP(Tabela4[[#This Row],[Origem]],Tabela2[Estado],Tabela2[Id_Porto],-1)</f>
        <v>6</v>
      </c>
      <c r="F3050" s="68">
        <f>_xlfn.XLOOKUP(Tabela4[[#This Row],[Destino]],Tabela2[Estado],Tabela2[Id_Porto],-1)</f>
        <v>4</v>
      </c>
      <c r="G3050" s="68">
        <f>_xlfn.XLOOKUP(Tabela4[[#This Row],[Tipo]],Tabela5[Tipo],Tabela5[Id_Carga],-1)</f>
        <v>3</v>
      </c>
      <c r="H3050" s="59">
        <f>MONTH(DATE(2024, FIND(Tabela4[[#This Row],[Mês]], "janfevmarabrmaijunjulagosetoutnovdez")/3 + 1, 1))</f>
        <v>7</v>
      </c>
      <c r="I3050" s="51">
        <v>3</v>
      </c>
      <c r="J3050" s="47">
        <v>6</v>
      </c>
    </row>
    <row r="3051" spans="1:10" x14ac:dyDescent="0.25">
      <c r="A3051" s="59" t="s">
        <v>201</v>
      </c>
      <c r="B3051" s="46" t="s">
        <v>191</v>
      </c>
      <c r="C3051" s="46" t="s">
        <v>181</v>
      </c>
      <c r="D3051" s="46" t="s">
        <v>179</v>
      </c>
      <c r="E3051" s="68">
        <f>_xlfn.XLOOKUP(Tabela4[[#This Row],[Origem]],Tabela2[Estado],Tabela2[Id_Porto],-1)</f>
        <v>6</v>
      </c>
      <c r="F3051" s="68">
        <f>_xlfn.XLOOKUP(Tabela4[[#This Row],[Destino]],Tabela2[Estado],Tabela2[Id_Porto],-1)</f>
        <v>3</v>
      </c>
      <c r="G3051" s="68">
        <f>_xlfn.XLOOKUP(Tabela4[[#This Row],[Tipo]],Tabela5[Tipo],Tabela5[Id_Carga],-1)</f>
        <v>3</v>
      </c>
      <c r="H3051" s="59">
        <f>MONTH(DATE(2024, FIND(Tabela4[[#This Row],[Mês]], "janfevmarabrmaijunjulagosetoutnovdez")/3 + 1, 1))</f>
        <v>7</v>
      </c>
      <c r="I3051" s="51">
        <v>3</v>
      </c>
      <c r="J3051" s="47">
        <v>6</v>
      </c>
    </row>
    <row r="3052" spans="1:10" x14ac:dyDescent="0.25">
      <c r="A3052" s="59" t="s">
        <v>201</v>
      </c>
      <c r="B3052" s="46" t="s">
        <v>191</v>
      </c>
      <c r="C3052" s="46" t="s">
        <v>86</v>
      </c>
      <c r="D3052" s="46" t="s">
        <v>179</v>
      </c>
      <c r="E3052" s="68">
        <f>_xlfn.XLOOKUP(Tabela4[[#This Row],[Origem]],Tabela2[Estado],Tabela2[Id_Porto],-1)</f>
        <v>4</v>
      </c>
      <c r="F3052" s="68">
        <f>_xlfn.XLOOKUP(Tabela4[[#This Row],[Destino]],Tabela2[Estado],Tabela2[Id_Porto],-1)</f>
        <v>3</v>
      </c>
      <c r="G3052" s="68">
        <f>_xlfn.XLOOKUP(Tabela4[[#This Row],[Tipo]],Tabela5[Tipo],Tabela5[Id_Carga],-1)</f>
        <v>3</v>
      </c>
      <c r="H3052" s="59">
        <f>MONTH(DATE(2024, FIND(Tabela4[[#This Row],[Mês]], "janfevmarabrmaijunjulagosetoutnovdez")/3 + 1, 1))</f>
        <v>7</v>
      </c>
      <c r="I3052" s="51">
        <v>3</v>
      </c>
      <c r="J3052" s="47">
        <v>6</v>
      </c>
    </row>
    <row r="3053" spans="1:10" x14ac:dyDescent="0.25">
      <c r="A3053" s="59" t="s">
        <v>201</v>
      </c>
      <c r="B3053" s="46" t="s">
        <v>191</v>
      </c>
      <c r="C3053" s="46" t="s">
        <v>182</v>
      </c>
      <c r="D3053" s="46" t="s">
        <v>183</v>
      </c>
      <c r="E3053" s="68">
        <f>_xlfn.XLOOKUP(Tabela4[[#This Row],[Origem]],Tabela2[Estado],Tabela2[Id_Porto],-1)</f>
        <v>7</v>
      </c>
      <c r="F3053" s="68">
        <f>_xlfn.XLOOKUP(Tabela4[[#This Row],[Destino]],Tabela2[Estado],Tabela2[Id_Porto],-1)</f>
        <v>8</v>
      </c>
      <c r="G3053" s="68">
        <f>_xlfn.XLOOKUP(Tabela4[[#This Row],[Tipo]],Tabela5[Tipo],Tabela5[Id_Carga],-1)</f>
        <v>3</v>
      </c>
      <c r="H3053" s="59">
        <f>MONTH(DATE(2024, FIND(Tabela4[[#This Row],[Mês]], "janfevmarabrmaijunjulagosetoutnovdez")/3 + 1, 1))</f>
        <v>7</v>
      </c>
      <c r="I3053" s="51">
        <v>3</v>
      </c>
      <c r="J3053" s="47">
        <v>6</v>
      </c>
    </row>
    <row r="3054" spans="1:10" x14ac:dyDescent="0.25">
      <c r="A3054" s="59" t="s">
        <v>201</v>
      </c>
      <c r="B3054" s="46" t="s">
        <v>191</v>
      </c>
      <c r="C3054" s="46" t="s">
        <v>178</v>
      </c>
      <c r="D3054" s="46" t="s">
        <v>184</v>
      </c>
      <c r="E3054" s="68">
        <f>_xlfn.XLOOKUP(Tabela4[[#This Row],[Origem]],Tabela2[Estado],Tabela2[Id_Porto],-1)</f>
        <v>2</v>
      </c>
      <c r="F3054" s="68">
        <f>_xlfn.XLOOKUP(Tabela4[[#This Row],[Destino]],Tabela2[Estado],Tabela2[Id_Porto],-1)</f>
        <v>9</v>
      </c>
      <c r="G3054" s="68">
        <f>_xlfn.XLOOKUP(Tabela4[[#This Row],[Tipo]],Tabela5[Tipo],Tabela5[Id_Carga],-1)</f>
        <v>3</v>
      </c>
      <c r="H3054" s="59">
        <f>MONTH(DATE(2024, FIND(Tabela4[[#This Row],[Mês]], "janfevmarabrmaijunjulagosetoutnovdez")/3 + 1, 1))</f>
        <v>7</v>
      </c>
      <c r="I3054" s="51">
        <v>3</v>
      </c>
      <c r="J3054" s="47">
        <v>6</v>
      </c>
    </row>
    <row r="3055" spans="1:10" x14ac:dyDescent="0.25">
      <c r="A3055" s="59" t="s">
        <v>201</v>
      </c>
      <c r="B3055" s="46" t="s">
        <v>192</v>
      </c>
      <c r="C3055" s="46" t="s">
        <v>180</v>
      </c>
      <c r="D3055" s="46" t="s">
        <v>184</v>
      </c>
      <c r="E3055" s="68">
        <f>_xlfn.XLOOKUP(Tabela4[[#This Row],[Origem]],Tabela2[Estado],Tabela2[Id_Porto],-1)</f>
        <v>5</v>
      </c>
      <c r="F3055" s="68">
        <f>_xlfn.XLOOKUP(Tabela4[[#This Row],[Destino]],Tabela2[Estado],Tabela2[Id_Porto],-1)</f>
        <v>9</v>
      </c>
      <c r="G3055" s="68">
        <f>_xlfn.XLOOKUP(Tabela4[[#This Row],[Tipo]],Tabela5[Tipo],Tabela5[Id_Carga],-1)</f>
        <v>1</v>
      </c>
      <c r="H3055" s="59">
        <f>MONTH(DATE(2024, FIND(Tabela4[[#This Row],[Mês]], "janfevmarabrmaijunjulagosetoutnovdez")/3 + 1, 1))</f>
        <v>7</v>
      </c>
      <c r="I3055" s="51">
        <v>6</v>
      </c>
      <c r="J3055" s="47">
        <v>6</v>
      </c>
    </row>
    <row r="3056" spans="1:10" x14ac:dyDescent="0.25">
      <c r="A3056" s="59" t="s">
        <v>201</v>
      </c>
      <c r="B3056" s="46" t="s">
        <v>192</v>
      </c>
      <c r="C3056" s="46" t="s">
        <v>183</v>
      </c>
      <c r="D3056" s="46" t="s">
        <v>186</v>
      </c>
      <c r="E3056" s="68">
        <f>_xlfn.XLOOKUP(Tabela4[[#This Row],[Origem]],Tabela2[Estado],Tabela2[Id_Porto],-1)</f>
        <v>8</v>
      </c>
      <c r="F3056" s="68">
        <f>_xlfn.XLOOKUP(Tabela4[[#This Row],[Destino]],Tabela2[Estado],Tabela2[Id_Porto],-1)</f>
        <v>11</v>
      </c>
      <c r="G3056" s="68">
        <f>_xlfn.XLOOKUP(Tabela4[[#This Row],[Tipo]],Tabela5[Tipo],Tabela5[Id_Carga],-1)</f>
        <v>1</v>
      </c>
      <c r="H3056" s="59">
        <f>MONTH(DATE(2024, FIND(Tabela4[[#This Row],[Mês]], "janfevmarabrmaijunjulagosetoutnovdez")/3 + 1, 1))</f>
        <v>7</v>
      </c>
      <c r="I3056" s="51">
        <v>6</v>
      </c>
      <c r="J3056" s="47">
        <v>6</v>
      </c>
    </row>
    <row r="3057" spans="1:10" x14ac:dyDescent="0.25">
      <c r="A3057" s="59" t="s">
        <v>201</v>
      </c>
      <c r="B3057" s="46" t="s">
        <v>192</v>
      </c>
      <c r="C3057" s="46" t="s">
        <v>187</v>
      </c>
      <c r="D3057" s="46" t="s">
        <v>181</v>
      </c>
      <c r="E3057" s="68">
        <f>_xlfn.XLOOKUP(Tabela4[[#This Row],[Origem]],Tabela2[Estado],Tabela2[Id_Porto],-1)</f>
        <v>12</v>
      </c>
      <c r="F3057" s="68">
        <f>_xlfn.XLOOKUP(Tabela4[[#This Row],[Destino]],Tabela2[Estado],Tabela2[Id_Porto],-1)</f>
        <v>6</v>
      </c>
      <c r="G3057" s="68">
        <f>_xlfn.XLOOKUP(Tabela4[[#This Row],[Tipo]],Tabela5[Tipo],Tabela5[Id_Carga],-1)</f>
        <v>1</v>
      </c>
      <c r="H3057" s="59">
        <f>MONTH(DATE(2024, FIND(Tabela4[[#This Row],[Mês]], "janfevmarabrmaijunjulagosetoutnovdez")/3 + 1, 1))</f>
        <v>7</v>
      </c>
      <c r="I3057" s="51">
        <v>6</v>
      </c>
      <c r="J3057" s="47">
        <v>6</v>
      </c>
    </row>
    <row r="3058" spans="1:10" x14ac:dyDescent="0.25">
      <c r="A3058" s="59" t="s">
        <v>201</v>
      </c>
      <c r="B3058" s="46" t="s">
        <v>192</v>
      </c>
      <c r="C3058" s="46" t="s">
        <v>187</v>
      </c>
      <c r="D3058" s="46" t="s">
        <v>184</v>
      </c>
      <c r="E3058" s="68">
        <f>_xlfn.XLOOKUP(Tabela4[[#This Row],[Origem]],Tabela2[Estado],Tabela2[Id_Porto],-1)</f>
        <v>12</v>
      </c>
      <c r="F3058" s="68">
        <f>_xlfn.XLOOKUP(Tabela4[[#This Row],[Destino]],Tabela2[Estado],Tabela2[Id_Porto],-1)</f>
        <v>9</v>
      </c>
      <c r="G3058" s="68">
        <f>_xlfn.XLOOKUP(Tabela4[[#This Row],[Tipo]],Tabela5[Tipo],Tabela5[Id_Carga],-1)</f>
        <v>1</v>
      </c>
      <c r="H3058" s="59">
        <f>MONTH(DATE(2024, FIND(Tabela4[[#This Row],[Mês]], "janfevmarabrmaijunjulagosetoutnovdez")/3 + 1, 1))</f>
        <v>7</v>
      </c>
      <c r="I3058" s="51">
        <v>6</v>
      </c>
      <c r="J3058" s="47">
        <v>6</v>
      </c>
    </row>
    <row r="3059" spans="1:10" x14ac:dyDescent="0.25">
      <c r="A3059" s="59" t="s">
        <v>201</v>
      </c>
      <c r="B3059" s="46" t="s">
        <v>191</v>
      </c>
      <c r="C3059" s="46" t="s">
        <v>186</v>
      </c>
      <c r="D3059" s="46" t="s">
        <v>177</v>
      </c>
      <c r="E3059" s="68">
        <f>_xlfn.XLOOKUP(Tabela4[[#This Row],[Origem]],Tabela2[Estado],Tabela2[Id_Porto],-1)</f>
        <v>11</v>
      </c>
      <c r="F3059" s="68">
        <f>_xlfn.XLOOKUP(Tabela4[[#This Row],[Destino]],Tabela2[Estado],Tabela2[Id_Porto],-1)</f>
        <v>1</v>
      </c>
      <c r="G3059" s="68">
        <f>_xlfn.XLOOKUP(Tabela4[[#This Row],[Tipo]],Tabela5[Tipo],Tabela5[Id_Carga],-1)</f>
        <v>3</v>
      </c>
      <c r="H3059" s="59">
        <f>MONTH(DATE(2024, FIND(Tabela4[[#This Row],[Mês]], "janfevmarabrmaijunjulagosetoutnovdez")/3 + 1, 1))</f>
        <v>7</v>
      </c>
      <c r="I3059" s="51">
        <v>3</v>
      </c>
      <c r="J3059" s="47">
        <v>6</v>
      </c>
    </row>
    <row r="3060" spans="1:10" x14ac:dyDescent="0.25">
      <c r="A3060" s="59" t="s">
        <v>201</v>
      </c>
      <c r="B3060" s="46" t="s">
        <v>191</v>
      </c>
      <c r="C3060" s="46" t="s">
        <v>186</v>
      </c>
      <c r="D3060" s="46" t="s">
        <v>183</v>
      </c>
      <c r="E3060" s="68">
        <f>_xlfn.XLOOKUP(Tabela4[[#This Row],[Origem]],Tabela2[Estado],Tabela2[Id_Porto],-1)</f>
        <v>11</v>
      </c>
      <c r="F3060" s="68">
        <f>_xlfn.XLOOKUP(Tabela4[[#This Row],[Destino]],Tabela2[Estado],Tabela2[Id_Porto],-1)</f>
        <v>8</v>
      </c>
      <c r="G3060" s="68">
        <f>_xlfn.XLOOKUP(Tabela4[[#This Row],[Tipo]],Tabela5[Tipo],Tabela5[Id_Carga],-1)</f>
        <v>3</v>
      </c>
      <c r="H3060" s="59">
        <f>MONTH(DATE(2024, FIND(Tabela4[[#This Row],[Mês]], "janfevmarabrmaijunjulagosetoutnovdez")/3 + 1, 1))</f>
        <v>7</v>
      </c>
      <c r="I3060" s="51">
        <v>3</v>
      </c>
      <c r="J3060" s="47">
        <v>6</v>
      </c>
    </row>
    <row r="3061" spans="1:10" x14ac:dyDescent="0.25">
      <c r="A3061" s="59" t="s">
        <v>201</v>
      </c>
      <c r="B3061" s="46" t="s">
        <v>191</v>
      </c>
      <c r="C3061" s="46" t="s">
        <v>186</v>
      </c>
      <c r="D3061" s="46" t="s">
        <v>183</v>
      </c>
      <c r="E3061" s="68">
        <f>_xlfn.XLOOKUP(Tabela4[[#This Row],[Origem]],Tabela2[Estado],Tabela2[Id_Porto],-1)</f>
        <v>11</v>
      </c>
      <c r="F3061" s="68">
        <f>_xlfn.XLOOKUP(Tabela4[[#This Row],[Destino]],Tabela2[Estado],Tabela2[Id_Porto],-1)</f>
        <v>8</v>
      </c>
      <c r="G3061" s="68">
        <f>_xlfn.XLOOKUP(Tabela4[[#This Row],[Tipo]],Tabela5[Tipo],Tabela5[Id_Carga],-1)</f>
        <v>3</v>
      </c>
      <c r="H3061" s="59">
        <f>MONTH(DATE(2024, FIND(Tabela4[[#This Row],[Mês]], "janfevmarabrmaijunjulagosetoutnovdez")/3 + 1, 1))</f>
        <v>7</v>
      </c>
      <c r="I3061" s="51">
        <v>3</v>
      </c>
      <c r="J3061" s="47">
        <v>6</v>
      </c>
    </row>
    <row r="3062" spans="1:10" x14ac:dyDescent="0.25">
      <c r="A3062" s="59" t="s">
        <v>201</v>
      </c>
      <c r="B3062" s="46" t="s">
        <v>192</v>
      </c>
      <c r="C3062" s="46" t="s">
        <v>177</v>
      </c>
      <c r="D3062" s="46" t="s">
        <v>183</v>
      </c>
      <c r="E3062" s="68">
        <f>_xlfn.XLOOKUP(Tabela4[[#This Row],[Origem]],Tabela2[Estado],Tabela2[Id_Porto],-1)</f>
        <v>1</v>
      </c>
      <c r="F3062" s="68">
        <f>_xlfn.XLOOKUP(Tabela4[[#This Row],[Destino]],Tabela2[Estado],Tabela2[Id_Porto],-1)</f>
        <v>8</v>
      </c>
      <c r="G3062" s="68">
        <f>_xlfn.XLOOKUP(Tabela4[[#This Row],[Tipo]],Tabela5[Tipo],Tabela5[Id_Carga],-1)</f>
        <v>1</v>
      </c>
      <c r="H3062" s="59">
        <f>MONTH(DATE(2024, FIND(Tabela4[[#This Row],[Mês]], "janfevmarabrmaijunjulagosetoutnovdez")/3 + 1, 1))</f>
        <v>7</v>
      </c>
      <c r="I3062" s="51">
        <v>5</v>
      </c>
      <c r="J3062" s="47">
        <v>5</v>
      </c>
    </row>
    <row r="3063" spans="1:10" x14ac:dyDescent="0.25">
      <c r="A3063" s="59" t="s">
        <v>201</v>
      </c>
      <c r="B3063" s="46" t="s">
        <v>192</v>
      </c>
      <c r="C3063" s="46" t="s">
        <v>86</v>
      </c>
      <c r="D3063" s="46" t="s">
        <v>177</v>
      </c>
      <c r="E3063" s="68">
        <f>_xlfn.XLOOKUP(Tabela4[[#This Row],[Origem]],Tabela2[Estado],Tabela2[Id_Porto],-1)</f>
        <v>4</v>
      </c>
      <c r="F3063" s="68">
        <f>_xlfn.XLOOKUP(Tabela4[[#This Row],[Destino]],Tabela2[Estado],Tabela2[Id_Porto],-1)</f>
        <v>1</v>
      </c>
      <c r="G3063" s="68">
        <f>_xlfn.XLOOKUP(Tabela4[[#This Row],[Tipo]],Tabela5[Tipo],Tabela5[Id_Carga],-1)</f>
        <v>1</v>
      </c>
      <c r="H3063" s="59">
        <f>MONTH(DATE(2024, FIND(Tabela4[[#This Row],[Mês]], "janfevmarabrmaijunjulagosetoutnovdez")/3 + 1, 1))</f>
        <v>7</v>
      </c>
      <c r="I3063" s="51">
        <v>5</v>
      </c>
      <c r="J3063" s="47">
        <v>5</v>
      </c>
    </row>
    <row r="3064" spans="1:10" x14ac:dyDescent="0.25">
      <c r="A3064" s="59" t="s">
        <v>201</v>
      </c>
      <c r="B3064" s="46" t="s">
        <v>192</v>
      </c>
      <c r="C3064" s="46" t="s">
        <v>180</v>
      </c>
      <c r="D3064" s="46" t="s">
        <v>181</v>
      </c>
      <c r="E3064" s="68">
        <f>_xlfn.XLOOKUP(Tabela4[[#This Row],[Origem]],Tabela2[Estado],Tabela2[Id_Porto],-1)</f>
        <v>5</v>
      </c>
      <c r="F3064" s="68">
        <f>_xlfn.XLOOKUP(Tabela4[[#This Row],[Destino]],Tabela2[Estado],Tabela2[Id_Porto],-1)</f>
        <v>6</v>
      </c>
      <c r="G3064" s="68">
        <f>_xlfn.XLOOKUP(Tabela4[[#This Row],[Tipo]],Tabela5[Tipo],Tabela5[Id_Carga],-1)</f>
        <v>1</v>
      </c>
      <c r="H3064" s="59">
        <f>MONTH(DATE(2024, FIND(Tabela4[[#This Row],[Mês]], "janfevmarabrmaijunjulagosetoutnovdez")/3 + 1, 1))</f>
        <v>7</v>
      </c>
      <c r="I3064" s="51">
        <v>5</v>
      </c>
      <c r="J3064" s="47">
        <v>5</v>
      </c>
    </row>
    <row r="3065" spans="1:10" x14ac:dyDescent="0.25">
      <c r="A3065" s="59" t="s">
        <v>201</v>
      </c>
      <c r="B3065" s="46" t="s">
        <v>192</v>
      </c>
      <c r="C3065" s="46" t="s">
        <v>183</v>
      </c>
      <c r="D3065" s="46" t="s">
        <v>180</v>
      </c>
      <c r="E3065" s="68">
        <f>_xlfn.XLOOKUP(Tabela4[[#This Row],[Origem]],Tabela2[Estado],Tabela2[Id_Porto],-1)</f>
        <v>8</v>
      </c>
      <c r="F3065" s="68">
        <f>_xlfn.XLOOKUP(Tabela4[[#This Row],[Destino]],Tabela2[Estado],Tabela2[Id_Porto],-1)</f>
        <v>5</v>
      </c>
      <c r="G3065" s="68">
        <f>_xlfn.XLOOKUP(Tabela4[[#This Row],[Tipo]],Tabela5[Tipo],Tabela5[Id_Carga],-1)</f>
        <v>1</v>
      </c>
      <c r="H3065" s="59">
        <f>MONTH(DATE(2024, FIND(Tabela4[[#This Row],[Mês]], "janfevmarabrmaijunjulagosetoutnovdez")/3 + 1, 1))</f>
        <v>7</v>
      </c>
      <c r="I3065" s="51">
        <v>5</v>
      </c>
      <c r="J3065" s="47">
        <v>5</v>
      </c>
    </row>
    <row r="3066" spans="1:10" x14ac:dyDescent="0.25">
      <c r="A3066" s="59" t="s">
        <v>201</v>
      </c>
      <c r="B3066" s="46" t="s">
        <v>192</v>
      </c>
      <c r="C3066" s="46" t="s">
        <v>183</v>
      </c>
      <c r="D3066" s="46" t="s">
        <v>185</v>
      </c>
      <c r="E3066" s="68">
        <f>_xlfn.XLOOKUP(Tabela4[[#This Row],[Origem]],Tabela2[Estado],Tabela2[Id_Porto],-1)</f>
        <v>8</v>
      </c>
      <c r="F3066" s="68">
        <f>_xlfn.XLOOKUP(Tabela4[[#This Row],[Destino]],Tabela2[Estado],Tabela2[Id_Porto],-1)</f>
        <v>10</v>
      </c>
      <c r="G3066" s="68">
        <f>_xlfn.XLOOKUP(Tabela4[[#This Row],[Tipo]],Tabela5[Tipo],Tabela5[Id_Carga],-1)</f>
        <v>1</v>
      </c>
      <c r="H3066" s="59">
        <f>MONTH(DATE(2024, FIND(Tabela4[[#This Row],[Mês]], "janfevmarabrmaijunjulagosetoutnovdez")/3 + 1, 1))</f>
        <v>7</v>
      </c>
      <c r="I3066" s="51">
        <v>5</v>
      </c>
      <c r="J3066" s="47">
        <v>5</v>
      </c>
    </row>
    <row r="3067" spans="1:10" x14ac:dyDescent="0.25">
      <c r="A3067" s="59" t="s">
        <v>201</v>
      </c>
      <c r="B3067" s="46" t="s">
        <v>192</v>
      </c>
      <c r="C3067" s="46" t="s">
        <v>186</v>
      </c>
      <c r="D3067" s="46" t="s">
        <v>179</v>
      </c>
      <c r="E3067" s="68">
        <f>_xlfn.XLOOKUP(Tabela4[[#This Row],[Origem]],Tabela2[Estado],Tabela2[Id_Porto],-1)</f>
        <v>11</v>
      </c>
      <c r="F3067" s="68">
        <f>_xlfn.XLOOKUP(Tabela4[[#This Row],[Destino]],Tabela2[Estado],Tabela2[Id_Porto],-1)</f>
        <v>3</v>
      </c>
      <c r="G3067" s="68">
        <f>_xlfn.XLOOKUP(Tabela4[[#This Row],[Tipo]],Tabela5[Tipo],Tabela5[Id_Carga],-1)</f>
        <v>1</v>
      </c>
      <c r="H3067" s="59">
        <f>MONTH(DATE(2024, FIND(Tabela4[[#This Row],[Mês]], "janfevmarabrmaijunjulagosetoutnovdez")/3 + 1, 1))</f>
        <v>7</v>
      </c>
      <c r="I3067" s="51">
        <v>5</v>
      </c>
      <c r="J3067" s="47">
        <v>5</v>
      </c>
    </row>
    <row r="3068" spans="1:10" x14ac:dyDescent="0.25">
      <c r="A3068" s="59" t="s">
        <v>201</v>
      </c>
      <c r="B3068" s="46" t="s">
        <v>192</v>
      </c>
      <c r="C3068" s="46" t="s">
        <v>186</v>
      </c>
      <c r="D3068" s="46" t="s">
        <v>180</v>
      </c>
      <c r="E3068" s="68">
        <f>_xlfn.XLOOKUP(Tabela4[[#This Row],[Origem]],Tabela2[Estado],Tabela2[Id_Porto],-1)</f>
        <v>11</v>
      </c>
      <c r="F3068" s="68">
        <f>_xlfn.XLOOKUP(Tabela4[[#This Row],[Destino]],Tabela2[Estado],Tabela2[Id_Porto],-1)</f>
        <v>5</v>
      </c>
      <c r="G3068" s="68">
        <f>_xlfn.XLOOKUP(Tabela4[[#This Row],[Tipo]],Tabela5[Tipo],Tabela5[Id_Carga],-1)</f>
        <v>1</v>
      </c>
      <c r="H3068" s="59">
        <f>MONTH(DATE(2024, FIND(Tabela4[[#This Row],[Mês]], "janfevmarabrmaijunjulagosetoutnovdez")/3 + 1, 1))</f>
        <v>7</v>
      </c>
      <c r="I3068" s="51">
        <v>5</v>
      </c>
      <c r="J3068" s="47">
        <v>5</v>
      </c>
    </row>
    <row r="3069" spans="1:10" x14ac:dyDescent="0.25">
      <c r="A3069" s="59" t="s">
        <v>201</v>
      </c>
      <c r="B3069" s="46" t="s">
        <v>192</v>
      </c>
      <c r="C3069" s="46" t="s">
        <v>186</v>
      </c>
      <c r="D3069" s="46" t="s">
        <v>183</v>
      </c>
      <c r="E3069" s="68">
        <f>_xlfn.XLOOKUP(Tabela4[[#This Row],[Origem]],Tabela2[Estado],Tabela2[Id_Porto],-1)</f>
        <v>11</v>
      </c>
      <c r="F3069" s="68">
        <f>_xlfn.XLOOKUP(Tabela4[[#This Row],[Destino]],Tabela2[Estado],Tabela2[Id_Porto],-1)</f>
        <v>8</v>
      </c>
      <c r="G3069" s="68">
        <f>_xlfn.XLOOKUP(Tabela4[[#This Row],[Tipo]],Tabela5[Tipo],Tabela5[Id_Carga],-1)</f>
        <v>1</v>
      </c>
      <c r="H3069" s="59">
        <f>MONTH(DATE(2024, FIND(Tabela4[[#This Row],[Mês]], "janfevmarabrmaijunjulagosetoutnovdez")/3 + 1, 1))</f>
        <v>7</v>
      </c>
      <c r="I3069" s="51">
        <v>5</v>
      </c>
      <c r="J3069" s="47">
        <v>5</v>
      </c>
    </row>
    <row r="3070" spans="1:10" x14ac:dyDescent="0.25">
      <c r="A3070" s="59" t="s">
        <v>201</v>
      </c>
      <c r="B3070" s="46" t="s">
        <v>191</v>
      </c>
      <c r="C3070" s="46" t="s">
        <v>177</v>
      </c>
      <c r="D3070" s="46" t="s">
        <v>184</v>
      </c>
      <c r="E3070" s="68">
        <f>_xlfn.XLOOKUP(Tabela4[[#This Row],[Origem]],Tabela2[Estado],Tabela2[Id_Porto],-1)</f>
        <v>1</v>
      </c>
      <c r="F3070" s="68">
        <f>_xlfn.XLOOKUP(Tabela4[[#This Row],[Destino]],Tabela2[Estado],Tabela2[Id_Porto],-1)</f>
        <v>9</v>
      </c>
      <c r="G3070" s="68">
        <f>_xlfn.XLOOKUP(Tabela4[[#This Row],[Tipo]],Tabela5[Tipo],Tabela5[Id_Carga],-1)</f>
        <v>3</v>
      </c>
      <c r="H3070" s="59">
        <f>MONTH(DATE(2024, FIND(Tabela4[[#This Row],[Mês]], "janfevmarabrmaijunjulagosetoutnovdez")/3 + 1, 1))</f>
        <v>7</v>
      </c>
      <c r="I3070" s="51">
        <v>2</v>
      </c>
      <c r="J3070" s="47">
        <v>4</v>
      </c>
    </row>
    <row r="3071" spans="1:10" x14ac:dyDescent="0.25">
      <c r="A3071" s="59" t="s">
        <v>201</v>
      </c>
      <c r="B3071" s="46" t="s">
        <v>191</v>
      </c>
      <c r="C3071" s="46" t="s">
        <v>86</v>
      </c>
      <c r="D3071" s="46" t="s">
        <v>177</v>
      </c>
      <c r="E3071" s="68">
        <f>_xlfn.XLOOKUP(Tabela4[[#This Row],[Origem]],Tabela2[Estado],Tabela2[Id_Porto],-1)</f>
        <v>4</v>
      </c>
      <c r="F3071" s="68">
        <f>_xlfn.XLOOKUP(Tabela4[[#This Row],[Destino]],Tabela2[Estado],Tabela2[Id_Porto],-1)</f>
        <v>1</v>
      </c>
      <c r="G3071" s="68">
        <f>_xlfn.XLOOKUP(Tabela4[[#This Row],[Tipo]],Tabela5[Tipo],Tabela5[Id_Carga],-1)</f>
        <v>3</v>
      </c>
      <c r="H3071" s="59">
        <f>MONTH(DATE(2024, FIND(Tabela4[[#This Row],[Mês]], "janfevmarabrmaijunjulagosetoutnovdez")/3 + 1, 1))</f>
        <v>7</v>
      </c>
      <c r="I3071" s="51">
        <v>4</v>
      </c>
      <c r="J3071" s="47">
        <v>4</v>
      </c>
    </row>
    <row r="3072" spans="1:10" x14ac:dyDescent="0.25">
      <c r="A3072" s="59" t="s">
        <v>201</v>
      </c>
      <c r="B3072" s="46" t="s">
        <v>191</v>
      </c>
      <c r="C3072" s="46" t="s">
        <v>86</v>
      </c>
      <c r="D3072" s="46" t="s">
        <v>179</v>
      </c>
      <c r="E3072" s="68">
        <f>_xlfn.XLOOKUP(Tabela4[[#This Row],[Origem]],Tabela2[Estado],Tabela2[Id_Porto],-1)</f>
        <v>4</v>
      </c>
      <c r="F3072" s="68">
        <f>_xlfn.XLOOKUP(Tabela4[[#This Row],[Destino]],Tabela2[Estado],Tabela2[Id_Porto],-1)</f>
        <v>3</v>
      </c>
      <c r="G3072" s="68">
        <f>_xlfn.XLOOKUP(Tabela4[[#This Row],[Tipo]],Tabela5[Tipo],Tabela5[Id_Carga],-1)</f>
        <v>3</v>
      </c>
      <c r="H3072" s="59">
        <f>MONTH(DATE(2024, FIND(Tabela4[[#This Row],[Mês]], "janfevmarabrmaijunjulagosetoutnovdez")/3 + 1, 1))</f>
        <v>7</v>
      </c>
      <c r="I3072" s="51">
        <v>2</v>
      </c>
      <c r="J3072" s="47">
        <v>4</v>
      </c>
    </row>
    <row r="3073" spans="1:10" x14ac:dyDescent="0.25">
      <c r="A3073" s="59" t="s">
        <v>201</v>
      </c>
      <c r="B3073" s="46" t="s">
        <v>192</v>
      </c>
      <c r="C3073" s="46" t="s">
        <v>182</v>
      </c>
      <c r="D3073" s="46" t="s">
        <v>180</v>
      </c>
      <c r="E3073" s="68">
        <f>_xlfn.XLOOKUP(Tabela4[[#This Row],[Origem]],Tabela2[Estado],Tabela2[Id_Porto],-1)</f>
        <v>7</v>
      </c>
      <c r="F3073" s="68">
        <f>_xlfn.XLOOKUP(Tabela4[[#This Row],[Destino]],Tabela2[Estado],Tabela2[Id_Porto],-1)</f>
        <v>5</v>
      </c>
      <c r="G3073" s="68">
        <f>_xlfn.XLOOKUP(Tabela4[[#This Row],[Tipo]],Tabela5[Tipo],Tabela5[Id_Carga],-1)</f>
        <v>1</v>
      </c>
      <c r="H3073" s="59">
        <f>MONTH(DATE(2024, FIND(Tabela4[[#This Row],[Mês]], "janfevmarabrmaijunjulagosetoutnovdez")/3 + 1, 1))</f>
        <v>7</v>
      </c>
      <c r="I3073" s="51">
        <v>4</v>
      </c>
      <c r="J3073" s="47">
        <v>4</v>
      </c>
    </row>
    <row r="3074" spans="1:10" x14ac:dyDescent="0.25">
      <c r="A3074" s="59" t="s">
        <v>201</v>
      </c>
      <c r="B3074" s="46" t="s">
        <v>192</v>
      </c>
      <c r="C3074" s="46" t="s">
        <v>182</v>
      </c>
      <c r="D3074" s="46" t="s">
        <v>186</v>
      </c>
      <c r="E3074" s="68">
        <f>_xlfn.XLOOKUP(Tabela4[[#This Row],[Origem]],Tabela2[Estado],Tabela2[Id_Porto],-1)</f>
        <v>7</v>
      </c>
      <c r="F3074" s="68">
        <f>_xlfn.XLOOKUP(Tabela4[[#This Row],[Destino]],Tabela2[Estado],Tabela2[Id_Porto],-1)</f>
        <v>11</v>
      </c>
      <c r="G3074" s="68">
        <f>_xlfn.XLOOKUP(Tabela4[[#This Row],[Tipo]],Tabela5[Tipo],Tabela5[Id_Carga],-1)</f>
        <v>1</v>
      </c>
      <c r="H3074" s="59">
        <f>MONTH(DATE(2024, FIND(Tabela4[[#This Row],[Mês]], "janfevmarabrmaijunjulagosetoutnovdez")/3 + 1, 1))</f>
        <v>7</v>
      </c>
      <c r="I3074" s="51">
        <v>4</v>
      </c>
      <c r="J3074" s="47">
        <v>4</v>
      </c>
    </row>
    <row r="3075" spans="1:10" x14ac:dyDescent="0.25">
      <c r="A3075" s="59" t="s">
        <v>201</v>
      </c>
      <c r="B3075" s="46" t="s">
        <v>191</v>
      </c>
      <c r="C3075" s="46" t="s">
        <v>182</v>
      </c>
      <c r="D3075" s="46" t="s">
        <v>184</v>
      </c>
      <c r="E3075" s="68">
        <f>_xlfn.XLOOKUP(Tabela4[[#This Row],[Origem]],Tabela2[Estado],Tabela2[Id_Porto],-1)</f>
        <v>7</v>
      </c>
      <c r="F3075" s="68">
        <f>_xlfn.XLOOKUP(Tabela4[[#This Row],[Destino]],Tabela2[Estado],Tabela2[Id_Porto],-1)</f>
        <v>9</v>
      </c>
      <c r="G3075" s="68">
        <f>_xlfn.XLOOKUP(Tabela4[[#This Row],[Tipo]],Tabela5[Tipo],Tabela5[Id_Carga],-1)</f>
        <v>3</v>
      </c>
      <c r="H3075" s="59">
        <f>MONTH(DATE(2024, FIND(Tabela4[[#This Row],[Mês]], "janfevmarabrmaijunjulagosetoutnovdez")/3 + 1, 1))</f>
        <v>7</v>
      </c>
      <c r="I3075" s="51">
        <v>2</v>
      </c>
      <c r="J3075" s="47">
        <v>4</v>
      </c>
    </row>
    <row r="3076" spans="1:10" x14ac:dyDescent="0.25">
      <c r="A3076" s="59" t="s">
        <v>201</v>
      </c>
      <c r="B3076" s="46" t="s">
        <v>191</v>
      </c>
      <c r="C3076" s="46" t="s">
        <v>182</v>
      </c>
      <c r="D3076" s="46" t="s">
        <v>184</v>
      </c>
      <c r="E3076" s="68">
        <f>_xlfn.XLOOKUP(Tabela4[[#This Row],[Origem]],Tabela2[Estado],Tabela2[Id_Porto],-1)</f>
        <v>7</v>
      </c>
      <c r="F3076" s="68">
        <f>_xlfn.XLOOKUP(Tabela4[[#This Row],[Destino]],Tabela2[Estado],Tabela2[Id_Porto],-1)</f>
        <v>9</v>
      </c>
      <c r="G3076" s="68">
        <f>_xlfn.XLOOKUP(Tabela4[[#This Row],[Tipo]],Tabela5[Tipo],Tabela5[Id_Carga],-1)</f>
        <v>3</v>
      </c>
      <c r="H3076" s="59">
        <f>MONTH(DATE(2024, FIND(Tabela4[[#This Row],[Mês]], "janfevmarabrmaijunjulagosetoutnovdez")/3 + 1, 1))</f>
        <v>7</v>
      </c>
      <c r="I3076" s="51">
        <v>2</v>
      </c>
      <c r="J3076" s="47">
        <v>4</v>
      </c>
    </row>
    <row r="3077" spans="1:10" x14ac:dyDescent="0.25">
      <c r="A3077" s="59" t="s">
        <v>201</v>
      </c>
      <c r="B3077" s="46" t="s">
        <v>192</v>
      </c>
      <c r="C3077" s="46" t="s">
        <v>178</v>
      </c>
      <c r="D3077" s="46" t="s">
        <v>181</v>
      </c>
      <c r="E3077" s="68">
        <f>_xlfn.XLOOKUP(Tabela4[[#This Row],[Origem]],Tabela2[Estado],Tabela2[Id_Porto],-1)</f>
        <v>2</v>
      </c>
      <c r="F3077" s="68">
        <f>_xlfn.XLOOKUP(Tabela4[[#This Row],[Destino]],Tabela2[Estado],Tabela2[Id_Porto],-1)</f>
        <v>6</v>
      </c>
      <c r="G3077" s="68">
        <f>_xlfn.XLOOKUP(Tabela4[[#This Row],[Tipo]],Tabela5[Tipo],Tabela5[Id_Carga],-1)</f>
        <v>1</v>
      </c>
      <c r="H3077" s="59">
        <f>MONTH(DATE(2024, FIND(Tabela4[[#This Row],[Mês]], "janfevmarabrmaijunjulagosetoutnovdez")/3 + 1, 1))</f>
        <v>7</v>
      </c>
      <c r="I3077" s="51">
        <v>4</v>
      </c>
      <c r="J3077" s="47">
        <v>4</v>
      </c>
    </row>
    <row r="3078" spans="1:10" x14ac:dyDescent="0.25">
      <c r="A3078" s="59" t="s">
        <v>201</v>
      </c>
      <c r="B3078" s="46" t="s">
        <v>191</v>
      </c>
      <c r="C3078" s="46" t="s">
        <v>180</v>
      </c>
      <c r="D3078" s="46" t="s">
        <v>177</v>
      </c>
      <c r="E3078" s="68">
        <f>_xlfn.XLOOKUP(Tabela4[[#This Row],[Origem]],Tabela2[Estado],Tabela2[Id_Porto],-1)</f>
        <v>5</v>
      </c>
      <c r="F3078" s="68">
        <f>_xlfn.XLOOKUP(Tabela4[[#This Row],[Destino]],Tabela2[Estado],Tabela2[Id_Porto],-1)</f>
        <v>1</v>
      </c>
      <c r="G3078" s="68">
        <f>_xlfn.XLOOKUP(Tabela4[[#This Row],[Tipo]],Tabela5[Tipo],Tabela5[Id_Carga],-1)</f>
        <v>3</v>
      </c>
      <c r="H3078" s="59">
        <f>MONTH(DATE(2024, FIND(Tabela4[[#This Row],[Mês]], "janfevmarabrmaijunjulagosetoutnovdez")/3 + 1, 1))</f>
        <v>7</v>
      </c>
      <c r="I3078" s="51">
        <v>4</v>
      </c>
      <c r="J3078" s="47">
        <v>4</v>
      </c>
    </row>
    <row r="3079" spans="1:10" x14ac:dyDescent="0.25">
      <c r="A3079" s="59" t="s">
        <v>201</v>
      </c>
      <c r="B3079" s="46" t="s">
        <v>192</v>
      </c>
      <c r="C3079" s="46" t="s">
        <v>180</v>
      </c>
      <c r="D3079" s="46" t="s">
        <v>181</v>
      </c>
      <c r="E3079" s="68">
        <f>_xlfn.XLOOKUP(Tabela4[[#This Row],[Origem]],Tabela2[Estado],Tabela2[Id_Porto],-1)</f>
        <v>5</v>
      </c>
      <c r="F3079" s="68">
        <f>_xlfn.XLOOKUP(Tabela4[[#This Row],[Destino]],Tabela2[Estado],Tabela2[Id_Porto],-1)</f>
        <v>6</v>
      </c>
      <c r="G3079" s="68">
        <f>_xlfn.XLOOKUP(Tabela4[[#This Row],[Tipo]],Tabela5[Tipo],Tabela5[Id_Carga],-1)</f>
        <v>1</v>
      </c>
      <c r="H3079" s="59">
        <f>MONTH(DATE(2024, FIND(Tabela4[[#This Row],[Mês]], "janfevmarabrmaijunjulagosetoutnovdez")/3 + 1, 1))</f>
        <v>7</v>
      </c>
      <c r="I3079" s="51">
        <v>4</v>
      </c>
      <c r="J3079" s="47">
        <v>4</v>
      </c>
    </row>
    <row r="3080" spans="1:10" x14ac:dyDescent="0.25">
      <c r="A3080" s="59" t="s">
        <v>201</v>
      </c>
      <c r="B3080" s="46" t="s">
        <v>191</v>
      </c>
      <c r="C3080" s="46" t="s">
        <v>180</v>
      </c>
      <c r="D3080" s="46" t="s">
        <v>184</v>
      </c>
      <c r="E3080" s="68">
        <f>_xlfn.XLOOKUP(Tabela4[[#This Row],[Origem]],Tabela2[Estado],Tabela2[Id_Porto],-1)</f>
        <v>5</v>
      </c>
      <c r="F3080" s="68">
        <f>_xlfn.XLOOKUP(Tabela4[[#This Row],[Destino]],Tabela2[Estado],Tabela2[Id_Porto],-1)</f>
        <v>9</v>
      </c>
      <c r="G3080" s="68">
        <f>_xlfn.XLOOKUP(Tabela4[[#This Row],[Tipo]],Tabela5[Tipo],Tabela5[Id_Carga],-1)</f>
        <v>3</v>
      </c>
      <c r="H3080" s="59">
        <f>MONTH(DATE(2024, FIND(Tabela4[[#This Row],[Mês]], "janfevmarabrmaijunjulagosetoutnovdez")/3 + 1, 1))</f>
        <v>7</v>
      </c>
      <c r="I3080" s="51">
        <v>2</v>
      </c>
      <c r="J3080" s="47">
        <v>4</v>
      </c>
    </row>
    <row r="3081" spans="1:10" x14ac:dyDescent="0.25">
      <c r="A3081" s="59" t="s">
        <v>201</v>
      </c>
      <c r="B3081" s="46" t="s">
        <v>191</v>
      </c>
      <c r="C3081" s="46" t="s">
        <v>185</v>
      </c>
      <c r="D3081" s="46" t="s">
        <v>186</v>
      </c>
      <c r="E3081" s="68">
        <f>_xlfn.XLOOKUP(Tabela4[[#This Row],[Origem]],Tabela2[Estado],Tabela2[Id_Porto],-1)</f>
        <v>10</v>
      </c>
      <c r="F3081" s="68">
        <f>_xlfn.XLOOKUP(Tabela4[[#This Row],[Destino]],Tabela2[Estado],Tabela2[Id_Porto],-1)</f>
        <v>11</v>
      </c>
      <c r="G3081" s="68">
        <f>_xlfn.XLOOKUP(Tabela4[[#This Row],[Tipo]],Tabela5[Tipo],Tabela5[Id_Carga],-1)</f>
        <v>3</v>
      </c>
      <c r="H3081" s="59">
        <f>MONTH(DATE(2024, FIND(Tabela4[[#This Row],[Mês]], "janfevmarabrmaijunjulagosetoutnovdez")/3 + 1, 1))</f>
        <v>7</v>
      </c>
      <c r="I3081" s="51">
        <v>2</v>
      </c>
      <c r="J3081" s="47">
        <v>4</v>
      </c>
    </row>
    <row r="3082" spans="1:10" x14ac:dyDescent="0.25">
      <c r="A3082" s="59" t="s">
        <v>201</v>
      </c>
      <c r="B3082" s="46" t="s">
        <v>191</v>
      </c>
      <c r="C3082" s="46" t="s">
        <v>183</v>
      </c>
      <c r="D3082" s="46" t="s">
        <v>86</v>
      </c>
      <c r="E3082" s="68">
        <f>_xlfn.XLOOKUP(Tabela4[[#This Row],[Origem]],Tabela2[Estado],Tabela2[Id_Porto],-1)</f>
        <v>8</v>
      </c>
      <c r="F3082" s="68">
        <f>_xlfn.XLOOKUP(Tabela4[[#This Row],[Destino]],Tabela2[Estado],Tabela2[Id_Porto],-1)</f>
        <v>4</v>
      </c>
      <c r="G3082" s="68">
        <f>_xlfn.XLOOKUP(Tabela4[[#This Row],[Tipo]],Tabela5[Tipo],Tabela5[Id_Carga],-1)</f>
        <v>3</v>
      </c>
      <c r="H3082" s="59">
        <f>MONTH(DATE(2024, FIND(Tabela4[[#This Row],[Mês]], "janfevmarabrmaijunjulagosetoutnovdez")/3 + 1, 1))</f>
        <v>7</v>
      </c>
      <c r="I3082" s="51">
        <v>2</v>
      </c>
      <c r="J3082" s="47">
        <v>4</v>
      </c>
    </row>
    <row r="3083" spans="1:10" x14ac:dyDescent="0.25">
      <c r="A3083" s="59" t="s">
        <v>201</v>
      </c>
      <c r="B3083" s="46" t="s">
        <v>191</v>
      </c>
      <c r="C3083" s="46" t="s">
        <v>183</v>
      </c>
      <c r="D3083" s="46" t="s">
        <v>86</v>
      </c>
      <c r="E3083" s="68">
        <f>_xlfn.XLOOKUP(Tabela4[[#This Row],[Origem]],Tabela2[Estado],Tabela2[Id_Porto],-1)</f>
        <v>8</v>
      </c>
      <c r="F3083" s="68">
        <f>_xlfn.XLOOKUP(Tabela4[[#This Row],[Destino]],Tabela2[Estado],Tabela2[Id_Porto],-1)</f>
        <v>4</v>
      </c>
      <c r="G3083" s="68">
        <f>_xlfn.XLOOKUP(Tabela4[[#This Row],[Tipo]],Tabela5[Tipo],Tabela5[Id_Carga],-1)</f>
        <v>3</v>
      </c>
      <c r="H3083" s="59">
        <f>MONTH(DATE(2024, FIND(Tabela4[[#This Row],[Mês]], "janfevmarabrmaijunjulagosetoutnovdez")/3 + 1, 1))</f>
        <v>7</v>
      </c>
      <c r="I3083" s="51">
        <v>2</v>
      </c>
      <c r="J3083" s="47">
        <v>4</v>
      </c>
    </row>
    <row r="3084" spans="1:10" x14ac:dyDescent="0.25">
      <c r="A3084" s="59" t="s">
        <v>201</v>
      </c>
      <c r="B3084" s="46" t="s">
        <v>191</v>
      </c>
      <c r="C3084" s="46" t="s">
        <v>183</v>
      </c>
      <c r="D3084" s="46" t="s">
        <v>180</v>
      </c>
      <c r="E3084" s="68">
        <f>_xlfn.XLOOKUP(Tabela4[[#This Row],[Origem]],Tabela2[Estado],Tabela2[Id_Porto],-1)</f>
        <v>8</v>
      </c>
      <c r="F3084" s="68">
        <f>_xlfn.XLOOKUP(Tabela4[[#This Row],[Destino]],Tabela2[Estado],Tabela2[Id_Porto],-1)</f>
        <v>5</v>
      </c>
      <c r="G3084" s="68">
        <f>_xlfn.XLOOKUP(Tabela4[[#This Row],[Tipo]],Tabela5[Tipo],Tabela5[Id_Carga],-1)</f>
        <v>3</v>
      </c>
      <c r="H3084" s="59">
        <f>MONTH(DATE(2024, FIND(Tabela4[[#This Row],[Mês]], "janfevmarabrmaijunjulagosetoutnovdez")/3 + 1, 1))</f>
        <v>7</v>
      </c>
      <c r="I3084" s="51">
        <v>2</v>
      </c>
      <c r="J3084" s="47">
        <v>4</v>
      </c>
    </row>
    <row r="3085" spans="1:10" x14ac:dyDescent="0.25">
      <c r="A3085" s="59" t="s">
        <v>201</v>
      </c>
      <c r="B3085" s="46" t="s">
        <v>191</v>
      </c>
      <c r="C3085" s="46" t="s">
        <v>187</v>
      </c>
      <c r="D3085" s="46" t="s">
        <v>177</v>
      </c>
      <c r="E3085" s="68">
        <f>_xlfn.XLOOKUP(Tabela4[[#This Row],[Origem]],Tabela2[Estado],Tabela2[Id_Porto],-1)</f>
        <v>12</v>
      </c>
      <c r="F3085" s="68">
        <f>_xlfn.XLOOKUP(Tabela4[[#This Row],[Destino]],Tabela2[Estado],Tabela2[Id_Porto],-1)</f>
        <v>1</v>
      </c>
      <c r="G3085" s="68">
        <f>_xlfn.XLOOKUP(Tabela4[[#This Row],[Tipo]],Tabela5[Tipo],Tabela5[Id_Carga],-1)</f>
        <v>3</v>
      </c>
      <c r="H3085" s="59">
        <f>MONTH(DATE(2024, FIND(Tabela4[[#This Row],[Mês]], "janfevmarabrmaijunjulagosetoutnovdez")/3 + 1, 1))</f>
        <v>7</v>
      </c>
      <c r="I3085" s="51">
        <v>2</v>
      </c>
      <c r="J3085" s="47">
        <v>4</v>
      </c>
    </row>
    <row r="3086" spans="1:10" x14ac:dyDescent="0.25">
      <c r="A3086" s="59" t="s">
        <v>201</v>
      </c>
      <c r="B3086" s="46" t="s">
        <v>191</v>
      </c>
      <c r="C3086" s="46" t="s">
        <v>187</v>
      </c>
      <c r="D3086" s="46" t="s">
        <v>181</v>
      </c>
      <c r="E3086" s="68">
        <f>_xlfn.XLOOKUP(Tabela4[[#This Row],[Origem]],Tabela2[Estado],Tabela2[Id_Porto],-1)</f>
        <v>12</v>
      </c>
      <c r="F3086" s="68">
        <f>_xlfn.XLOOKUP(Tabela4[[#This Row],[Destino]],Tabela2[Estado],Tabela2[Id_Porto],-1)</f>
        <v>6</v>
      </c>
      <c r="G3086" s="68">
        <f>_xlfn.XLOOKUP(Tabela4[[#This Row],[Tipo]],Tabela5[Tipo],Tabela5[Id_Carga],-1)</f>
        <v>3</v>
      </c>
      <c r="H3086" s="59">
        <f>MONTH(DATE(2024, FIND(Tabela4[[#This Row],[Mês]], "janfevmarabrmaijunjulagosetoutnovdez")/3 + 1, 1))</f>
        <v>7</v>
      </c>
      <c r="I3086" s="51">
        <v>4</v>
      </c>
      <c r="J3086" s="47">
        <v>4</v>
      </c>
    </row>
    <row r="3087" spans="1:10" x14ac:dyDescent="0.25">
      <c r="A3087" s="59" t="s">
        <v>201</v>
      </c>
      <c r="B3087" s="46" t="s">
        <v>191</v>
      </c>
      <c r="C3087" s="46" t="s">
        <v>187</v>
      </c>
      <c r="D3087" s="46" t="s">
        <v>86</v>
      </c>
      <c r="E3087" s="68">
        <f>_xlfn.XLOOKUP(Tabela4[[#This Row],[Origem]],Tabela2[Estado],Tabela2[Id_Porto],-1)</f>
        <v>12</v>
      </c>
      <c r="F3087" s="68">
        <f>_xlfn.XLOOKUP(Tabela4[[#This Row],[Destino]],Tabela2[Estado],Tabela2[Id_Porto],-1)</f>
        <v>4</v>
      </c>
      <c r="G3087" s="68">
        <f>_xlfn.XLOOKUP(Tabela4[[#This Row],[Tipo]],Tabela5[Tipo],Tabela5[Id_Carga],-1)</f>
        <v>3</v>
      </c>
      <c r="H3087" s="59">
        <f>MONTH(DATE(2024, FIND(Tabela4[[#This Row],[Mês]], "janfevmarabrmaijunjulagosetoutnovdez")/3 + 1, 1))</f>
        <v>7</v>
      </c>
      <c r="I3087" s="51">
        <v>2</v>
      </c>
      <c r="J3087" s="47">
        <v>4</v>
      </c>
    </row>
    <row r="3088" spans="1:10" x14ac:dyDescent="0.25">
      <c r="A3088" s="59" t="s">
        <v>201</v>
      </c>
      <c r="B3088" s="46" t="s">
        <v>193</v>
      </c>
      <c r="C3088" s="46" t="s">
        <v>187</v>
      </c>
      <c r="D3088" s="46" t="s">
        <v>86</v>
      </c>
      <c r="E3088" s="68">
        <f>_xlfn.XLOOKUP(Tabela4[[#This Row],[Origem]],Tabela2[Estado],Tabela2[Id_Porto],-1)</f>
        <v>12</v>
      </c>
      <c r="F3088" s="68">
        <f>_xlfn.XLOOKUP(Tabela4[[#This Row],[Destino]],Tabela2[Estado],Tabela2[Id_Porto],-1)</f>
        <v>4</v>
      </c>
      <c r="G3088" s="68">
        <f>_xlfn.XLOOKUP(Tabela4[[#This Row],[Tipo]],Tabela5[Tipo],Tabela5[Id_Carga],-1)</f>
        <v>4</v>
      </c>
      <c r="H3088" s="59">
        <f>MONTH(DATE(2024, FIND(Tabela4[[#This Row],[Mês]], "janfevmarabrmaijunjulagosetoutnovdez")/3 + 1, 1))</f>
        <v>7</v>
      </c>
      <c r="I3088" s="51">
        <v>2</v>
      </c>
      <c r="J3088" s="47">
        <v>4</v>
      </c>
    </row>
    <row r="3089" spans="1:10" x14ac:dyDescent="0.25">
      <c r="A3089" s="59" t="s">
        <v>201</v>
      </c>
      <c r="B3089" s="46" t="s">
        <v>191</v>
      </c>
      <c r="C3089" s="46" t="s">
        <v>187</v>
      </c>
      <c r="D3089" s="46" t="s">
        <v>180</v>
      </c>
      <c r="E3089" s="68">
        <f>_xlfn.XLOOKUP(Tabela4[[#This Row],[Origem]],Tabela2[Estado],Tabela2[Id_Porto],-1)</f>
        <v>12</v>
      </c>
      <c r="F3089" s="68">
        <f>_xlfn.XLOOKUP(Tabela4[[#This Row],[Destino]],Tabela2[Estado],Tabela2[Id_Porto],-1)</f>
        <v>5</v>
      </c>
      <c r="G3089" s="68">
        <f>_xlfn.XLOOKUP(Tabela4[[#This Row],[Tipo]],Tabela5[Tipo],Tabela5[Id_Carga],-1)</f>
        <v>3</v>
      </c>
      <c r="H3089" s="59">
        <f>MONTH(DATE(2024, FIND(Tabela4[[#This Row],[Mês]], "janfevmarabrmaijunjulagosetoutnovdez")/3 + 1, 1))</f>
        <v>7</v>
      </c>
      <c r="I3089" s="51">
        <v>2</v>
      </c>
      <c r="J3089" s="47">
        <v>4</v>
      </c>
    </row>
    <row r="3090" spans="1:10" x14ac:dyDescent="0.25">
      <c r="A3090" s="59" t="s">
        <v>201</v>
      </c>
      <c r="B3090" s="46" t="s">
        <v>191</v>
      </c>
      <c r="C3090" s="46" t="s">
        <v>186</v>
      </c>
      <c r="D3090" s="46" t="s">
        <v>86</v>
      </c>
      <c r="E3090" s="68">
        <f>_xlfn.XLOOKUP(Tabela4[[#This Row],[Origem]],Tabela2[Estado],Tabela2[Id_Porto],-1)</f>
        <v>11</v>
      </c>
      <c r="F3090" s="68">
        <f>_xlfn.XLOOKUP(Tabela4[[#This Row],[Destino]],Tabela2[Estado],Tabela2[Id_Porto],-1)</f>
        <v>4</v>
      </c>
      <c r="G3090" s="68">
        <f>_xlfn.XLOOKUP(Tabela4[[#This Row],[Tipo]],Tabela5[Tipo],Tabela5[Id_Carga],-1)</f>
        <v>3</v>
      </c>
      <c r="H3090" s="59">
        <f>MONTH(DATE(2024, FIND(Tabela4[[#This Row],[Mês]], "janfevmarabrmaijunjulagosetoutnovdez")/3 + 1, 1))</f>
        <v>7</v>
      </c>
      <c r="I3090" s="51">
        <v>2</v>
      </c>
      <c r="J3090" s="47">
        <v>4</v>
      </c>
    </row>
    <row r="3091" spans="1:10" x14ac:dyDescent="0.25">
      <c r="A3091" s="59" t="s">
        <v>201</v>
      </c>
      <c r="B3091" s="46" t="s">
        <v>191</v>
      </c>
      <c r="C3091" s="46" t="s">
        <v>186</v>
      </c>
      <c r="D3091" s="46" t="s">
        <v>86</v>
      </c>
      <c r="E3091" s="68">
        <f>_xlfn.XLOOKUP(Tabela4[[#This Row],[Origem]],Tabela2[Estado],Tabela2[Id_Porto],-1)</f>
        <v>11</v>
      </c>
      <c r="F3091" s="68">
        <f>_xlfn.XLOOKUP(Tabela4[[#This Row],[Destino]],Tabela2[Estado],Tabela2[Id_Porto],-1)</f>
        <v>4</v>
      </c>
      <c r="G3091" s="68">
        <f>_xlfn.XLOOKUP(Tabela4[[#This Row],[Tipo]],Tabela5[Tipo],Tabela5[Id_Carga],-1)</f>
        <v>3</v>
      </c>
      <c r="H3091" s="59">
        <f>MONTH(DATE(2024, FIND(Tabela4[[#This Row],[Mês]], "janfevmarabrmaijunjulagosetoutnovdez")/3 + 1, 1))</f>
        <v>7</v>
      </c>
      <c r="I3091" s="51">
        <v>2</v>
      </c>
      <c r="J3091" s="47">
        <v>4</v>
      </c>
    </row>
    <row r="3092" spans="1:10" x14ac:dyDescent="0.25">
      <c r="A3092" s="59" t="s">
        <v>201</v>
      </c>
      <c r="B3092" s="46" t="s">
        <v>192</v>
      </c>
      <c r="C3092" s="46" t="s">
        <v>186</v>
      </c>
      <c r="D3092" s="46" t="s">
        <v>180</v>
      </c>
      <c r="E3092" s="68">
        <f>_xlfn.XLOOKUP(Tabela4[[#This Row],[Origem]],Tabela2[Estado],Tabela2[Id_Porto],-1)</f>
        <v>11</v>
      </c>
      <c r="F3092" s="68">
        <f>_xlfn.XLOOKUP(Tabela4[[#This Row],[Destino]],Tabela2[Estado],Tabela2[Id_Porto],-1)</f>
        <v>5</v>
      </c>
      <c r="G3092" s="68">
        <f>_xlfn.XLOOKUP(Tabela4[[#This Row],[Tipo]],Tabela5[Tipo],Tabela5[Id_Carga],-1)</f>
        <v>1</v>
      </c>
      <c r="H3092" s="59">
        <f>MONTH(DATE(2024, FIND(Tabela4[[#This Row],[Mês]], "janfevmarabrmaijunjulagosetoutnovdez")/3 + 1, 1))</f>
        <v>7</v>
      </c>
      <c r="I3092" s="51">
        <v>4</v>
      </c>
      <c r="J3092" s="47">
        <v>4</v>
      </c>
    </row>
    <row r="3093" spans="1:10" x14ac:dyDescent="0.25">
      <c r="A3093" s="59" t="s">
        <v>201</v>
      </c>
      <c r="B3093" s="46" t="s">
        <v>191</v>
      </c>
      <c r="C3093" s="46" t="s">
        <v>186</v>
      </c>
      <c r="D3093" s="46" t="s">
        <v>180</v>
      </c>
      <c r="E3093" s="68">
        <f>_xlfn.XLOOKUP(Tabela4[[#This Row],[Origem]],Tabela2[Estado],Tabela2[Id_Porto],-1)</f>
        <v>11</v>
      </c>
      <c r="F3093" s="68">
        <f>_xlfn.XLOOKUP(Tabela4[[#This Row],[Destino]],Tabela2[Estado],Tabela2[Id_Porto],-1)</f>
        <v>5</v>
      </c>
      <c r="G3093" s="68">
        <f>_xlfn.XLOOKUP(Tabela4[[#This Row],[Tipo]],Tabela5[Tipo],Tabela5[Id_Carga],-1)</f>
        <v>3</v>
      </c>
      <c r="H3093" s="59">
        <f>MONTH(DATE(2024, FIND(Tabela4[[#This Row],[Mês]], "janfevmarabrmaijunjulagosetoutnovdez")/3 + 1, 1))</f>
        <v>7</v>
      </c>
      <c r="I3093" s="51">
        <v>2</v>
      </c>
      <c r="J3093" s="47">
        <v>4</v>
      </c>
    </row>
    <row r="3094" spans="1:10" x14ac:dyDescent="0.25">
      <c r="A3094" s="59" t="s">
        <v>201</v>
      </c>
      <c r="B3094" s="46" t="s">
        <v>191</v>
      </c>
      <c r="C3094" s="46" t="s">
        <v>186</v>
      </c>
      <c r="D3094" s="46" t="s">
        <v>180</v>
      </c>
      <c r="E3094" s="68">
        <f>_xlfn.XLOOKUP(Tabela4[[#This Row],[Origem]],Tabela2[Estado],Tabela2[Id_Porto],-1)</f>
        <v>11</v>
      </c>
      <c r="F3094" s="68">
        <f>_xlfn.XLOOKUP(Tabela4[[#This Row],[Destino]],Tabela2[Estado],Tabela2[Id_Porto],-1)</f>
        <v>5</v>
      </c>
      <c r="G3094" s="68">
        <f>_xlfn.XLOOKUP(Tabela4[[#This Row],[Tipo]],Tabela5[Tipo],Tabela5[Id_Carga],-1)</f>
        <v>3</v>
      </c>
      <c r="H3094" s="59">
        <f>MONTH(DATE(2024, FIND(Tabela4[[#This Row],[Mês]], "janfevmarabrmaijunjulagosetoutnovdez")/3 + 1, 1))</f>
        <v>7</v>
      </c>
      <c r="I3094" s="51">
        <v>2</v>
      </c>
      <c r="J3094" s="47">
        <v>4</v>
      </c>
    </row>
    <row r="3095" spans="1:10" x14ac:dyDescent="0.25">
      <c r="A3095" s="59" t="s">
        <v>201</v>
      </c>
      <c r="B3095" s="46" t="s">
        <v>191</v>
      </c>
      <c r="C3095" s="46" t="s">
        <v>186</v>
      </c>
      <c r="D3095" s="46" t="s">
        <v>186</v>
      </c>
      <c r="E3095" s="68">
        <f>_xlfn.XLOOKUP(Tabela4[[#This Row],[Origem]],Tabela2[Estado],Tabela2[Id_Porto],-1)</f>
        <v>11</v>
      </c>
      <c r="F3095" s="68">
        <f>_xlfn.XLOOKUP(Tabela4[[#This Row],[Destino]],Tabela2[Estado],Tabela2[Id_Porto],-1)</f>
        <v>11</v>
      </c>
      <c r="G3095" s="68">
        <f>_xlfn.XLOOKUP(Tabela4[[#This Row],[Tipo]],Tabela5[Tipo],Tabela5[Id_Carga],-1)</f>
        <v>3</v>
      </c>
      <c r="H3095" s="59">
        <f>MONTH(DATE(2024, FIND(Tabela4[[#This Row],[Mês]], "janfevmarabrmaijunjulagosetoutnovdez")/3 + 1, 1))</f>
        <v>7</v>
      </c>
      <c r="I3095" s="51">
        <v>2</v>
      </c>
      <c r="J3095" s="47">
        <v>4</v>
      </c>
    </row>
    <row r="3096" spans="1:10" x14ac:dyDescent="0.25">
      <c r="A3096" s="59" t="s">
        <v>201</v>
      </c>
      <c r="B3096" s="46" t="s">
        <v>191</v>
      </c>
      <c r="C3096" s="46" t="s">
        <v>184</v>
      </c>
      <c r="D3096" s="46" t="s">
        <v>86</v>
      </c>
      <c r="E3096" s="68">
        <f>_xlfn.XLOOKUP(Tabela4[[#This Row],[Origem]],Tabela2[Estado],Tabela2[Id_Porto],-1)</f>
        <v>9</v>
      </c>
      <c r="F3096" s="68">
        <f>_xlfn.XLOOKUP(Tabela4[[#This Row],[Destino]],Tabela2[Estado],Tabela2[Id_Porto],-1)</f>
        <v>4</v>
      </c>
      <c r="G3096" s="68">
        <f>_xlfn.XLOOKUP(Tabela4[[#This Row],[Tipo]],Tabela5[Tipo],Tabela5[Id_Carga],-1)</f>
        <v>3</v>
      </c>
      <c r="H3096" s="59">
        <f>MONTH(DATE(2024, FIND(Tabela4[[#This Row],[Mês]], "janfevmarabrmaijunjulagosetoutnovdez")/3 + 1, 1))</f>
        <v>7</v>
      </c>
      <c r="I3096" s="51">
        <v>2</v>
      </c>
      <c r="J3096" s="47">
        <v>4</v>
      </c>
    </row>
    <row r="3097" spans="1:10" x14ac:dyDescent="0.25">
      <c r="A3097" s="59" t="s">
        <v>201</v>
      </c>
      <c r="B3097" s="46" t="s">
        <v>192</v>
      </c>
      <c r="C3097" s="46" t="s">
        <v>184</v>
      </c>
      <c r="D3097" s="46" t="s">
        <v>180</v>
      </c>
      <c r="E3097" s="68">
        <f>_xlfn.XLOOKUP(Tabela4[[#This Row],[Origem]],Tabela2[Estado],Tabela2[Id_Porto],-1)</f>
        <v>9</v>
      </c>
      <c r="F3097" s="68">
        <f>_xlfn.XLOOKUP(Tabela4[[#This Row],[Destino]],Tabela2[Estado],Tabela2[Id_Porto],-1)</f>
        <v>5</v>
      </c>
      <c r="G3097" s="68">
        <f>_xlfn.XLOOKUP(Tabela4[[#This Row],[Tipo]],Tabela5[Tipo],Tabela5[Id_Carga],-1)</f>
        <v>1</v>
      </c>
      <c r="H3097" s="59">
        <f>MONTH(DATE(2024, FIND(Tabela4[[#This Row],[Mês]], "janfevmarabrmaijunjulagosetoutnovdez")/3 + 1, 1))</f>
        <v>7</v>
      </c>
      <c r="I3097" s="51">
        <v>4</v>
      </c>
      <c r="J3097" s="47">
        <v>4</v>
      </c>
    </row>
    <row r="3098" spans="1:10" x14ac:dyDescent="0.25">
      <c r="A3098" s="59" t="s">
        <v>201</v>
      </c>
      <c r="B3098" s="46" t="s">
        <v>191</v>
      </c>
      <c r="C3098" s="46" t="s">
        <v>184</v>
      </c>
      <c r="D3098" s="46" t="s">
        <v>180</v>
      </c>
      <c r="E3098" s="68">
        <f>_xlfn.XLOOKUP(Tabela4[[#This Row],[Origem]],Tabela2[Estado],Tabela2[Id_Porto],-1)</f>
        <v>9</v>
      </c>
      <c r="F3098" s="68">
        <f>_xlfn.XLOOKUP(Tabela4[[#This Row],[Destino]],Tabela2[Estado],Tabela2[Id_Porto],-1)</f>
        <v>5</v>
      </c>
      <c r="G3098" s="68">
        <f>_xlfn.XLOOKUP(Tabela4[[#This Row],[Tipo]],Tabela5[Tipo],Tabela5[Id_Carga],-1)</f>
        <v>3</v>
      </c>
      <c r="H3098" s="59">
        <f>MONTH(DATE(2024, FIND(Tabela4[[#This Row],[Mês]], "janfevmarabrmaijunjulagosetoutnovdez")/3 + 1, 1))</f>
        <v>7</v>
      </c>
      <c r="I3098" s="51">
        <v>2</v>
      </c>
      <c r="J3098" s="47">
        <v>4</v>
      </c>
    </row>
    <row r="3099" spans="1:10" x14ac:dyDescent="0.25">
      <c r="A3099" s="59" t="s">
        <v>201</v>
      </c>
      <c r="B3099" s="46" t="s">
        <v>191</v>
      </c>
      <c r="C3099" s="46" t="s">
        <v>184</v>
      </c>
      <c r="D3099" s="46" t="s">
        <v>187</v>
      </c>
      <c r="E3099" s="68">
        <f>_xlfn.XLOOKUP(Tabela4[[#This Row],[Origem]],Tabela2[Estado],Tabela2[Id_Porto],-1)</f>
        <v>9</v>
      </c>
      <c r="F3099" s="68">
        <f>_xlfn.XLOOKUP(Tabela4[[#This Row],[Destino]],Tabela2[Estado],Tabela2[Id_Porto],-1)</f>
        <v>12</v>
      </c>
      <c r="G3099" s="68">
        <f>_xlfn.XLOOKUP(Tabela4[[#This Row],[Tipo]],Tabela5[Tipo],Tabela5[Id_Carga],-1)</f>
        <v>3</v>
      </c>
      <c r="H3099" s="59">
        <f>MONTH(DATE(2024, FIND(Tabela4[[#This Row],[Mês]], "janfevmarabrmaijunjulagosetoutnovdez")/3 + 1, 1))</f>
        <v>7</v>
      </c>
      <c r="I3099" s="51">
        <v>2</v>
      </c>
      <c r="J3099" s="47">
        <v>4</v>
      </c>
    </row>
    <row r="3100" spans="1:10" x14ac:dyDescent="0.25">
      <c r="A3100" s="59" t="s">
        <v>201</v>
      </c>
      <c r="B3100" s="46" t="s">
        <v>191</v>
      </c>
      <c r="C3100" s="46" t="s">
        <v>184</v>
      </c>
      <c r="D3100" s="46" t="s">
        <v>186</v>
      </c>
      <c r="E3100" s="68">
        <f>_xlfn.XLOOKUP(Tabela4[[#This Row],[Origem]],Tabela2[Estado],Tabela2[Id_Porto],-1)</f>
        <v>9</v>
      </c>
      <c r="F3100" s="68">
        <f>_xlfn.XLOOKUP(Tabela4[[#This Row],[Destino]],Tabela2[Estado],Tabela2[Id_Porto],-1)</f>
        <v>11</v>
      </c>
      <c r="G3100" s="68">
        <f>_xlfn.XLOOKUP(Tabela4[[#This Row],[Tipo]],Tabela5[Tipo],Tabela5[Id_Carga],-1)</f>
        <v>3</v>
      </c>
      <c r="H3100" s="59">
        <f>MONTH(DATE(2024, FIND(Tabela4[[#This Row],[Mês]], "janfevmarabrmaijunjulagosetoutnovdez")/3 + 1, 1))</f>
        <v>7</v>
      </c>
      <c r="I3100" s="51">
        <v>2</v>
      </c>
      <c r="J3100" s="47">
        <v>4</v>
      </c>
    </row>
    <row r="3101" spans="1:10" x14ac:dyDescent="0.25">
      <c r="A3101" s="59" t="s">
        <v>201</v>
      </c>
      <c r="B3101" s="46" t="s">
        <v>192</v>
      </c>
      <c r="C3101" s="46" t="s">
        <v>177</v>
      </c>
      <c r="D3101" s="46" t="s">
        <v>186</v>
      </c>
      <c r="E3101" s="68">
        <f>_xlfn.XLOOKUP(Tabela4[[#This Row],[Origem]],Tabela2[Estado],Tabela2[Id_Porto],-1)</f>
        <v>1</v>
      </c>
      <c r="F3101" s="68">
        <f>_xlfn.XLOOKUP(Tabela4[[#This Row],[Destino]],Tabela2[Estado],Tabela2[Id_Porto],-1)</f>
        <v>11</v>
      </c>
      <c r="G3101" s="68">
        <f>_xlfn.XLOOKUP(Tabela4[[#This Row],[Tipo]],Tabela5[Tipo],Tabela5[Id_Carga],-1)</f>
        <v>1</v>
      </c>
      <c r="H3101" s="59">
        <f>MONTH(DATE(2024, FIND(Tabela4[[#This Row],[Mês]], "janfevmarabrmaijunjulagosetoutnovdez")/3 + 1, 1))</f>
        <v>7</v>
      </c>
      <c r="I3101" s="51">
        <v>3</v>
      </c>
      <c r="J3101" s="47">
        <v>3</v>
      </c>
    </row>
    <row r="3102" spans="1:10" x14ac:dyDescent="0.25">
      <c r="A3102" s="59" t="s">
        <v>201</v>
      </c>
      <c r="B3102" s="46" t="s">
        <v>192</v>
      </c>
      <c r="C3102" s="46" t="s">
        <v>181</v>
      </c>
      <c r="D3102" s="46" t="s">
        <v>187</v>
      </c>
      <c r="E3102" s="68">
        <f>_xlfn.XLOOKUP(Tabela4[[#This Row],[Origem]],Tabela2[Estado],Tabela2[Id_Porto],-1)</f>
        <v>6</v>
      </c>
      <c r="F3102" s="68">
        <f>_xlfn.XLOOKUP(Tabela4[[#This Row],[Destino]],Tabela2[Estado],Tabela2[Id_Porto],-1)</f>
        <v>12</v>
      </c>
      <c r="G3102" s="68">
        <f>_xlfn.XLOOKUP(Tabela4[[#This Row],[Tipo]],Tabela5[Tipo],Tabela5[Id_Carga],-1)</f>
        <v>1</v>
      </c>
      <c r="H3102" s="59">
        <f>MONTH(DATE(2024, FIND(Tabela4[[#This Row],[Mês]], "janfevmarabrmaijunjulagosetoutnovdez")/3 + 1, 1))</f>
        <v>7</v>
      </c>
      <c r="I3102" s="51">
        <v>3</v>
      </c>
      <c r="J3102" s="47">
        <v>3</v>
      </c>
    </row>
    <row r="3103" spans="1:10" x14ac:dyDescent="0.25">
      <c r="A3103" s="59" t="s">
        <v>201</v>
      </c>
      <c r="B3103" s="46" t="s">
        <v>192</v>
      </c>
      <c r="C3103" s="46" t="s">
        <v>86</v>
      </c>
      <c r="D3103" s="46" t="s">
        <v>186</v>
      </c>
      <c r="E3103" s="68">
        <f>_xlfn.XLOOKUP(Tabela4[[#This Row],[Origem]],Tabela2[Estado],Tabela2[Id_Porto],-1)</f>
        <v>4</v>
      </c>
      <c r="F3103" s="68">
        <f>_xlfn.XLOOKUP(Tabela4[[#This Row],[Destino]],Tabela2[Estado],Tabela2[Id_Porto],-1)</f>
        <v>11</v>
      </c>
      <c r="G3103" s="68">
        <f>_xlfn.XLOOKUP(Tabela4[[#This Row],[Tipo]],Tabela5[Tipo],Tabela5[Id_Carga],-1)</f>
        <v>1</v>
      </c>
      <c r="H3103" s="59">
        <f>MONTH(DATE(2024, FIND(Tabela4[[#This Row],[Mês]], "janfevmarabrmaijunjulagosetoutnovdez")/3 + 1, 1))</f>
        <v>7</v>
      </c>
      <c r="I3103" s="51">
        <v>3</v>
      </c>
      <c r="J3103" s="47">
        <v>3</v>
      </c>
    </row>
    <row r="3104" spans="1:10" x14ac:dyDescent="0.25">
      <c r="A3104" s="59" t="s">
        <v>201</v>
      </c>
      <c r="B3104" s="46" t="s">
        <v>192</v>
      </c>
      <c r="C3104" s="46" t="s">
        <v>187</v>
      </c>
      <c r="D3104" s="46" t="s">
        <v>86</v>
      </c>
      <c r="E3104" s="68">
        <f>_xlfn.XLOOKUP(Tabela4[[#This Row],[Origem]],Tabela2[Estado],Tabela2[Id_Porto],-1)</f>
        <v>12</v>
      </c>
      <c r="F3104" s="68">
        <f>_xlfn.XLOOKUP(Tabela4[[#This Row],[Destino]],Tabela2[Estado],Tabela2[Id_Porto],-1)</f>
        <v>4</v>
      </c>
      <c r="G3104" s="68">
        <f>_xlfn.XLOOKUP(Tabela4[[#This Row],[Tipo]],Tabela5[Tipo],Tabela5[Id_Carga],-1)</f>
        <v>1</v>
      </c>
      <c r="H3104" s="59">
        <f>MONTH(DATE(2024, FIND(Tabela4[[#This Row],[Mês]], "janfevmarabrmaijunjulagosetoutnovdez")/3 + 1, 1))</f>
        <v>7</v>
      </c>
      <c r="I3104" s="51">
        <v>3</v>
      </c>
      <c r="J3104" s="47">
        <v>3</v>
      </c>
    </row>
    <row r="3105" spans="1:10" x14ac:dyDescent="0.25">
      <c r="A3105" s="59" t="s">
        <v>201</v>
      </c>
      <c r="B3105" s="46" t="s">
        <v>192</v>
      </c>
      <c r="C3105" s="46" t="s">
        <v>187</v>
      </c>
      <c r="D3105" s="46" t="s">
        <v>184</v>
      </c>
      <c r="E3105" s="68">
        <f>_xlfn.XLOOKUP(Tabela4[[#This Row],[Origem]],Tabela2[Estado],Tabela2[Id_Porto],-1)</f>
        <v>12</v>
      </c>
      <c r="F3105" s="68">
        <f>_xlfn.XLOOKUP(Tabela4[[#This Row],[Destino]],Tabela2[Estado],Tabela2[Id_Porto],-1)</f>
        <v>9</v>
      </c>
      <c r="G3105" s="68">
        <f>_xlfn.XLOOKUP(Tabela4[[#This Row],[Tipo]],Tabela5[Tipo],Tabela5[Id_Carga],-1)</f>
        <v>1</v>
      </c>
      <c r="H3105" s="59">
        <f>MONTH(DATE(2024, FIND(Tabela4[[#This Row],[Mês]], "janfevmarabrmaijunjulagosetoutnovdez")/3 + 1, 1))</f>
        <v>7</v>
      </c>
      <c r="I3105" s="51">
        <v>3</v>
      </c>
      <c r="J3105" s="47">
        <v>3</v>
      </c>
    </row>
    <row r="3106" spans="1:10" x14ac:dyDescent="0.25">
      <c r="A3106" s="59" t="s">
        <v>201</v>
      </c>
      <c r="B3106" s="46" t="s">
        <v>192</v>
      </c>
      <c r="C3106" s="46" t="s">
        <v>186</v>
      </c>
      <c r="D3106" s="46" t="s">
        <v>183</v>
      </c>
      <c r="E3106" s="68">
        <f>_xlfn.XLOOKUP(Tabela4[[#This Row],[Origem]],Tabela2[Estado],Tabela2[Id_Porto],-1)</f>
        <v>11</v>
      </c>
      <c r="F3106" s="68">
        <f>_xlfn.XLOOKUP(Tabela4[[#This Row],[Destino]],Tabela2[Estado],Tabela2[Id_Porto],-1)</f>
        <v>8</v>
      </c>
      <c r="G3106" s="68">
        <f>_xlfn.XLOOKUP(Tabela4[[#This Row],[Tipo]],Tabela5[Tipo],Tabela5[Id_Carga],-1)</f>
        <v>1</v>
      </c>
      <c r="H3106" s="59">
        <f>MONTH(DATE(2024, FIND(Tabela4[[#This Row],[Mês]], "janfevmarabrmaijunjulagosetoutnovdez")/3 + 1, 1))</f>
        <v>7</v>
      </c>
      <c r="I3106" s="51">
        <v>3</v>
      </c>
      <c r="J3106" s="47">
        <v>3</v>
      </c>
    </row>
    <row r="3107" spans="1:10" x14ac:dyDescent="0.25">
      <c r="A3107" s="59" t="s">
        <v>201</v>
      </c>
      <c r="B3107" s="46" t="s">
        <v>192</v>
      </c>
      <c r="C3107" s="46" t="s">
        <v>184</v>
      </c>
      <c r="D3107" s="46" t="s">
        <v>186</v>
      </c>
      <c r="E3107" s="68">
        <f>_xlfn.XLOOKUP(Tabela4[[#This Row],[Origem]],Tabela2[Estado],Tabela2[Id_Porto],-1)</f>
        <v>9</v>
      </c>
      <c r="F3107" s="68">
        <f>_xlfn.XLOOKUP(Tabela4[[#This Row],[Destino]],Tabela2[Estado],Tabela2[Id_Porto],-1)</f>
        <v>11</v>
      </c>
      <c r="G3107" s="68">
        <f>_xlfn.XLOOKUP(Tabela4[[#This Row],[Tipo]],Tabela5[Tipo],Tabela5[Id_Carga],-1)</f>
        <v>1</v>
      </c>
      <c r="H3107" s="59">
        <f>MONTH(DATE(2024, FIND(Tabela4[[#This Row],[Mês]], "janfevmarabrmaijunjulagosetoutnovdez")/3 + 1, 1))</f>
        <v>7</v>
      </c>
      <c r="I3107" s="51">
        <v>3</v>
      </c>
      <c r="J3107" s="47">
        <v>3</v>
      </c>
    </row>
    <row r="3108" spans="1:10" x14ac:dyDescent="0.25">
      <c r="A3108" s="59" t="s">
        <v>201</v>
      </c>
      <c r="B3108" s="46" t="s">
        <v>192</v>
      </c>
      <c r="C3108" s="46" t="s">
        <v>177</v>
      </c>
      <c r="D3108" s="46" t="s">
        <v>181</v>
      </c>
      <c r="E3108" s="68">
        <f>_xlfn.XLOOKUP(Tabela4[[#This Row],[Origem]],Tabela2[Estado],Tabela2[Id_Porto],-1)</f>
        <v>1</v>
      </c>
      <c r="F3108" s="68">
        <f>_xlfn.XLOOKUP(Tabela4[[#This Row],[Destino]],Tabela2[Estado],Tabela2[Id_Porto],-1)</f>
        <v>6</v>
      </c>
      <c r="G3108" s="68">
        <f>_xlfn.XLOOKUP(Tabela4[[#This Row],[Tipo]],Tabela5[Tipo],Tabela5[Id_Carga],-1)</f>
        <v>1</v>
      </c>
      <c r="H3108" s="59">
        <f>MONTH(DATE(2024, FIND(Tabela4[[#This Row],[Mês]], "janfevmarabrmaijunjulagosetoutnovdez")/3 + 1, 1))</f>
        <v>7</v>
      </c>
      <c r="I3108" s="51">
        <v>2</v>
      </c>
      <c r="J3108" s="47">
        <v>2</v>
      </c>
    </row>
    <row r="3109" spans="1:10" x14ac:dyDescent="0.25">
      <c r="A3109" s="59" t="s">
        <v>201</v>
      </c>
      <c r="B3109" s="46" t="s">
        <v>191</v>
      </c>
      <c r="C3109" s="46" t="s">
        <v>177</v>
      </c>
      <c r="D3109" s="46" t="s">
        <v>181</v>
      </c>
      <c r="E3109" s="68">
        <f>_xlfn.XLOOKUP(Tabela4[[#This Row],[Origem]],Tabela2[Estado],Tabela2[Id_Porto],-1)</f>
        <v>1</v>
      </c>
      <c r="F3109" s="68">
        <f>_xlfn.XLOOKUP(Tabela4[[#This Row],[Destino]],Tabela2[Estado],Tabela2[Id_Porto],-1)</f>
        <v>6</v>
      </c>
      <c r="G3109" s="68">
        <f>_xlfn.XLOOKUP(Tabela4[[#This Row],[Tipo]],Tabela5[Tipo],Tabela5[Id_Carga],-1)</f>
        <v>3</v>
      </c>
      <c r="H3109" s="59">
        <f>MONTH(DATE(2024, FIND(Tabela4[[#This Row],[Mês]], "janfevmarabrmaijunjulagosetoutnovdez")/3 + 1, 1))</f>
        <v>7</v>
      </c>
      <c r="I3109" s="51">
        <v>1</v>
      </c>
      <c r="J3109" s="47">
        <v>2</v>
      </c>
    </row>
    <row r="3110" spans="1:10" x14ac:dyDescent="0.25">
      <c r="A3110" s="59" t="s">
        <v>201</v>
      </c>
      <c r="B3110" s="46" t="s">
        <v>193</v>
      </c>
      <c r="C3110" s="46" t="s">
        <v>177</v>
      </c>
      <c r="D3110" s="46" t="s">
        <v>181</v>
      </c>
      <c r="E3110" s="68">
        <f>_xlfn.XLOOKUP(Tabela4[[#This Row],[Origem]],Tabela2[Estado],Tabela2[Id_Porto],-1)</f>
        <v>1</v>
      </c>
      <c r="F3110" s="68">
        <f>_xlfn.XLOOKUP(Tabela4[[#This Row],[Destino]],Tabela2[Estado],Tabela2[Id_Porto],-1)</f>
        <v>6</v>
      </c>
      <c r="G3110" s="68">
        <f>_xlfn.XLOOKUP(Tabela4[[#This Row],[Tipo]],Tabela5[Tipo],Tabela5[Id_Carga],-1)</f>
        <v>4</v>
      </c>
      <c r="H3110" s="59">
        <f>MONTH(DATE(2024, FIND(Tabela4[[#This Row],[Mês]], "janfevmarabrmaijunjulagosetoutnovdez")/3 + 1, 1))</f>
        <v>7</v>
      </c>
      <c r="I3110" s="51">
        <v>1</v>
      </c>
      <c r="J3110" s="47">
        <v>2</v>
      </c>
    </row>
    <row r="3111" spans="1:10" x14ac:dyDescent="0.25">
      <c r="A3111" s="59" t="s">
        <v>201</v>
      </c>
      <c r="B3111" s="46" t="s">
        <v>191</v>
      </c>
      <c r="C3111" s="46" t="s">
        <v>177</v>
      </c>
      <c r="D3111" s="46" t="s">
        <v>179</v>
      </c>
      <c r="E3111" s="68">
        <f>_xlfn.XLOOKUP(Tabela4[[#This Row],[Origem]],Tabela2[Estado],Tabela2[Id_Porto],-1)</f>
        <v>1</v>
      </c>
      <c r="F3111" s="68">
        <f>_xlfn.XLOOKUP(Tabela4[[#This Row],[Destino]],Tabela2[Estado],Tabela2[Id_Porto],-1)</f>
        <v>3</v>
      </c>
      <c r="G3111" s="68">
        <f>_xlfn.XLOOKUP(Tabela4[[#This Row],[Tipo]],Tabela5[Tipo],Tabela5[Id_Carga],-1)</f>
        <v>3</v>
      </c>
      <c r="H3111" s="59">
        <f>MONTH(DATE(2024, FIND(Tabela4[[#This Row],[Mês]], "janfevmarabrmaijunjulagosetoutnovdez")/3 + 1, 1))</f>
        <v>7</v>
      </c>
      <c r="I3111" s="51">
        <v>1</v>
      </c>
      <c r="J3111" s="47">
        <v>2</v>
      </c>
    </row>
    <row r="3112" spans="1:10" x14ac:dyDescent="0.25">
      <c r="A3112" s="59" t="s">
        <v>201</v>
      </c>
      <c r="B3112" s="46" t="s">
        <v>191</v>
      </c>
      <c r="C3112" s="46" t="s">
        <v>177</v>
      </c>
      <c r="D3112" s="46" t="s">
        <v>180</v>
      </c>
      <c r="E3112" s="68">
        <f>_xlfn.XLOOKUP(Tabela4[[#This Row],[Origem]],Tabela2[Estado],Tabela2[Id_Porto],-1)</f>
        <v>1</v>
      </c>
      <c r="F3112" s="68">
        <f>_xlfn.XLOOKUP(Tabela4[[#This Row],[Destino]],Tabela2[Estado],Tabela2[Id_Porto],-1)</f>
        <v>5</v>
      </c>
      <c r="G3112" s="68">
        <f>_xlfn.XLOOKUP(Tabela4[[#This Row],[Tipo]],Tabela5[Tipo],Tabela5[Id_Carga],-1)</f>
        <v>3</v>
      </c>
      <c r="H3112" s="59">
        <f>MONTH(DATE(2024, FIND(Tabela4[[#This Row],[Mês]], "janfevmarabrmaijunjulagosetoutnovdez")/3 + 1, 1))</f>
        <v>7</v>
      </c>
      <c r="I3112" s="51">
        <v>1</v>
      </c>
      <c r="J3112" s="47">
        <v>2</v>
      </c>
    </row>
    <row r="3113" spans="1:10" x14ac:dyDescent="0.25">
      <c r="A3113" s="59" t="s">
        <v>201</v>
      </c>
      <c r="B3113" s="46" t="s">
        <v>193</v>
      </c>
      <c r="C3113" s="46" t="s">
        <v>177</v>
      </c>
      <c r="D3113" s="46" t="s">
        <v>183</v>
      </c>
      <c r="E3113" s="68">
        <f>_xlfn.XLOOKUP(Tabela4[[#This Row],[Origem]],Tabela2[Estado],Tabela2[Id_Porto],-1)</f>
        <v>1</v>
      </c>
      <c r="F3113" s="68">
        <f>_xlfn.XLOOKUP(Tabela4[[#This Row],[Destino]],Tabela2[Estado],Tabela2[Id_Porto],-1)</f>
        <v>8</v>
      </c>
      <c r="G3113" s="68">
        <f>_xlfn.XLOOKUP(Tabela4[[#This Row],[Tipo]],Tabela5[Tipo],Tabela5[Id_Carga],-1)</f>
        <v>4</v>
      </c>
      <c r="H3113" s="59">
        <f>MONTH(DATE(2024, FIND(Tabela4[[#This Row],[Mês]], "janfevmarabrmaijunjulagosetoutnovdez")/3 + 1, 1))</f>
        <v>7</v>
      </c>
      <c r="I3113" s="51">
        <v>1</v>
      </c>
      <c r="J3113" s="47">
        <v>2</v>
      </c>
    </row>
    <row r="3114" spans="1:10" x14ac:dyDescent="0.25">
      <c r="A3114" s="59" t="s">
        <v>201</v>
      </c>
      <c r="B3114" s="46" t="s">
        <v>192</v>
      </c>
      <c r="C3114" s="46" t="s">
        <v>177</v>
      </c>
      <c r="D3114" s="46" t="s">
        <v>187</v>
      </c>
      <c r="E3114" s="68">
        <f>_xlfn.XLOOKUP(Tabela4[[#This Row],[Origem]],Tabela2[Estado],Tabela2[Id_Porto],-1)</f>
        <v>1</v>
      </c>
      <c r="F3114" s="68">
        <f>_xlfn.XLOOKUP(Tabela4[[#This Row],[Destino]],Tabela2[Estado],Tabela2[Id_Porto],-1)</f>
        <v>12</v>
      </c>
      <c r="G3114" s="68">
        <f>_xlfn.XLOOKUP(Tabela4[[#This Row],[Tipo]],Tabela5[Tipo],Tabela5[Id_Carga],-1)</f>
        <v>1</v>
      </c>
      <c r="H3114" s="59">
        <f>MONTH(DATE(2024, FIND(Tabela4[[#This Row],[Mês]], "janfevmarabrmaijunjulagosetoutnovdez")/3 + 1, 1))</f>
        <v>7</v>
      </c>
      <c r="I3114" s="51">
        <v>2</v>
      </c>
      <c r="J3114" s="47">
        <v>2</v>
      </c>
    </row>
    <row r="3115" spans="1:10" x14ac:dyDescent="0.25">
      <c r="A3115" s="59" t="s">
        <v>201</v>
      </c>
      <c r="B3115" s="46" t="s">
        <v>191</v>
      </c>
      <c r="C3115" s="46" t="s">
        <v>177</v>
      </c>
      <c r="D3115" s="46" t="s">
        <v>184</v>
      </c>
      <c r="E3115" s="68">
        <f>_xlfn.XLOOKUP(Tabela4[[#This Row],[Origem]],Tabela2[Estado],Tabela2[Id_Porto],-1)</f>
        <v>1</v>
      </c>
      <c r="F3115" s="68">
        <f>_xlfn.XLOOKUP(Tabela4[[#This Row],[Destino]],Tabela2[Estado],Tabela2[Id_Porto],-1)</f>
        <v>9</v>
      </c>
      <c r="G3115" s="68">
        <f>_xlfn.XLOOKUP(Tabela4[[#This Row],[Tipo]],Tabela5[Tipo],Tabela5[Id_Carga],-1)</f>
        <v>3</v>
      </c>
      <c r="H3115" s="59">
        <f>MONTH(DATE(2024, FIND(Tabela4[[#This Row],[Mês]], "janfevmarabrmaijunjulagosetoutnovdez")/3 + 1, 1))</f>
        <v>7</v>
      </c>
      <c r="I3115" s="51">
        <v>1</v>
      </c>
      <c r="J3115" s="47">
        <v>2</v>
      </c>
    </row>
    <row r="3116" spans="1:10" x14ac:dyDescent="0.25">
      <c r="A3116" s="59" t="s">
        <v>201</v>
      </c>
      <c r="B3116" s="46" t="s">
        <v>191</v>
      </c>
      <c r="C3116" s="46" t="s">
        <v>181</v>
      </c>
      <c r="D3116" s="46" t="s">
        <v>180</v>
      </c>
      <c r="E3116" s="68">
        <f>_xlfn.XLOOKUP(Tabela4[[#This Row],[Origem]],Tabela2[Estado],Tabela2[Id_Porto],-1)</f>
        <v>6</v>
      </c>
      <c r="F3116" s="68">
        <f>_xlfn.XLOOKUP(Tabela4[[#This Row],[Destino]],Tabela2[Estado],Tabela2[Id_Porto],-1)</f>
        <v>5</v>
      </c>
      <c r="G3116" s="68">
        <f>_xlfn.XLOOKUP(Tabela4[[#This Row],[Tipo]],Tabela5[Tipo],Tabela5[Id_Carga],-1)</f>
        <v>3</v>
      </c>
      <c r="H3116" s="59">
        <f>MONTH(DATE(2024, FIND(Tabela4[[#This Row],[Mês]], "janfevmarabrmaijunjulagosetoutnovdez")/3 + 1, 1))</f>
        <v>7</v>
      </c>
      <c r="I3116" s="51">
        <v>1</v>
      </c>
      <c r="J3116" s="47">
        <v>2</v>
      </c>
    </row>
    <row r="3117" spans="1:10" x14ac:dyDescent="0.25">
      <c r="A3117" s="59" t="s">
        <v>201</v>
      </c>
      <c r="B3117" s="46" t="s">
        <v>193</v>
      </c>
      <c r="C3117" s="46" t="s">
        <v>181</v>
      </c>
      <c r="D3117" s="46" t="s">
        <v>186</v>
      </c>
      <c r="E3117" s="68">
        <f>_xlfn.XLOOKUP(Tabela4[[#This Row],[Origem]],Tabela2[Estado],Tabela2[Id_Porto],-1)</f>
        <v>6</v>
      </c>
      <c r="F3117" s="68">
        <f>_xlfn.XLOOKUP(Tabela4[[#This Row],[Destino]],Tabela2[Estado],Tabela2[Id_Porto],-1)</f>
        <v>11</v>
      </c>
      <c r="G3117" s="68">
        <f>_xlfn.XLOOKUP(Tabela4[[#This Row],[Tipo]],Tabela5[Tipo],Tabela5[Id_Carga],-1)</f>
        <v>4</v>
      </c>
      <c r="H3117" s="59">
        <f>MONTH(DATE(2024, FIND(Tabela4[[#This Row],[Mês]], "janfevmarabrmaijunjulagosetoutnovdez")/3 + 1, 1))</f>
        <v>7</v>
      </c>
      <c r="I3117" s="51">
        <v>1</v>
      </c>
      <c r="J3117" s="47">
        <v>2</v>
      </c>
    </row>
    <row r="3118" spans="1:10" x14ac:dyDescent="0.25">
      <c r="A3118" s="59" t="s">
        <v>201</v>
      </c>
      <c r="B3118" s="46" t="s">
        <v>191</v>
      </c>
      <c r="C3118" s="46" t="s">
        <v>86</v>
      </c>
      <c r="D3118" s="46" t="s">
        <v>184</v>
      </c>
      <c r="E3118" s="68">
        <f>_xlfn.XLOOKUP(Tabela4[[#This Row],[Origem]],Tabela2[Estado],Tabela2[Id_Porto],-1)</f>
        <v>4</v>
      </c>
      <c r="F3118" s="68">
        <f>_xlfn.XLOOKUP(Tabela4[[#This Row],[Destino]],Tabela2[Estado],Tabela2[Id_Porto],-1)</f>
        <v>9</v>
      </c>
      <c r="G3118" s="68">
        <f>_xlfn.XLOOKUP(Tabela4[[#This Row],[Tipo]],Tabela5[Tipo],Tabela5[Id_Carga],-1)</f>
        <v>3</v>
      </c>
      <c r="H3118" s="59">
        <f>MONTH(DATE(2024, FIND(Tabela4[[#This Row],[Mês]], "janfevmarabrmaijunjulagosetoutnovdez")/3 + 1, 1))</f>
        <v>7</v>
      </c>
      <c r="I3118" s="51">
        <v>1</v>
      </c>
      <c r="J3118" s="47">
        <v>2</v>
      </c>
    </row>
    <row r="3119" spans="1:10" x14ac:dyDescent="0.25">
      <c r="A3119" s="59" t="s">
        <v>201</v>
      </c>
      <c r="B3119" s="46" t="s">
        <v>191</v>
      </c>
      <c r="C3119" s="46" t="s">
        <v>182</v>
      </c>
      <c r="D3119" s="46" t="s">
        <v>187</v>
      </c>
      <c r="E3119" s="68">
        <f>_xlfn.XLOOKUP(Tabela4[[#This Row],[Origem]],Tabela2[Estado],Tabela2[Id_Porto],-1)</f>
        <v>7</v>
      </c>
      <c r="F3119" s="68">
        <f>_xlfn.XLOOKUP(Tabela4[[#This Row],[Destino]],Tabela2[Estado],Tabela2[Id_Porto],-1)</f>
        <v>12</v>
      </c>
      <c r="G3119" s="68">
        <f>_xlfn.XLOOKUP(Tabela4[[#This Row],[Tipo]],Tabela5[Tipo],Tabela5[Id_Carga],-1)</f>
        <v>3</v>
      </c>
      <c r="H3119" s="59">
        <f>MONTH(DATE(2024, FIND(Tabela4[[#This Row],[Mês]], "janfevmarabrmaijunjulagosetoutnovdez")/3 + 1, 1))</f>
        <v>7</v>
      </c>
      <c r="I3119" s="51">
        <v>1</v>
      </c>
      <c r="J3119" s="47">
        <v>2</v>
      </c>
    </row>
    <row r="3120" spans="1:10" x14ac:dyDescent="0.25">
      <c r="A3120" s="59" t="s">
        <v>201</v>
      </c>
      <c r="B3120" s="46" t="s">
        <v>193</v>
      </c>
      <c r="C3120" s="46" t="s">
        <v>182</v>
      </c>
      <c r="D3120" s="46" t="s">
        <v>184</v>
      </c>
      <c r="E3120" s="68">
        <f>_xlfn.XLOOKUP(Tabela4[[#This Row],[Origem]],Tabela2[Estado],Tabela2[Id_Porto],-1)</f>
        <v>7</v>
      </c>
      <c r="F3120" s="68">
        <f>_xlfn.XLOOKUP(Tabela4[[#This Row],[Destino]],Tabela2[Estado],Tabela2[Id_Porto],-1)</f>
        <v>9</v>
      </c>
      <c r="G3120" s="68">
        <f>_xlfn.XLOOKUP(Tabela4[[#This Row],[Tipo]],Tabela5[Tipo],Tabela5[Id_Carga],-1)</f>
        <v>4</v>
      </c>
      <c r="H3120" s="59">
        <f>MONTH(DATE(2024, FIND(Tabela4[[#This Row],[Mês]], "janfevmarabrmaijunjulagosetoutnovdez")/3 + 1, 1))</f>
        <v>7</v>
      </c>
      <c r="I3120" s="51">
        <v>1</v>
      </c>
      <c r="J3120" s="47">
        <v>2</v>
      </c>
    </row>
    <row r="3121" spans="1:10" x14ac:dyDescent="0.25">
      <c r="A3121" s="59" t="s">
        <v>201</v>
      </c>
      <c r="B3121" s="46" t="s">
        <v>191</v>
      </c>
      <c r="C3121" s="46" t="s">
        <v>179</v>
      </c>
      <c r="D3121" s="46" t="s">
        <v>86</v>
      </c>
      <c r="E3121" s="68">
        <f>_xlfn.XLOOKUP(Tabela4[[#This Row],[Origem]],Tabela2[Estado],Tabela2[Id_Porto],-1)</f>
        <v>3</v>
      </c>
      <c r="F3121" s="68">
        <f>_xlfn.XLOOKUP(Tabela4[[#This Row],[Destino]],Tabela2[Estado],Tabela2[Id_Porto],-1)</f>
        <v>4</v>
      </c>
      <c r="G3121" s="68">
        <f>_xlfn.XLOOKUP(Tabela4[[#This Row],[Tipo]],Tabela5[Tipo],Tabela5[Id_Carga],-1)</f>
        <v>3</v>
      </c>
      <c r="H3121" s="59">
        <f>MONTH(DATE(2024, FIND(Tabela4[[#This Row],[Mês]], "janfevmarabrmaijunjulagosetoutnovdez")/3 + 1, 1))</f>
        <v>7</v>
      </c>
      <c r="I3121" s="51">
        <v>1</v>
      </c>
      <c r="J3121" s="47">
        <v>2</v>
      </c>
    </row>
    <row r="3122" spans="1:10" x14ac:dyDescent="0.25">
      <c r="A3122" s="59" t="s">
        <v>201</v>
      </c>
      <c r="B3122" s="46" t="s">
        <v>191</v>
      </c>
      <c r="C3122" s="46" t="s">
        <v>179</v>
      </c>
      <c r="D3122" s="46" t="s">
        <v>184</v>
      </c>
      <c r="E3122" s="68">
        <f>_xlfn.XLOOKUP(Tabela4[[#This Row],[Origem]],Tabela2[Estado],Tabela2[Id_Porto],-1)</f>
        <v>3</v>
      </c>
      <c r="F3122" s="68">
        <f>_xlfn.XLOOKUP(Tabela4[[#This Row],[Destino]],Tabela2[Estado],Tabela2[Id_Porto],-1)</f>
        <v>9</v>
      </c>
      <c r="G3122" s="68">
        <f>_xlfn.XLOOKUP(Tabela4[[#This Row],[Tipo]],Tabela5[Tipo],Tabela5[Id_Carga],-1)</f>
        <v>3</v>
      </c>
      <c r="H3122" s="59">
        <f>MONTH(DATE(2024, FIND(Tabela4[[#This Row],[Mês]], "janfevmarabrmaijunjulagosetoutnovdez")/3 + 1, 1))</f>
        <v>7</v>
      </c>
      <c r="I3122" s="51">
        <v>1</v>
      </c>
      <c r="J3122" s="47">
        <v>2</v>
      </c>
    </row>
    <row r="3123" spans="1:10" x14ac:dyDescent="0.25">
      <c r="A3123" s="59" t="s">
        <v>201</v>
      </c>
      <c r="B3123" s="46" t="s">
        <v>191</v>
      </c>
      <c r="C3123" s="46" t="s">
        <v>178</v>
      </c>
      <c r="D3123" s="46" t="s">
        <v>181</v>
      </c>
      <c r="E3123" s="68">
        <f>_xlfn.XLOOKUP(Tabela4[[#This Row],[Origem]],Tabela2[Estado],Tabela2[Id_Porto],-1)</f>
        <v>2</v>
      </c>
      <c r="F3123" s="68">
        <f>_xlfn.XLOOKUP(Tabela4[[#This Row],[Destino]],Tabela2[Estado],Tabela2[Id_Porto],-1)</f>
        <v>6</v>
      </c>
      <c r="G3123" s="68">
        <f>_xlfn.XLOOKUP(Tabela4[[#This Row],[Tipo]],Tabela5[Tipo],Tabela5[Id_Carga],-1)</f>
        <v>3</v>
      </c>
      <c r="H3123" s="59">
        <f>MONTH(DATE(2024, FIND(Tabela4[[#This Row],[Mês]], "janfevmarabrmaijunjulagosetoutnovdez")/3 + 1, 1))</f>
        <v>7</v>
      </c>
      <c r="I3123" s="51">
        <v>1</v>
      </c>
      <c r="J3123" s="47">
        <v>2</v>
      </c>
    </row>
    <row r="3124" spans="1:10" x14ac:dyDescent="0.25">
      <c r="A3124" s="59" t="s">
        <v>201</v>
      </c>
      <c r="B3124" s="46" t="s">
        <v>193</v>
      </c>
      <c r="C3124" s="46" t="s">
        <v>178</v>
      </c>
      <c r="D3124" s="46" t="s">
        <v>187</v>
      </c>
      <c r="E3124" s="68">
        <f>_xlfn.XLOOKUP(Tabela4[[#This Row],[Origem]],Tabela2[Estado],Tabela2[Id_Porto],-1)</f>
        <v>2</v>
      </c>
      <c r="F3124" s="68">
        <f>_xlfn.XLOOKUP(Tabela4[[#This Row],[Destino]],Tabela2[Estado],Tabela2[Id_Porto],-1)</f>
        <v>12</v>
      </c>
      <c r="G3124" s="68">
        <f>_xlfn.XLOOKUP(Tabela4[[#This Row],[Tipo]],Tabela5[Tipo],Tabela5[Id_Carga],-1)</f>
        <v>4</v>
      </c>
      <c r="H3124" s="59">
        <f>MONTH(DATE(2024, FIND(Tabela4[[#This Row],[Mês]], "janfevmarabrmaijunjulagosetoutnovdez")/3 + 1, 1))</f>
        <v>7</v>
      </c>
      <c r="I3124" s="51">
        <v>1</v>
      </c>
      <c r="J3124" s="47">
        <v>2</v>
      </c>
    </row>
    <row r="3125" spans="1:10" x14ac:dyDescent="0.25">
      <c r="A3125" s="59" t="s">
        <v>201</v>
      </c>
      <c r="B3125" s="46" t="s">
        <v>192</v>
      </c>
      <c r="C3125" s="46" t="s">
        <v>180</v>
      </c>
      <c r="D3125" s="46" t="s">
        <v>186</v>
      </c>
      <c r="E3125" s="68">
        <f>_xlfn.XLOOKUP(Tabela4[[#This Row],[Origem]],Tabela2[Estado],Tabela2[Id_Porto],-1)</f>
        <v>5</v>
      </c>
      <c r="F3125" s="68">
        <f>_xlfn.XLOOKUP(Tabela4[[#This Row],[Destino]],Tabela2[Estado],Tabela2[Id_Porto],-1)</f>
        <v>11</v>
      </c>
      <c r="G3125" s="68">
        <f>_xlfn.XLOOKUP(Tabela4[[#This Row],[Tipo]],Tabela5[Tipo],Tabela5[Id_Carga],-1)</f>
        <v>1</v>
      </c>
      <c r="H3125" s="59">
        <f>MONTH(DATE(2024, FIND(Tabela4[[#This Row],[Mês]], "janfevmarabrmaijunjulagosetoutnovdez")/3 + 1, 1))</f>
        <v>7</v>
      </c>
      <c r="I3125" s="51">
        <v>2</v>
      </c>
      <c r="J3125" s="47">
        <v>2</v>
      </c>
    </row>
    <row r="3126" spans="1:10" x14ac:dyDescent="0.25">
      <c r="A3126" s="59" t="s">
        <v>201</v>
      </c>
      <c r="B3126" s="46" t="s">
        <v>191</v>
      </c>
      <c r="C3126" s="46" t="s">
        <v>180</v>
      </c>
      <c r="D3126" s="46" t="s">
        <v>184</v>
      </c>
      <c r="E3126" s="68">
        <f>_xlfn.XLOOKUP(Tabela4[[#This Row],[Origem]],Tabela2[Estado],Tabela2[Id_Porto],-1)</f>
        <v>5</v>
      </c>
      <c r="F3126" s="68">
        <f>_xlfn.XLOOKUP(Tabela4[[#This Row],[Destino]],Tabela2[Estado],Tabela2[Id_Porto],-1)</f>
        <v>9</v>
      </c>
      <c r="G3126" s="68">
        <f>_xlfn.XLOOKUP(Tabela4[[#This Row],[Tipo]],Tabela5[Tipo],Tabela5[Id_Carga],-1)</f>
        <v>3</v>
      </c>
      <c r="H3126" s="59">
        <f>MONTH(DATE(2024, FIND(Tabela4[[#This Row],[Mês]], "janfevmarabrmaijunjulagosetoutnovdez")/3 + 1, 1))</f>
        <v>7</v>
      </c>
      <c r="I3126" s="51">
        <v>2</v>
      </c>
      <c r="J3126" s="47">
        <v>2</v>
      </c>
    </row>
    <row r="3127" spans="1:10" x14ac:dyDescent="0.25">
      <c r="A3127" s="59" t="s">
        <v>201</v>
      </c>
      <c r="B3127" s="46" t="s">
        <v>191</v>
      </c>
      <c r="C3127" s="46" t="s">
        <v>180</v>
      </c>
      <c r="D3127" s="46" t="s">
        <v>184</v>
      </c>
      <c r="E3127" s="68">
        <f>_xlfn.XLOOKUP(Tabela4[[#This Row],[Origem]],Tabela2[Estado],Tabela2[Id_Porto],-1)</f>
        <v>5</v>
      </c>
      <c r="F3127" s="68">
        <f>_xlfn.XLOOKUP(Tabela4[[#This Row],[Destino]],Tabela2[Estado],Tabela2[Id_Porto],-1)</f>
        <v>9</v>
      </c>
      <c r="G3127" s="68">
        <f>_xlfn.XLOOKUP(Tabela4[[#This Row],[Tipo]],Tabela5[Tipo],Tabela5[Id_Carga],-1)</f>
        <v>3</v>
      </c>
      <c r="H3127" s="59">
        <f>MONTH(DATE(2024, FIND(Tabela4[[#This Row],[Mês]], "janfevmarabrmaijunjulagosetoutnovdez")/3 + 1, 1))</f>
        <v>7</v>
      </c>
      <c r="I3127" s="51">
        <v>1</v>
      </c>
      <c r="J3127" s="47">
        <v>2</v>
      </c>
    </row>
    <row r="3128" spans="1:10" x14ac:dyDescent="0.25">
      <c r="A3128" s="59" t="s">
        <v>201</v>
      </c>
      <c r="B3128" s="46" t="s">
        <v>191</v>
      </c>
      <c r="C3128" s="46" t="s">
        <v>185</v>
      </c>
      <c r="D3128" s="46" t="s">
        <v>186</v>
      </c>
      <c r="E3128" s="68">
        <f>_xlfn.XLOOKUP(Tabela4[[#This Row],[Origem]],Tabela2[Estado],Tabela2[Id_Porto],-1)</f>
        <v>10</v>
      </c>
      <c r="F3128" s="68">
        <f>_xlfn.XLOOKUP(Tabela4[[#This Row],[Destino]],Tabela2[Estado],Tabela2[Id_Porto],-1)</f>
        <v>11</v>
      </c>
      <c r="G3128" s="68">
        <f>_xlfn.XLOOKUP(Tabela4[[#This Row],[Tipo]],Tabela5[Tipo],Tabela5[Id_Carga],-1)</f>
        <v>3</v>
      </c>
      <c r="H3128" s="59">
        <f>MONTH(DATE(2024, FIND(Tabela4[[#This Row],[Mês]], "janfevmarabrmaijunjulagosetoutnovdez")/3 + 1, 1))</f>
        <v>7</v>
      </c>
      <c r="I3128" s="51">
        <v>1</v>
      </c>
      <c r="J3128" s="47">
        <v>2</v>
      </c>
    </row>
    <row r="3129" spans="1:10" x14ac:dyDescent="0.25">
      <c r="A3129" s="59" t="s">
        <v>201</v>
      </c>
      <c r="B3129" s="46" t="s">
        <v>193</v>
      </c>
      <c r="C3129" s="46" t="s">
        <v>185</v>
      </c>
      <c r="D3129" s="46" t="s">
        <v>186</v>
      </c>
      <c r="E3129" s="68">
        <f>_xlfn.XLOOKUP(Tabela4[[#This Row],[Origem]],Tabela2[Estado],Tabela2[Id_Porto],-1)</f>
        <v>10</v>
      </c>
      <c r="F3129" s="68">
        <f>_xlfn.XLOOKUP(Tabela4[[#This Row],[Destino]],Tabela2[Estado],Tabela2[Id_Porto],-1)</f>
        <v>11</v>
      </c>
      <c r="G3129" s="68">
        <f>_xlfn.XLOOKUP(Tabela4[[#This Row],[Tipo]],Tabela5[Tipo],Tabela5[Id_Carga],-1)</f>
        <v>4</v>
      </c>
      <c r="H3129" s="59">
        <f>MONTH(DATE(2024, FIND(Tabela4[[#This Row],[Mês]], "janfevmarabrmaijunjulagosetoutnovdez")/3 + 1, 1))</f>
        <v>7</v>
      </c>
      <c r="I3129" s="51">
        <v>1</v>
      </c>
      <c r="J3129" s="47">
        <v>2</v>
      </c>
    </row>
    <row r="3130" spans="1:10" x14ac:dyDescent="0.25">
      <c r="A3130" s="59" t="s">
        <v>201</v>
      </c>
      <c r="B3130" s="46" t="s">
        <v>191</v>
      </c>
      <c r="C3130" s="46" t="s">
        <v>183</v>
      </c>
      <c r="D3130" s="46" t="s">
        <v>177</v>
      </c>
      <c r="E3130" s="68">
        <f>_xlfn.XLOOKUP(Tabela4[[#This Row],[Origem]],Tabela2[Estado],Tabela2[Id_Porto],-1)</f>
        <v>8</v>
      </c>
      <c r="F3130" s="68">
        <f>_xlfn.XLOOKUP(Tabela4[[#This Row],[Destino]],Tabela2[Estado],Tabela2[Id_Porto],-1)</f>
        <v>1</v>
      </c>
      <c r="G3130" s="68">
        <f>_xlfn.XLOOKUP(Tabela4[[#This Row],[Tipo]],Tabela5[Tipo],Tabela5[Id_Carga],-1)</f>
        <v>3</v>
      </c>
      <c r="H3130" s="59">
        <f>MONTH(DATE(2024, FIND(Tabela4[[#This Row],[Mês]], "janfevmarabrmaijunjulagosetoutnovdez")/3 + 1, 1))</f>
        <v>7</v>
      </c>
      <c r="I3130" s="51">
        <v>1</v>
      </c>
      <c r="J3130" s="47">
        <v>2</v>
      </c>
    </row>
    <row r="3131" spans="1:10" x14ac:dyDescent="0.25">
      <c r="A3131" s="59" t="s">
        <v>201</v>
      </c>
      <c r="B3131" s="46" t="s">
        <v>193</v>
      </c>
      <c r="C3131" s="46" t="s">
        <v>183</v>
      </c>
      <c r="D3131" s="46" t="s">
        <v>185</v>
      </c>
      <c r="E3131" s="68">
        <f>_xlfn.XLOOKUP(Tabela4[[#This Row],[Origem]],Tabela2[Estado],Tabela2[Id_Porto],-1)</f>
        <v>8</v>
      </c>
      <c r="F3131" s="68">
        <f>_xlfn.XLOOKUP(Tabela4[[#This Row],[Destino]],Tabela2[Estado],Tabela2[Id_Porto],-1)</f>
        <v>10</v>
      </c>
      <c r="G3131" s="68">
        <f>_xlfn.XLOOKUP(Tabela4[[#This Row],[Tipo]],Tabela5[Tipo],Tabela5[Id_Carga],-1)</f>
        <v>4</v>
      </c>
      <c r="H3131" s="59">
        <f>MONTH(DATE(2024, FIND(Tabela4[[#This Row],[Mês]], "janfevmarabrmaijunjulagosetoutnovdez")/3 + 1, 1))</f>
        <v>7</v>
      </c>
      <c r="I3131" s="51">
        <v>1</v>
      </c>
      <c r="J3131" s="47">
        <v>2</v>
      </c>
    </row>
    <row r="3132" spans="1:10" x14ac:dyDescent="0.25">
      <c r="A3132" s="59" t="s">
        <v>201</v>
      </c>
      <c r="B3132" s="46" t="s">
        <v>191</v>
      </c>
      <c r="C3132" s="46" t="s">
        <v>183</v>
      </c>
      <c r="D3132" s="46" t="s">
        <v>186</v>
      </c>
      <c r="E3132" s="68">
        <f>_xlfn.XLOOKUP(Tabela4[[#This Row],[Origem]],Tabela2[Estado],Tabela2[Id_Porto],-1)</f>
        <v>8</v>
      </c>
      <c r="F3132" s="68">
        <f>_xlfn.XLOOKUP(Tabela4[[#This Row],[Destino]],Tabela2[Estado],Tabela2[Id_Porto],-1)</f>
        <v>11</v>
      </c>
      <c r="G3132" s="68">
        <f>_xlfn.XLOOKUP(Tabela4[[#This Row],[Tipo]],Tabela5[Tipo],Tabela5[Id_Carga],-1)</f>
        <v>3</v>
      </c>
      <c r="H3132" s="59">
        <f>MONTH(DATE(2024, FIND(Tabela4[[#This Row],[Mês]], "janfevmarabrmaijunjulagosetoutnovdez")/3 + 1, 1))</f>
        <v>7</v>
      </c>
      <c r="I3132" s="51">
        <v>1</v>
      </c>
      <c r="J3132" s="47">
        <v>2</v>
      </c>
    </row>
    <row r="3133" spans="1:10" x14ac:dyDescent="0.25">
      <c r="A3133" s="59" t="s">
        <v>201</v>
      </c>
      <c r="B3133" s="46" t="s">
        <v>193</v>
      </c>
      <c r="C3133" s="46" t="s">
        <v>183</v>
      </c>
      <c r="D3133" s="46" t="s">
        <v>186</v>
      </c>
      <c r="E3133" s="68">
        <f>_xlfn.XLOOKUP(Tabela4[[#This Row],[Origem]],Tabela2[Estado],Tabela2[Id_Porto],-1)</f>
        <v>8</v>
      </c>
      <c r="F3133" s="68">
        <f>_xlfn.XLOOKUP(Tabela4[[#This Row],[Destino]],Tabela2[Estado],Tabela2[Id_Porto],-1)</f>
        <v>11</v>
      </c>
      <c r="G3133" s="68">
        <f>_xlfn.XLOOKUP(Tabela4[[#This Row],[Tipo]],Tabela5[Tipo],Tabela5[Id_Carga],-1)</f>
        <v>4</v>
      </c>
      <c r="H3133" s="59">
        <f>MONTH(DATE(2024, FIND(Tabela4[[#This Row],[Mês]], "janfevmarabrmaijunjulagosetoutnovdez")/3 + 1, 1))</f>
        <v>7</v>
      </c>
      <c r="I3133" s="51">
        <v>1</v>
      </c>
      <c r="J3133" s="47">
        <v>2</v>
      </c>
    </row>
    <row r="3134" spans="1:10" x14ac:dyDescent="0.25">
      <c r="A3134" s="59" t="s">
        <v>201</v>
      </c>
      <c r="B3134" s="46" t="s">
        <v>191</v>
      </c>
      <c r="C3134" s="46" t="s">
        <v>183</v>
      </c>
      <c r="D3134" s="46" t="s">
        <v>186</v>
      </c>
      <c r="E3134" s="68">
        <f>_xlfn.XLOOKUP(Tabela4[[#This Row],[Origem]],Tabela2[Estado],Tabela2[Id_Porto],-1)</f>
        <v>8</v>
      </c>
      <c r="F3134" s="68">
        <f>_xlfn.XLOOKUP(Tabela4[[#This Row],[Destino]],Tabela2[Estado],Tabela2[Id_Porto],-1)</f>
        <v>11</v>
      </c>
      <c r="G3134" s="68">
        <f>_xlfn.XLOOKUP(Tabela4[[#This Row],[Tipo]],Tabela5[Tipo],Tabela5[Id_Carga],-1)</f>
        <v>3</v>
      </c>
      <c r="H3134" s="59">
        <f>MONTH(DATE(2024, FIND(Tabela4[[#This Row],[Mês]], "janfevmarabrmaijunjulagosetoutnovdez")/3 + 1, 1))</f>
        <v>7</v>
      </c>
      <c r="I3134" s="51">
        <v>1</v>
      </c>
      <c r="J3134" s="47">
        <v>2</v>
      </c>
    </row>
    <row r="3135" spans="1:10" x14ac:dyDescent="0.25">
      <c r="A3135" s="59" t="s">
        <v>201</v>
      </c>
      <c r="B3135" s="46" t="s">
        <v>191</v>
      </c>
      <c r="C3135" s="46" t="s">
        <v>187</v>
      </c>
      <c r="D3135" s="46" t="s">
        <v>177</v>
      </c>
      <c r="E3135" s="68">
        <f>_xlfn.XLOOKUP(Tabela4[[#This Row],[Origem]],Tabela2[Estado],Tabela2[Id_Porto],-1)</f>
        <v>12</v>
      </c>
      <c r="F3135" s="68">
        <f>_xlfn.XLOOKUP(Tabela4[[#This Row],[Destino]],Tabela2[Estado],Tabela2[Id_Porto],-1)</f>
        <v>1</v>
      </c>
      <c r="G3135" s="68">
        <f>_xlfn.XLOOKUP(Tabela4[[#This Row],[Tipo]],Tabela5[Tipo],Tabela5[Id_Carga],-1)</f>
        <v>3</v>
      </c>
      <c r="H3135" s="59">
        <f>MONTH(DATE(2024, FIND(Tabela4[[#This Row],[Mês]], "janfevmarabrmaijunjulagosetoutnovdez")/3 + 1, 1))</f>
        <v>7</v>
      </c>
      <c r="I3135" s="51">
        <v>2</v>
      </c>
      <c r="J3135" s="47">
        <v>2</v>
      </c>
    </row>
    <row r="3136" spans="1:10" x14ac:dyDescent="0.25">
      <c r="A3136" s="59" t="s">
        <v>201</v>
      </c>
      <c r="B3136" s="46" t="s">
        <v>191</v>
      </c>
      <c r="C3136" s="46" t="s">
        <v>187</v>
      </c>
      <c r="D3136" s="46" t="s">
        <v>177</v>
      </c>
      <c r="E3136" s="68">
        <f>_xlfn.XLOOKUP(Tabela4[[#This Row],[Origem]],Tabela2[Estado],Tabela2[Id_Porto],-1)</f>
        <v>12</v>
      </c>
      <c r="F3136" s="68">
        <f>_xlfn.XLOOKUP(Tabela4[[#This Row],[Destino]],Tabela2[Estado],Tabela2[Id_Porto],-1)</f>
        <v>1</v>
      </c>
      <c r="G3136" s="68">
        <f>_xlfn.XLOOKUP(Tabela4[[#This Row],[Tipo]],Tabela5[Tipo],Tabela5[Id_Carga],-1)</f>
        <v>3</v>
      </c>
      <c r="H3136" s="59">
        <f>MONTH(DATE(2024, FIND(Tabela4[[#This Row],[Mês]], "janfevmarabrmaijunjulagosetoutnovdez")/3 + 1, 1))</f>
        <v>7</v>
      </c>
      <c r="I3136" s="51">
        <v>1</v>
      </c>
      <c r="J3136" s="47">
        <v>2</v>
      </c>
    </row>
    <row r="3137" spans="1:10" x14ac:dyDescent="0.25">
      <c r="A3137" s="59" t="s">
        <v>201</v>
      </c>
      <c r="B3137" s="46" t="s">
        <v>191</v>
      </c>
      <c r="C3137" s="46" t="s">
        <v>187</v>
      </c>
      <c r="D3137" s="46" t="s">
        <v>181</v>
      </c>
      <c r="E3137" s="68">
        <f>_xlfn.XLOOKUP(Tabela4[[#This Row],[Origem]],Tabela2[Estado],Tabela2[Id_Porto],-1)</f>
        <v>12</v>
      </c>
      <c r="F3137" s="68">
        <f>_xlfn.XLOOKUP(Tabela4[[#This Row],[Destino]],Tabela2[Estado],Tabela2[Id_Porto],-1)</f>
        <v>6</v>
      </c>
      <c r="G3137" s="68">
        <f>_xlfn.XLOOKUP(Tabela4[[#This Row],[Tipo]],Tabela5[Tipo],Tabela5[Id_Carga],-1)</f>
        <v>3</v>
      </c>
      <c r="H3137" s="59">
        <f>MONTH(DATE(2024, FIND(Tabela4[[#This Row],[Mês]], "janfevmarabrmaijunjulagosetoutnovdez")/3 + 1, 1))</f>
        <v>7</v>
      </c>
      <c r="I3137" s="51">
        <v>1</v>
      </c>
      <c r="J3137" s="47">
        <v>2</v>
      </c>
    </row>
    <row r="3138" spans="1:10" x14ac:dyDescent="0.25">
      <c r="A3138" s="59" t="s">
        <v>201</v>
      </c>
      <c r="B3138" s="46" t="s">
        <v>191</v>
      </c>
      <c r="C3138" s="46" t="s">
        <v>187</v>
      </c>
      <c r="D3138" s="46" t="s">
        <v>181</v>
      </c>
      <c r="E3138" s="68">
        <f>_xlfn.XLOOKUP(Tabela4[[#This Row],[Origem]],Tabela2[Estado],Tabela2[Id_Porto],-1)</f>
        <v>12</v>
      </c>
      <c r="F3138" s="68">
        <f>_xlfn.XLOOKUP(Tabela4[[#This Row],[Destino]],Tabela2[Estado],Tabela2[Id_Porto],-1)</f>
        <v>6</v>
      </c>
      <c r="G3138" s="68">
        <f>_xlfn.XLOOKUP(Tabela4[[#This Row],[Tipo]],Tabela5[Tipo],Tabela5[Id_Carga],-1)</f>
        <v>3</v>
      </c>
      <c r="H3138" s="59">
        <f>MONTH(DATE(2024, FIND(Tabela4[[#This Row],[Mês]], "janfevmarabrmaijunjulagosetoutnovdez")/3 + 1, 1))</f>
        <v>7</v>
      </c>
      <c r="I3138" s="51">
        <v>1</v>
      </c>
      <c r="J3138" s="47">
        <v>2</v>
      </c>
    </row>
    <row r="3139" spans="1:10" x14ac:dyDescent="0.25">
      <c r="A3139" s="59" t="s">
        <v>201</v>
      </c>
      <c r="B3139" s="46" t="s">
        <v>191</v>
      </c>
      <c r="C3139" s="46" t="s">
        <v>187</v>
      </c>
      <c r="D3139" s="46" t="s">
        <v>86</v>
      </c>
      <c r="E3139" s="68">
        <f>_xlfn.XLOOKUP(Tabela4[[#This Row],[Origem]],Tabela2[Estado],Tabela2[Id_Porto],-1)</f>
        <v>12</v>
      </c>
      <c r="F3139" s="68">
        <f>_xlfn.XLOOKUP(Tabela4[[#This Row],[Destino]],Tabela2[Estado],Tabela2[Id_Porto],-1)</f>
        <v>4</v>
      </c>
      <c r="G3139" s="68">
        <f>_xlfn.XLOOKUP(Tabela4[[#This Row],[Tipo]],Tabela5[Tipo],Tabela5[Id_Carga],-1)</f>
        <v>3</v>
      </c>
      <c r="H3139" s="59">
        <f>MONTH(DATE(2024, FIND(Tabela4[[#This Row],[Mês]], "janfevmarabrmaijunjulagosetoutnovdez")/3 + 1, 1))</f>
        <v>7</v>
      </c>
      <c r="I3139" s="51">
        <v>1</v>
      </c>
      <c r="J3139" s="47">
        <v>2</v>
      </c>
    </row>
    <row r="3140" spans="1:10" x14ac:dyDescent="0.25">
      <c r="A3140" s="59" t="s">
        <v>201</v>
      </c>
      <c r="B3140" s="46" t="s">
        <v>191</v>
      </c>
      <c r="C3140" s="46" t="s">
        <v>187</v>
      </c>
      <c r="D3140" s="46" t="s">
        <v>179</v>
      </c>
      <c r="E3140" s="68">
        <f>_xlfn.XLOOKUP(Tabela4[[#This Row],[Origem]],Tabela2[Estado],Tabela2[Id_Porto],-1)</f>
        <v>12</v>
      </c>
      <c r="F3140" s="68">
        <f>_xlfn.XLOOKUP(Tabela4[[#This Row],[Destino]],Tabela2[Estado],Tabela2[Id_Porto],-1)</f>
        <v>3</v>
      </c>
      <c r="G3140" s="68">
        <f>_xlfn.XLOOKUP(Tabela4[[#This Row],[Tipo]],Tabela5[Tipo],Tabela5[Id_Carga],-1)</f>
        <v>3</v>
      </c>
      <c r="H3140" s="59">
        <f>MONTH(DATE(2024, FIND(Tabela4[[#This Row],[Mês]], "janfevmarabrmaijunjulagosetoutnovdez")/3 + 1, 1))</f>
        <v>7</v>
      </c>
      <c r="I3140" s="51">
        <v>1</v>
      </c>
      <c r="J3140" s="47">
        <v>2</v>
      </c>
    </row>
    <row r="3141" spans="1:10" x14ac:dyDescent="0.25">
      <c r="A3141" s="59" t="s">
        <v>201</v>
      </c>
      <c r="B3141" s="46" t="s">
        <v>191</v>
      </c>
      <c r="C3141" s="46" t="s">
        <v>187</v>
      </c>
      <c r="D3141" s="46" t="s">
        <v>180</v>
      </c>
      <c r="E3141" s="68">
        <f>_xlfn.XLOOKUP(Tabela4[[#This Row],[Origem]],Tabela2[Estado],Tabela2[Id_Porto],-1)</f>
        <v>12</v>
      </c>
      <c r="F3141" s="68">
        <f>_xlfn.XLOOKUP(Tabela4[[#This Row],[Destino]],Tabela2[Estado],Tabela2[Id_Porto],-1)</f>
        <v>5</v>
      </c>
      <c r="G3141" s="68">
        <f>_xlfn.XLOOKUP(Tabela4[[#This Row],[Tipo]],Tabela5[Tipo],Tabela5[Id_Carga],-1)</f>
        <v>3</v>
      </c>
      <c r="H3141" s="59">
        <f>MONTH(DATE(2024, FIND(Tabela4[[#This Row],[Mês]], "janfevmarabrmaijunjulagosetoutnovdez")/3 + 1, 1))</f>
        <v>7</v>
      </c>
      <c r="I3141" s="51">
        <v>1</v>
      </c>
      <c r="J3141" s="47">
        <v>2</v>
      </c>
    </row>
    <row r="3142" spans="1:10" x14ac:dyDescent="0.25">
      <c r="A3142" s="59" t="s">
        <v>201</v>
      </c>
      <c r="B3142" s="46" t="s">
        <v>193</v>
      </c>
      <c r="C3142" s="46" t="s">
        <v>187</v>
      </c>
      <c r="D3142" s="46" t="s">
        <v>186</v>
      </c>
      <c r="E3142" s="68">
        <f>_xlfn.XLOOKUP(Tabela4[[#This Row],[Origem]],Tabela2[Estado],Tabela2[Id_Porto],-1)</f>
        <v>12</v>
      </c>
      <c r="F3142" s="68">
        <f>_xlfn.XLOOKUP(Tabela4[[#This Row],[Destino]],Tabela2[Estado],Tabela2[Id_Porto],-1)</f>
        <v>11</v>
      </c>
      <c r="G3142" s="68">
        <f>_xlfn.XLOOKUP(Tabela4[[#This Row],[Tipo]],Tabela5[Tipo],Tabela5[Id_Carga],-1)</f>
        <v>4</v>
      </c>
      <c r="H3142" s="59">
        <f>MONTH(DATE(2024, FIND(Tabela4[[#This Row],[Mês]], "janfevmarabrmaijunjulagosetoutnovdez")/3 + 1, 1))</f>
        <v>7</v>
      </c>
      <c r="I3142" s="51">
        <v>1</v>
      </c>
      <c r="J3142" s="47">
        <v>2</v>
      </c>
    </row>
    <row r="3143" spans="1:10" x14ac:dyDescent="0.25">
      <c r="A3143" s="59" t="s">
        <v>201</v>
      </c>
      <c r="B3143" s="46" t="s">
        <v>192</v>
      </c>
      <c r="C3143" s="46" t="s">
        <v>186</v>
      </c>
      <c r="D3143" s="46" t="s">
        <v>86</v>
      </c>
      <c r="E3143" s="68">
        <f>_xlfn.XLOOKUP(Tabela4[[#This Row],[Origem]],Tabela2[Estado],Tabela2[Id_Porto],-1)</f>
        <v>11</v>
      </c>
      <c r="F3143" s="68">
        <f>_xlfn.XLOOKUP(Tabela4[[#This Row],[Destino]],Tabela2[Estado],Tabela2[Id_Porto],-1)</f>
        <v>4</v>
      </c>
      <c r="G3143" s="68">
        <f>_xlfn.XLOOKUP(Tabela4[[#This Row],[Tipo]],Tabela5[Tipo],Tabela5[Id_Carga],-1)</f>
        <v>1</v>
      </c>
      <c r="H3143" s="59">
        <f>MONTH(DATE(2024, FIND(Tabela4[[#This Row],[Mês]], "janfevmarabrmaijunjulagosetoutnovdez")/3 + 1, 1))</f>
        <v>7</v>
      </c>
      <c r="I3143" s="51">
        <v>2</v>
      </c>
      <c r="J3143" s="47">
        <v>2</v>
      </c>
    </row>
    <row r="3144" spans="1:10" x14ac:dyDescent="0.25">
      <c r="A3144" s="59" t="s">
        <v>201</v>
      </c>
      <c r="B3144" s="46" t="s">
        <v>191</v>
      </c>
      <c r="C3144" s="46" t="s">
        <v>186</v>
      </c>
      <c r="D3144" s="46" t="s">
        <v>86</v>
      </c>
      <c r="E3144" s="68">
        <f>_xlfn.XLOOKUP(Tabela4[[#This Row],[Origem]],Tabela2[Estado],Tabela2[Id_Porto],-1)</f>
        <v>11</v>
      </c>
      <c r="F3144" s="68">
        <f>_xlfn.XLOOKUP(Tabela4[[#This Row],[Destino]],Tabela2[Estado],Tabela2[Id_Porto],-1)</f>
        <v>4</v>
      </c>
      <c r="G3144" s="68">
        <f>_xlfn.XLOOKUP(Tabela4[[#This Row],[Tipo]],Tabela5[Tipo],Tabela5[Id_Carga],-1)</f>
        <v>3</v>
      </c>
      <c r="H3144" s="59">
        <f>MONTH(DATE(2024, FIND(Tabela4[[#This Row],[Mês]], "janfevmarabrmaijunjulagosetoutnovdez")/3 + 1, 1))</f>
        <v>7</v>
      </c>
      <c r="I3144" s="51">
        <v>1</v>
      </c>
      <c r="J3144" s="47">
        <v>2</v>
      </c>
    </row>
    <row r="3145" spans="1:10" x14ac:dyDescent="0.25">
      <c r="A3145" s="59" t="s">
        <v>201</v>
      </c>
      <c r="B3145" s="46" t="s">
        <v>191</v>
      </c>
      <c r="C3145" s="46" t="s">
        <v>186</v>
      </c>
      <c r="D3145" s="46" t="s">
        <v>180</v>
      </c>
      <c r="E3145" s="68">
        <f>_xlfn.XLOOKUP(Tabela4[[#This Row],[Origem]],Tabela2[Estado],Tabela2[Id_Porto],-1)</f>
        <v>11</v>
      </c>
      <c r="F3145" s="68">
        <f>_xlfn.XLOOKUP(Tabela4[[#This Row],[Destino]],Tabela2[Estado],Tabela2[Id_Porto],-1)</f>
        <v>5</v>
      </c>
      <c r="G3145" s="68">
        <f>_xlfn.XLOOKUP(Tabela4[[#This Row],[Tipo]],Tabela5[Tipo],Tabela5[Id_Carga],-1)</f>
        <v>3</v>
      </c>
      <c r="H3145" s="59">
        <f>MONTH(DATE(2024, FIND(Tabela4[[#This Row],[Mês]], "janfevmarabrmaijunjulagosetoutnovdez")/3 + 1, 1))</f>
        <v>7</v>
      </c>
      <c r="I3145" s="51">
        <v>1</v>
      </c>
      <c r="J3145" s="47">
        <v>2</v>
      </c>
    </row>
    <row r="3146" spans="1:10" x14ac:dyDescent="0.25">
      <c r="A3146" s="59" t="s">
        <v>201</v>
      </c>
      <c r="B3146" s="46" t="s">
        <v>191</v>
      </c>
      <c r="C3146" s="46" t="s">
        <v>186</v>
      </c>
      <c r="D3146" s="46" t="s">
        <v>183</v>
      </c>
      <c r="E3146" s="68">
        <f>_xlfn.XLOOKUP(Tabela4[[#This Row],[Origem]],Tabela2[Estado],Tabela2[Id_Porto],-1)</f>
        <v>11</v>
      </c>
      <c r="F3146" s="68">
        <f>_xlfn.XLOOKUP(Tabela4[[#This Row],[Destino]],Tabela2[Estado],Tabela2[Id_Porto],-1)</f>
        <v>8</v>
      </c>
      <c r="G3146" s="68">
        <f>_xlfn.XLOOKUP(Tabela4[[#This Row],[Tipo]],Tabela5[Tipo],Tabela5[Id_Carga],-1)</f>
        <v>3</v>
      </c>
      <c r="H3146" s="59">
        <f>MONTH(DATE(2024, FIND(Tabela4[[#This Row],[Mês]], "janfevmarabrmaijunjulagosetoutnovdez")/3 + 1, 1))</f>
        <v>7</v>
      </c>
      <c r="I3146" s="51">
        <v>1</v>
      </c>
      <c r="J3146" s="47">
        <v>2</v>
      </c>
    </row>
    <row r="3147" spans="1:10" x14ac:dyDescent="0.25">
      <c r="A3147" s="59" t="s">
        <v>201</v>
      </c>
      <c r="B3147" s="46" t="s">
        <v>191</v>
      </c>
      <c r="C3147" s="46" t="s">
        <v>186</v>
      </c>
      <c r="D3147" s="46" t="s">
        <v>187</v>
      </c>
      <c r="E3147" s="68">
        <f>_xlfn.XLOOKUP(Tabela4[[#This Row],[Origem]],Tabela2[Estado],Tabela2[Id_Porto],-1)</f>
        <v>11</v>
      </c>
      <c r="F3147" s="68">
        <f>_xlfn.XLOOKUP(Tabela4[[#This Row],[Destino]],Tabela2[Estado],Tabela2[Id_Porto],-1)</f>
        <v>12</v>
      </c>
      <c r="G3147" s="68">
        <f>_xlfn.XLOOKUP(Tabela4[[#This Row],[Tipo]],Tabela5[Tipo],Tabela5[Id_Carga],-1)</f>
        <v>3</v>
      </c>
      <c r="H3147" s="59">
        <f>MONTH(DATE(2024, FIND(Tabela4[[#This Row],[Mês]], "janfevmarabrmaijunjulagosetoutnovdez")/3 + 1, 1))</f>
        <v>7</v>
      </c>
      <c r="I3147" s="51">
        <v>1</v>
      </c>
      <c r="J3147" s="47">
        <v>2</v>
      </c>
    </row>
    <row r="3148" spans="1:10" x14ac:dyDescent="0.25">
      <c r="A3148" s="59" t="s">
        <v>201</v>
      </c>
      <c r="B3148" s="46" t="s">
        <v>192</v>
      </c>
      <c r="C3148" s="46" t="s">
        <v>186</v>
      </c>
      <c r="D3148" s="46" t="s">
        <v>186</v>
      </c>
      <c r="E3148" s="68">
        <f>_xlfn.XLOOKUP(Tabela4[[#This Row],[Origem]],Tabela2[Estado],Tabela2[Id_Porto],-1)</f>
        <v>11</v>
      </c>
      <c r="F3148" s="68">
        <f>_xlfn.XLOOKUP(Tabela4[[#This Row],[Destino]],Tabela2[Estado],Tabela2[Id_Porto],-1)</f>
        <v>11</v>
      </c>
      <c r="G3148" s="68">
        <f>_xlfn.XLOOKUP(Tabela4[[#This Row],[Tipo]],Tabela5[Tipo],Tabela5[Id_Carga],-1)</f>
        <v>1</v>
      </c>
      <c r="H3148" s="59">
        <f>MONTH(DATE(2024, FIND(Tabela4[[#This Row],[Mês]], "janfevmarabrmaijunjulagosetoutnovdez")/3 + 1, 1))</f>
        <v>7</v>
      </c>
      <c r="I3148" s="51">
        <v>2</v>
      </c>
      <c r="J3148" s="47">
        <v>2</v>
      </c>
    </row>
    <row r="3149" spans="1:10" x14ac:dyDescent="0.25">
      <c r="A3149" s="59" t="s">
        <v>201</v>
      </c>
      <c r="B3149" s="46" t="s">
        <v>192</v>
      </c>
      <c r="C3149" s="46" t="s">
        <v>186</v>
      </c>
      <c r="D3149" s="46" t="s">
        <v>186</v>
      </c>
      <c r="E3149" s="68">
        <f>_xlfn.XLOOKUP(Tabela4[[#This Row],[Origem]],Tabela2[Estado],Tabela2[Id_Porto],-1)</f>
        <v>11</v>
      </c>
      <c r="F3149" s="68">
        <f>_xlfn.XLOOKUP(Tabela4[[#This Row],[Destino]],Tabela2[Estado],Tabela2[Id_Porto],-1)</f>
        <v>11</v>
      </c>
      <c r="G3149" s="68">
        <f>_xlfn.XLOOKUP(Tabela4[[#This Row],[Tipo]],Tabela5[Tipo],Tabela5[Id_Carga],-1)</f>
        <v>1</v>
      </c>
      <c r="H3149" s="59">
        <f>MONTH(DATE(2024, FIND(Tabela4[[#This Row],[Mês]], "janfevmarabrmaijunjulagosetoutnovdez")/3 + 1, 1))</f>
        <v>7</v>
      </c>
      <c r="I3149" s="51">
        <v>2</v>
      </c>
      <c r="J3149" s="47">
        <v>2</v>
      </c>
    </row>
    <row r="3150" spans="1:10" x14ac:dyDescent="0.25">
      <c r="A3150" s="59" t="s">
        <v>201</v>
      </c>
      <c r="B3150" s="46" t="s">
        <v>192</v>
      </c>
      <c r="C3150" s="46" t="s">
        <v>184</v>
      </c>
      <c r="D3150" s="46" t="s">
        <v>179</v>
      </c>
      <c r="E3150" s="68">
        <f>_xlfn.XLOOKUP(Tabela4[[#This Row],[Origem]],Tabela2[Estado],Tabela2[Id_Porto],-1)</f>
        <v>9</v>
      </c>
      <c r="F3150" s="68">
        <f>_xlfn.XLOOKUP(Tabela4[[#This Row],[Destino]],Tabela2[Estado],Tabela2[Id_Porto],-1)</f>
        <v>3</v>
      </c>
      <c r="G3150" s="68">
        <f>_xlfn.XLOOKUP(Tabela4[[#This Row],[Tipo]],Tabela5[Tipo],Tabela5[Id_Carga],-1)</f>
        <v>1</v>
      </c>
      <c r="H3150" s="59">
        <f>MONTH(DATE(2024, FIND(Tabela4[[#This Row],[Mês]], "janfevmarabrmaijunjulagosetoutnovdez")/3 + 1, 1))</f>
        <v>7</v>
      </c>
      <c r="I3150" s="51">
        <v>2</v>
      </c>
      <c r="J3150" s="47">
        <v>2</v>
      </c>
    </row>
    <row r="3151" spans="1:10" x14ac:dyDescent="0.25">
      <c r="A3151" s="59" t="s">
        <v>201</v>
      </c>
      <c r="B3151" s="46" t="s">
        <v>191</v>
      </c>
      <c r="C3151" s="46" t="s">
        <v>184</v>
      </c>
      <c r="D3151" s="46" t="s">
        <v>180</v>
      </c>
      <c r="E3151" s="68">
        <f>_xlfn.XLOOKUP(Tabela4[[#This Row],[Origem]],Tabela2[Estado],Tabela2[Id_Porto],-1)</f>
        <v>9</v>
      </c>
      <c r="F3151" s="68">
        <f>_xlfn.XLOOKUP(Tabela4[[#This Row],[Destino]],Tabela2[Estado],Tabela2[Id_Porto],-1)</f>
        <v>5</v>
      </c>
      <c r="G3151" s="68">
        <f>_xlfn.XLOOKUP(Tabela4[[#This Row],[Tipo]],Tabela5[Tipo],Tabela5[Id_Carga],-1)</f>
        <v>3</v>
      </c>
      <c r="H3151" s="59">
        <f>MONTH(DATE(2024, FIND(Tabela4[[#This Row],[Mês]], "janfevmarabrmaijunjulagosetoutnovdez")/3 + 1, 1))</f>
        <v>7</v>
      </c>
      <c r="I3151" s="51">
        <v>2</v>
      </c>
      <c r="J3151" s="47">
        <v>2</v>
      </c>
    </row>
    <row r="3152" spans="1:10" x14ac:dyDescent="0.25">
      <c r="A3152" s="59" t="s">
        <v>201</v>
      </c>
      <c r="B3152" s="46" t="s">
        <v>192</v>
      </c>
      <c r="C3152" s="46" t="s">
        <v>184</v>
      </c>
      <c r="D3152" s="46" t="s">
        <v>180</v>
      </c>
      <c r="E3152" s="68">
        <f>_xlfn.XLOOKUP(Tabela4[[#This Row],[Origem]],Tabela2[Estado],Tabela2[Id_Porto],-1)</f>
        <v>9</v>
      </c>
      <c r="F3152" s="68">
        <f>_xlfn.XLOOKUP(Tabela4[[#This Row],[Destino]],Tabela2[Estado],Tabela2[Id_Porto],-1)</f>
        <v>5</v>
      </c>
      <c r="G3152" s="68">
        <f>_xlfn.XLOOKUP(Tabela4[[#This Row],[Tipo]],Tabela5[Tipo],Tabela5[Id_Carga],-1)</f>
        <v>1</v>
      </c>
      <c r="H3152" s="59">
        <f>MONTH(DATE(2024, FIND(Tabela4[[#This Row],[Mês]], "janfevmarabrmaijunjulagosetoutnovdez")/3 + 1, 1))</f>
        <v>7</v>
      </c>
      <c r="I3152" s="51">
        <v>2</v>
      </c>
      <c r="J3152" s="47">
        <v>2</v>
      </c>
    </row>
    <row r="3153" spans="1:10" x14ac:dyDescent="0.25">
      <c r="A3153" s="59" t="s">
        <v>201</v>
      </c>
      <c r="B3153" s="46" t="s">
        <v>191</v>
      </c>
      <c r="C3153" s="46" t="s">
        <v>184</v>
      </c>
      <c r="D3153" s="46" t="s">
        <v>180</v>
      </c>
      <c r="E3153" s="68">
        <f>_xlfn.XLOOKUP(Tabela4[[#This Row],[Origem]],Tabela2[Estado],Tabela2[Id_Porto],-1)</f>
        <v>9</v>
      </c>
      <c r="F3153" s="68">
        <f>_xlfn.XLOOKUP(Tabela4[[#This Row],[Destino]],Tabela2[Estado],Tabela2[Id_Porto],-1)</f>
        <v>5</v>
      </c>
      <c r="G3153" s="68">
        <f>_xlfn.XLOOKUP(Tabela4[[#This Row],[Tipo]],Tabela5[Tipo],Tabela5[Id_Carga],-1)</f>
        <v>3</v>
      </c>
      <c r="H3153" s="59">
        <f>MONTH(DATE(2024, FIND(Tabela4[[#This Row],[Mês]], "janfevmarabrmaijunjulagosetoutnovdez")/3 + 1, 1))</f>
        <v>7</v>
      </c>
      <c r="I3153" s="51">
        <v>1</v>
      </c>
      <c r="J3153" s="47">
        <v>2</v>
      </c>
    </row>
    <row r="3154" spans="1:10" x14ac:dyDescent="0.25">
      <c r="A3154" s="59" t="s">
        <v>201</v>
      </c>
      <c r="B3154" s="46" t="s">
        <v>194</v>
      </c>
      <c r="C3154" s="46" t="s">
        <v>184</v>
      </c>
      <c r="D3154" s="46" t="s">
        <v>185</v>
      </c>
      <c r="E3154" s="68">
        <f>_xlfn.XLOOKUP(Tabela4[[#This Row],[Origem]],Tabela2[Estado],Tabela2[Id_Porto],-1)</f>
        <v>9</v>
      </c>
      <c r="F3154" s="68">
        <f>_xlfn.XLOOKUP(Tabela4[[#This Row],[Destino]],Tabela2[Estado],Tabela2[Id_Porto],-1)</f>
        <v>10</v>
      </c>
      <c r="G3154" s="68">
        <f>_xlfn.XLOOKUP(Tabela4[[#This Row],[Tipo]],Tabela5[Tipo],Tabela5[Id_Carga],-1)</f>
        <v>2</v>
      </c>
      <c r="H3154" s="59">
        <f>MONTH(DATE(2024, FIND(Tabela4[[#This Row],[Mês]], "janfevmarabrmaijunjulagosetoutnovdez")/3 + 1, 1))</f>
        <v>7</v>
      </c>
      <c r="I3154" s="51">
        <v>2</v>
      </c>
      <c r="J3154" s="47">
        <v>2</v>
      </c>
    </row>
    <row r="3155" spans="1:10" x14ac:dyDescent="0.25">
      <c r="A3155" s="59" t="s">
        <v>201</v>
      </c>
      <c r="B3155" s="46" t="s">
        <v>191</v>
      </c>
      <c r="C3155" s="46" t="s">
        <v>184</v>
      </c>
      <c r="D3155" s="46" t="s">
        <v>183</v>
      </c>
      <c r="E3155" s="68">
        <f>_xlfn.XLOOKUP(Tabela4[[#This Row],[Origem]],Tabela2[Estado],Tabela2[Id_Porto],-1)</f>
        <v>9</v>
      </c>
      <c r="F3155" s="68">
        <f>_xlfn.XLOOKUP(Tabela4[[#This Row],[Destino]],Tabela2[Estado],Tabela2[Id_Porto],-1)</f>
        <v>8</v>
      </c>
      <c r="G3155" s="68">
        <f>_xlfn.XLOOKUP(Tabela4[[#This Row],[Tipo]],Tabela5[Tipo],Tabela5[Id_Carga],-1)</f>
        <v>3</v>
      </c>
      <c r="H3155" s="59">
        <f>MONTH(DATE(2024, FIND(Tabela4[[#This Row],[Mês]], "janfevmarabrmaijunjulagosetoutnovdez")/3 + 1, 1))</f>
        <v>7</v>
      </c>
      <c r="I3155" s="51">
        <v>1</v>
      </c>
      <c r="J3155" s="47">
        <v>2</v>
      </c>
    </row>
    <row r="3156" spans="1:10" x14ac:dyDescent="0.25">
      <c r="A3156" s="59" t="s">
        <v>201</v>
      </c>
      <c r="B3156" s="46" t="s">
        <v>194</v>
      </c>
      <c r="C3156" s="46" t="s">
        <v>184</v>
      </c>
      <c r="D3156" s="46" t="s">
        <v>186</v>
      </c>
      <c r="E3156" s="68">
        <f>_xlfn.XLOOKUP(Tabela4[[#This Row],[Origem]],Tabela2[Estado],Tabela2[Id_Porto],-1)</f>
        <v>9</v>
      </c>
      <c r="F3156" s="68">
        <f>_xlfn.XLOOKUP(Tabela4[[#This Row],[Destino]],Tabela2[Estado],Tabela2[Id_Porto],-1)</f>
        <v>11</v>
      </c>
      <c r="G3156" s="68">
        <f>_xlfn.XLOOKUP(Tabela4[[#This Row],[Tipo]],Tabela5[Tipo],Tabela5[Id_Carga],-1)</f>
        <v>2</v>
      </c>
      <c r="H3156" s="59">
        <f>MONTH(DATE(2024, FIND(Tabela4[[#This Row],[Mês]], "janfevmarabrmaijunjulagosetoutnovdez")/3 + 1, 1))</f>
        <v>7</v>
      </c>
      <c r="I3156" s="51">
        <v>2</v>
      </c>
      <c r="J3156" s="47">
        <v>2</v>
      </c>
    </row>
    <row r="3157" spans="1:10" x14ac:dyDescent="0.25">
      <c r="A3157" s="59" t="s">
        <v>201</v>
      </c>
      <c r="B3157" s="46" t="s">
        <v>191</v>
      </c>
      <c r="C3157" s="46" t="s">
        <v>184</v>
      </c>
      <c r="D3157" s="46" t="s">
        <v>186</v>
      </c>
      <c r="E3157" s="68">
        <f>_xlfn.XLOOKUP(Tabela4[[#This Row],[Origem]],Tabela2[Estado],Tabela2[Id_Porto],-1)</f>
        <v>9</v>
      </c>
      <c r="F3157" s="68">
        <f>_xlfn.XLOOKUP(Tabela4[[#This Row],[Destino]],Tabela2[Estado],Tabela2[Id_Porto],-1)</f>
        <v>11</v>
      </c>
      <c r="G3157" s="68">
        <f>_xlfn.XLOOKUP(Tabela4[[#This Row],[Tipo]],Tabela5[Tipo],Tabela5[Id_Carga],-1)</f>
        <v>3</v>
      </c>
      <c r="H3157" s="59">
        <f>MONTH(DATE(2024, FIND(Tabela4[[#This Row],[Mês]], "janfevmarabrmaijunjulagosetoutnovdez")/3 + 1, 1))</f>
        <v>7</v>
      </c>
      <c r="I3157" s="51">
        <v>1</v>
      </c>
      <c r="J3157" s="47">
        <v>2</v>
      </c>
    </row>
    <row r="3158" spans="1:10" x14ac:dyDescent="0.25">
      <c r="A3158" s="59" t="s">
        <v>201</v>
      </c>
      <c r="B3158" s="46" t="s">
        <v>192</v>
      </c>
      <c r="C3158" s="46" t="s">
        <v>86</v>
      </c>
      <c r="D3158" s="46" t="s">
        <v>179</v>
      </c>
      <c r="E3158" s="68">
        <f>_xlfn.XLOOKUP(Tabela4[[#This Row],[Origem]],Tabela2[Estado],Tabela2[Id_Porto],-1)</f>
        <v>4</v>
      </c>
      <c r="F3158" s="68">
        <f>_xlfn.XLOOKUP(Tabela4[[#This Row],[Destino]],Tabela2[Estado],Tabela2[Id_Porto],-1)</f>
        <v>3</v>
      </c>
      <c r="G3158" s="68">
        <f>_xlfn.XLOOKUP(Tabela4[[#This Row],[Tipo]],Tabela5[Tipo],Tabela5[Id_Carga],-1)</f>
        <v>1</v>
      </c>
      <c r="H3158" s="59">
        <f>MONTH(DATE(2024, FIND(Tabela4[[#This Row],[Mês]], "janfevmarabrmaijunjulagosetoutnovdez")/3 + 1, 1))</f>
        <v>7</v>
      </c>
      <c r="I3158" s="51">
        <v>1</v>
      </c>
      <c r="J3158" s="47">
        <v>1</v>
      </c>
    </row>
    <row r="3159" spans="1:10" x14ac:dyDescent="0.25">
      <c r="A3159" s="59" t="s">
        <v>201</v>
      </c>
      <c r="B3159" s="46" t="s">
        <v>192</v>
      </c>
      <c r="C3159" s="46" t="s">
        <v>86</v>
      </c>
      <c r="D3159" s="46" t="s">
        <v>180</v>
      </c>
      <c r="E3159" s="68">
        <f>_xlfn.XLOOKUP(Tabela4[[#This Row],[Origem]],Tabela2[Estado],Tabela2[Id_Porto],-1)</f>
        <v>4</v>
      </c>
      <c r="F3159" s="68">
        <f>_xlfn.XLOOKUP(Tabela4[[#This Row],[Destino]],Tabela2[Estado],Tabela2[Id_Porto],-1)</f>
        <v>5</v>
      </c>
      <c r="G3159" s="68">
        <f>_xlfn.XLOOKUP(Tabela4[[#This Row],[Tipo]],Tabela5[Tipo],Tabela5[Id_Carga],-1)</f>
        <v>1</v>
      </c>
      <c r="H3159" s="59">
        <f>MONTH(DATE(2024, FIND(Tabela4[[#This Row],[Mês]], "janfevmarabrmaijunjulagosetoutnovdez")/3 + 1, 1))</f>
        <v>7</v>
      </c>
      <c r="I3159" s="51">
        <v>1</v>
      </c>
      <c r="J3159" s="47">
        <v>1</v>
      </c>
    </row>
    <row r="3160" spans="1:10" x14ac:dyDescent="0.25">
      <c r="A3160" s="59" t="s">
        <v>201</v>
      </c>
      <c r="B3160" s="46" t="s">
        <v>192</v>
      </c>
      <c r="C3160" s="46" t="s">
        <v>86</v>
      </c>
      <c r="D3160" s="46" t="s">
        <v>186</v>
      </c>
      <c r="E3160" s="68">
        <f>_xlfn.XLOOKUP(Tabela4[[#This Row],[Origem]],Tabela2[Estado],Tabela2[Id_Porto],-1)</f>
        <v>4</v>
      </c>
      <c r="F3160" s="68">
        <f>_xlfn.XLOOKUP(Tabela4[[#This Row],[Destino]],Tabela2[Estado],Tabela2[Id_Porto],-1)</f>
        <v>11</v>
      </c>
      <c r="G3160" s="68">
        <f>_xlfn.XLOOKUP(Tabela4[[#This Row],[Tipo]],Tabela5[Tipo],Tabela5[Id_Carga],-1)</f>
        <v>1</v>
      </c>
      <c r="H3160" s="59">
        <f>MONTH(DATE(2024, FIND(Tabela4[[#This Row],[Mês]], "janfevmarabrmaijunjulagosetoutnovdez")/3 + 1, 1))</f>
        <v>7</v>
      </c>
      <c r="I3160" s="51">
        <v>1</v>
      </c>
      <c r="J3160" s="47">
        <v>1</v>
      </c>
    </row>
    <row r="3161" spans="1:10" x14ac:dyDescent="0.25">
      <c r="A3161" s="59" t="s">
        <v>201</v>
      </c>
      <c r="B3161" s="46" t="s">
        <v>192</v>
      </c>
      <c r="C3161" s="46" t="s">
        <v>178</v>
      </c>
      <c r="D3161" s="46" t="s">
        <v>187</v>
      </c>
      <c r="E3161" s="68">
        <f>_xlfn.XLOOKUP(Tabela4[[#This Row],[Origem]],Tabela2[Estado],Tabela2[Id_Porto],-1)</f>
        <v>2</v>
      </c>
      <c r="F3161" s="68">
        <f>_xlfn.XLOOKUP(Tabela4[[#This Row],[Destino]],Tabela2[Estado],Tabela2[Id_Porto],-1)</f>
        <v>12</v>
      </c>
      <c r="G3161" s="68">
        <f>_xlfn.XLOOKUP(Tabela4[[#This Row],[Tipo]],Tabela5[Tipo],Tabela5[Id_Carga],-1)</f>
        <v>1</v>
      </c>
      <c r="H3161" s="59">
        <f>MONTH(DATE(2024, FIND(Tabela4[[#This Row],[Mês]], "janfevmarabrmaijunjulagosetoutnovdez")/3 + 1, 1))</f>
        <v>7</v>
      </c>
      <c r="I3161" s="51">
        <v>1</v>
      </c>
      <c r="J3161" s="47">
        <v>1</v>
      </c>
    </row>
    <row r="3162" spans="1:10" x14ac:dyDescent="0.25">
      <c r="A3162" s="59" t="s">
        <v>201</v>
      </c>
      <c r="B3162" s="46" t="s">
        <v>192</v>
      </c>
      <c r="C3162" s="46" t="s">
        <v>178</v>
      </c>
      <c r="D3162" s="46" t="s">
        <v>184</v>
      </c>
      <c r="E3162" s="68">
        <f>_xlfn.XLOOKUP(Tabela4[[#This Row],[Origem]],Tabela2[Estado],Tabela2[Id_Porto],-1)</f>
        <v>2</v>
      </c>
      <c r="F3162" s="68">
        <f>_xlfn.XLOOKUP(Tabela4[[#This Row],[Destino]],Tabela2[Estado],Tabela2[Id_Porto],-1)</f>
        <v>9</v>
      </c>
      <c r="G3162" s="68">
        <f>_xlfn.XLOOKUP(Tabela4[[#This Row],[Tipo]],Tabela5[Tipo],Tabela5[Id_Carga],-1)</f>
        <v>1</v>
      </c>
      <c r="H3162" s="59">
        <f>MONTH(DATE(2024, FIND(Tabela4[[#This Row],[Mês]], "janfevmarabrmaijunjulagosetoutnovdez")/3 + 1, 1))</f>
        <v>7</v>
      </c>
      <c r="I3162" s="51">
        <v>1</v>
      </c>
      <c r="J3162" s="47">
        <v>1</v>
      </c>
    </row>
    <row r="3163" spans="1:10" x14ac:dyDescent="0.25">
      <c r="A3163" s="59" t="s">
        <v>201</v>
      </c>
      <c r="B3163" s="46" t="s">
        <v>192</v>
      </c>
      <c r="C3163" s="46" t="s">
        <v>180</v>
      </c>
      <c r="D3163" s="46" t="s">
        <v>185</v>
      </c>
      <c r="E3163" s="68">
        <f>_xlfn.XLOOKUP(Tabela4[[#This Row],[Origem]],Tabela2[Estado],Tabela2[Id_Porto],-1)</f>
        <v>5</v>
      </c>
      <c r="F3163" s="68">
        <f>_xlfn.XLOOKUP(Tabela4[[#This Row],[Destino]],Tabela2[Estado],Tabela2[Id_Porto],-1)</f>
        <v>10</v>
      </c>
      <c r="G3163" s="68">
        <f>_xlfn.XLOOKUP(Tabela4[[#This Row],[Tipo]],Tabela5[Tipo],Tabela5[Id_Carga],-1)</f>
        <v>1</v>
      </c>
      <c r="H3163" s="59">
        <f>MONTH(DATE(2024, FIND(Tabela4[[#This Row],[Mês]], "janfevmarabrmaijunjulagosetoutnovdez")/3 + 1, 1))</f>
        <v>7</v>
      </c>
      <c r="I3163" s="51">
        <v>1</v>
      </c>
      <c r="J3163" s="47">
        <v>1</v>
      </c>
    </row>
    <row r="3164" spans="1:10" x14ac:dyDescent="0.25">
      <c r="A3164" s="59" t="s">
        <v>201</v>
      </c>
      <c r="B3164" s="46" t="s">
        <v>192</v>
      </c>
      <c r="C3164" s="46" t="s">
        <v>180</v>
      </c>
      <c r="D3164" s="46" t="s">
        <v>183</v>
      </c>
      <c r="E3164" s="68">
        <f>_xlfn.XLOOKUP(Tabela4[[#This Row],[Origem]],Tabela2[Estado],Tabela2[Id_Porto],-1)</f>
        <v>5</v>
      </c>
      <c r="F3164" s="68">
        <f>_xlfn.XLOOKUP(Tabela4[[#This Row],[Destino]],Tabela2[Estado],Tabela2[Id_Porto],-1)</f>
        <v>8</v>
      </c>
      <c r="G3164" s="68">
        <f>_xlfn.XLOOKUP(Tabela4[[#This Row],[Tipo]],Tabela5[Tipo],Tabela5[Id_Carga],-1)</f>
        <v>1</v>
      </c>
      <c r="H3164" s="59">
        <f>MONTH(DATE(2024, FIND(Tabela4[[#This Row],[Mês]], "janfevmarabrmaijunjulagosetoutnovdez")/3 + 1, 1))</f>
        <v>7</v>
      </c>
      <c r="I3164" s="51">
        <v>1</v>
      </c>
      <c r="J3164" s="47">
        <v>1</v>
      </c>
    </row>
    <row r="3165" spans="1:10" x14ac:dyDescent="0.25">
      <c r="A3165" s="59" t="s">
        <v>201</v>
      </c>
      <c r="B3165" s="46" t="s">
        <v>192</v>
      </c>
      <c r="C3165" s="46" t="s">
        <v>180</v>
      </c>
      <c r="D3165" s="46" t="s">
        <v>186</v>
      </c>
      <c r="E3165" s="68">
        <f>_xlfn.XLOOKUP(Tabela4[[#This Row],[Origem]],Tabela2[Estado],Tabela2[Id_Porto],-1)</f>
        <v>5</v>
      </c>
      <c r="F3165" s="68">
        <f>_xlfn.XLOOKUP(Tabela4[[#This Row],[Destino]],Tabela2[Estado],Tabela2[Id_Porto],-1)</f>
        <v>11</v>
      </c>
      <c r="G3165" s="68">
        <f>_xlfn.XLOOKUP(Tabela4[[#This Row],[Tipo]],Tabela5[Tipo],Tabela5[Id_Carga],-1)</f>
        <v>1</v>
      </c>
      <c r="H3165" s="59">
        <f>MONTH(DATE(2024, FIND(Tabela4[[#This Row],[Mês]], "janfevmarabrmaijunjulagosetoutnovdez")/3 + 1, 1))</f>
        <v>7</v>
      </c>
      <c r="I3165" s="51">
        <v>1</v>
      </c>
      <c r="J3165" s="47">
        <v>1</v>
      </c>
    </row>
    <row r="3166" spans="1:10" x14ac:dyDescent="0.25">
      <c r="A3166" s="59" t="s">
        <v>201</v>
      </c>
      <c r="B3166" s="46" t="s">
        <v>192</v>
      </c>
      <c r="C3166" s="46" t="s">
        <v>185</v>
      </c>
      <c r="D3166" s="46" t="s">
        <v>183</v>
      </c>
      <c r="E3166" s="68">
        <f>_xlfn.XLOOKUP(Tabela4[[#This Row],[Origem]],Tabela2[Estado],Tabela2[Id_Porto],-1)</f>
        <v>10</v>
      </c>
      <c r="F3166" s="68">
        <f>_xlfn.XLOOKUP(Tabela4[[#This Row],[Destino]],Tabela2[Estado],Tabela2[Id_Porto],-1)</f>
        <v>8</v>
      </c>
      <c r="G3166" s="68">
        <f>_xlfn.XLOOKUP(Tabela4[[#This Row],[Tipo]],Tabela5[Tipo],Tabela5[Id_Carga],-1)</f>
        <v>1</v>
      </c>
      <c r="H3166" s="59">
        <f>MONTH(DATE(2024, FIND(Tabela4[[#This Row],[Mês]], "janfevmarabrmaijunjulagosetoutnovdez")/3 + 1, 1))</f>
        <v>7</v>
      </c>
      <c r="I3166" s="51">
        <v>1</v>
      </c>
      <c r="J3166" s="47">
        <v>1</v>
      </c>
    </row>
    <row r="3167" spans="1:10" x14ac:dyDescent="0.25">
      <c r="A3167" s="59" t="s">
        <v>201</v>
      </c>
      <c r="B3167" s="46" t="s">
        <v>192</v>
      </c>
      <c r="C3167" s="46" t="s">
        <v>187</v>
      </c>
      <c r="D3167" s="46" t="s">
        <v>186</v>
      </c>
      <c r="E3167" s="68">
        <f>_xlfn.XLOOKUP(Tabela4[[#This Row],[Origem]],Tabela2[Estado],Tabela2[Id_Porto],-1)</f>
        <v>12</v>
      </c>
      <c r="F3167" s="68">
        <f>_xlfn.XLOOKUP(Tabela4[[#This Row],[Destino]],Tabela2[Estado],Tabela2[Id_Porto],-1)</f>
        <v>11</v>
      </c>
      <c r="G3167" s="68">
        <f>_xlfn.XLOOKUP(Tabela4[[#This Row],[Tipo]],Tabela5[Tipo],Tabela5[Id_Carga],-1)</f>
        <v>1</v>
      </c>
      <c r="H3167" s="59">
        <f>MONTH(DATE(2024, FIND(Tabela4[[#This Row],[Mês]], "janfevmarabrmaijunjulagosetoutnovdez")/3 + 1, 1))</f>
        <v>7</v>
      </c>
      <c r="I3167" s="51">
        <v>1</v>
      </c>
      <c r="J3167" s="47">
        <v>1</v>
      </c>
    </row>
    <row r="3168" spans="1:10" x14ac:dyDescent="0.25">
      <c r="A3168" s="59" t="s">
        <v>201</v>
      </c>
      <c r="B3168" s="46" t="s">
        <v>192</v>
      </c>
      <c r="C3168" s="46" t="s">
        <v>186</v>
      </c>
      <c r="D3168" s="46" t="s">
        <v>86</v>
      </c>
      <c r="E3168" s="68">
        <f>_xlfn.XLOOKUP(Tabela4[[#This Row],[Origem]],Tabela2[Estado],Tabela2[Id_Porto],-1)</f>
        <v>11</v>
      </c>
      <c r="F3168" s="68">
        <f>_xlfn.XLOOKUP(Tabela4[[#This Row],[Destino]],Tabela2[Estado],Tabela2[Id_Porto],-1)</f>
        <v>4</v>
      </c>
      <c r="G3168" s="68">
        <f>_xlfn.XLOOKUP(Tabela4[[#This Row],[Tipo]],Tabela5[Tipo],Tabela5[Id_Carga],-1)</f>
        <v>1</v>
      </c>
      <c r="H3168" s="59">
        <f>MONTH(DATE(2024, FIND(Tabela4[[#This Row],[Mês]], "janfevmarabrmaijunjulagosetoutnovdez")/3 + 1, 1))</f>
        <v>7</v>
      </c>
      <c r="I3168" s="51">
        <v>1</v>
      </c>
      <c r="J3168" s="47">
        <v>1</v>
      </c>
    </row>
    <row r="3169" spans="1:10" x14ac:dyDescent="0.25">
      <c r="A3169" s="59" t="s">
        <v>201</v>
      </c>
      <c r="B3169" s="46" t="s">
        <v>194</v>
      </c>
      <c r="C3169" s="46" t="s">
        <v>186</v>
      </c>
      <c r="D3169" s="46" t="s">
        <v>86</v>
      </c>
      <c r="E3169" s="68">
        <f>_xlfn.XLOOKUP(Tabela4[[#This Row],[Origem]],Tabela2[Estado],Tabela2[Id_Porto],-1)</f>
        <v>11</v>
      </c>
      <c r="F3169" s="68">
        <f>_xlfn.XLOOKUP(Tabela4[[#This Row],[Destino]],Tabela2[Estado],Tabela2[Id_Porto],-1)</f>
        <v>4</v>
      </c>
      <c r="G3169" s="68">
        <f>_xlfn.XLOOKUP(Tabela4[[#This Row],[Tipo]],Tabela5[Tipo],Tabela5[Id_Carga],-1)</f>
        <v>2</v>
      </c>
      <c r="H3169" s="59">
        <f>MONTH(DATE(2024, FIND(Tabela4[[#This Row],[Mês]], "janfevmarabrmaijunjulagosetoutnovdez")/3 + 1, 1))</f>
        <v>7</v>
      </c>
      <c r="I3169" s="51">
        <v>1</v>
      </c>
      <c r="J3169" s="47">
        <v>1</v>
      </c>
    </row>
    <row r="3170" spans="1:10" x14ac:dyDescent="0.25">
      <c r="A3170" s="59" t="s">
        <v>201</v>
      </c>
      <c r="B3170" s="46" t="s">
        <v>194</v>
      </c>
      <c r="C3170" s="46" t="s">
        <v>186</v>
      </c>
      <c r="D3170" s="46" t="s">
        <v>183</v>
      </c>
      <c r="E3170" s="68">
        <f>_xlfn.XLOOKUP(Tabela4[[#This Row],[Origem]],Tabela2[Estado],Tabela2[Id_Porto],-1)</f>
        <v>11</v>
      </c>
      <c r="F3170" s="68">
        <f>_xlfn.XLOOKUP(Tabela4[[#This Row],[Destino]],Tabela2[Estado],Tabela2[Id_Porto],-1)</f>
        <v>8</v>
      </c>
      <c r="G3170" s="68">
        <f>_xlfn.XLOOKUP(Tabela4[[#This Row],[Tipo]],Tabela5[Tipo],Tabela5[Id_Carga],-1)</f>
        <v>2</v>
      </c>
      <c r="H3170" s="59">
        <f>MONTH(DATE(2024, FIND(Tabela4[[#This Row],[Mês]], "janfevmarabrmaijunjulagosetoutnovdez")/3 + 1, 1))</f>
        <v>7</v>
      </c>
      <c r="I3170" s="51">
        <v>1</v>
      </c>
      <c r="J3170" s="47">
        <v>1</v>
      </c>
    </row>
    <row r="3171" spans="1:10" x14ac:dyDescent="0.25">
      <c r="A3171" s="59" t="s">
        <v>201</v>
      </c>
      <c r="B3171" s="46" t="s">
        <v>194</v>
      </c>
      <c r="C3171" s="46" t="s">
        <v>184</v>
      </c>
      <c r="D3171" s="46" t="s">
        <v>86</v>
      </c>
      <c r="E3171" s="68">
        <f>_xlfn.XLOOKUP(Tabela4[[#This Row],[Origem]],Tabela2[Estado],Tabela2[Id_Porto],-1)</f>
        <v>9</v>
      </c>
      <c r="F3171" s="68">
        <f>_xlfn.XLOOKUP(Tabela4[[#This Row],[Destino]],Tabela2[Estado],Tabela2[Id_Porto],-1)</f>
        <v>4</v>
      </c>
      <c r="G3171" s="68">
        <f>_xlfn.XLOOKUP(Tabela4[[#This Row],[Tipo]],Tabela5[Tipo],Tabela5[Id_Carga],-1)</f>
        <v>2</v>
      </c>
      <c r="H3171" s="59">
        <f>MONTH(DATE(2024, FIND(Tabela4[[#This Row],[Mês]], "janfevmarabrmaijunjulagosetoutnovdez")/3 + 1, 1))</f>
        <v>7</v>
      </c>
      <c r="I3171" s="51">
        <v>1</v>
      </c>
      <c r="J3171" s="47">
        <v>1</v>
      </c>
    </row>
    <row r="3172" spans="1:10" x14ac:dyDescent="0.25">
      <c r="A3172" s="59" t="s">
        <v>201</v>
      </c>
      <c r="B3172" s="46" t="s">
        <v>192</v>
      </c>
      <c r="C3172" s="46" t="s">
        <v>184</v>
      </c>
      <c r="D3172" s="46" t="s">
        <v>179</v>
      </c>
      <c r="E3172" s="68">
        <f>_xlfn.XLOOKUP(Tabela4[[#This Row],[Origem]],Tabela2[Estado],Tabela2[Id_Porto],-1)</f>
        <v>9</v>
      </c>
      <c r="F3172" s="68">
        <f>_xlfn.XLOOKUP(Tabela4[[#This Row],[Destino]],Tabela2[Estado],Tabela2[Id_Porto],-1)</f>
        <v>3</v>
      </c>
      <c r="G3172" s="68">
        <f>_xlfn.XLOOKUP(Tabela4[[#This Row],[Tipo]],Tabela5[Tipo],Tabela5[Id_Carga],-1)</f>
        <v>1</v>
      </c>
      <c r="H3172" s="59">
        <f>MONTH(DATE(2024, FIND(Tabela4[[#This Row],[Mês]], "janfevmarabrmaijunjulagosetoutnovdez")/3 + 1, 1))</f>
        <v>7</v>
      </c>
      <c r="I3172" s="51">
        <v>1</v>
      </c>
      <c r="J3172" s="47">
        <v>1</v>
      </c>
    </row>
    <row r="3173" spans="1:10" x14ac:dyDescent="0.25">
      <c r="A3173" s="59" t="s">
        <v>201</v>
      </c>
      <c r="B3173" s="46" t="s">
        <v>194</v>
      </c>
      <c r="C3173" s="46" t="s">
        <v>184</v>
      </c>
      <c r="D3173" s="46" t="s">
        <v>180</v>
      </c>
      <c r="E3173" s="68">
        <f>_xlfn.XLOOKUP(Tabela4[[#This Row],[Origem]],Tabela2[Estado],Tabela2[Id_Porto],-1)</f>
        <v>9</v>
      </c>
      <c r="F3173" s="68">
        <f>_xlfn.XLOOKUP(Tabela4[[#This Row],[Destino]],Tabela2[Estado],Tabela2[Id_Porto],-1)</f>
        <v>5</v>
      </c>
      <c r="G3173" s="68">
        <f>_xlfn.XLOOKUP(Tabela4[[#This Row],[Tipo]],Tabela5[Tipo],Tabela5[Id_Carga],-1)</f>
        <v>2</v>
      </c>
      <c r="H3173" s="59">
        <f>MONTH(DATE(2024, FIND(Tabela4[[#This Row],[Mês]], "janfevmarabrmaijunjulagosetoutnovdez")/3 + 1, 1))</f>
        <v>7</v>
      </c>
      <c r="I3173" s="51">
        <v>1</v>
      </c>
      <c r="J3173" s="47">
        <v>1</v>
      </c>
    </row>
    <row r="3174" spans="1:10" x14ac:dyDescent="0.25">
      <c r="A3174" s="59" t="s">
        <v>201</v>
      </c>
      <c r="B3174" s="46" t="s">
        <v>192</v>
      </c>
      <c r="C3174" s="46" t="s">
        <v>184</v>
      </c>
      <c r="D3174" s="46" t="s">
        <v>183</v>
      </c>
      <c r="E3174" s="68">
        <f>_xlfn.XLOOKUP(Tabela4[[#This Row],[Origem]],Tabela2[Estado],Tabela2[Id_Porto],-1)</f>
        <v>9</v>
      </c>
      <c r="F3174" s="68">
        <f>_xlfn.XLOOKUP(Tabela4[[#This Row],[Destino]],Tabela2[Estado],Tabela2[Id_Porto],-1)</f>
        <v>8</v>
      </c>
      <c r="G3174" s="68">
        <f>_xlfn.XLOOKUP(Tabela4[[#This Row],[Tipo]],Tabela5[Tipo],Tabela5[Id_Carga],-1)</f>
        <v>1</v>
      </c>
      <c r="H3174" s="59">
        <f>MONTH(DATE(2024, FIND(Tabela4[[#This Row],[Mês]], "janfevmarabrmaijunjulagosetoutnovdez")/3 + 1, 1))</f>
        <v>7</v>
      </c>
      <c r="I3174" s="51">
        <v>1</v>
      </c>
      <c r="J3174" s="47">
        <v>1</v>
      </c>
    </row>
    <row r="3175" spans="1:10" x14ac:dyDescent="0.25">
      <c r="A3175" s="59" t="s">
        <v>201</v>
      </c>
      <c r="B3175" s="46" t="s">
        <v>192</v>
      </c>
      <c r="C3175" s="46" t="s">
        <v>184</v>
      </c>
      <c r="D3175" s="46" t="s">
        <v>186</v>
      </c>
      <c r="E3175" s="68">
        <f>_xlfn.XLOOKUP(Tabela4[[#This Row],[Origem]],Tabela2[Estado],Tabela2[Id_Porto],-1)</f>
        <v>9</v>
      </c>
      <c r="F3175" s="68">
        <f>_xlfn.XLOOKUP(Tabela4[[#This Row],[Destino]],Tabela2[Estado],Tabela2[Id_Porto],-1)</f>
        <v>11</v>
      </c>
      <c r="G3175" s="68">
        <f>_xlfn.XLOOKUP(Tabela4[[#This Row],[Tipo]],Tabela5[Tipo],Tabela5[Id_Carga],-1)</f>
        <v>1</v>
      </c>
      <c r="H3175" s="59">
        <f>MONTH(DATE(2024, FIND(Tabela4[[#This Row],[Mês]], "janfevmarabrmaijunjulagosetoutnovdez")/3 + 1, 1))</f>
        <v>7</v>
      </c>
      <c r="I3175" s="51">
        <v>1</v>
      </c>
      <c r="J3175" s="47">
        <v>1</v>
      </c>
    </row>
    <row r="3176" spans="1:10" x14ac:dyDescent="0.25">
      <c r="A3176" s="59" t="s">
        <v>202</v>
      </c>
      <c r="B3176" s="46" t="s">
        <v>191</v>
      </c>
      <c r="C3176" s="46" t="s">
        <v>184</v>
      </c>
      <c r="D3176" s="46" t="s">
        <v>185</v>
      </c>
      <c r="E3176" s="68">
        <f>_xlfn.XLOOKUP(Tabela4[[#This Row],[Origem]],Tabela2[Estado],Tabela2[Id_Porto],-1)</f>
        <v>9</v>
      </c>
      <c r="F3176" s="68">
        <f>_xlfn.XLOOKUP(Tabela4[[#This Row],[Destino]],Tabela2[Estado],Tabela2[Id_Porto],-1)</f>
        <v>10</v>
      </c>
      <c r="G3176" s="68">
        <f>_xlfn.XLOOKUP(Tabela4[[#This Row],[Tipo]],Tabela5[Tipo],Tabela5[Id_Carga],-1)</f>
        <v>3</v>
      </c>
      <c r="H3176" s="59">
        <f>MONTH(DATE(2024, FIND(Tabela4[[#This Row],[Mês]], "janfevmarabrmaijunjulagosetoutnovdez")/3 + 1, 1))</f>
        <v>8</v>
      </c>
      <c r="I3176" s="51">
        <v>2446</v>
      </c>
      <c r="J3176" s="47">
        <v>4892</v>
      </c>
    </row>
    <row r="3177" spans="1:10" x14ac:dyDescent="0.25">
      <c r="A3177" s="59" t="s">
        <v>202</v>
      </c>
      <c r="B3177" s="46" t="s">
        <v>191</v>
      </c>
      <c r="C3177" s="46" t="s">
        <v>177</v>
      </c>
      <c r="D3177" s="46" t="s">
        <v>184</v>
      </c>
      <c r="E3177" s="68">
        <f>_xlfn.XLOOKUP(Tabela4[[#This Row],[Origem]],Tabela2[Estado],Tabela2[Id_Porto],-1)</f>
        <v>1</v>
      </c>
      <c r="F3177" s="68">
        <f>_xlfn.XLOOKUP(Tabela4[[#This Row],[Destino]],Tabela2[Estado],Tabela2[Id_Porto],-1)</f>
        <v>9</v>
      </c>
      <c r="G3177" s="68">
        <f>_xlfn.XLOOKUP(Tabela4[[#This Row],[Tipo]],Tabela5[Tipo],Tabela5[Id_Carga],-1)</f>
        <v>3</v>
      </c>
      <c r="H3177" s="59">
        <f>MONTH(DATE(2024, FIND(Tabela4[[#This Row],[Mês]], "janfevmarabrmaijunjulagosetoutnovdez")/3 + 1, 1))</f>
        <v>8</v>
      </c>
      <c r="I3177" s="51">
        <v>2355</v>
      </c>
      <c r="J3177" s="47">
        <v>4710</v>
      </c>
    </row>
    <row r="3178" spans="1:10" x14ac:dyDescent="0.25">
      <c r="A3178" s="59" t="s">
        <v>202</v>
      </c>
      <c r="B3178" s="46" t="s">
        <v>191</v>
      </c>
      <c r="C3178" s="46" t="s">
        <v>184</v>
      </c>
      <c r="D3178" s="46" t="s">
        <v>180</v>
      </c>
      <c r="E3178" s="68">
        <f>_xlfn.XLOOKUP(Tabela4[[#This Row],[Origem]],Tabela2[Estado],Tabela2[Id_Porto],-1)</f>
        <v>9</v>
      </c>
      <c r="F3178" s="68">
        <f>_xlfn.XLOOKUP(Tabela4[[#This Row],[Destino]],Tabela2[Estado],Tabela2[Id_Porto],-1)</f>
        <v>5</v>
      </c>
      <c r="G3178" s="68">
        <f>_xlfn.XLOOKUP(Tabela4[[#This Row],[Tipo]],Tabela5[Tipo],Tabela5[Id_Carga],-1)</f>
        <v>3</v>
      </c>
      <c r="H3178" s="59">
        <f>MONTH(DATE(2024, FIND(Tabela4[[#This Row],[Mês]], "janfevmarabrmaijunjulagosetoutnovdez")/3 + 1, 1))</f>
        <v>8</v>
      </c>
      <c r="I3178" s="51">
        <v>2347</v>
      </c>
      <c r="J3178" s="47">
        <v>4694</v>
      </c>
    </row>
    <row r="3179" spans="1:10" x14ac:dyDescent="0.25">
      <c r="A3179" s="59" t="s">
        <v>202</v>
      </c>
      <c r="B3179" s="46" t="s">
        <v>191</v>
      </c>
      <c r="C3179" s="46" t="s">
        <v>177</v>
      </c>
      <c r="D3179" s="46" t="s">
        <v>184</v>
      </c>
      <c r="E3179" s="68">
        <f>_xlfn.XLOOKUP(Tabela4[[#This Row],[Origem]],Tabela2[Estado],Tabela2[Id_Porto],-1)</f>
        <v>1</v>
      </c>
      <c r="F3179" s="68">
        <f>_xlfn.XLOOKUP(Tabela4[[#This Row],[Destino]],Tabela2[Estado],Tabela2[Id_Porto],-1)</f>
        <v>9</v>
      </c>
      <c r="G3179" s="68">
        <f>_xlfn.XLOOKUP(Tabela4[[#This Row],[Tipo]],Tabela5[Tipo],Tabela5[Id_Carga],-1)</f>
        <v>3</v>
      </c>
      <c r="H3179" s="59">
        <f>MONTH(DATE(2024, FIND(Tabela4[[#This Row],[Mês]], "janfevmarabrmaijunjulagosetoutnovdez")/3 + 1, 1))</f>
        <v>8</v>
      </c>
      <c r="I3179" s="51">
        <v>2193</v>
      </c>
      <c r="J3179" s="47">
        <v>4386</v>
      </c>
    </row>
    <row r="3180" spans="1:10" x14ac:dyDescent="0.25">
      <c r="A3180" s="59" t="s">
        <v>202</v>
      </c>
      <c r="B3180" s="46" t="s">
        <v>192</v>
      </c>
      <c r="C3180" s="46" t="s">
        <v>182</v>
      </c>
      <c r="D3180" s="46" t="s">
        <v>183</v>
      </c>
      <c r="E3180" s="68">
        <f>_xlfn.XLOOKUP(Tabela4[[#This Row],[Origem]],Tabela2[Estado],Tabela2[Id_Porto],-1)</f>
        <v>7</v>
      </c>
      <c r="F3180" s="68">
        <f>_xlfn.XLOOKUP(Tabela4[[#This Row],[Destino]],Tabela2[Estado],Tabela2[Id_Porto],-1)</f>
        <v>8</v>
      </c>
      <c r="G3180" s="68">
        <f>_xlfn.XLOOKUP(Tabela4[[#This Row],[Tipo]],Tabela5[Tipo],Tabela5[Id_Carga],-1)</f>
        <v>1</v>
      </c>
      <c r="H3180" s="59">
        <f>MONTH(DATE(2024, FIND(Tabela4[[#This Row],[Mês]], "janfevmarabrmaijunjulagosetoutnovdez")/3 + 1, 1))</f>
        <v>8</v>
      </c>
      <c r="I3180" s="51">
        <v>2910</v>
      </c>
      <c r="J3180" s="47">
        <v>2910</v>
      </c>
    </row>
    <row r="3181" spans="1:10" x14ac:dyDescent="0.25">
      <c r="A3181" s="59" t="s">
        <v>202</v>
      </c>
      <c r="B3181" s="46" t="s">
        <v>191</v>
      </c>
      <c r="C3181" s="46" t="s">
        <v>186</v>
      </c>
      <c r="D3181" s="46" t="s">
        <v>180</v>
      </c>
      <c r="E3181" s="68">
        <f>_xlfn.XLOOKUP(Tabela4[[#This Row],[Origem]],Tabela2[Estado],Tabela2[Id_Porto],-1)</f>
        <v>11</v>
      </c>
      <c r="F3181" s="68">
        <f>_xlfn.XLOOKUP(Tabela4[[#This Row],[Destino]],Tabela2[Estado],Tabela2[Id_Porto],-1)</f>
        <v>5</v>
      </c>
      <c r="G3181" s="68">
        <f>_xlfn.XLOOKUP(Tabela4[[#This Row],[Tipo]],Tabela5[Tipo],Tabela5[Id_Carga],-1)</f>
        <v>3</v>
      </c>
      <c r="H3181" s="59">
        <f>MONTH(DATE(2024, FIND(Tabela4[[#This Row],[Mês]], "janfevmarabrmaijunjulagosetoutnovdez")/3 + 1, 1))</f>
        <v>8</v>
      </c>
      <c r="I3181" s="51">
        <v>1455</v>
      </c>
      <c r="J3181" s="47">
        <v>2910</v>
      </c>
    </row>
    <row r="3182" spans="1:10" x14ac:dyDescent="0.25">
      <c r="A3182" s="59" t="s">
        <v>202</v>
      </c>
      <c r="B3182" s="46" t="s">
        <v>191</v>
      </c>
      <c r="C3182" s="46" t="s">
        <v>184</v>
      </c>
      <c r="D3182" s="46" t="s">
        <v>86</v>
      </c>
      <c r="E3182" s="68">
        <f>_xlfn.XLOOKUP(Tabela4[[#This Row],[Origem]],Tabela2[Estado],Tabela2[Id_Porto],-1)</f>
        <v>9</v>
      </c>
      <c r="F3182" s="68">
        <f>_xlfn.XLOOKUP(Tabela4[[#This Row],[Destino]],Tabela2[Estado],Tabela2[Id_Porto],-1)</f>
        <v>4</v>
      </c>
      <c r="G3182" s="68">
        <f>_xlfn.XLOOKUP(Tabela4[[#This Row],[Tipo]],Tabela5[Tipo],Tabela5[Id_Carga],-1)</f>
        <v>3</v>
      </c>
      <c r="H3182" s="59">
        <f>MONTH(DATE(2024, FIND(Tabela4[[#This Row],[Mês]], "janfevmarabrmaijunjulagosetoutnovdez")/3 + 1, 1))</f>
        <v>8</v>
      </c>
      <c r="I3182" s="51">
        <v>1372</v>
      </c>
      <c r="J3182" s="47">
        <v>2744</v>
      </c>
    </row>
    <row r="3183" spans="1:10" x14ac:dyDescent="0.25">
      <c r="A3183" s="59" t="s">
        <v>202</v>
      </c>
      <c r="B3183" s="46" t="s">
        <v>191</v>
      </c>
      <c r="C3183" s="46" t="s">
        <v>183</v>
      </c>
      <c r="D3183" s="46" t="s">
        <v>182</v>
      </c>
      <c r="E3183" s="68">
        <f>_xlfn.XLOOKUP(Tabela4[[#This Row],[Origem]],Tabela2[Estado],Tabela2[Id_Porto],-1)</f>
        <v>8</v>
      </c>
      <c r="F3183" s="68">
        <f>_xlfn.XLOOKUP(Tabela4[[#This Row],[Destino]],Tabela2[Estado],Tabela2[Id_Porto],-1)</f>
        <v>7</v>
      </c>
      <c r="G3183" s="68">
        <f>_xlfn.XLOOKUP(Tabela4[[#This Row],[Tipo]],Tabela5[Tipo],Tabela5[Id_Carga],-1)</f>
        <v>3</v>
      </c>
      <c r="H3183" s="59">
        <f>MONTH(DATE(2024, FIND(Tabela4[[#This Row],[Mês]], "janfevmarabrmaijunjulagosetoutnovdez")/3 + 1, 1))</f>
        <v>8</v>
      </c>
      <c r="I3183" s="51">
        <v>1371</v>
      </c>
      <c r="J3183" s="47">
        <v>2742</v>
      </c>
    </row>
    <row r="3184" spans="1:10" x14ac:dyDescent="0.25">
      <c r="A3184" s="59" t="s">
        <v>202</v>
      </c>
      <c r="B3184" s="46" t="s">
        <v>191</v>
      </c>
      <c r="C3184" s="46" t="s">
        <v>184</v>
      </c>
      <c r="D3184" s="46" t="s">
        <v>182</v>
      </c>
      <c r="E3184" s="68">
        <f>_xlfn.XLOOKUP(Tabela4[[#This Row],[Origem]],Tabela2[Estado],Tabela2[Id_Porto],-1)</f>
        <v>9</v>
      </c>
      <c r="F3184" s="68">
        <f>_xlfn.XLOOKUP(Tabela4[[#This Row],[Destino]],Tabela2[Estado],Tabela2[Id_Porto],-1)</f>
        <v>7</v>
      </c>
      <c r="G3184" s="68">
        <f>_xlfn.XLOOKUP(Tabela4[[#This Row],[Tipo]],Tabela5[Tipo],Tabela5[Id_Carga],-1)</f>
        <v>3</v>
      </c>
      <c r="H3184" s="59">
        <f>MONTH(DATE(2024, FIND(Tabela4[[#This Row],[Mês]], "janfevmarabrmaijunjulagosetoutnovdez")/3 + 1, 1))</f>
        <v>8</v>
      </c>
      <c r="I3184" s="51">
        <v>1307</v>
      </c>
      <c r="J3184" s="47">
        <v>2614</v>
      </c>
    </row>
    <row r="3185" spans="1:10" x14ac:dyDescent="0.25">
      <c r="A3185" s="59" t="s">
        <v>202</v>
      </c>
      <c r="B3185" s="46" t="s">
        <v>191</v>
      </c>
      <c r="C3185" s="46" t="s">
        <v>180</v>
      </c>
      <c r="D3185" s="46" t="s">
        <v>177</v>
      </c>
      <c r="E3185" s="68">
        <f>_xlfn.XLOOKUP(Tabela4[[#This Row],[Origem]],Tabela2[Estado],Tabela2[Id_Porto],-1)</f>
        <v>5</v>
      </c>
      <c r="F3185" s="68">
        <f>_xlfn.XLOOKUP(Tabela4[[#This Row],[Destino]],Tabela2[Estado],Tabela2[Id_Porto],-1)</f>
        <v>1</v>
      </c>
      <c r="G3185" s="68">
        <f>_xlfn.XLOOKUP(Tabela4[[#This Row],[Tipo]],Tabela5[Tipo],Tabela5[Id_Carga],-1)</f>
        <v>3</v>
      </c>
      <c r="H3185" s="59">
        <f>MONTH(DATE(2024, FIND(Tabela4[[#This Row],[Mês]], "janfevmarabrmaijunjulagosetoutnovdez")/3 + 1, 1))</f>
        <v>8</v>
      </c>
      <c r="I3185" s="51">
        <v>1272</v>
      </c>
      <c r="J3185" s="47">
        <v>2544</v>
      </c>
    </row>
    <row r="3186" spans="1:10" x14ac:dyDescent="0.25">
      <c r="A3186" s="59" t="s">
        <v>202</v>
      </c>
      <c r="B3186" s="46" t="s">
        <v>191</v>
      </c>
      <c r="C3186" s="46" t="s">
        <v>184</v>
      </c>
      <c r="D3186" s="46" t="s">
        <v>177</v>
      </c>
      <c r="E3186" s="68">
        <f>_xlfn.XLOOKUP(Tabela4[[#This Row],[Origem]],Tabela2[Estado],Tabela2[Id_Porto],-1)</f>
        <v>9</v>
      </c>
      <c r="F3186" s="68">
        <f>_xlfn.XLOOKUP(Tabela4[[#This Row],[Destino]],Tabela2[Estado],Tabela2[Id_Porto],-1)</f>
        <v>1</v>
      </c>
      <c r="G3186" s="68">
        <f>_xlfn.XLOOKUP(Tabela4[[#This Row],[Tipo]],Tabela5[Tipo],Tabela5[Id_Carga],-1)</f>
        <v>3</v>
      </c>
      <c r="H3186" s="59">
        <f>MONTH(DATE(2024, FIND(Tabela4[[#This Row],[Mês]], "janfevmarabrmaijunjulagosetoutnovdez")/3 + 1, 1))</f>
        <v>8</v>
      </c>
      <c r="I3186" s="51">
        <v>1157</v>
      </c>
      <c r="J3186" s="47">
        <v>2314</v>
      </c>
    </row>
    <row r="3187" spans="1:10" x14ac:dyDescent="0.25">
      <c r="A3187" s="59" t="s">
        <v>202</v>
      </c>
      <c r="B3187" s="46" t="s">
        <v>191</v>
      </c>
      <c r="C3187" s="46" t="s">
        <v>186</v>
      </c>
      <c r="D3187" s="46" t="s">
        <v>86</v>
      </c>
      <c r="E3187" s="68">
        <f>_xlfn.XLOOKUP(Tabela4[[#This Row],[Origem]],Tabela2[Estado],Tabela2[Id_Porto],-1)</f>
        <v>11</v>
      </c>
      <c r="F3187" s="68">
        <f>_xlfn.XLOOKUP(Tabela4[[#This Row],[Destino]],Tabela2[Estado],Tabela2[Id_Porto],-1)</f>
        <v>4</v>
      </c>
      <c r="G3187" s="68">
        <f>_xlfn.XLOOKUP(Tabela4[[#This Row],[Tipo]],Tabela5[Tipo],Tabela5[Id_Carga],-1)</f>
        <v>3</v>
      </c>
      <c r="H3187" s="59">
        <f>MONTH(DATE(2024, FIND(Tabela4[[#This Row],[Mês]], "janfevmarabrmaijunjulagosetoutnovdez")/3 + 1, 1))</f>
        <v>8</v>
      </c>
      <c r="I3187" s="51">
        <v>829</v>
      </c>
      <c r="J3187" s="47">
        <v>1658</v>
      </c>
    </row>
    <row r="3188" spans="1:10" x14ac:dyDescent="0.25">
      <c r="A3188" s="59" t="s">
        <v>202</v>
      </c>
      <c r="B3188" s="46" t="s">
        <v>192</v>
      </c>
      <c r="C3188" s="46" t="s">
        <v>186</v>
      </c>
      <c r="D3188" s="46" t="s">
        <v>180</v>
      </c>
      <c r="E3188" s="68">
        <f>_xlfn.XLOOKUP(Tabela4[[#This Row],[Origem]],Tabela2[Estado],Tabela2[Id_Porto],-1)</f>
        <v>11</v>
      </c>
      <c r="F3188" s="68">
        <f>_xlfn.XLOOKUP(Tabela4[[#This Row],[Destino]],Tabela2[Estado],Tabela2[Id_Porto],-1)</f>
        <v>5</v>
      </c>
      <c r="G3188" s="68">
        <f>_xlfn.XLOOKUP(Tabela4[[#This Row],[Tipo]],Tabela5[Tipo],Tabela5[Id_Carga],-1)</f>
        <v>1</v>
      </c>
      <c r="H3188" s="59">
        <f>MONTH(DATE(2024, FIND(Tabela4[[#This Row],[Mês]], "janfevmarabrmaijunjulagosetoutnovdez")/3 + 1, 1))</f>
        <v>8</v>
      </c>
      <c r="I3188" s="51">
        <v>1651</v>
      </c>
      <c r="J3188" s="47">
        <v>1651</v>
      </c>
    </row>
    <row r="3189" spans="1:10" x14ac:dyDescent="0.25">
      <c r="A3189" s="59" t="s">
        <v>202</v>
      </c>
      <c r="B3189" s="46" t="s">
        <v>191</v>
      </c>
      <c r="C3189" s="46" t="s">
        <v>186</v>
      </c>
      <c r="D3189" s="46" t="s">
        <v>180</v>
      </c>
      <c r="E3189" s="68">
        <f>_xlfn.XLOOKUP(Tabela4[[#This Row],[Origem]],Tabela2[Estado],Tabela2[Id_Porto],-1)</f>
        <v>11</v>
      </c>
      <c r="F3189" s="68">
        <f>_xlfn.XLOOKUP(Tabela4[[#This Row],[Destino]],Tabela2[Estado],Tabela2[Id_Porto],-1)</f>
        <v>5</v>
      </c>
      <c r="G3189" s="68">
        <f>_xlfn.XLOOKUP(Tabela4[[#This Row],[Tipo]],Tabela5[Tipo],Tabela5[Id_Carga],-1)</f>
        <v>3</v>
      </c>
      <c r="H3189" s="59">
        <f>MONTH(DATE(2024, FIND(Tabela4[[#This Row],[Mês]], "janfevmarabrmaijunjulagosetoutnovdez")/3 + 1, 1))</f>
        <v>8</v>
      </c>
      <c r="I3189" s="51">
        <v>817</v>
      </c>
      <c r="J3189" s="47">
        <v>1634</v>
      </c>
    </row>
    <row r="3190" spans="1:10" x14ac:dyDescent="0.25">
      <c r="A3190" s="59" t="s">
        <v>202</v>
      </c>
      <c r="B3190" s="46" t="s">
        <v>191</v>
      </c>
      <c r="C3190" s="46" t="s">
        <v>186</v>
      </c>
      <c r="D3190" s="46" t="s">
        <v>177</v>
      </c>
      <c r="E3190" s="68">
        <f>_xlfn.XLOOKUP(Tabela4[[#This Row],[Origem]],Tabela2[Estado],Tabela2[Id_Porto],-1)</f>
        <v>11</v>
      </c>
      <c r="F3190" s="68">
        <f>_xlfn.XLOOKUP(Tabela4[[#This Row],[Destino]],Tabela2[Estado],Tabela2[Id_Porto],-1)</f>
        <v>1</v>
      </c>
      <c r="G3190" s="68">
        <f>_xlfn.XLOOKUP(Tabela4[[#This Row],[Tipo]],Tabela5[Tipo],Tabela5[Id_Carga],-1)</f>
        <v>3</v>
      </c>
      <c r="H3190" s="59">
        <f>MONTH(DATE(2024, FIND(Tabela4[[#This Row],[Mês]], "janfevmarabrmaijunjulagosetoutnovdez")/3 + 1, 1))</f>
        <v>8</v>
      </c>
      <c r="I3190" s="51">
        <v>729</v>
      </c>
      <c r="J3190" s="47">
        <v>1458</v>
      </c>
    </row>
    <row r="3191" spans="1:10" x14ac:dyDescent="0.25">
      <c r="A3191" s="59" t="s">
        <v>202</v>
      </c>
      <c r="B3191" s="46" t="s">
        <v>191</v>
      </c>
      <c r="C3191" s="46" t="s">
        <v>177</v>
      </c>
      <c r="D3191" s="46" t="s">
        <v>180</v>
      </c>
      <c r="E3191" s="68">
        <f>_xlfn.XLOOKUP(Tabela4[[#This Row],[Origem]],Tabela2[Estado],Tabela2[Id_Porto],-1)</f>
        <v>1</v>
      </c>
      <c r="F3191" s="68">
        <f>_xlfn.XLOOKUP(Tabela4[[#This Row],[Destino]],Tabela2[Estado],Tabela2[Id_Porto],-1)</f>
        <v>5</v>
      </c>
      <c r="G3191" s="68">
        <f>_xlfn.XLOOKUP(Tabela4[[#This Row],[Tipo]],Tabela5[Tipo],Tabela5[Id_Carga],-1)</f>
        <v>3</v>
      </c>
      <c r="H3191" s="59">
        <f>MONTH(DATE(2024, FIND(Tabela4[[#This Row],[Mês]], "janfevmarabrmaijunjulagosetoutnovdez")/3 + 1, 1))</f>
        <v>8</v>
      </c>
      <c r="I3191" s="51">
        <v>716</v>
      </c>
      <c r="J3191" s="47">
        <v>1432</v>
      </c>
    </row>
    <row r="3192" spans="1:10" x14ac:dyDescent="0.25">
      <c r="A3192" s="59" t="s">
        <v>202</v>
      </c>
      <c r="B3192" s="46" t="s">
        <v>191</v>
      </c>
      <c r="C3192" s="46" t="s">
        <v>181</v>
      </c>
      <c r="D3192" s="46" t="s">
        <v>184</v>
      </c>
      <c r="E3192" s="68">
        <f>_xlfn.XLOOKUP(Tabela4[[#This Row],[Origem]],Tabela2[Estado],Tabela2[Id_Porto],-1)</f>
        <v>6</v>
      </c>
      <c r="F3192" s="68">
        <f>_xlfn.XLOOKUP(Tabela4[[#This Row],[Destino]],Tabela2[Estado],Tabela2[Id_Porto],-1)</f>
        <v>9</v>
      </c>
      <c r="G3192" s="68">
        <f>_xlfn.XLOOKUP(Tabela4[[#This Row],[Tipo]],Tabela5[Tipo],Tabela5[Id_Carga],-1)</f>
        <v>3</v>
      </c>
      <c r="H3192" s="59">
        <f>MONTH(DATE(2024, FIND(Tabela4[[#This Row],[Mês]], "janfevmarabrmaijunjulagosetoutnovdez")/3 + 1, 1))</f>
        <v>8</v>
      </c>
      <c r="I3192" s="51">
        <v>678</v>
      </c>
      <c r="J3192" s="47">
        <v>1356</v>
      </c>
    </row>
    <row r="3193" spans="1:10" x14ac:dyDescent="0.25">
      <c r="A3193" s="59" t="s">
        <v>202</v>
      </c>
      <c r="B3193" s="46" t="s">
        <v>191</v>
      </c>
      <c r="C3193" s="46" t="s">
        <v>86</v>
      </c>
      <c r="D3193" s="46" t="s">
        <v>177</v>
      </c>
      <c r="E3193" s="68">
        <f>_xlfn.XLOOKUP(Tabela4[[#This Row],[Origem]],Tabela2[Estado],Tabela2[Id_Porto],-1)</f>
        <v>4</v>
      </c>
      <c r="F3193" s="68">
        <f>_xlfn.XLOOKUP(Tabela4[[#This Row],[Destino]],Tabela2[Estado],Tabela2[Id_Porto],-1)</f>
        <v>1</v>
      </c>
      <c r="G3193" s="68">
        <f>_xlfn.XLOOKUP(Tabela4[[#This Row],[Tipo]],Tabela5[Tipo],Tabela5[Id_Carga],-1)</f>
        <v>3</v>
      </c>
      <c r="H3193" s="59">
        <f>MONTH(DATE(2024, FIND(Tabela4[[#This Row],[Mês]], "janfevmarabrmaijunjulagosetoutnovdez")/3 + 1, 1))</f>
        <v>8</v>
      </c>
      <c r="I3193" s="51">
        <v>624</v>
      </c>
      <c r="J3193" s="47">
        <v>1248</v>
      </c>
    </row>
    <row r="3194" spans="1:10" x14ac:dyDescent="0.25">
      <c r="A3194" s="59" t="s">
        <v>202</v>
      </c>
      <c r="B3194" s="46" t="s">
        <v>191</v>
      </c>
      <c r="C3194" s="46" t="s">
        <v>184</v>
      </c>
      <c r="D3194" s="46" t="s">
        <v>186</v>
      </c>
      <c r="E3194" s="68">
        <f>_xlfn.XLOOKUP(Tabela4[[#This Row],[Origem]],Tabela2[Estado],Tabela2[Id_Porto],-1)</f>
        <v>9</v>
      </c>
      <c r="F3194" s="68">
        <f>_xlfn.XLOOKUP(Tabela4[[#This Row],[Destino]],Tabela2[Estado],Tabela2[Id_Porto],-1)</f>
        <v>11</v>
      </c>
      <c r="G3194" s="68">
        <f>_xlfn.XLOOKUP(Tabela4[[#This Row],[Tipo]],Tabela5[Tipo],Tabela5[Id_Carga],-1)</f>
        <v>3</v>
      </c>
      <c r="H3194" s="59">
        <f>MONTH(DATE(2024, FIND(Tabela4[[#This Row],[Mês]], "janfevmarabrmaijunjulagosetoutnovdez")/3 + 1, 1))</f>
        <v>8</v>
      </c>
      <c r="I3194" s="51">
        <v>606</v>
      </c>
      <c r="J3194" s="47">
        <v>1212</v>
      </c>
    </row>
    <row r="3195" spans="1:10" x14ac:dyDescent="0.25">
      <c r="A3195" s="59" t="s">
        <v>202</v>
      </c>
      <c r="B3195" s="46" t="s">
        <v>191</v>
      </c>
      <c r="C3195" s="46" t="s">
        <v>177</v>
      </c>
      <c r="D3195" s="46" t="s">
        <v>183</v>
      </c>
      <c r="E3195" s="68">
        <f>_xlfn.XLOOKUP(Tabela4[[#This Row],[Origem]],Tabela2[Estado],Tabela2[Id_Porto],-1)</f>
        <v>1</v>
      </c>
      <c r="F3195" s="68">
        <f>_xlfn.XLOOKUP(Tabela4[[#This Row],[Destino]],Tabela2[Estado],Tabela2[Id_Porto],-1)</f>
        <v>8</v>
      </c>
      <c r="G3195" s="68">
        <f>_xlfn.XLOOKUP(Tabela4[[#This Row],[Tipo]],Tabela5[Tipo],Tabela5[Id_Carga],-1)</f>
        <v>3</v>
      </c>
      <c r="H3195" s="59">
        <f>MONTH(DATE(2024, FIND(Tabela4[[#This Row],[Mês]], "janfevmarabrmaijunjulagosetoutnovdez")/3 + 1, 1))</f>
        <v>8</v>
      </c>
      <c r="I3195" s="51">
        <v>570</v>
      </c>
      <c r="J3195" s="47">
        <v>1140</v>
      </c>
    </row>
    <row r="3196" spans="1:10" x14ac:dyDescent="0.25">
      <c r="A3196" s="59" t="s">
        <v>202</v>
      </c>
      <c r="B3196" s="46" t="s">
        <v>192</v>
      </c>
      <c r="C3196" s="46" t="s">
        <v>186</v>
      </c>
      <c r="D3196" s="46" t="s">
        <v>86</v>
      </c>
      <c r="E3196" s="68">
        <f>_xlfn.XLOOKUP(Tabela4[[#This Row],[Origem]],Tabela2[Estado],Tabela2[Id_Porto],-1)</f>
        <v>11</v>
      </c>
      <c r="F3196" s="68">
        <f>_xlfn.XLOOKUP(Tabela4[[#This Row],[Destino]],Tabela2[Estado],Tabela2[Id_Porto],-1)</f>
        <v>4</v>
      </c>
      <c r="G3196" s="68">
        <f>_xlfn.XLOOKUP(Tabela4[[#This Row],[Tipo]],Tabela5[Tipo],Tabela5[Id_Carga],-1)</f>
        <v>1</v>
      </c>
      <c r="H3196" s="59">
        <f>MONTH(DATE(2024, FIND(Tabela4[[#This Row],[Mês]], "janfevmarabrmaijunjulagosetoutnovdez")/3 + 1, 1))</f>
        <v>8</v>
      </c>
      <c r="I3196" s="51">
        <v>1046</v>
      </c>
      <c r="J3196" s="47">
        <v>1046</v>
      </c>
    </row>
    <row r="3197" spans="1:10" x14ac:dyDescent="0.25">
      <c r="A3197" s="59" t="s">
        <v>202</v>
      </c>
      <c r="B3197" s="46" t="s">
        <v>191</v>
      </c>
      <c r="C3197" s="46" t="s">
        <v>181</v>
      </c>
      <c r="D3197" s="46" t="s">
        <v>184</v>
      </c>
      <c r="E3197" s="68">
        <f>_xlfn.XLOOKUP(Tabela4[[#This Row],[Origem]],Tabela2[Estado],Tabela2[Id_Porto],-1)</f>
        <v>6</v>
      </c>
      <c r="F3197" s="68">
        <f>_xlfn.XLOOKUP(Tabela4[[#This Row],[Destino]],Tabela2[Estado],Tabela2[Id_Porto],-1)</f>
        <v>9</v>
      </c>
      <c r="G3197" s="68">
        <f>_xlfn.XLOOKUP(Tabela4[[#This Row],[Tipo]],Tabela5[Tipo],Tabela5[Id_Carga],-1)</f>
        <v>3</v>
      </c>
      <c r="H3197" s="59">
        <f>MONTH(DATE(2024, FIND(Tabela4[[#This Row],[Mês]], "janfevmarabrmaijunjulagosetoutnovdez")/3 + 1, 1))</f>
        <v>8</v>
      </c>
      <c r="I3197" s="51">
        <v>520</v>
      </c>
      <c r="J3197" s="47">
        <v>1040</v>
      </c>
    </row>
    <row r="3198" spans="1:10" x14ac:dyDescent="0.25">
      <c r="A3198" s="59" t="s">
        <v>202</v>
      </c>
      <c r="B3198" s="46" t="s">
        <v>193</v>
      </c>
      <c r="C3198" s="46" t="s">
        <v>184</v>
      </c>
      <c r="D3198" s="46" t="s">
        <v>186</v>
      </c>
      <c r="E3198" s="68">
        <f>_xlfn.XLOOKUP(Tabela4[[#This Row],[Origem]],Tabela2[Estado],Tabela2[Id_Porto],-1)</f>
        <v>9</v>
      </c>
      <c r="F3198" s="68">
        <f>_xlfn.XLOOKUP(Tabela4[[#This Row],[Destino]],Tabela2[Estado],Tabela2[Id_Porto],-1)</f>
        <v>11</v>
      </c>
      <c r="G3198" s="68">
        <f>_xlfn.XLOOKUP(Tabela4[[#This Row],[Tipo]],Tabela5[Tipo],Tabela5[Id_Carga],-1)</f>
        <v>4</v>
      </c>
      <c r="H3198" s="59">
        <f>MONTH(DATE(2024, FIND(Tabela4[[#This Row],[Mês]], "janfevmarabrmaijunjulagosetoutnovdez")/3 + 1, 1))</f>
        <v>8</v>
      </c>
      <c r="I3198" s="51">
        <v>507</v>
      </c>
      <c r="J3198" s="47">
        <v>1014</v>
      </c>
    </row>
    <row r="3199" spans="1:10" x14ac:dyDescent="0.25">
      <c r="A3199" s="59" t="s">
        <v>202</v>
      </c>
      <c r="B3199" s="46" t="s">
        <v>191</v>
      </c>
      <c r="C3199" s="46" t="s">
        <v>177</v>
      </c>
      <c r="D3199" s="46" t="s">
        <v>186</v>
      </c>
      <c r="E3199" s="68">
        <f>_xlfn.XLOOKUP(Tabela4[[#This Row],[Origem]],Tabela2[Estado],Tabela2[Id_Porto],-1)</f>
        <v>1</v>
      </c>
      <c r="F3199" s="68">
        <f>_xlfn.XLOOKUP(Tabela4[[#This Row],[Destino]],Tabela2[Estado],Tabela2[Id_Porto],-1)</f>
        <v>11</v>
      </c>
      <c r="G3199" s="68">
        <f>_xlfn.XLOOKUP(Tabela4[[#This Row],[Tipo]],Tabela5[Tipo],Tabela5[Id_Carga],-1)</f>
        <v>3</v>
      </c>
      <c r="H3199" s="59">
        <f>MONTH(DATE(2024, FIND(Tabela4[[#This Row],[Mês]], "janfevmarabrmaijunjulagosetoutnovdez")/3 + 1, 1))</f>
        <v>8</v>
      </c>
      <c r="I3199" s="51">
        <v>490</v>
      </c>
      <c r="J3199" s="47">
        <v>980</v>
      </c>
    </row>
    <row r="3200" spans="1:10" x14ac:dyDescent="0.25">
      <c r="A3200" s="59" t="s">
        <v>202</v>
      </c>
      <c r="B3200" s="46" t="s">
        <v>191</v>
      </c>
      <c r="C3200" s="46" t="s">
        <v>184</v>
      </c>
      <c r="D3200" s="46" t="s">
        <v>183</v>
      </c>
      <c r="E3200" s="68">
        <f>_xlfn.XLOOKUP(Tabela4[[#This Row],[Origem]],Tabela2[Estado],Tabela2[Id_Porto],-1)</f>
        <v>9</v>
      </c>
      <c r="F3200" s="68">
        <f>_xlfn.XLOOKUP(Tabela4[[#This Row],[Destino]],Tabela2[Estado],Tabela2[Id_Porto],-1)</f>
        <v>8</v>
      </c>
      <c r="G3200" s="68">
        <f>_xlfn.XLOOKUP(Tabela4[[#This Row],[Tipo]],Tabela5[Tipo],Tabela5[Id_Carga],-1)</f>
        <v>3</v>
      </c>
      <c r="H3200" s="59">
        <f>MONTH(DATE(2024, FIND(Tabela4[[#This Row],[Mês]], "janfevmarabrmaijunjulagosetoutnovdez")/3 + 1, 1))</f>
        <v>8</v>
      </c>
      <c r="I3200" s="51">
        <v>453</v>
      </c>
      <c r="J3200" s="47">
        <v>906</v>
      </c>
    </row>
    <row r="3201" spans="1:10" x14ac:dyDescent="0.25">
      <c r="A3201" s="59" t="s">
        <v>202</v>
      </c>
      <c r="B3201" s="46" t="s">
        <v>191</v>
      </c>
      <c r="C3201" s="46" t="s">
        <v>177</v>
      </c>
      <c r="D3201" s="46" t="s">
        <v>86</v>
      </c>
      <c r="E3201" s="68">
        <f>_xlfn.XLOOKUP(Tabela4[[#This Row],[Origem]],Tabela2[Estado],Tabela2[Id_Porto],-1)</f>
        <v>1</v>
      </c>
      <c r="F3201" s="68">
        <f>_xlfn.XLOOKUP(Tabela4[[#This Row],[Destino]],Tabela2[Estado],Tabela2[Id_Porto],-1)</f>
        <v>4</v>
      </c>
      <c r="G3201" s="68">
        <f>_xlfn.XLOOKUP(Tabela4[[#This Row],[Tipo]],Tabela5[Tipo],Tabela5[Id_Carga],-1)</f>
        <v>3</v>
      </c>
      <c r="H3201" s="59">
        <f>MONTH(DATE(2024, FIND(Tabela4[[#This Row],[Mês]], "janfevmarabrmaijunjulagosetoutnovdez")/3 + 1, 1))</f>
        <v>8</v>
      </c>
      <c r="I3201" s="51">
        <v>443</v>
      </c>
      <c r="J3201" s="47">
        <v>886</v>
      </c>
    </row>
    <row r="3202" spans="1:10" x14ac:dyDescent="0.25">
      <c r="A3202" s="59" t="s">
        <v>202</v>
      </c>
      <c r="B3202" s="46" t="s">
        <v>191</v>
      </c>
      <c r="C3202" s="46" t="s">
        <v>184</v>
      </c>
      <c r="D3202" s="46" t="s">
        <v>86</v>
      </c>
      <c r="E3202" s="68">
        <f>_xlfn.XLOOKUP(Tabela4[[#This Row],[Origem]],Tabela2[Estado],Tabela2[Id_Porto],-1)</f>
        <v>9</v>
      </c>
      <c r="F3202" s="68">
        <f>_xlfn.XLOOKUP(Tabela4[[#This Row],[Destino]],Tabela2[Estado],Tabela2[Id_Porto],-1)</f>
        <v>4</v>
      </c>
      <c r="G3202" s="68">
        <f>_xlfn.XLOOKUP(Tabela4[[#This Row],[Tipo]],Tabela5[Tipo],Tabela5[Id_Carga],-1)</f>
        <v>3</v>
      </c>
      <c r="H3202" s="59">
        <f>MONTH(DATE(2024, FIND(Tabela4[[#This Row],[Mês]], "janfevmarabrmaijunjulagosetoutnovdez")/3 + 1, 1))</f>
        <v>8</v>
      </c>
      <c r="I3202" s="51">
        <v>442</v>
      </c>
      <c r="J3202" s="47">
        <v>884</v>
      </c>
    </row>
    <row r="3203" spans="1:10" x14ac:dyDescent="0.25">
      <c r="A3203" s="59" t="s">
        <v>202</v>
      </c>
      <c r="B3203" s="46" t="s">
        <v>191</v>
      </c>
      <c r="C3203" s="46" t="s">
        <v>184</v>
      </c>
      <c r="D3203" s="46" t="s">
        <v>181</v>
      </c>
      <c r="E3203" s="68">
        <f>_xlfn.XLOOKUP(Tabela4[[#This Row],[Origem]],Tabela2[Estado],Tabela2[Id_Porto],-1)</f>
        <v>9</v>
      </c>
      <c r="F3203" s="68">
        <f>_xlfn.XLOOKUP(Tabela4[[#This Row],[Destino]],Tabela2[Estado],Tabela2[Id_Porto],-1)</f>
        <v>6</v>
      </c>
      <c r="G3203" s="68">
        <f>_xlfn.XLOOKUP(Tabela4[[#This Row],[Tipo]],Tabela5[Tipo],Tabela5[Id_Carga],-1)</f>
        <v>3</v>
      </c>
      <c r="H3203" s="59">
        <f>MONTH(DATE(2024, FIND(Tabela4[[#This Row],[Mês]], "janfevmarabrmaijunjulagosetoutnovdez")/3 + 1, 1))</f>
        <v>8</v>
      </c>
      <c r="I3203" s="51">
        <v>416</v>
      </c>
      <c r="J3203" s="47">
        <v>832</v>
      </c>
    </row>
    <row r="3204" spans="1:10" x14ac:dyDescent="0.25">
      <c r="A3204" s="59" t="s">
        <v>202</v>
      </c>
      <c r="B3204" s="46" t="s">
        <v>191</v>
      </c>
      <c r="C3204" s="46" t="s">
        <v>183</v>
      </c>
      <c r="D3204" s="46" t="s">
        <v>180</v>
      </c>
      <c r="E3204" s="68">
        <f>_xlfn.XLOOKUP(Tabela4[[#This Row],[Origem]],Tabela2[Estado],Tabela2[Id_Porto],-1)</f>
        <v>8</v>
      </c>
      <c r="F3204" s="68">
        <f>_xlfn.XLOOKUP(Tabela4[[#This Row],[Destino]],Tabela2[Estado],Tabela2[Id_Porto],-1)</f>
        <v>5</v>
      </c>
      <c r="G3204" s="68">
        <f>_xlfn.XLOOKUP(Tabela4[[#This Row],[Tipo]],Tabela5[Tipo],Tabela5[Id_Carga],-1)</f>
        <v>3</v>
      </c>
      <c r="H3204" s="59">
        <f>MONTH(DATE(2024, FIND(Tabela4[[#This Row],[Mês]], "janfevmarabrmaijunjulagosetoutnovdez")/3 + 1, 1))</f>
        <v>8</v>
      </c>
      <c r="I3204" s="51">
        <v>412</v>
      </c>
      <c r="J3204" s="47">
        <v>824</v>
      </c>
    </row>
    <row r="3205" spans="1:10" x14ac:dyDescent="0.25">
      <c r="A3205" s="59" t="s">
        <v>202</v>
      </c>
      <c r="B3205" s="46" t="s">
        <v>193</v>
      </c>
      <c r="C3205" s="46" t="s">
        <v>186</v>
      </c>
      <c r="D3205" s="46" t="s">
        <v>180</v>
      </c>
      <c r="E3205" s="68">
        <f>_xlfn.XLOOKUP(Tabela4[[#This Row],[Origem]],Tabela2[Estado],Tabela2[Id_Porto],-1)</f>
        <v>11</v>
      </c>
      <c r="F3205" s="68">
        <f>_xlfn.XLOOKUP(Tabela4[[#This Row],[Destino]],Tabela2[Estado],Tabela2[Id_Porto],-1)</f>
        <v>5</v>
      </c>
      <c r="G3205" s="68">
        <f>_xlfn.XLOOKUP(Tabela4[[#This Row],[Tipo]],Tabela5[Tipo],Tabela5[Id_Carga],-1)</f>
        <v>4</v>
      </c>
      <c r="H3205" s="59">
        <f>MONTH(DATE(2024, FIND(Tabela4[[#This Row],[Mês]], "janfevmarabrmaijunjulagosetoutnovdez")/3 + 1, 1))</f>
        <v>8</v>
      </c>
      <c r="I3205" s="51">
        <v>407</v>
      </c>
      <c r="J3205" s="47">
        <v>814</v>
      </c>
    </row>
    <row r="3206" spans="1:10" x14ac:dyDescent="0.25">
      <c r="A3206" s="59" t="s">
        <v>202</v>
      </c>
      <c r="B3206" s="46" t="s">
        <v>193</v>
      </c>
      <c r="C3206" s="46" t="s">
        <v>186</v>
      </c>
      <c r="D3206" s="46" t="s">
        <v>177</v>
      </c>
      <c r="E3206" s="68">
        <f>_xlfn.XLOOKUP(Tabela4[[#This Row],[Origem]],Tabela2[Estado],Tabela2[Id_Porto],-1)</f>
        <v>11</v>
      </c>
      <c r="F3206" s="68">
        <f>_xlfn.XLOOKUP(Tabela4[[#This Row],[Destino]],Tabela2[Estado],Tabela2[Id_Porto],-1)</f>
        <v>1</v>
      </c>
      <c r="G3206" s="68">
        <f>_xlfn.XLOOKUP(Tabela4[[#This Row],[Tipo]],Tabela5[Tipo],Tabela5[Id_Carga],-1)</f>
        <v>4</v>
      </c>
      <c r="H3206" s="59">
        <f>MONTH(DATE(2024, FIND(Tabela4[[#This Row],[Mês]], "janfevmarabrmaijunjulagosetoutnovdez")/3 + 1, 1))</f>
        <v>8</v>
      </c>
      <c r="I3206" s="51">
        <v>389</v>
      </c>
      <c r="J3206" s="47">
        <v>778</v>
      </c>
    </row>
    <row r="3207" spans="1:10" x14ac:dyDescent="0.25">
      <c r="A3207" s="59" t="s">
        <v>202</v>
      </c>
      <c r="B3207" s="46" t="s">
        <v>191</v>
      </c>
      <c r="C3207" s="46" t="s">
        <v>180</v>
      </c>
      <c r="D3207" s="46" t="s">
        <v>184</v>
      </c>
      <c r="E3207" s="68">
        <f>_xlfn.XLOOKUP(Tabela4[[#This Row],[Origem]],Tabela2[Estado],Tabela2[Id_Porto],-1)</f>
        <v>5</v>
      </c>
      <c r="F3207" s="68">
        <f>_xlfn.XLOOKUP(Tabela4[[#This Row],[Destino]],Tabela2[Estado],Tabela2[Id_Porto],-1)</f>
        <v>9</v>
      </c>
      <c r="G3207" s="68">
        <f>_xlfn.XLOOKUP(Tabela4[[#This Row],[Tipo]],Tabela5[Tipo],Tabela5[Id_Carga],-1)</f>
        <v>3</v>
      </c>
      <c r="H3207" s="59">
        <f>MONTH(DATE(2024, FIND(Tabela4[[#This Row],[Mês]], "janfevmarabrmaijunjulagosetoutnovdez")/3 + 1, 1))</f>
        <v>8</v>
      </c>
      <c r="I3207" s="51">
        <v>370</v>
      </c>
      <c r="J3207" s="47">
        <v>740</v>
      </c>
    </row>
    <row r="3208" spans="1:10" x14ac:dyDescent="0.25">
      <c r="A3208" s="59" t="s">
        <v>202</v>
      </c>
      <c r="B3208" s="46" t="s">
        <v>191</v>
      </c>
      <c r="C3208" s="46" t="s">
        <v>86</v>
      </c>
      <c r="D3208" s="46" t="s">
        <v>184</v>
      </c>
      <c r="E3208" s="68">
        <f>_xlfn.XLOOKUP(Tabela4[[#This Row],[Origem]],Tabela2[Estado],Tabela2[Id_Porto],-1)</f>
        <v>4</v>
      </c>
      <c r="F3208" s="68">
        <f>_xlfn.XLOOKUP(Tabela4[[#This Row],[Destino]],Tabela2[Estado],Tabela2[Id_Porto],-1)</f>
        <v>9</v>
      </c>
      <c r="G3208" s="68">
        <f>_xlfn.XLOOKUP(Tabela4[[#This Row],[Tipo]],Tabela5[Tipo],Tabela5[Id_Carga],-1)</f>
        <v>3</v>
      </c>
      <c r="H3208" s="59">
        <f>MONTH(DATE(2024, FIND(Tabela4[[#This Row],[Mês]], "janfevmarabrmaijunjulagosetoutnovdez")/3 + 1, 1))</f>
        <v>8</v>
      </c>
      <c r="I3208" s="51">
        <v>364</v>
      </c>
      <c r="J3208" s="47">
        <v>728</v>
      </c>
    </row>
    <row r="3209" spans="1:10" x14ac:dyDescent="0.25">
      <c r="A3209" s="59" t="s">
        <v>202</v>
      </c>
      <c r="B3209" s="46" t="s">
        <v>192</v>
      </c>
      <c r="C3209" s="46" t="s">
        <v>183</v>
      </c>
      <c r="D3209" s="46" t="s">
        <v>182</v>
      </c>
      <c r="E3209" s="68">
        <f>_xlfn.XLOOKUP(Tabela4[[#This Row],[Origem]],Tabela2[Estado],Tabela2[Id_Porto],-1)</f>
        <v>8</v>
      </c>
      <c r="F3209" s="68">
        <f>_xlfn.XLOOKUP(Tabela4[[#This Row],[Destino]],Tabela2[Estado],Tabela2[Id_Porto],-1)</f>
        <v>7</v>
      </c>
      <c r="G3209" s="68">
        <f>_xlfn.XLOOKUP(Tabela4[[#This Row],[Tipo]],Tabela5[Tipo],Tabela5[Id_Carga],-1)</f>
        <v>1</v>
      </c>
      <c r="H3209" s="59">
        <f>MONTH(DATE(2024, FIND(Tabela4[[#This Row],[Mês]], "janfevmarabrmaijunjulagosetoutnovdez")/3 + 1, 1))</f>
        <v>8</v>
      </c>
      <c r="I3209" s="51">
        <v>716</v>
      </c>
      <c r="J3209" s="47">
        <v>716</v>
      </c>
    </row>
    <row r="3210" spans="1:10" x14ac:dyDescent="0.25">
      <c r="A3210" s="59" t="s">
        <v>202</v>
      </c>
      <c r="B3210" s="46" t="s">
        <v>191</v>
      </c>
      <c r="C3210" s="46" t="s">
        <v>184</v>
      </c>
      <c r="D3210" s="46" t="s">
        <v>183</v>
      </c>
      <c r="E3210" s="68">
        <f>_xlfn.XLOOKUP(Tabela4[[#This Row],[Origem]],Tabela2[Estado],Tabela2[Id_Porto],-1)</f>
        <v>9</v>
      </c>
      <c r="F3210" s="68">
        <f>_xlfn.XLOOKUP(Tabela4[[#This Row],[Destino]],Tabela2[Estado],Tabela2[Id_Porto],-1)</f>
        <v>8</v>
      </c>
      <c r="G3210" s="68">
        <f>_xlfn.XLOOKUP(Tabela4[[#This Row],[Tipo]],Tabela5[Tipo],Tabela5[Id_Carga],-1)</f>
        <v>3</v>
      </c>
      <c r="H3210" s="59">
        <f>MONTH(DATE(2024, FIND(Tabela4[[#This Row],[Mês]], "janfevmarabrmaijunjulagosetoutnovdez")/3 + 1, 1))</f>
        <v>8</v>
      </c>
      <c r="I3210" s="51">
        <v>349</v>
      </c>
      <c r="J3210" s="47">
        <v>698</v>
      </c>
    </row>
    <row r="3211" spans="1:10" x14ac:dyDescent="0.25">
      <c r="A3211" s="59" t="s">
        <v>202</v>
      </c>
      <c r="B3211" s="46" t="s">
        <v>191</v>
      </c>
      <c r="C3211" s="46" t="s">
        <v>184</v>
      </c>
      <c r="D3211" s="46" t="s">
        <v>186</v>
      </c>
      <c r="E3211" s="68">
        <f>_xlfn.XLOOKUP(Tabela4[[#This Row],[Origem]],Tabela2[Estado],Tabela2[Id_Porto],-1)</f>
        <v>9</v>
      </c>
      <c r="F3211" s="68">
        <f>_xlfn.XLOOKUP(Tabela4[[#This Row],[Destino]],Tabela2[Estado],Tabela2[Id_Porto],-1)</f>
        <v>11</v>
      </c>
      <c r="G3211" s="68">
        <f>_xlfn.XLOOKUP(Tabela4[[#This Row],[Tipo]],Tabela5[Tipo],Tabela5[Id_Carga],-1)</f>
        <v>3</v>
      </c>
      <c r="H3211" s="59">
        <f>MONTH(DATE(2024, FIND(Tabela4[[#This Row],[Mês]], "janfevmarabrmaijunjulagosetoutnovdez")/3 + 1, 1))</f>
        <v>8</v>
      </c>
      <c r="I3211" s="51">
        <v>348</v>
      </c>
      <c r="J3211" s="47">
        <v>696</v>
      </c>
    </row>
    <row r="3212" spans="1:10" x14ac:dyDescent="0.25">
      <c r="A3212" s="59" t="s">
        <v>202</v>
      </c>
      <c r="B3212" s="46" t="s">
        <v>192</v>
      </c>
      <c r="C3212" s="46" t="s">
        <v>184</v>
      </c>
      <c r="D3212" s="46" t="s">
        <v>180</v>
      </c>
      <c r="E3212" s="68">
        <f>_xlfn.XLOOKUP(Tabela4[[#This Row],[Origem]],Tabela2[Estado],Tabela2[Id_Porto],-1)</f>
        <v>9</v>
      </c>
      <c r="F3212" s="68">
        <f>_xlfn.XLOOKUP(Tabela4[[#This Row],[Destino]],Tabela2[Estado],Tabela2[Id_Porto],-1)</f>
        <v>5</v>
      </c>
      <c r="G3212" s="68">
        <f>_xlfn.XLOOKUP(Tabela4[[#This Row],[Tipo]],Tabela5[Tipo],Tabela5[Id_Carga],-1)</f>
        <v>1</v>
      </c>
      <c r="H3212" s="59">
        <f>MONTH(DATE(2024, FIND(Tabela4[[#This Row],[Mês]], "janfevmarabrmaijunjulagosetoutnovdez")/3 + 1, 1))</f>
        <v>8</v>
      </c>
      <c r="I3212" s="51">
        <v>669</v>
      </c>
      <c r="J3212" s="47">
        <v>669</v>
      </c>
    </row>
    <row r="3213" spans="1:10" x14ac:dyDescent="0.25">
      <c r="A3213" s="59" t="s">
        <v>202</v>
      </c>
      <c r="B3213" s="46" t="s">
        <v>192</v>
      </c>
      <c r="C3213" s="46" t="s">
        <v>184</v>
      </c>
      <c r="D3213" s="46" t="s">
        <v>185</v>
      </c>
      <c r="E3213" s="68">
        <f>_xlfn.XLOOKUP(Tabela4[[#This Row],[Origem]],Tabela2[Estado],Tabela2[Id_Porto],-1)</f>
        <v>9</v>
      </c>
      <c r="F3213" s="68">
        <f>_xlfn.XLOOKUP(Tabela4[[#This Row],[Destino]],Tabela2[Estado],Tabela2[Id_Porto],-1)</f>
        <v>10</v>
      </c>
      <c r="G3213" s="68">
        <f>_xlfn.XLOOKUP(Tabela4[[#This Row],[Tipo]],Tabela5[Tipo],Tabela5[Id_Carga],-1)</f>
        <v>1</v>
      </c>
      <c r="H3213" s="59">
        <f>MONTH(DATE(2024, FIND(Tabela4[[#This Row],[Mês]], "janfevmarabrmaijunjulagosetoutnovdez")/3 + 1, 1))</f>
        <v>8</v>
      </c>
      <c r="I3213" s="51">
        <v>666</v>
      </c>
      <c r="J3213" s="47">
        <v>666</v>
      </c>
    </row>
    <row r="3214" spans="1:10" x14ac:dyDescent="0.25">
      <c r="A3214" s="59" t="s">
        <v>202</v>
      </c>
      <c r="B3214" s="46" t="s">
        <v>192</v>
      </c>
      <c r="C3214" s="46" t="s">
        <v>187</v>
      </c>
      <c r="D3214" s="46" t="s">
        <v>86</v>
      </c>
      <c r="E3214" s="68">
        <f>_xlfn.XLOOKUP(Tabela4[[#This Row],[Origem]],Tabela2[Estado],Tabela2[Id_Porto],-1)</f>
        <v>12</v>
      </c>
      <c r="F3214" s="68">
        <f>_xlfn.XLOOKUP(Tabela4[[#This Row],[Destino]],Tabela2[Estado],Tabela2[Id_Porto],-1)</f>
        <v>4</v>
      </c>
      <c r="G3214" s="68">
        <f>_xlfn.XLOOKUP(Tabela4[[#This Row],[Tipo]],Tabela5[Tipo],Tabela5[Id_Carga],-1)</f>
        <v>1</v>
      </c>
      <c r="H3214" s="59">
        <f>MONTH(DATE(2024, FIND(Tabela4[[#This Row],[Mês]], "janfevmarabrmaijunjulagosetoutnovdez")/3 + 1, 1))</f>
        <v>8</v>
      </c>
      <c r="I3214" s="51">
        <v>641</v>
      </c>
      <c r="J3214" s="47">
        <v>641</v>
      </c>
    </row>
    <row r="3215" spans="1:10" x14ac:dyDescent="0.25">
      <c r="A3215" s="59" t="s">
        <v>202</v>
      </c>
      <c r="B3215" s="46" t="s">
        <v>191</v>
      </c>
      <c r="C3215" s="46" t="s">
        <v>183</v>
      </c>
      <c r="D3215" s="46" t="s">
        <v>181</v>
      </c>
      <c r="E3215" s="68">
        <f>_xlfn.XLOOKUP(Tabela4[[#This Row],[Origem]],Tabela2[Estado],Tabela2[Id_Porto],-1)</f>
        <v>8</v>
      </c>
      <c r="F3215" s="68">
        <f>_xlfn.XLOOKUP(Tabela4[[#This Row],[Destino]],Tabela2[Estado],Tabela2[Id_Porto],-1)</f>
        <v>6</v>
      </c>
      <c r="G3215" s="68">
        <f>_xlfn.XLOOKUP(Tabela4[[#This Row],[Tipo]],Tabela5[Tipo],Tabela5[Id_Carga],-1)</f>
        <v>3</v>
      </c>
      <c r="H3215" s="59">
        <f>MONTH(DATE(2024, FIND(Tabela4[[#This Row],[Mês]], "janfevmarabrmaijunjulagosetoutnovdez")/3 + 1, 1))</f>
        <v>8</v>
      </c>
      <c r="I3215" s="51">
        <v>304</v>
      </c>
      <c r="J3215" s="47">
        <v>608</v>
      </c>
    </row>
    <row r="3216" spans="1:10" x14ac:dyDescent="0.25">
      <c r="A3216" s="59" t="s">
        <v>202</v>
      </c>
      <c r="B3216" s="46" t="s">
        <v>193</v>
      </c>
      <c r="C3216" s="46" t="s">
        <v>186</v>
      </c>
      <c r="D3216" s="46" t="s">
        <v>86</v>
      </c>
      <c r="E3216" s="68">
        <f>_xlfn.XLOOKUP(Tabela4[[#This Row],[Origem]],Tabela2[Estado],Tabela2[Id_Porto],-1)</f>
        <v>11</v>
      </c>
      <c r="F3216" s="68">
        <f>_xlfn.XLOOKUP(Tabela4[[#This Row],[Destino]],Tabela2[Estado],Tabela2[Id_Porto],-1)</f>
        <v>4</v>
      </c>
      <c r="G3216" s="68">
        <f>_xlfn.XLOOKUP(Tabela4[[#This Row],[Tipo]],Tabela5[Tipo],Tabela5[Id_Carga],-1)</f>
        <v>4</v>
      </c>
      <c r="H3216" s="59">
        <f>MONTH(DATE(2024, FIND(Tabela4[[#This Row],[Mês]], "janfevmarabrmaijunjulagosetoutnovdez")/3 + 1, 1))</f>
        <v>8</v>
      </c>
      <c r="I3216" s="51">
        <v>303</v>
      </c>
      <c r="J3216" s="47">
        <v>606</v>
      </c>
    </row>
    <row r="3217" spans="1:10" x14ac:dyDescent="0.25">
      <c r="A3217" s="59" t="s">
        <v>202</v>
      </c>
      <c r="B3217" s="46" t="s">
        <v>191</v>
      </c>
      <c r="C3217" s="46" t="s">
        <v>184</v>
      </c>
      <c r="D3217" s="46" t="s">
        <v>186</v>
      </c>
      <c r="E3217" s="68">
        <f>_xlfn.XLOOKUP(Tabela4[[#This Row],[Origem]],Tabela2[Estado],Tabela2[Id_Porto],-1)</f>
        <v>9</v>
      </c>
      <c r="F3217" s="68">
        <f>_xlfn.XLOOKUP(Tabela4[[#This Row],[Destino]],Tabela2[Estado],Tabela2[Id_Porto],-1)</f>
        <v>11</v>
      </c>
      <c r="G3217" s="68">
        <f>_xlfn.XLOOKUP(Tabela4[[#This Row],[Tipo]],Tabela5[Tipo],Tabela5[Id_Carga],-1)</f>
        <v>3</v>
      </c>
      <c r="H3217" s="59">
        <f>MONTH(DATE(2024, FIND(Tabela4[[#This Row],[Mês]], "janfevmarabrmaijunjulagosetoutnovdez")/3 + 1, 1))</f>
        <v>8</v>
      </c>
      <c r="I3217" s="51">
        <v>302</v>
      </c>
      <c r="J3217" s="47">
        <v>604</v>
      </c>
    </row>
    <row r="3218" spans="1:10" x14ac:dyDescent="0.25">
      <c r="A3218" s="59" t="s">
        <v>202</v>
      </c>
      <c r="B3218" s="46" t="s">
        <v>191</v>
      </c>
      <c r="C3218" s="46" t="s">
        <v>184</v>
      </c>
      <c r="D3218" s="46" t="s">
        <v>179</v>
      </c>
      <c r="E3218" s="68">
        <f>_xlfn.XLOOKUP(Tabela4[[#This Row],[Origem]],Tabela2[Estado],Tabela2[Id_Porto],-1)</f>
        <v>9</v>
      </c>
      <c r="F3218" s="68">
        <f>_xlfn.XLOOKUP(Tabela4[[#This Row],[Destino]],Tabela2[Estado],Tabela2[Id_Porto],-1)</f>
        <v>3</v>
      </c>
      <c r="G3218" s="68">
        <f>_xlfn.XLOOKUP(Tabela4[[#This Row],[Tipo]],Tabela5[Tipo],Tabela5[Id_Carga],-1)</f>
        <v>3</v>
      </c>
      <c r="H3218" s="59">
        <f>MONTH(DATE(2024, FIND(Tabela4[[#This Row],[Mês]], "janfevmarabrmaijunjulagosetoutnovdez")/3 + 1, 1))</f>
        <v>8</v>
      </c>
      <c r="I3218" s="51">
        <v>293</v>
      </c>
      <c r="J3218" s="47">
        <v>586</v>
      </c>
    </row>
    <row r="3219" spans="1:10" x14ac:dyDescent="0.25">
      <c r="A3219" s="59" t="s">
        <v>202</v>
      </c>
      <c r="B3219" s="46" t="s">
        <v>191</v>
      </c>
      <c r="C3219" s="46" t="s">
        <v>180</v>
      </c>
      <c r="D3219" s="46" t="s">
        <v>86</v>
      </c>
      <c r="E3219" s="68">
        <f>_xlfn.XLOOKUP(Tabela4[[#This Row],[Origem]],Tabela2[Estado],Tabela2[Id_Porto],-1)</f>
        <v>5</v>
      </c>
      <c r="F3219" s="68">
        <f>_xlfn.XLOOKUP(Tabela4[[#This Row],[Destino]],Tabela2[Estado],Tabela2[Id_Porto],-1)</f>
        <v>4</v>
      </c>
      <c r="G3219" s="68">
        <f>_xlfn.XLOOKUP(Tabela4[[#This Row],[Tipo]],Tabela5[Tipo],Tabela5[Id_Carga],-1)</f>
        <v>3</v>
      </c>
      <c r="H3219" s="59">
        <f>MONTH(DATE(2024, FIND(Tabela4[[#This Row],[Mês]], "janfevmarabrmaijunjulagosetoutnovdez")/3 + 1, 1))</f>
        <v>8</v>
      </c>
      <c r="I3219" s="51">
        <v>287</v>
      </c>
      <c r="J3219" s="47">
        <v>574</v>
      </c>
    </row>
    <row r="3220" spans="1:10" x14ac:dyDescent="0.25">
      <c r="A3220" s="59" t="s">
        <v>202</v>
      </c>
      <c r="B3220" s="46" t="s">
        <v>191</v>
      </c>
      <c r="C3220" s="46" t="s">
        <v>177</v>
      </c>
      <c r="D3220" s="46" t="s">
        <v>181</v>
      </c>
      <c r="E3220" s="68">
        <f>_xlfn.XLOOKUP(Tabela4[[#This Row],[Origem]],Tabela2[Estado],Tabela2[Id_Porto],-1)</f>
        <v>1</v>
      </c>
      <c r="F3220" s="68">
        <f>_xlfn.XLOOKUP(Tabela4[[#This Row],[Destino]],Tabela2[Estado],Tabela2[Id_Porto],-1)</f>
        <v>6</v>
      </c>
      <c r="G3220" s="68">
        <f>_xlfn.XLOOKUP(Tabela4[[#This Row],[Tipo]],Tabela5[Tipo],Tabela5[Id_Carga],-1)</f>
        <v>3</v>
      </c>
      <c r="H3220" s="59">
        <f>MONTH(DATE(2024, FIND(Tabela4[[#This Row],[Mês]], "janfevmarabrmaijunjulagosetoutnovdez")/3 + 1, 1))</f>
        <v>8</v>
      </c>
      <c r="I3220" s="51">
        <v>282</v>
      </c>
      <c r="J3220" s="47">
        <v>564</v>
      </c>
    </row>
    <row r="3221" spans="1:10" x14ac:dyDescent="0.25">
      <c r="A3221" s="59" t="s">
        <v>202</v>
      </c>
      <c r="B3221" s="46" t="s">
        <v>191</v>
      </c>
      <c r="C3221" s="46" t="s">
        <v>181</v>
      </c>
      <c r="D3221" s="46" t="s">
        <v>180</v>
      </c>
      <c r="E3221" s="68">
        <f>_xlfn.XLOOKUP(Tabela4[[#This Row],[Origem]],Tabela2[Estado],Tabela2[Id_Porto],-1)</f>
        <v>6</v>
      </c>
      <c r="F3221" s="68">
        <f>_xlfn.XLOOKUP(Tabela4[[#This Row],[Destino]],Tabela2[Estado],Tabela2[Id_Porto],-1)</f>
        <v>5</v>
      </c>
      <c r="G3221" s="68">
        <f>_xlfn.XLOOKUP(Tabela4[[#This Row],[Tipo]],Tabela5[Tipo],Tabela5[Id_Carga],-1)</f>
        <v>3</v>
      </c>
      <c r="H3221" s="59">
        <f>MONTH(DATE(2024, FIND(Tabela4[[#This Row],[Mês]], "janfevmarabrmaijunjulagosetoutnovdez")/3 + 1, 1))</f>
        <v>8</v>
      </c>
      <c r="I3221" s="51">
        <v>281</v>
      </c>
      <c r="J3221" s="47">
        <v>562</v>
      </c>
    </row>
    <row r="3222" spans="1:10" x14ac:dyDescent="0.25">
      <c r="A3222" s="59" t="s">
        <v>202</v>
      </c>
      <c r="B3222" s="46" t="s">
        <v>192</v>
      </c>
      <c r="C3222" s="46" t="s">
        <v>86</v>
      </c>
      <c r="D3222" s="46" t="s">
        <v>184</v>
      </c>
      <c r="E3222" s="68">
        <f>_xlfn.XLOOKUP(Tabela4[[#This Row],[Origem]],Tabela2[Estado],Tabela2[Id_Porto],-1)</f>
        <v>4</v>
      </c>
      <c r="F3222" s="68">
        <f>_xlfn.XLOOKUP(Tabela4[[#This Row],[Destino]],Tabela2[Estado],Tabela2[Id_Porto],-1)</f>
        <v>9</v>
      </c>
      <c r="G3222" s="68">
        <f>_xlfn.XLOOKUP(Tabela4[[#This Row],[Tipo]],Tabela5[Tipo],Tabela5[Id_Carga],-1)</f>
        <v>1</v>
      </c>
      <c r="H3222" s="59">
        <f>MONTH(DATE(2024, FIND(Tabela4[[#This Row],[Mês]], "janfevmarabrmaijunjulagosetoutnovdez")/3 + 1, 1))</f>
        <v>8</v>
      </c>
      <c r="I3222" s="51">
        <v>549</v>
      </c>
      <c r="J3222" s="47">
        <v>549</v>
      </c>
    </row>
    <row r="3223" spans="1:10" x14ac:dyDescent="0.25">
      <c r="A3223" s="59" t="s">
        <v>202</v>
      </c>
      <c r="B3223" s="46" t="s">
        <v>191</v>
      </c>
      <c r="C3223" s="46" t="s">
        <v>180</v>
      </c>
      <c r="D3223" s="46" t="s">
        <v>186</v>
      </c>
      <c r="E3223" s="68">
        <f>_xlfn.XLOOKUP(Tabela4[[#This Row],[Origem]],Tabela2[Estado],Tabela2[Id_Porto],-1)</f>
        <v>5</v>
      </c>
      <c r="F3223" s="68">
        <f>_xlfn.XLOOKUP(Tabela4[[#This Row],[Destino]],Tabela2[Estado],Tabela2[Id_Porto],-1)</f>
        <v>11</v>
      </c>
      <c r="G3223" s="68">
        <f>_xlfn.XLOOKUP(Tabela4[[#This Row],[Tipo]],Tabela5[Tipo],Tabela5[Id_Carga],-1)</f>
        <v>3</v>
      </c>
      <c r="H3223" s="59">
        <f>MONTH(DATE(2024, FIND(Tabela4[[#This Row],[Mês]], "janfevmarabrmaijunjulagosetoutnovdez")/3 + 1, 1))</f>
        <v>8</v>
      </c>
      <c r="I3223" s="51">
        <v>270</v>
      </c>
      <c r="J3223" s="47">
        <v>540</v>
      </c>
    </row>
    <row r="3224" spans="1:10" x14ac:dyDescent="0.25">
      <c r="A3224" s="59" t="s">
        <v>202</v>
      </c>
      <c r="B3224" s="46" t="s">
        <v>193</v>
      </c>
      <c r="C3224" s="46" t="s">
        <v>184</v>
      </c>
      <c r="D3224" s="46" t="s">
        <v>185</v>
      </c>
      <c r="E3224" s="68">
        <f>_xlfn.XLOOKUP(Tabela4[[#This Row],[Origem]],Tabela2[Estado],Tabela2[Id_Porto],-1)</f>
        <v>9</v>
      </c>
      <c r="F3224" s="68">
        <f>_xlfn.XLOOKUP(Tabela4[[#This Row],[Destino]],Tabela2[Estado],Tabela2[Id_Porto],-1)</f>
        <v>10</v>
      </c>
      <c r="G3224" s="68">
        <f>_xlfn.XLOOKUP(Tabela4[[#This Row],[Tipo]],Tabela5[Tipo],Tabela5[Id_Carga],-1)</f>
        <v>4</v>
      </c>
      <c r="H3224" s="59">
        <f>MONTH(DATE(2024, FIND(Tabela4[[#This Row],[Mês]], "janfevmarabrmaijunjulagosetoutnovdez")/3 + 1, 1))</f>
        <v>8</v>
      </c>
      <c r="I3224" s="51">
        <v>261</v>
      </c>
      <c r="J3224" s="47">
        <v>522</v>
      </c>
    </row>
    <row r="3225" spans="1:10" x14ac:dyDescent="0.25">
      <c r="A3225" s="59" t="s">
        <v>202</v>
      </c>
      <c r="B3225" s="46" t="s">
        <v>191</v>
      </c>
      <c r="C3225" s="46" t="s">
        <v>187</v>
      </c>
      <c r="D3225" s="46" t="s">
        <v>180</v>
      </c>
      <c r="E3225" s="68">
        <f>_xlfn.XLOOKUP(Tabela4[[#This Row],[Origem]],Tabela2[Estado],Tabela2[Id_Porto],-1)</f>
        <v>12</v>
      </c>
      <c r="F3225" s="68">
        <f>_xlfn.XLOOKUP(Tabela4[[#This Row],[Destino]],Tabela2[Estado],Tabela2[Id_Porto],-1)</f>
        <v>5</v>
      </c>
      <c r="G3225" s="68">
        <f>_xlfn.XLOOKUP(Tabela4[[#This Row],[Tipo]],Tabela5[Tipo],Tabela5[Id_Carga],-1)</f>
        <v>3</v>
      </c>
      <c r="H3225" s="59">
        <f>MONTH(DATE(2024, FIND(Tabela4[[#This Row],[Mês]], "janfevmarabrmaijunjulagosetoutnovdez")/3 + 1, 1))</f>
        <v>8</v>
      </c>
      <c r="I3225" s="51">
        <v>256</v>
      </c>
      <c r="J3225" s="47">
        <v>512</v>
      </c>
    </row>
    <row r="3226" spans="1:10" x14ac:dyDescent="0.25">
      <c r="A3226" s="59" t="s">
        <v>202</v>
      </c>
      <c r="B3226" s="46" t="s">
        <v>191</v>
      </c>
      <c r="C3226" s="46" t="s">
        <v>180</v>
      </c>
      <c r="D3226" s="46" t="s">
        <v>177</v>
      </c>
      <c r="E3226" s="68">
        <f>_xlfn.XLOOKUP(Tabela4[[#This Row],[Origem]],Tabela2[Estado],Tabela2[Id_Porto],-1)</f>
        <v>5</v>
      </c>
      <c r="F3226" s="68">
        <f>_xlfn.XLOOKUP(Tabela4[[#This Row],[Destino]],Tabela2[Estado],Tabela2[Id_Porto],-1)</f>
        <v>1</v>
      </c>
      <c r="G3226" s="68">
        <f>_xlfn.XLOOKUP(Tabela4[[#This Row],[Tipo]],Tabela5[Tipo],Tabela5[Id_Carga],-1)</f>
        <v>3</v>
      </c>
      <c r="H3226" s="59">
        <f>MONTH(DATE(2024, FIND(Tabela4[[#This Row],[Mês]], "janfevmarabrmaijunjulagosetoutnovdez")/3 + 1, 1))</f>
        <v>8</v>
      </c>
      <c r="I3226" s="51">
        <v>252</v>
      </c>
      <c r="J3226" s="47">
        <v>504</v>
      </c>
    </row>
    <row r="3227" spans="1:10" x14ac:dyDescent="0.25">
      <c r="A3227" s="59" t="s">
        <v>202</v>
      </c>
      <c r="B3227" s="46" t="s">
        <v>191</v>
      </c>
      <c r="C3227" s="46" t="s">
        <v>180</v>
      </c>
      <c r="D3227" s="46" t="s">
        <v>184</v>
      </c>
      <c r="E3227" s="68">
        <f>_xlfn.XLOOKUP(Tabela4[[#This Row],[Origem]],Tabela2[Estado],Tabela2[Id_Porto],-1)</f>
        <v>5</v>
      </c>
      <c r="F3227" s="68">
        <f>_xlfn.XLOOKUP(Tabela4[[#This Row],[Destino]],Tabela2[Estado],Tabela2[Id_Porto],-1)</f>
        <v>9</v>
      </c>
      <c r="G3227" s="68">
        <f>_xlfn.XLOOKUP(Tabela4[[#This Row],[Tipo]],Tabela5[Tipo],Tabela5[Id_Carga],-1)</f>
        <v>3</v>
      </c>
      <c r="H3227" s="59">
        <f>MONTH(DATE(2024, FIND(Tabela4[[#This Row],[Mês]], "janfevmarabrmaijunjulagosetoutnovdez")/3 + 1, 1))</f>
        <v>8</v>
      </c>
      <c r="I3227" s="51">
        <v>252</v>
      </c>
      <c r="J3227" s="47">
        <v>504</v>
      </c>
    </row>
    <row r="3228" spans="1:10" x14ac:dyDescent="0.25">
      <c r="A3228" s="59" t="s">
        <v>202</v>
      </c>
      <c r="B3228" s="46" t="s">
        <v>191</v>
      </c>
      <c r="C3228" s="46" t="s">
        <v>187</v>
      </c>
      <c r="D3228" s="46" t="s">
        <v>86</v>
      </c>
      <c r="E3228" s="68">
        <f>_xlfn.XLOOKUP(Tabela4[[#This Row],[Origem]],Tabela2[Estado],Tabela2[Id_Porto],-1)</f>
        <v>12</v>
      </c>
      <c r="F3228" s="68">
        <f>_xlfn.XLOOKUP(Tabela4[[#This Row],[Destino]],Tabela2[Estado],Tabela2[Id_Porto],-1)</f>
        <v>4</v>
      </c>
      <c r="G3228" s="68">
        <f>_xlfn.XLOOKUP(Tabela4[[#This Row],[Tipo]],Tabela5[Tipo],Tabela5[Id_Carga],-1)</f>
        <v>3</v>
      </c>
      <c r="H3228" s="59">
        <f>MONTH(DATE(2024, FIND(Tabela4[[#This Row],[Mês]], "janfevmarabrmaijunjulagosetoutnovdez")/3 + 1, 1))</f>
        <v>8</v>
      </c>
      <c r="I3228" s="51">
        <v>245</v>
      </c>
      <c r="J3228" s="47">
        <v>490</v>
      </c>
    </row>
    <row r="3229" spans="1:10" x14ac:dyDescent="0.25">
      <c r="A3229" s="59" t="s">
        <v>202</v>
      </c>
      <c r="B3229" s="46" t="s">
        <v>192</v>
      </c>
      <c r="C3229" s="46" t="s">
        <v>181</v>
      </c>
      <c r="D3229" s="46" t="s">
        <v>184</v>
      </c>
      <c r="E3229" s="68">
        <f>_xlfn.XLOOKUP(Tabela4[[#This Row],[Origem]],Tabela2[Estado],Tabela2[Id_Porto],-1)</f>
        <v>6</v>
      </c>
      <c r="F3229" s="68">
        <f>_xlfn.XLOOKUP(Tabela4[[#This Row],[Destino]],Tabela2[Estado],Tabela2[Id_Porto],-1)</f>
        <v>9</v>
      </c>
      <c r="G3229" s="68">
        <f>_xlfn.XLOOKUP(Tabela4[[#This Row],[Tipo]],Tabela5[Tipo],Tabela5[Id_Carga],-1)</f>
        <v>1</v>
      </c>
      <c r="H3229" s="59">
        <f>MONTH(DATE(2024, FIND(Tabela4[[#This Row],[Mês]], "janfevmarabrmaijunjulagosetoutnovdez")/3 + 1, 1))</f>
        <v>8</v>
      </c>
      <c r="I3229" s="51">
        <v>489</v>
      </c>
      <c r="J3229" s="47">
        <v>489</v>
      </c>
    </row>
    <row r="3230" spans="1:10" x14ac:dyDescent="0.25">
      <c r="A3230" s="59" t="s">
        <v>202</v>
      </c>
      <c r="B3230" s="46" t="s">
        <v>191</v>
      </c>
      <c r="C3230" s="46" t="s">
        <v>178</v>
      </c>
      <c r="D3230" s="46" t="s">
        <v>86</v>
      </c>
      <c r="E3230" s="68">
        <f>_xlfn.XLOOKUP(Tabela4[[#This Row],[Origem]],Tabela2[Estado],Tabela2[Id_Porto],-1)</f>
        <v>2</v>
      </c>
      <c r="F3230" s="68">
        <f>_xlfn.XLOOKUP(Tabela4[[#This Row],[Destino]],Tabela2[Estado],Tabela2[Id_Porto],-1)</f>
        <v>4</v>
      </c>
      <c r="G3230" s="68">
        <f>_xlfn.XLOOKUP(Tabela4[[#This Row],[Tipo]],Tabela5[Tipo],Tabela5[Id_Carga],-1)</f>
        <v>3</v>
      </c>
      <c r="H3230" s="59">
        <f>MONTH(DATE(2024, FIND(Tabela4[[#This Row],[Mês]], "janfevmarabrmaijunjulagosetoutnovdez")/3 + 1, 1))</f>
        <v>8</v>
      </c>
      <c r="I3230" s="51">
        <v>228</v>
      </c>
      <c r="J3230" s="47">
        <v>456</v>
      </c>
    </row>
    <row r="3231" spans="1:10" x14ac:dyDescent="0.25">
      <c r="A3231" s="59" t="s">
        <v>202</v>
      </c>
      <c r="B3231" s="46" t="s">
        <v>193</v>
      </c>
      <c r="C3231" s="46" t="s">
        <v>184</v>
      </c>
      <c r="D3231" s="46" t="s">
        <v>180</v>
      </c>
      <c r="E3231" s="68">
        <f>_xlfn.XLOOKUP(Tabela4[[#This Row],[Origem]],Tabela2[Estado],Tabela2[Id_Porto],-1)</f>
        <v>9</v>
      </c>
      <c r="F3231" s="68">
        <f>_xlfn.XLOOKUP(Tabela4[[#This Row],[Destino]],Tabela2[Estado],Tabela2[Id_Porto],-1)</f>
        <v>5</v>
      </c>
      <c r="G3231" s="68">
        <f>_xlfn.XLOOKUP(Tabela4[[#This Row],[Tipo]],Tabela5[Tipo],Tabela5[Id_Carga],-1)</f>
        <v>4</v>
      </c>
      <c r="H3231" s="59">
        <f>MONTH(DATE(2024, FIND(Tabela4[[#This Row],[Mês]], "janfevmarabrmaijunjulagosetoutnovdez")/3 + 1, 1))</f>
        <v>8</v>
      </c>
      <c r="I3231" s="51">
        <v>226</v>
      </c>
      <c r="J3231" s="47">
        <v>452</v>
      </c>
    </row>
    <row r="3232" spans="1:10" x14ac:dyDescent="0.25">
      <c r="A3232" s="59" t="s">
        <v>202</v>
      </c>
      <c r="B3232" s="46" t="s">
        <v>191</v>
      </c>
      <c r="C3232" s="46" t="s">
        <v>186</v>
      </c>
      <c r="D3232" s="46" t="s">
        <v>86</v>
      </c>
      <c r="E3232" s="68">
        <f>_xlfn.XLOOKUP(Tabela4[[#This Row],[Origem]],Tabela2[Estado],Tabela2[Id_Porto],-1)</f>
        <v>11</v>
      </c>
      <c r="F3232" s="68">
        <f>_xlfn.XLOOKUP(Tabela4[[#This Row],[Destino]],Tabela2[Estado],Tabela2[Id_Porto],-1)</f>
        <v>4</v>
      </c>
      <c r="G3232" s="68">
        <f>_xlfn.XLOOKUP(Tabela4[[#This Row],[Tipo]],Tabela5[Tipo],Tabela5[Id_Carga],-1)</f>
        <v>3</v>
      </c>
      <c r="H3232" s="59">
        <f>MONTH(DATE(2024, FIND(Tabela4[[#This Row],[Mês]], "janfevmarabrmaijunjulagosetoutnovdez")/3 + 1, 1))</f>
        <v>8</v>
      </c>
      <c r="I3232" s="51">
        <v>225</v>
      </c>
      <c r="J3232" s="47">
        <v>450</v>
      </c>
    </row>
    <row r="3233" spans="1:10" x14ac:dyDescent="0.25">
      <c r="A3233" s="59" t="s">
        <v>202</v>
      </c>
      <c r="B3233" s="46" t="s">
        <v>192</v>
      </c>
      <c r="C3233" s="46" t="s">
        <v>182</v>
      </c>
      <c r="D3233" s="46" t="s">
        <v>184</v>
      </c>
      <c r="E3233" s="68">
        <f>_xlfn.XLOOKUP(Tabela4[[#This Row],[Origem]],Tabela2[Estado],Tabela2[Id_Porto],-1)</f>
        <v>7</v>
      </c>
      <c r="F3233" s="68">
        <f>_xlfn.XLOOKUP(Tabela4[[#This Row],[Destino]],Tabela2[Estado],Tabela2[Id_Porto],-1)</f>
        <v>9</v>
      </c>
      <c r="G3233" s="68">
        <f>_xlfn.XLOOKUP(Tabela4[[#This Row],[Tipo]],Tabela5[Tipo],Tabela5[Id_Carga],-1)</f>
        <v>1</v>
      </c>
      <c r="H3233" s="59">
        <f>MONTH(DATE(2024, FIND(Tabela4[[#This Row],[Mês]], "janfevmarabrmaijunjulagosetoutnovdez")/3 + 1, 1))</f>
        <v>8</v>
      </c>
      <c r="I3233" s="51">
        <v>432</v>
      </c>
      <c r="J3233" s="47">
        <v>432</v>
      </c>
    </row>
    <row r="3234" spans="1:10" x14ac:dyDescent="0.25">
      <c r="A3234" s="59" t="s">
        <v>202</v>
      </c>
      <c r="B3234" s="46" t="s">
        <v>192</v>
      </c>
      <c r="C3234" s="46" t="s">
        <v>187</v>
      </c>
      <c r="D3234" s="46" t="s">
        <v>180</v>
      </c>
      <c r="E3234" s="68">
        <f>_xlfn.XLOOKUP(Tabela4[[#This Row],[Origem]],Tabela2[Estado],Tabela2[Id_Porto],-1)</f>
        <v>12</v>
      </c>
      <c r="F3234" s="68">
        <f>_xlfn.XLOOKUP(Tabela4[[#This Row],[Destino]],Tabela2[Estado],Tabela2[Id_Porto],-1)</f>
        <v>5</v>
      </c>
      <c r="G3234" s="68">
        <f>_xlfn.XLOOKUP(Tabela4[[#This Row],[Tipo]],Tabela5[Tipo],Tabela5[Id_Carga],-1)</f>
        <v>1</v>
      </c>
      <c r="H3234" s="59">
        <f>MONTH(DATE(2024, FIND(Tabela4[[#This Row],[Mês]], "janfevmarabrmaijunjulagosetoutnovdez")/3 + 1, 1))</f>
        <v>8</v>
      </c>
      <c r="I3234" s="51">
        <v>432</v>
      </c>
      <c r="J3234" s="47">
        <v>432</v>
      </c>
    </row>
    <row r="3235" spans="1:10" x14ac:dyDescent="0.25">
      <c r="A3235" s="59" t="s">
        <v>202</v>
      </c>
      <c r="B3235" s="46" t="s">
        <v>191</v>
      </c>
      <c r="C3235" s="46" t="s">
        <v>86</v>
      </c>
      <c r="D3235" s="46" t="s">
        <v>177</v>
      </c>
      <c r="E3235" s="68">
        <f>_xlfn.XLOOKUP(Tabela4[[#This Row],[Origem]],Tabela2[Estado],Tabela2[Id_Porto],-1)</f>
        <v>4</v>
      </c>
      <c r="F3235" s="68">
        <f>_xlfn.XLOOKUP(Tabela4[[#This Row],[Destino]],Tabela2[Estado],Tabela2[Id_Porto],-1)</f>
        <v>1</v>
      </c>
      <c r="G3235" s="68">
        <f>_xlfn.XLOOKUP(Tabela4[[#This Row],[Tipo]],Tabela5[Tipo],Tabela5[Id_Carga],-1)</f>
        <v>3</v>
      </c>
      <c r="H3235" s="59">
        <f>MONTH(DATE(2024, FIND(Tabela4[[#This Row],[Mês]], "janfevmarabrmaijunjulagosetoutnovdez")/3 + 1, 1))</f>
        <v>8</v>
      </c>
      <c r="I3235" s="51">
        <v>215</v>
      </c>
      <c r="J3235" s="47">
        <v>430</v>
      </c>
    </row>
    <row r="3236" spans="1:10" x14ac:dyDescent="0.25">
      <c r="A3236" s="59" t="s">
        <v>202</v>
      </c>
      <c r="B3236" s="46" t="s">
        <v>191</v>
      </c>
      <c r="C3236" s="46" t="s">
        <v>86</v>
      </c>
      <c r="D3236" s="46" t="s">
        <v>184</v>
      </c>
      <c r="E3236" s="68">
        <f>_xlfn.XLOOKUP(Tabela4[[#This Row],[Origem]],Tabela2[Estado],Tabela2[Id_Porto],-1)</f>
        <v>4</v>
      </c>
      <c r="F3236" s="68">
        <f>_xlfn.XLOOKUP(Tabela4[[#This Row],[Destino]],Tabela2[Estado],Tabela2[Id_Porto],-1)</f>
        <v>9</v>
      </c>
      <c r="G3236" s="68">
        <f>_xlfn.XLOOKUP(Tabela4[[#This Row],[Tipo]],Tabela5[Tipo],Tabela5[Id_Carga],-1)</f>
        <v>3</v>
      </c>
      <c r="H3236" s="59">
        <f>MONTH(DATE(2024, FIND(Tabela4[[#This Row],[Mês]], "janfevmarabrmaijunjulagosetoutnovdez")/3 + 1, 1))</f>
        <v>8</v>
      </c>
      <c r="I3236" s="51">
        <v>212</v>
      </c>
      <c r="J3236" s="47">
        <v>424</v>
      </c>
    </row>
    <row r="3237" spans="1:10" x14ac:dyDescent="0.25">
      <c r="A3237" s="59" t="s">
        <v>202</v>
      </c>
      <c r="B3237" s="46" t="s">
        <v>193</v>
      </c>
      <c r="C3237" s="46" t="s">
        <v>184</v>
      </c>
      <c r="D3237" s="46" t="s">
        <v>177</v>
      </c>
      <c r="E3237" s="68">
        <f>_xlfn.XLOOKUP(Tabela4[[#This Row],[Origem]],Tabela2[Estado],Tabela2[Id_Porto],-1)</f>
        <v>9</v>
      </c>
      <c r="F3237" s="68">
        <f>_xlfn.XLOOKUP(Tabela4[[#This Row],[Destino]],Tabela2[Estado],Tabela2[Id_Porto],-1)</f>
        <v>1</v>
      </c>
      <c r="G3237" s="68">
        <f>_xlfn.XLOOKUP(Tabela4[[#This Row],[Tipo]],Tabela5[Tipo],Tabela5[Id_Carga],-1)</f>
        <v>4</v>
      </c>
      <c r="H3237" s="59">
        <f>MONTH(DATE(2024, FIND(Tabela4[[#This Row],[Mês]], "janfevmarabrmaijunjulagosetoutnovdez")/3 + 1, 1))</f>
        <v>8</v>
      </c>
      <c r="I3237" s="51">
        <v>212</v>
      </c>
      <c r="J3237" s="47">
        <v>424</v>
      </c>
    </row>
    <row r="3238" spans="1:10" x14ac:dyDescent="0.25">
      <c r="A3238" s="59" t="s">
        <v>202</v>
      </c>
      <c r="B3238" s="46" t="s">
        <v>191</v>
      </c>
      <c r="C3238" s="46" t="s">
        <v>182</v>
      </c>
      <c r="D3238" s="46" t="s">
        <v>183</v>
      </c>
      <c r="E3238" s="68">
        <f>_xlfn.XLOOKUP(Tabela4[[#This Row],[Origem]],Tabela2[Estado],Tabela2[Id_Porto],-1)</f>
        <v>7</v>
      </c>
      <c r="F3238" s="68">
        <f>_xlfn.XLOOKUP(Tabela4[[#This Row],[Destino]],Tabela2[Estado],Tabela2[Id_Porto],-1)</f>
        <v>8</v>
      </c>
      <c r="G3238" s="68">
        <f>_xlfn.XLOOKUP(Tabela4[[#This Row],[Tipo]],Tabela5[Tipo],Tabela5[Id_Carga],-1)</f>
        <v>3</v>
      </c>
      <c r="H3238" s="59">
        <f>MONTH(DATE(2024, FIND(Tabela4[[#This Row],[Mês]], "janfevmarabrmaijunjulagosetoutnovdez")/3 + 1, 1))</f>
        <v>8</v>
      </c>
      <c r="I3238" s="51">
        <v>205</v>
      </c>
      <c r="J3238" s="47">
        <v>410</v>
      </c>
    </row>
    <row r="3239" spans="1:10" x14ac:dyDescent="0.25">
      <c r="A3239" s="59" t="s">
        <v>202</v>
      </c>
      <c r="B3239" s="46" t="s">
        <v>191</v>
      </c>
      <c r="C3239" s="46" t="s">
        <v>181</v>
      </c>
      <c r="D3239" s="46" t="s">
        <v>177</v>
      </c>
      <c r="E3239" s="68">
        <f>_xlfn.XLOOKUP(Tabela4[[#This Row],[Origem]],Tabela2[Estado],Tabela2[Id_Porto],-1)</f>
        <v>6</v>
      </c>
      <c r="F3239" s="68">
        <f>_xlfn.XLOOKUP(Tabela4[[#This Row],[Destino]],Tabela2[Estado],Tabela2[Id_Porto],-1)</f>
        <v>1</v>
      </c>
      <c r="G3239" s="68">
        <f>_xlfn.XLOOKUP(Tabela4[[#This Row],[Tipo]],Tabela5[Tipo],Tabela5[Id_Carga],-1)</f>
        <v>3</v>
      </c>
      <c r="H3239" s="59">
        <f>MONTH(DATE(2024, FIND(Tabela4[[#This Row],[Mês]], "janfevmarabrmaijunjulagosetoutnovdez")/3 + 1, 1))</f>
        <v>8</v>
      </c>
      <c r="I3239" s="51">
        <v>203</v>
      </c>
      <c r="J3239" s="47">
        <v>406</v>
      </c>
    </row>
    <row r="3240" spans="1:10" x14ac:dyDescent="0.25">
      <c r="A3240" s="59" t="s">
        <v>202</v>
      </c>
      <c r="B3240" s="46" t="s">
        <v>191</v>
      </c>
      <c r="C3240" s="46" t="s">
        <v>183</v>
      </c>
      <c r="D3240" s="46" t="s">
        <v>177</v>
      </c>
      <c r="E3240" s="68">
        <f>_xlfn.XLOOKUP(Tabela4[[#This Row],[Origem]],Tabela2[Estado],Tabela2[Id_Porto],-1)</f>
        <v>8</v>
      </c>
      <c r="F3240" s="68">
        <f>_xlfn.XLOOKUP(Tabela4[[#This Row],[Destino]],Tabela2[Estado],Tabela2[Id_Porto],-1)</f>
        <v>1</v>
      </c>
      <c r="G3240" s="68">
        <f>_xlfn.XLOOKUP(Tabela4[[#This Row],[Tipo]],Tabela5[Tipo],Tabela5[Id_Carga],-1)</f>
        <v>3</v>
      </c>
      <c r="H3240" s="59">
        <f>MONTH(DATE(2024, FIND(Tabela4[[#This Row],[Mês]], "janfevmarabrmaijunjulagosetoutnovdez")/3 + 1, 1))</f>
        <v>8</v>
      </c>
      <c r="I3240" s="51">
        <v>203</v>
      </c>
      <c r="J3240" s="47">
        <v>406</v>
      </c>
    </row>
    <row r="3241" spans="1:10" x14ac:dyDescent="0.25">
      <c r="A3241" s="59" t="s">
        <v>202</v>
      </c>
      <c r="B3241" s="46" t="s">
        <v>191</v>
      </c>
      <c r="C3241" s="46" t="s">
        <v>180</v>
      </c>
      <c r="D3241" s="46" t="s">
        <v>86</v>
      </c>
      <c r="E3241" s="68">
        <f>_xlfn.XLOOKUP(Tabela4[[#This Row],[Origem]],Tabela2[Estado],Tabela2[Id_Porto],-1)</f>
        <v>5</v>
      </c>
      <c r="F3241" s="68">
        <f>_xlfn.XLOOKUP(Tabela4[[#This Row],[Destino]],Tabela2[Estado],Tabela2[Id_Porto],-1)</f>
        <v>4</v>
      </c>
      <c r="G3241" s="68">
        <f>_xlfn.XLOOKUP(Tabela4[[#This Row],[Tipo]],Tabela5[Tipo],Tabela5[Id_Carga],-1)</f>
        <v>3</v>
      </c>
      <c r="H3241" s="59">
        <f>MONTH(DATE(2024, FIND(Tabela4[[#This Row],[Mês]], "janfevmarabrmaijunjulagosetoutnovdez")/3 + 1, 1))</f>
        <v>8</v>
      </c>
      <c r="I3241" s="51">
        <v>192</v>
      </c>
      <c r="J3241" s="47">
        <v>384</v>
      </c>
    </row>
    <row r="3242" spans="1:10" x14ac:dyDescent="0.25">
      <c r="A3242" s="59" t="s">
        <v>202</v>
      </c>
      <c r="B3242" s="46" t="s">
        <v>192</v>
      </c>
      <c r="C3242" s="46" t="s">
        <v>178</v>
      </c>
      <c r="D3242" s="46" t="s">
        <v>184</v>
      </c>
      <c r="E3242" s="68">
        <f>_xlfn.XLOOKUP(Tabela4[[#This Row],[Origem]],Tabela2[Estado],Tabela2[Id_Porto],-1)</f>
        <v>2</v>
      </c>
      <c r="F3242" s="68">
        <f>_xlfn.XLOOKUP(Tabela4[[#This Row],[Destino]],Tabela2[Estado],Tabela2[Id_Porto],-1)</f>
        <v>9</v>
      </c>
      <c r="G3242" s="68">
        <f>_xlfn.XLOOKUP(Tabela4[[#This Row],[Tipo]],Tabela5[Tipo],Tabela5[Id_Carga],-1)</f>
        <v>1</v>
      </c>
      <c r="H3242" s="59">
        <f>MONTH(DATE(2024, FIND(Tabela4[[#This Row],[Mês]], "janfevmarabrmaijunjulagosetoutnovdez")/3 + 1, 1))</f>
        <v>8</v>
      </c>
      <c r="I3242" s="51">
        <v>363</v>
      </c>
      <c r="J3242" s="47">
        <v>363</v>
      </c>
    </row>
    <row r="3243" spans="1:10" x14ac:dyDescent="0.25">
      <c r="A3243" s="59" t="s">
        <v>202</v>
      </c>
      <c r="B3243" s="46" t="s">
        <v>191</v>
      </c>
      <c r="C3243" s="46" t="s">
        <v>186</v>
      </c>
      <c r="D3243" s="46" t="s">
        <v>181</v>
      </c>
      <c r="E3243" s="68">
        <f>_xlfn.XLOOKUP(Tabela4[[#This Row],[Origem]],Tabela2[Estado],Tabela2[Id_Porto],-1)</f>
        <v>11</v>
      </c>
      <c r="F3243" s="68">
        <f>_xlfn.XLOOKUP(Tabela4[[#This Row],[Destino]],Tabela2[Estado],Tabela2[Id_Porto],-1)</f>
        <v>6</v>
      </c>
      <c r="G3243" s="68">
        <f>_xlfn.XLOOKUP(Tabela4[[#This Row],[Tipo]],Tabela5[Tipo],Tabela5[Id_Carga],-1)</f>
        <v>3</v>
      </c>
      <c r="H3243" s="59">
        <f>MONTH(DATE(2024, FIND(Tabela4[[#This Row],[Mês]], "janfevmarabrmaijunjulagosetoutnovdez")/3 + 1, 1))</f>
        <v>8</v>
      </c>
      <c r="I3243" s="51">
        <v>180</v>
      </c>
      <c r="J3243" s="47">
        <v>360</v>
      </c>
    </row>
    <row r="3244" spans="1:10" x14ac:dyDescent="0.25">
      <c r="A3244" s="59" t="s">
        <v>202</v>
      </c>
      <c r="B3244" s="46" t="s">
        <v>191</v>
      </c>
      <c r="C3244" s="46" t="s">
        <v>177</v>
      </c>
      <c r="D3244" s="46" t="s">
        <v>183</v>
      </c>
      <c r="E3244" s="68">
        <f>_xlfn.XLOOKUP(Tabela4[[#This Row],[Origem]],Tabela2[Estado],Tabela2[Id_Porto],-1)</f>
        <v>1</v>
      </c>
      <c r="F3244" s="68">
        <f>_xlfn.XLOOKUP(Tabela4[[#This Row],[Destino]],Tabela2[Estado],Tabela2[Id_Porto],-1)</f>
        <v>8</v>
      </c>
      <c r="G3244" s="68">
        <f>_xlfn.XLOOKUP(Tabela4[[#This Row],[Tipo]],Tabela5[Tipo],Tabela5[Id_Carga],-1)</f>
        <v>3</v>
      </c>
      <c r="H3244" s="59">
        <f>MONTH(DATE(2024, FIND(Tabela4[[#This Row],[Mês]], "janfevmarabrmaijunjulagosetoutnovdez")/3 + 1, 1))</f>
        <v>8</v>
      </c>
      <c r="I3244" s="51">
        <v>178</v>
      </c>
      <c r="J3244" s="47">
        <v>356</v>
      </c>
    </row>
    <row r="3245" spans="1:10" x14ac:dyDescent="0.25">
      <c r="A3245" s="59" t="s">
        <v>202</v>
      </c>
      <c r="B3245" s="46" t="s">
        <v>191</v>
      </c>
      <c r="C3245" s="46" t="s">
        <v>181</v>
      </c>
      <c r="D3245" s="46" t="s">
        <v>86</v>
      </c>
      <c r="E3245" s="68">
        <f>_xlfn.XLOOKUP(Tabela4[[#This Row],[Origem]],Tabela2[Estado],Tabela2[Id_Porto],-1)</f>
        <v>6</v>
      </c>
      <c r="F3245" s="68">
        <f>_xlfn.XLOOKUP(Tabela4[[#This Row],[Destino]],Tabela2[Estado],Tabela2[Id_Porto],-1)</f>
        <v>4</v>
      </c>
      <c r="G3245" s="68">
        <f>_xlfn.XLOOKUP(Tabela4[[#This Row],[Tipo]],Tabela5[Tipo],Tabela5[Id_Carga],-1)</f>
        <v>3</v>
      </c>
      <c r="H3245" s="59">
        <f>MONTH(DATE(2024, FIND(Tabela4[[#This Row],[Mês]], "janfevmarabrmaijunjulagosetoutnovdez")/3 + 1, 1))</f>
        <v>8</v>
      </c>
      <c r="I3245" s="51">
        <v>178</v>
      </c>
      <c r="J3245" s="47">
        <v>356</v>
      </c>
    </row>
    <row r="3246" spans="1:10" x14ac:dyDescent="0.25">
      <c r="A3246" s="59" t="s">
        <v>202</v>
      </c>
      <c r="B3246" s="46" t="s">
        <v>192</v>
      </c>
      <c r="C3246" s="46" t="s">
        <v>178</v>
      </c>
      <c r="D3246" s="46" t="s">
        <v>86</v>
      </c>
      <c r="E3246" s="68">
        <f>_xlfn.XLOOKUP(Tabela4[[#This Row],[Origem]],Tabela2[Estado],Tabela2[Id_Porto],-1)</f>
        <v>2</v>
      </c>
      <c r="F3246" s="68">
        <f>_xlfn.XLOOKUP(Tabela4[[#This Row],[Destino]],Tabela2[Estado],Tabela2[Id_Porto],-1)</f>
        <v>4</v>
      </c>
      <c r="G3246" s="68">
        <f>_xlfn.XLOOKUP(Tabela4[[#This Row],[Tipo]],Tabela5[Tipo],Tabela5[Id_Carga],-1)</f>
        <v>1</v>
      </c>
      <c r="H3246" s="59">
        <f>MONTH(DATE(2024, FIND(Tabela4[[#This Row],[Mês]], "janfevmarabrmaijunjulagosetoutnovdez")/3 + 1, 1))</f>
        <v>8</v>
      </c>
      <c r="I3246" s="51">
        <v>356</v>
      </c>
      <c r="J3246" s="47">
        <v>356</v>
      </c>
    </row>
    <row r="3247" spans="1:10" x14ac:dyDescent="0.25">
      <c r="A3247" s="59" t="s">
        <v>202</v>
      </c>
      <c r="B3247" s="46" t="s">
        <v>191</v>
      </c>
      <c r="C3247" s="46" t="s">
        <v>86</v>
      </c>
      <c r="D3247" s="46" t="s">
        <v>186</v>
      </c>
      <c r="E3247" s="68">
        <f>_xlfn.XLOOKUP(Tabela4[[#This Row],[Origem]],Tabela2[Estado],Tabela2[Id_Porto],-1)</f>
        <v>4</v>
      </c>
      <c r="F3247" s="68">
        <f>_xlfn.XLOOKUP(Tabela4[[#This Row],[Destino]],Tabela2[Estado],Tabela2[Id_Porto],-1)</f>
        <v>11</v>
      </c>
      <c r="G3247" s="68">
        <f>_xlfn.XLOOKUP(Tabela4[[#This Row],[Tipo]],Tabela5[Tipo],Tabela5[Id_Carga],-1)</f>
        <v>3</v>
      </c>
      <c r="H3247" s="59">
        <f>MONTH(DATE(2024, FIND(Tabela4[[#This Row],[Mês]], "janfevmarabrmaijunjulagosetoutnovdez")/3 + 1, 1))</f>
        <v>8</v>
      </c>
      <c r="I3247" s="51">
        <v>174</v>
      </c>
      <c r="J3247" s="47">
        <v>348</v>
      </c>
    </row>
    <row r="3248" spans="1:10" x14ac:dyDescent="0.25">
      <c r="A3248" s="59" t="s">
        <v>202</v>
      </c>
      <c r="B3248" s="46" t="s">
        <v>192</v>
      </c>
      <c r="C3248" s="46" t="s">
        <v>180</v>
      </c>
      <c r="D3248" s="46" t="s">
        <v>184</v>
      </c>
      <c r="E3248" s="68">
        <f>_xlfn.XLOOKUP(Tabela4[[#This Row],[Origem]],Tabela2[Estado],Tabela2[Id_Porto],-1)</f>
        <v>5</v>
      </c>
      <c r="F3248" s="68">
        <f>_xlfn.XLOOKUP(Tabela4[[#This Row],[Destino]],Tabela2[Estado],Tabela2[Id_Porto],-1)</f>
        <v>9</v>
      </c>
      <c r="G3248" s="68">
        <f>_xlfn.XLOOKUP(Tabela4[[#This Row],[Tipo]],Tabela5[Tipo],Tabela5[Id_Carga],-1)</f>
        <v>1</v>
      </c>
      <c r="H3248" s="59">
        <f>MONTH(DATE(2024, FIND(Tabela4[[#This Row],[Mês]], "janfevmarabrmaijunjulagosetoutnovdez")/3 + 1, 1))</f>
        <v>8</v>
      </c>
      <c r="I3248" s="51">
        <v>348</v>
      </c>
      <c r="J3248" s="47">
        <v>348</v>
      </c>
    </row>
    <row r="3249" spans="1:10" x14ac:dyDescent="0.25">
      <c r="A3249" s="59" t="s">
        <v>202</v>
      </c>
      <c r="B3249" s="46" t="s">
        <v>192</v>
      </c>
      <c r="C3249" s="46" t="s">
        <v>186</v>
      </c>
      <c r="D3249" s="46" t="s">
        <v>181</v>
      </c>
      <c r="E3249" s="68">
        <f>_xlfn.XLOOKUP(Tabela4[[#This Row],[Origem]],Tabela2[Estado],Tabela2[Id_Porto],-1)</f>
        <v>11</v>
      </c>
      <c r="F3249" s="68">
        <f>_xlfn.XLOOKUP(Tabela4[[#This Row],[Destino]],Tabela2[Estado],Tabela2[Id_Porto],-1)</f>
        <v>6</v>
      </c>
      <c r="G3249" s="68">
        <f>_xlfn.XLOOKUP(Tabela4[[#This Row],[Tipo]],Tabela5[Tipo],Tabela5[Id_Carga],-1)</f>
        <v>1</v>
      </c>
      <c r="H3249" s="59">
        <f>MONTH(DATE(2024, FIND(Tabela4[[#This Row],[Mês]], "janfevmarabrmaijunjulagosetoutnovdez")/3 + 1, 1))</f>
        <v>8</v>
      </c>
      <c r="I3249" s="51">
        <v>333</v>
      </c>
      <c r="J3249" s="47">
        <v>333</v>
      </c>
    </row>
    <row r="3250" spans="1:10" x14ac:dyDescent="0.25">
      <c r="A3250" s="59" t="s">
        <v>202</v>
      </c>
      <c r="B3250" s="46" t="s">
        <v>192</v>
      </c>
      <c r="C3250" s="46" t="s">
        <v>184</v>
      </c>
      <c r="D3250" s="46" t="s">
        <v>183</v>
      </c>
      <c r="E3250" s="68">
        <f>_xlfn.XLOOKUP(Tabela4[[#This Row],[Origem]],Tabela2[Estado],Tabela2[Id_Porto],-1)</f>
        <v>9</v>
      </c>
      <c r="F3250" s="68">
        <f>_xlfn.XLOOKUP(Tabela4[[#This Row],[Destino]],Tabela2[Estado],Tabela2[Id_Porto],-1)</f>
        <v>8</v>
      </c>
      <c r="G3250" s="68">
        <f>_xlfn.XLOOKUP(Tabela4[[#This Row],[Tipo]],Tabela5[Tipo],Tabela5[Id_Carga],-1)</f>
        <v>1</v>
      </c>
      <c r="H3250" s="59">
        <f>MONTH(DATE(2024, FIND(Tabela4[[#This Row],[Mês]], "janfevmarabrmaijunjulagosetoutnovdez")/3 + 1, 1))</f>
        <v>8</v>
      </c>
      <c r="I3250" s="51">
        <v>330</v>
      </c>
      <c r="J3250" s="47">
        <v>330</v>
      </c>
    </row>
    <row r="3251" spans="1:10" x14ac:dyDescent="0.25">
      <c r="A3251" s="59" t="s">
        <v>202</v>
      </c>
      <c r="B3251" s="46" t="s">
        <v>193</v>
      </c>
      <c r="C3251" s="46" t="s">
        <v>184</v>
      </c>
      <c r="D3251" s="46" t="s">
        <v>86</v>
      </c>
      <c r="E3251" s="68">
        <f>_xlfn.XLOOKUP(Tabela4[[#This Row],[Origem]],Tabela2[Estado],Tabela2[Id_Porto],-1)</f>
        <v>9</v>
      </c>
      <c r="F3251" s="68">
        <f>_xlfn.XLOOKUP(Tabela4[[#This Row],[Destino]],Tabela2[Estado],Tabela2[Id_Porto],-1)</f>
        <v>4</v>
      </c>
      <c r="G3251" s="68">
        <f>_xlfn.XLOOKUP(Tabela4[[#This Row],[Tipo]],Tabela5[Tipo],Tabela5[Id_Carga],-1)</f>
        <v>4</v>
      </c>
      <c r="H3251" s="59">
        <f>MONTH(DATE(2024, FIND(Tabela4[[#This Row],[Mês]], "janfevmarabrmaijunjulagosetoutnovdez")/3 + 1, 1))</f>
        <v>8</v>
      </c>
      <c r="I3251" s="51">
        <v>164</v>
      </c>
      <c r="J3251" s="47">
        <v>328</v>
      </c>
    </row>
    <row r="3252" spans="1:10" x14ac:dyDescent="0.25">
      <c r="A3252" s="59" t="s">
        <v>202</v>
      </c>
      <c r="B3252" s="46" t="s">
        <v>191</v>
      </c>
      <c r="C3252" s="46" t="s">
        <v>182</v>
      </c>
      <c r="D3252" s="46" t="s">
        <v>184</v>
      </c>
      <c r="E3252" s="68">
        <f>_xlfn.XLOOKUP(Tabela4[[#This Row],[Origem]],Tabela2[Estado],Tabela2[Id_Porto],-1)</f>
        <v>7</v>
      </c>
      <c r="F3252" s="68">
        <f>_xlfn.XLOOKUP(Tabela4[[#This Row],[Destino]],Tabela2[Estado],Tabela2[Id_Porto],-1)</f>
        <v>9</v>
      </c>
      <c r="G3252" s="68">
        <f>_xlfn.XLOOKUP(Tabela4[[#This Row],[Tipo]],Tabela5[Tipo],Tabela5[Id_Carga],-1)</f>
        <v>3</v>
      </c>
      <c r="H3252" s="59">
        <f>MONTH(DATE(2024, FIND(Tabela4[[#This Row],[Mês]], "janfevmarabrmaijunjulagosetoutnovdez")/3 + 1, 1))</f>
        <v>8</v>
      </c>
      <c r="I3252" s="51">
        <v>161</v>
      </c>
      <c r="J3252" s="47">
        <v>322</v>
      </c>
    </row>
    <row r="3253" spans="1:10" x14ac:dyDescent="0.25">
      <c r="A3253" s="59" t="s">
        <v>202</v>
      </c>
      <c r="B3253" s="46" t="s">
        <v>191</v>
      </c>
      <c r="C3253" s="46" t="s">
        <v>181</v>
      </c>
      <c r="D3253" s="46" t="s">
        <v>186</v>
      </c>
      <c r="E3253" s="68">
        <f>_xlfn.XLOOKUP(Tabela4[[#This Row],[Origem]],Tabela2[Estado],Tabela2[Id_Porto],-1)</f>
        <v>6</v>
      </c>
      <c r="F3253" s="68">
        <f>_xlfn.XLOOKUP(Tabela4[[#This Row],[Destino]],Tabela2[Estado],Tabela2[Id_Porto],-1)</f>
        <v>11</v>
      </c>
      <c r="G3253" s="68">
        <f>_xlfn.XLOOKUP(Tabela4[[#This Row],[Tipo]],Tabela5[Tipo],Tabela5[Id_Carga],-1)</f>
        <v>3</v>
      </c>
      <c r="H3253" s="59">
        <f>MONTH(DATE(2024, FIND(Tabela4[[#This Row],[Mês]], "janfevmarabrmaijunjulagosetoutnovdez")/3 + 1, 1))</f>
        <v>8</v>
      </c>
      <c r="I3253" s="51">
        <v>158</v>
      </c>
      <c r="J3253" s="47">
        <v>316</v>
      </c>
    </row>
    <row r="3254" spans="1:10" x14ac:dyDescent="0.25">
      <c r="A3254" s="59" t="s">
        <v>202</v>
      </c>
      <c r="B3254" s="46" t="s">
        <v>192</v>
      </c>
      <c r="C3254" s="46" t="s">
        <v>86</v>
      </c>
      <c r="D3254" s="46" t="s">
        <v>186</v>
      </c>
      <c r="E3254" s="68">
        <f>_xlfn.XLOOKUP(Tabela4[[#This Row],[Origem]],Tabela2[Estado],Tabela2[Id_Porto],-1)</f>
        <v>4</v>
      </c>
      <c r="F3254" s="68">
        <f>_xlfn.XLOOKUP(Tabela4[[#This Row],[Destino]],Tabela2[Estado],Tabela2[Id_Porto],-1)</f>
        <v>11</v>
      </c>
      <c r="G3254" s="68">
        <f>_xlfn.XLOOKUP(Tabela4[[#This Row],[Tipo]],Tabela5[Tipo],Tabela5[Id_Carga],-1)</f>
        <v>1</v>
      </c>
      <c r="H3254" s="59">
        <f>MONTH(DATE(2024, FIND(Tabela4[[#This Row],[Mês]], "janfevmarabrmaijunjulagosetoutnovdez")/3 + 1, 1))</f>
        <v>8</v>
      </c>
      <c r="I3254" s="51">
        <v>308</v>
      </c>
      <c r="J3254" s="47">
        <v>308</v>
      </c>
    </row>
    <row r="3255" spans="1:10" x14ac:dyDescent="0.25">
      <c r="A3255" s="59" t="s">
        <v>202</v>
      </c>
      <c r="B3255" s="46" t="s">
        <v>192</v>
      </c>
      <c r="C3255" s="46" t="s">
        <v>86</v>
      </c>
      <c r="D3255" s="46" t="s">
        <v>177</v>
      </c>
      <c r="E3255" s="68">
        <f>_xlfn.XLOOKUP(Tabela4[[#This Row],[Origem]],Tabela2[Estado],Tabela2[Id_Porto],-1)</f>
        <v>4</v>
      </c>
      <c r="F3255" s="68">
        <f>_xlfn.XLOOKUP(Tabela4[[#This Row],[Destino]],Tabela2[Estado],Tabela2[Id_Porto],-1)</f>
        <v>1</v>
      </c>
      <c r="G3255" s="68">
        <f>_xlfn.XLOOKUP(Tabela4[[#This Row],[Tipo]],Tabela5[Tipo],Tabela5[Id_Carga],-1)</f>
        <v>1</v>
      </c>
      <c r="H3255" s="59">
        <f>MONTH(DATE(2024, FIND(Tabela4[[#This Row],[Mês]], "janfevmarabrmaijunjulagosetoutnovdez")/3 + 1, 1))</f>
        <v>8</v>
      </c>
      <c r="I3255" s="51">
        <v>294</v>
      </c>
      <c r="J3255" s="47">
        <v>294</v>
      </c>
    </row>
    <row r="3256" spans="1:10" x14ac:dyDescent="0.25">
      <c r="A3256" s="59" t="s">
        <v>202</v>
      </c>
      <c r="B3256" s="46" t="s">
        <v>192</v>
      </c>
      <c r="C3256" s="46" t="s">
        <v>184</v>
      </c>
      <c r="D3256" s="46" t="s">
        <v>182</v>
      </c>
      <c r="E3256" s="68">
        <f>_xlfn.XLOOKUP(Tabela4[[#This Row],[Origem]],Tabela2[Estado],Tabela2[Id_Porto],-1)</f>
        <v>9</v>
      </c>
      <c r="F3256" s="68">
        <f>_xlfn.XLOOKUP(Tabela4[[#This Row],[Destino]],Tabela2[Estado],Tabela2[Id_Porto],-1)</f>
        <v>7</v>
      </c>
      <c r="G3256" s="68">
        <f>_xlfn.XLOOKUP(Tabela4[[#This Row],[Tipo]],Tabela5[Tipo],Tabela5[Id_Carga],-1)</f>
        <v>1</v>
      </c>
      <c r="H3256" s="59">
        <f>MONTH(DATE(2024, FIND(Tabela4[[#This Row],[Mês]], "janfevmarabrmaijunjulagosetoutnovdez")/3 + 1, 1))</f>
        <v>8</v>
      </c>
      <c r="I3256" s="51">
        <v>285</v>
      </c>
      <c r="J3256" s="47">
        <v>285</v>
      </c>
    </row>
    <row r="3257" spans="1:10" x14ac:dyDescent="0.25">
      <c r="A3257" s="59" t="s">
        <v>202</v>
      </c>
      <c r="B3257" s="46" t="s">
        <v>191</v>
      </c>
      <c r="C3257" s="46" t="s">
        <v>187</v>
      </c>
      <c r="D3257" s="46" t="s">
        <v>181</v>
      </c>
      <c r="E3257" s="68">
        <f>_xlfn.XLOOKUP(Tabela4[[#This Row],[Origem]],Tabela2[Estado],Tabela2[Id_Porto],-1)</f>
        <v>12</v>
      </c>
      <c r="F3257" s="68">
        <f>_xlfn.XLOOKUP(Tabela4[[#This Row],[Destino]],Tabela2[Estado],Tabela2[Id_Porto],-1)</f>
        <v>6</v>
      </c>
      <c r="G3257" s="68">
        <f>_xlfn.XLOOKUP(Tabela4[[#This Row],[Tipo]],Tabela5[Tipo],Tabela5[Id_Carga],-1)</f>
        <v>3</v>
      </c>
      <c r="H3257" s="59">
        <f>MONTH(DATE(2024, FIND(Tabela4[[#This Row],[Mês]], "janfevmarabrmaijunjulagosetoutnovdez")/3 + 1, 1))</f>
        <v>8</v>
      </c>
      <c r="I3257" s="51">
        <v>137</v>
      </c>
      <c r="J3257" s="47">
        <v>274</v>
      </c>
    </row>
    <row r="3258" spans="1:10" x14ac:dyDescent="0.25">
      <c r="A3258" s="59" t="s">
        <v>202</v>
      </c>
      <c r="B3258" s="46" t="s">
        <v>192</v>
      </c>
      <c r="C3258" s="46" t="s">
        <v>184</v>
      </c>
      <c r="D3258" s="46" t="s">
        <v>86</v>
      </c>
      <c r="E3258" s="68">
        <f>_xlfn.XLOOKUP(Tabela4[[#This Row],[Origem]],Tabela2[Estado],Tabela2[Id_Porto],-1)</f>
        <v>9</v>
      </c>
      <c r="F3258" s="68">
        <f>_xlfn.XLOOKUP(Tabela4[[#This Row],[Destino]],Tabela2[Estado],Tabela2[Id_Porto],-1)</f>
        <v>4</v>
      </c>
      <c r="G3258" s="68">
        <f>_xlfn.XLOOKUP(Tabela4[[#This Row],[Tipo]],Tabela5[Tipo],Tabela5[Id_Carga],-1)</f>
        <v>1</v>
      </c>
      <c r="H3258" s="59">
        <f>MONTH(DATE(2024, FIND(Tabela4[[#This Row],[Mês]], "janfevmarabrmaijunjulagosetoutnovdez")/3 + 1, 1))</f>
        <v>8</v>
      </c>
      <c r="I3258" s="51">
        <v>271</v>
      </c>
      <c r="J3258" s="47">
        <v>271</v>
      </c>
    </row>
    <row r="3259" spans="1:10" x14ac:dyDescent="0.25">
      <c r="A3259" s="59" t="s">
        <v>202</v>
      </c>
      <c r="B3259" s="46" t="s">
        <v>193</v>
      </c>
      <c r="C3259" s="46" t="s">
        <v>180</v>
      </c>
      <c r="D3259" s="46" t="s">
        <v>177</v>
      </c>
      <c r="E3259" s="68">
        <f>_xlfn.XLOOKUP(Tabela4[[#This Row],[Origem]],Tabela2[Estado],Tabela2[Id_Porto],-1)</f>
        <v>5</v>
      </c>
      <c r="F3259" s="68">
        <f>_xlfn.XLOOKUP(Tabela4[[#This Row],[Destino]],Tabela2[Estado],Tabela2[Id_Porto],-1)</f>
        <v>1</v>
      </c>
      <c r="G3259" s="68">
        <f>_xlfn.XLOOKUP(Tabela4[[#This Row],[Tipo]],Tabela5[Tipo],Tabela5[Id_Carga],-1)</f>
        <v>4</v>
      </c>
      <c r="H3259" s="59">
        <f>MONTH(DATE(2024, FIND(Tabela4[[#This Row],[Mês]], "janfevmarabrmaijunjulagosetoutnovdez")/3 + 1, 1))</f>
        <v>8</v>
      </c>
      <c r="I3259" s="51">
        <v>135</v>
      </c>
      <c r="J3259" s="47">
        <v>270</v>
      </c>
    </row>
    <row r="3260" spans="1:10" x14ac:dyDescent="0.25">
      <c r="A3260" s="59" t="s">
        <v>202</v>
      </c>
      <c r="B3260" s="46" t="s">
        <v>191</v>
      </c>
      <c r="C3260" s="46" t="s">
        <v>186</v>
      </c>
      <c r="D3260" s="46" t="s">
        <v>177</v>
      </c>
      <c r="E3260" s="68">
        <f>_xlfn.XLOOKUP(Tabela4[[#This Row],[Origem]],Tabela2[Estado],Tabela2[Id_Porto],-1)</f>
        <v>11</v>
      </c>
      <c r="F3260" s="68">
        <f>_xlfn.XLOOKUP(Tabela4[[#This Row],[Destino]],Tabela2[Estado],Tabela2[Id_Porto],-1)</f>
        <v>1</v>
      </c>
      <c r="G3260" s="68">
        <f>_xlfn.XLOOKUP(Tabela4[[#This Row],[Tipo]],Tabela5[Tipo],Tabela5[Id_Carga],-1)</f>
        <v>3</v>
      </c>
      <c r="H3260" s="59">
        <f>MONTH(DATE(2024, FIND(Tabela4[[#This Row],[Mês]], "janfevmarabrmaijunjulagosetoutnovdez")/3 + 1, 1))</f>
        <v>8</v>
      </c>
      <c r="I3260" s="51">
        <v>131</v>
      </c>
      <c r="J3260" s="47">
        <v>262</v>
      </c>
    </row>
    <row r="3261" spans="1:10" x14ac:dyDescent="0.25">
      <c r="A3261" s="59" t="s">
        <v>202</v>
      </c>
      <c r="B3261" s="46" t="s">
        <v>191</v>
      </c>
      <c r="C3261" s="46" t="s">
        <v>187</v>
      </c>
      <c r="D3261" s="46" t="s">
        <v>86</v>
      </c>
      <c r="E3261" s="68">
        <f>_xlfn.XLOOKUP(Tabela4[[#This Row],[Origem]],Tabela2[Estado],Tabela2[Id_Porto],-1)</f>
        <v>12</v>
      </c>
      <c r="F3261" s="68">
        <f>_xlfn.XLOOKUP(Tabela4[[#This Row],[Destino]],Tabela2[Estado],Tabela2[Id_Porto],-1)</f>
        <v>4</v>
      </c>
      <c r="G3261" s="68">
        <f>_xlfn.XLOOKUP(Tabela4[[#This Row],[Tipo]],Tabela5[Tipo],Tabela5[Id_Carga],-1)</f>
        <v>3</v>
      </c>
      <c r="H3261" s="59">
        <f>MONTH(DATE(2024, FIND(Tabela4[[#This Row],[Mês]], "janfevmarabrmaijunjulagosetoutnovdez")/3 + 1, 1))</f>
        <v>8</v>
      </c>
      <c r="I3261" s="51">
        <v>130</v>
      </c>
      <c r="J3261" s="47">
        <v>260</v>
      </c>
    </row>
    <row r="3262" spans="1:10" x14ac:dyDescent="0.25">
      <c r="A3262" s="59" t="s">
        <v>202</v>
      </c>
      <c r="B3262" s="46" t="s">
        <v>191</v>
      </c>
      <c r="C3262" s="46" t="s">
        <v>184</v>
      </c>
      <c r="D3262" s="46" t="s">
        <v>177</v>
      </c>
      <c r="E3262" s="68">
        <f>_xlfn.XLOOKUP(Tabela4[[#This Row],[Origem]],Tabela2[Estado],Tabela2[Id_Porto],-1)</f>
        <v>9</v>
      </c>
      <c r="F3262" s="68">
        <f>_xlfn.XLOOKUP(Tabela4[[#This Row],[Destino]],Tabela2[Estado],Tabela2[Id_Porto],-1)</f>
        <v>1</v>
      </c>
      <c r="G3262" s="68">
        <f>_xlfn.XLOOKUP(Tabela4[[#This Row],[Tipo]],Tabela5[Tipo],Tabela5[Id_Carga],-1)</f>
        <v>3</v>
      </c>
      <c r="H3262" s="59">
        <f>MONTH(DATE(2024, FIND(Tabela4[[#This Row],[Mês]], "janfevmarabrmaijunjulagosetoutnovdez")/3 + 1, 1))</f>
        <v>8</v>
      </c>
      <c r="I3262" s="51">
        <v>127</v>
      </c>
      <c r="J3262" s="47">
        <v>254</v>
      </c>
    </row>
    <row r="3263" spans="1:10" x14ac:dyDescent="0.25">
      <c r="A3263" s="59" t="s">
        <v>202</v>
      </c>
      <c r="B3263" s="46" t="s">
        <v>192</v>
      </c>
      <c r="C3263" s="46" t="s">
        <v>182</v>
      </c>
      <c r="D3263" s="46" t="s">
        <v>184</v>
      </c>
      <c r="E3263" s="68">
        <f>_xlfn.XLOOKUP(Tabela4[[#This Row],[Origem]],Tabela2[Estado],Tabela2[Id_Porto],-1)</f>
        <v>7</v>
      </c>
      <c r="F3263" s="68">
        <f>_xlfn.XLOOKUP(Tabela4[[#This Row],[Destino]],Tabela2[Estado],Tabela2[Id_Porto],-1)</f>
        <v>9</v>
      </c>
      <c r="G3263" s="68">
        <f>_xlfn.XLOOKUP(Tabela4[[#This Row],[Tipo]],Tabela5[Tipo],Tabela5[Id_Carga],-1)</f>
        <v>1</v>
      </c>
      <c r="H3263" s="59">
        <f>MONTH(DATE(2024, FIND(Tabela4[[#This Row],[Mês]], "janfevmarabrmaijunjulagosetoutnovdez")/3 + 1, 1))</f>
        <v>8</v>
      </c>
      <c r="I3263" s="51">
        <v>247</v>
      </c>
      <c r="J3263" s="47">
        <v>247</v>
      </c>
    </row>
    <row r="3264" spans="1:10" x14ac:dyDescent="0.25">
      <c r="A3264" s="59" t="s">
        <v>202</v>
      </c>
      <c r="B3264" s="46" t="s">
        <v>191</v>
      </c>
      <c r="C3264" s="46" t="s">
        <v>187</v>
      </c>
      <c r="D3264" s="46" t="s">
        <v>177</v>
      </c>
      <c r="E3264" s="68">
        <f>_xlfn.XLOOKUP(Tabela4[[#This Row],[Origem]],Tabela2[Estado],Tabela2[Id_Porto],-1)</f>
        <v>12</v>
      </c>
      <c r="F3264" s="68">
        <f>_xlfn.XLOOKUP(Tabela4[[#This Row],[Destino]],Tabela2[Estado],Tabela2[Id_Porto],-1)</f>
        <v>1</v>
      </c>
      <c r="G3264" s="68">
        <f>_xlfn.XLOOKUP(Tabela4[[#This Row],[Tipo]],Tabela5[Tipo],Tabela5[Id_Carga],-1)</f>
        <v>3</v>
      </c>
      <c r="H3264" s="59">
        <f>MONTH(DATE(2024, FIND(Tabela4[[#This Row],[Mês]], "janfevmarabrmaijunjulagosetoutnovdez")/3 + 1, 1))</f>
        <v>8</v>
      </c>
      <c r="I3264" s="51">
        <v>122</v>
      </c>
      <c r="J3264" s="47">
        <v>244</v>
      </c>
    </row>
    <row r="3265" spans="1:10" x14ac:dyDescent="0.25">
      <c r="A3265" s="59" t="s">
        <v>202</v>
      </c>
      <c r="B3265" s="46" t="s">
        <v>192</v>
      </c>
      <c r="C3265" s="46" t="s">
        <v>181</v>
      </c>
      <c r="D3265" s="46" t="s">
        <v>184</v>
      </c>
      <c r="E3265" s="68">
        <f>_xlfn.XLOOKUP(Tabela4[[#This Row],[Origem]],Tabela2[Estado],Tabela2[Id_Porto],-1)</f>
        <v>6</v>
      </c>
      <c r="F3265" s="68">
        <f>_xlfn.XLOOKUP(Tabela4[[#This Row],[Destino]],Tabela2[Estado],Tabela2[Id_Porto],-1)</f>
        <v>9</v>
      </c>
      <c r="G3265" s="68">
        <f>_xlfn.XLOOKUP(Tabela4[[#This Row],[Tipo]],Tabela5[Tipo],Tabela5[Id_Carga],-1)</f>
        <v>1</v>
      </c>
      <c r="H3265" s="59">
        <f>MONTH(DATE(2024, FIND(Tabela4[[#This Row],[Mês]], "janfevmarabrmaijunjulagosetoutnovdez")/3 + 1, 1))</f>
        <v>8</v>
      </c>
      <c r="I3265" s="51">
        <v>239</v>
      </c>
      <c r="J3265" s="47">
        <v>239</v>
      </c>
    </row>
    <row r="3266" spans="1:10" x14ac:dyDescent="0.25">
      <c r="A3266" s="59" t="s">
        <v>202</v>
      </c>
      <c r="B3266" s="46" t="s">
        <v>193</v>
      </c>
      <c r="C3266" s="46" t="s">
        <v>184</v>
      </c>
      <c r="D3266" s="46" t="s">
        <v>183</v>
      </c>
      <c r="E3266" s="68">
        <f>_xlfn.XLOOKUP(Tabela4[[#This Row],[Origem]],Tabela2[Estado],Tabela2[Id_Porto],-1)</f>
        <v>9</v>
      </c>
      <c r="F3266" s="68">
        <f>_xlfn.XLOOKUP(Tabela4[[#This Row],[Destino]],Tabela2[Estado],Tabela2[Id_Porto],-1)</f>
        <v>8</v>
      </c>
      <c r="G3266" s="68">
        <f>_xlfn.XLOOKUP(Tabela4[[#This Row],[Tipo]],Tabela5[Tipo],Tabela5[Id_Carga],-1)</f>
        <v>4</v>
      </c>
      <c r="H3266" s="59">
        <f>MONTH(DATE(2024, FIND(Tabela4[[#This Row],[Mês]], "janfevmarabrmaijunjulagosetoutnovdez")/3 + 1, 1))</f>
        <v>8</v>
      </c>
      <c r="I3266" s="51">
        <v>117</v>
      </c>
      <c r="J3266" s="47">
        <v>234</v>
      </c>
    </row>
    <row r="3267" spans="1:10" x14ac:dyDescent="0.25">
      <c r="A3267" s="59" t="s">
        <v>202</v>
      </c>
      <c r="B3267" s="46" t="s">
        <v>192</v>
      </c>
      <c r="C3267" s="46" t="s">
        <v>184</v>
      </c>
      <c r="D3267" s="46" t="s">
        <v>186</v>
      </c>
      <c r="E3267" s="68">
        <f>_xlfn.XLOOKUP(Tabela4[[#This Row],[Origem]],Tabela2[Estado],Tabela2[Id_Porto],-1)</f>
        <v>9</v>
      </c>
      <c r="F3267" s="68">
        <f>_xlfn.XLOOKUP(Tabela4[[#This Row],[Destino]],Tabela2[Estado],Tabela2[Id_Porto],-1)</f>
        <v>11</v>
      </c>
      <c r="G3267" s="68">
        <f>_xlfn.XLOOKUP(Tabela4[[#This Row],[Tipo]],Tabela5[Tipo],Tabela5[Id_Carga],-1)</f>
        <v>1</v>
      </c>
      <c r="H3267" s="59">
        <f>MONTH(DATE(2024, FIND(Tabela4[[#This Row],[Mês]], "janfevmarabrmaijunjulagosetoutnovdez")/3 + 1, 1))</f>
        <v>8</v>
      </c>
      <c r="I3267" s="51">
        <v>231</v>
      </c>
      <c r="J3267" s="47">
        <v>231</v>
      </c>
    </row>
    <row r="3268" spans="1:10" x14ac:dyDescent="0.25">
      <c r="A3268" s="59" t="s">
        <v>202</v>
      </c>
      <c r="B3268" s="46" t="s">
        <v>191</v>
      </c>
      <c r="C3268" s="46" t="s">
        <v>180</v>
      </c>
      <c r="D3268" s="46" t="s">
        <v>181</v>
      </c>
      <c r="E3268" s="68">
        <f>_xlfn.XLOOKUP(Tabela4[[#This Row],[Origem]],Tabela2[Estado],Tabela2[Id_Porto],-1)</f>
        <v>5</v>
      </c>
      <c r="F3268" s="68">
        <f>_xlfn.XLOOKUP(Tabela4[[#This Row],[Destino]],Tabela2[Estado],Tabela2[Id_Porto],-1)</f>
        <v>6</v>
      </c>
      <c r="G3268" s="68">
        <f>_xlfn.XLOOKUP(Tabela4[[#This Row],[Tipo]],Tabela5[Tipo],Tabela5[Id_Carga],-1)</f>
        <v>3</v>
      </c>
      <c r="H3268" s="59">
        <f>MONTH(DATE(2024, FIND(Tabela4[[#This Row],[Mês]], "janfevmarabrmaijunjulagosetoutnovdez")/3 + 1, 1))</f>
        <v>8</v>
      </c>
      <c r="I3268" s="51">
        <v>114</v>
      </c>
      <c r="J3268" s="47">
        <v>228</v>
      </c>
    </row>
    <row r="3269" spans="1:10" x14ac:dyDescent="0.25">
      <c r="A3269" s="59" t="s">
        <v>202</v>
      </c>
      <c r="B3269" s="46" t="s">
        <v>192</v>
      </c>
      <c r="C3269" s="46" t="s">
        <v>184</v>
      </c>
      <c r="D3269" s="46" t="s">
        <v>186</v>
      </c>
      <c r="E3269" s="68">
        <f>_xlfn.XLOOKUP(Tabela4[[#This Row],[Origem]],Tabela2[Estado],Tabela2[Id_Porto],-1)</f>
        <v>9</v>
      </c>
      <c r="F3269" s="68">
        <f>_xlfn.XLOOKUP(Tabela4[[#This Row],[Destino]],Tabela2[Estado],Tabela2[Id_Porto],-1)</f>
        <v>11</v>
      </c>
      <c r="G3269" s="68">
        <f>_xlfn.XLOOKUP(Tabela4[[#This Row],[Tipo]],Tabela5[Tipo],Tabela5[Id_Carga],-1)</f>
        <v>1</v>
      </c>
      <c r="H3269" s="59">
        <f>MONTH(DATE(2024, FIND(Tabela4[[#This Row],[Mês]], "janfevmarabrmaijunjulagosetoutnovdez")/3 + 1, 1))</f>
        <v>8</v>
      </c>
      <c r="I3269" s="51">
        <v>226</v>
      </c>
      <c r="J3269" s="47">
        <v>226</v>
      </c>
    </row>
    <row r="3270" spans="1:10" x14ac:dyDescent="0.25">
      <c r="A3270" s="59" t="s">
        <v>202</v>
      </c>
      <c r="B3270" s="46" t="s">
        <v>191</v>
      </c>
      <c r="C3270" s="46" t="s">
        <v>181</v>
      </c>
      <c r="D3270" s="46" t="s">
        <v>177</v>
      </c>
      <c r="E3270" s="68">
        <f>_xlfn.XLOOKUP(Tabela4[[#This Row],[Origem]],Tabela2[Estado],Tabela2[Id_Porto],-1)</f>
        <v>6</v>
      </c>
      <c r="F3270" s="68">
        <f>_xlfn.XLOOKUP(Tabela4[[#This Row],[Destino]],Tabela2[Estado],Tabela2[Id_Porto],-1)</f>
        <v>1</v>
      </c>
      <c r="G3270" s="68">
        <f>_xlfn.XLOOKUP(Tabela4[[#This Row],[Tipo]],Tabela5[Tipo],Tabela5[Id_Carga],-1)</f>
        <v>3</v>
      </c>
      <c r="H3270" s="59">
        <f>MONTH(DATE(2024, FIND(Tabela4[[#This Row],[Mês]], "janfevmarabrmaijunjulagosetoutnovdez")/3 + 1, 1))</f>
        <v>8</v>
      </c>
      <c r="I3270" s="51">
        <v>111</v>
      </c>
      <c r="J3270" s="47">
        <v>222</v>
      </c>
    </row>
    <row r="3271" spans="1:10" x14ac:dyDescent="0.25">
      <c r="A3271" s="59" t="s">
        <v>202</v>
      </c>
      <c r="B3271" s="46" t="s">
        <v>191</v>
      </c>
      <c r="C3271" s="46" t="s">
        <v>178</v>
      </c>
      <c r="D3271" s="46" t="s">
        <v>184</v>
      </c>
      <c r="E3271" s="68">
        <f>_xlfn.XLOOKUP(Tabela4[[#This Row],[Origem]],Tabela2[Estado],Tabela2[Id_Porto],-1)</f>
        <v>2</v>
      </c>
      <c r="F3271" s="68">
        <f>_xlfn.XLOOKUP(Tabela4[[#This Row],[Destino]],Tabela2[Estado],Tabela2[Id_Porto],-1)</f>
        <v>9</v>
      </c>
      <c r="G3271" s="68">
        <f>_xlfn.XLOOKUP(Tabela4[[#This Row],[Tipo]],Tabela5[Tipo],Tabela5[Id_Carga],-1)</f>
        <v>3</v>
      </c>
      <c r="H3271" s="59">
        <f>MONTH(DATE(2024, FIND(Tabela4[[#This Row],[Mês]], "janfevmarabrmaijunjulagosetoutnovdez")/3 + 1, 1))</f>
        <v>8</v>
      </c>
      <c r="I3271" s="51">
        <v>106</v>
      </c>
      <c r="J3271" s="47">
        <v>212</v>
      </c>
    </row>
    <row r="3272" spans="1:10" x14ac:dyDescent="0.25">
      <c r="A3272" s="59" t="s">
        <v>202</v>
      </c>
      <c r="B3272" s="46" t="s">
        <v>191</v>
      </c>
      <c r="C3272" s="46" t="s">
        <v>186</v>
      </c>
      <c r="D3272" s="46" t="s">
        <v>185</v>
      </c>
      <c r="E3272" s="68">
        <f>_xlfn.XLOOKUP(Tabela4[[#This Row],[Origem]],Tabela2[Estado],Tabela2[Id_Porto],-1)</f>
        <v>11</v>
      </c>
      <c r="F3272" s="68">
        <f>_xlfn.XLOOKUP(Tabela4[[#This Row],[Destino]],Tabela2[Estado],Tabela2[Id_Porto],-1)</f>
        <v>10</v>
      </c>
      <c r="G3272" s="68">
        <f>_xlfn.XLOOKUP(Tabela4[[#This Row],[Tipo]],Tabela5[Tipo],Tabela5[Id_Carga],-1)</f>
        <v>3</v>
      </c>
      <c r="H3272" s="59">
        <f>MONTH(DATE(2024, FIND(Tabela4[[#This Row],[Mês]], "janfevmarabrmaijunjulagosetoutnovdez")/3 + 1, 1))</f>
        <v>8</v>
      </c>
      <c r="I3272" s="51">
        <v>104</v>
      </c>
      <c r="J3272" s="47">
        <v>208</v>
      </c>
    </row>
    <row r="3273" spans="1:10" x14ac:dyDescent="0.25">
      <c r="A3273" s="59" t="s">
        <v>202</v>
      </c>
      <c r="B3273" s="46" t="s">
        <v>191</v>
      </c>
      <c r="C3273" s="46" t="s">
        <v>86</v>
      </c>
      <c r="D3273" s="46" t="s">
        <v>186</v>
      </c>
      <c r="E3273" s="68">
        <f>_xlfn.XLOOKUP(Tabela4[[#This Row],[Origem]],Tabela2[Estado],Tabela2[Id_Porto],-1)</f>
        <v>4</v>
      </c>
      <c r="F3273" s="68">
        <f>_xlfn.XLOOKUP(Tabela4[[#This Row],[Destino]],Tabela2[Estado],Tabela2[Id_Porto],-1)</f>
        <v>11</v>
      </c>
      <c r="G3273" s="68">
        <f>_xlfn.XLOOKUP(Tabela4[[#This Row],[Tipo]],Tabela5[Tipo],Tabela5[Id_Carga],-1)</f>
        <v>3</v>
      </c>
      <c r="H3273" s="59">
        <f>MONTH(DATE(2024, FIND(Tabela4[[#This Row],[Mês]], "janfevmarabrmaijunjulagosetoutnovdez")/3 + 1, 1))</f>
        <v>8</v>
      </c>
      <c r="I3273" s="51">
        <v>103</v>
      </c>
      <c r="J3273" s="47">
        <v>206</v>
      </c>
    </row>
    <row r="3274" spans="1:10" x14ac:dyDescent="0.25">
      <c r="A3274" s="59" t="s">
        <v>202</v>
      </c>
      <c r="B3274" s="46" t="s">
        <v>191</v>
      </c>
      <c r="C3274" s="46" t="s">
        <v>182</v>
      </c>
      <c r="D3274" s="46" t="s">
        <v>184</v>
      </c>
      <c r="E3274" s="68">
        <f>_xlfn.XLOOKUP(Tabela4[[#This Row],[Origem]],Tabela2[Estado],Tabela2[Id_Porto],-1)</f>
        <v>7</v>
      </c>
      <c r="F3274" s="68">
        <f>_xlfn.XLOOKUP(Tabela4[[#This Row],[Destino]],Tabela2[Estado],Tabela2[Id_Porto],-1)</f>
        <v>9</v>
      </c>
      <c r="G3274" s="68">
        <f>_xlfn.XLOOKUP(Tabela4[[#This Row],[Tipo]],Tabela5[Tipo],Tabela5[Id_Carga],-1)</f>
        <v>3</v>
      </c>
      <c r="H3274" s="59">
        <f>MONTH(DATE(2024, FIND(Tabela4[[#This Row],[Mês]], "janfevmarabrmaijunjulagosetoutnovdez")/3 + 1, 1))</f>
        <v>8</v>
      </c>
      <c r="I3274" s="51">
        <v>100</v>
      </c>
      <c r="J3274" s="47">
        <v>200</v>
      </c>
    </row>
    <row r="3275" spans="1:10" x14ac:dyDescent="0.25">
      <c r="A3275" s="59" t="s">
        <v>202</v>
      </c>
      <c r="B3275" s="46" t="s">
        <v>191</v>
      </c>
      <c r="C3275" s="46" t="s">
        <v>86</v>
      </c>
      <c r="D3275" s="46" t="s">
        <v>184</v>
      </c>
      <c r="E3275" s="68">
        <f>_xlfn.XLOOKUP(Tabela4[[#This Row],[Origem]],Tabela2[Estado],Tabela2[Id_Porto],-1)</f>
        <v>4</v>
      </c>
      <c r="F3275" s="68">
        <f>_xlfn.XLOOKUP(Tabela4[[#This Row],[Destino]],Tabela2[Estado],Tabela2[Id_Porto],-1)</f>
        <v>9</v>
      </c>
      <c r="G3275" s="68">
        <f>_xlfn.XLOOKUP(Tabela4[[#This Row],[Tipo]],Tabela5[Tipo],Tabela5[Id_Carga],-1)</f>
        <v>3</v>
      </c>
      <c r="H3275" s="59">
        <f>MONTH(DATE(2024, FIND(Tabela4[[#This Row],[Mês]], "janfevmarabrmaijunjulagosetoutnovdez")/3 + 1, 1))</f>
        <v>8</v>
      </c>
      <c r="I3275" s="51">
        <v>99</v>
      </c>
      <c r="J3275" s="47">
        <v>198</v>
      </c>
    </row>
    <row r="3276" spans="1:10" x14ac:dyDescent="0.25">
      <c r="A3276" s="59" t="s">
        <v>202</v>
      </c>
      <c r="B3276" s="46" t="s">
        <v>192</v>
      </c>
      <c r="C3276" s="46" t="s">
        <v>187</v>
      </c>
      <c r="D3276" s="46" t="s">
        <v>179</v>
      </c>
      <c r="E3276" s="68">
        <f>_xlfn.XLOOKUP(Tabela4[[#This Row],[Origem]],Tabela2[Estado],Tabela2[Id_Porto],-1)</f>
        <v>12</v>
      </c>
      <c r="F3276" s="68">
        <f>_xlfn.XLOOKUP(Tabela4[[#This Row],[Destino]],Tabela2[Estado],Tabela2[Id_Porto],-1)</f>
        <v>3</v>
      </c>
      <c r="G3276" s="68">
        <f>_xlfn.XLOOKUP(Tabela4[[#This Row],[Tipo]],Tabela5[Tipo],Tabela5[Id_Carga],-1)</f>
        <v>1</v>
      </c>
      <c r="H3276" s="59">
        <f>MONTH(DATE(2024, FIND(Tabela4[[#This Row],[Mês]], "janfevmarabrmaijunjulagosetoutnovdez")/3 + 1, 1))</f>
        <v>8</v>
      </c>
      <c r="I3276" s="51">
        <v>192</v>
      </c>
      <c r="J3276" s="47">
        <v>192</v>
      </c>
    </row>
    <row r="3277" spans="1:10" x14ac:dyDescent="0.25">
      <c r="A3277" s="59" t="s">
        <v>202</v>
      </c>
      <c r="B3277" s="46" t="s">
        <v>191</v>
      </c>
      <c r="C3277" s="46" t="s">
        <v>187</v>
      </c>
      <c r="D3277" s="46" t="s">
        <v>184</v>
      </c>
      <c r="E3277" s="68">
        <f>_xlfn.XLOOKUP(Tabela4[[#This Row],[Origem]],Tabela2[Estado],Tabela2[Id_Porto],-1)</f>
        <v>12</v>
      </c>
      <c r="F3277" s="68">
        <f>_xlfn.XLOOKUP(Tabela4[[#This Row],[Destino]],Tabela2[Estado],Tabela2[Id_Porto],-1)</f>
        <v>9</v>
      </c>
      <c r="G3277" s="68">
        <f>_xlfn.XLOOKUP(Tabela4[[#This Row],[Tipo]],Tabela5[Tipo],Tabela5[Id_Carga],-1)</f>
        <v>3</v>
      </c>
      <c r="H3277" s="59">
        <f>MONTH(DATE(2024, FIND(Tabela4[[#This Row],[Mês]], "janfevmarabrmaijunjulagosetoutnovdez")/3 + 1, 1))</f>
        <v>8</v>
      </c>
      <c r="I3277" s="51">
        <v>96</v>
      </c>
      <c r="J3277" s="47">
        <v>192</v>
      </c>
    </row>
    <row r="3278" spans="1:10" x14ac:dyDescent="0.25">
      <c r="A3278" s="59" t="s">
        <v>202</v>
      </c>
      <c r="B3278" s="46" t="s">
        <v>192</v>
      </c>
      <c r="C3278" s="46" t="s">
        <v>187</v>
      </c>
      <c r="D3278" s="46" t="s">
        <v>181</v>
      </c>
      <c r="E3278" s="68">
        <f>_xlfn.XLOOKUP(Tabela4[[#This Row],[Origem]],Tabela2[Estado],Tabela2[Id_Porto],-1)</f>
        <v>12</v>
      </c>
      <c r="F3278" s="68">
        <f>_xlfn.XLOOKUP(Tabela4[[#This Row],[Destino]],Tabela2[Estado],Tabela2[Id_Porto],-1)</f>
        <v>6</v>
      </c>
      <c r="G3278" s="68">
        <f>_xlfn.XLOOKUP(Tabela4[[#This Row],[Tipo]],Tabela5[Tipo],Tabela5[Id_Carga],-1)</f>
        <v>1</v>
      </c>
      <c r="H3278" s="59">
        <f>MONTH(DATE(2024, FIND(Tabela4[[#This Row],[Mês]], "janfevmarabrmaijunjulagosetoutnovdez")/3 + 1, 1))</f>
        <v>8</v>
      </c>
      <c r="I3278" s="51">
        <v>187</v>
      </c>
      <c r="J3278" s="47">
        <v>187</v>
      </c>
    </row>
    <row r="3279" spans="1:10" x14ac:dyDescent="0.25">
      <c r="A3279" s="59" t="s">
        <v>202</v>
      </c>
      <c r="B3279" s="46" t="s">
        <v>191</v>
      </c>
      <c r="C3279" s="46" t="s">
        <v>86</v>
      </c>
      <c r="D3279" s="46" t="s">
        <v>186</v>
      </c>
      <c r="E3279" s="68">
        <f>_xlfn.XLOOKUP(Tabela4[[#This Row],[Origem]],Tabela2[Estado],Tabela2[Id_Porto],-1)</f>
        <v>4</v>
      </c>
      <c r="F3279" s="68">
        <f>_xlfn.XLOOKUP(Tabela4[[#This Row],[Destino]],Tabela2[Estado],Tabela2[Id_Porto],-1)</f>
        <v>11</v>
      </c>
      <c r="G3279" s="68">
        <f>_xlfn.XLOOKUP(Tabela4[[#This Row],[Tipo]],Tabela5[Tipo],Tabela5[Id_Carga],-1)</f>
        <v>3</v>
      </c>
      <c r="H3279" s="59">
        <f>MONTH(DATE(2024, FIND(Tabela4[[#This Row],[Mês]], "janfevmarabrmaijunjulagosetoutnovdez")/3 + 1, 1))</f>
        <v>8</v>
      </c>
      <c r="I3279" s="51">
        <v>92</v>
      </c>
      <c r="J3279" s="47">
        <v>184</v>
      </c>
    </row>
    <row r="3280" spans="1:10" x14ac:dyDescent="0.25">
      <c r="A3280" s="59" t="s">
        <v>202</v>
      </c>
      <c r="B3280" s="46" t="s">
        <v>191</v>
      </c>
      <c r="C3280" s="46" t="s">
        <v>180</v>
      </c>
      <c r="D3280" s="46" t="s">
        <v>187</v>
      </c>
      <c r="E3280" s="68">
        <f>_xlfn.XLOOKUP(Tabela4[[#This Row],[Origem]],Tabela2[Estado],Tabela2[Id_Porto],-1)</f>
        <v>5</v>
      </c>
      <c r="F3280" s="68">
        <f>_xlfn.XLOOKUP(Tabela4[[#This Row],[Destino]],Tabela2[Estado],Tabela2[Id_Porto],-1)</f>
        <v>12</v>
      </c>
      <c r="G3280" s="68">
        <f>_xlfn.XLOOKUP(Tabela4[[#This Row],[Tipo]],Tabela5[Tipo],Tabela5[Id_Carga],-1)</f>
        <v>3</v>
      </c>
      <c r="H3280" s="59">
        <f>MONTH(DATE(2024, FIND(Tabela4[[#This Row],[Mês]], "janfevmarabrmaijunjulagosetoutnovdez")/3 + 1, 1))</f>
        <v>8</v>
      </c>
      <c r="I3280" s="51">
        <v>92</v>
      </c>
      <c r="J3280" s="47">
        <v>184</v>
      </c>
    </row>
    <row r="3281" spans="1:10" x14ac:dyDescent="0.25">
      <c r="A3281" s="59" t="s">
        <v>202</v>
      </c>
      <c r="B3281" s="46" t="s">
        <v>191</v>
      </c>
      <c r="C3281" s="46" t="s">
        <v>182</v>
      </c>
      <c r="D3281" s="46" t="s">
        <v>183</v>
      </c>
      <c r="E3281" s="68">
        <f>_xlfn.XLOOKUP(Tabela4[[#This Row],[Origem]],Tabela2[Estado],Tabela2[Id_Porto],-1)</f>
        <v>7</v>
      </c>
      <c r="F3281" s="68">
        <f>_xlfn.XLOOKUP(Tabela4[[#This Row],[Destino]],Tabela2[Estado],Tabela2[Id_Porto],-1)</f>
        <v>8</v>
      </c>
      <c r="G3281" s="68">
        <f>_xlfn.XLOOKUP(Tabela4[[#This Row],[Tipo]],Tabela5[Tipo],Tabela5[Id_Carga],-1)</f>
        <v>3</v>
      </c>
      <c r="H3281" s="59">
        <f>MONTH(DATE(2024, FIND(Tabela4[[#This Row],[Mês]], "janfevmarabrmaijunjulagosetoutnovdez")/3 + 1, 1))</f>
        <v>8</v>
      </c>
      <c r="I3281" s="51">
        <v>91</v>
      </c>
      <c r="J3281" s="47">
        <v>182</v>
      </c>
    </row>
    <row r="3282" spans="1:10" x14ac:dyDescent="0.25">
      <c r="A3282" s="59" t="s">
        <v>202</v>
      </c>
      <c r="B3282" s="46" t="s">
        <v>191</v>
      </c>
      <c r="C3282" s="46" t="s">
        <v>185</v>
      </c>
      <c r="D3282" s="46" t="s">
        <v>186</v>
      </c>
      <c r="E3282" s="68">
        <f>_xlfn.XLOOKUP(Tabela4[[#This Row],[Origem]],Tabela2[Estado],Tabela2[Id_Porto],-1)</f>
        <v>10</v>
      </c>
      <c r="F3282" s="68">
        <f>_xlfn.XLOOKUP(Tabela4[[#This Row],[Destino]],Tabela2[Estado],Tabela2[Id_Porto],-1)</f>
        <v>11</v>
      </c>
      <c r="G3282" s="68">
        <f>_xlfn.XLOOKUP(Tabela4[[#This Row],[Tipo]],Tabela5[Tipo],Tabela5[Id_Carga],-1)</f>
        <v>3</v>
      </c>
      <c r="H3282" s="59">
        <f>MONTH(DATE(2024, FIND(Tabela4[[#This Row],[Mês]], "janfevmarabrmaijunjulagosetoutnovdez")/3 + 1, 1))</f>
        <v>8</v>
      </c>
      <c r="I3282" s="51">
        <v>85</v>
      </c>
      <c r="J3282" s="47">
        <v>170</v>
      </c>
    </row>
    <row r="3283" spans="1:10" x14ac:dyDescent="0.25">
      <c r="A3283" s="59" t="s">
        <v>202</v>
      </c>
      <c r="B3283" s="46" t="s">
        <v>192</v>
      </c>
      <c r="C3283" s="46" t="s">
        <v>86</v>
      </c>
      <c r="D3283" s="46" t="s">
        <v>184</v>
      </c>
      <c r="E3283" s="68">
        <f>_xlfn.XLOOKUP(Tabela4[[#This Row],[Origem]],Tabela2[Estado],Tabela2[Id_Porto],-1)</f>
        <v>4</v>
      </c>
      <c r="F3283" s="68">
        <f>_xlfn.XLOOKUP(Tabela4[[#This Row],[Destino]],Tabela2[Estado],Tabela2[Id_Porto],-1)</f>
        <v>9</v>
      </c>
      <c r="G3283" s="68">
        <f>_xlfn.XLOOKUP(Tabela4[[#This Row],[Tipo]],Tabela5[Tipo],Tabela5[Id_Carga],-1)</f>
        <v>1</v>
      </c>
      <c r="H3283" s="59">
        <f>MONTH(DATE(2024, FIND(Tabela4[[#This Row],[Mês]], "janfevmarabrmaijunjulagosetoutnovdez")/3 + 1, 1))</f>
        <v>8</v>
      </c>
      <c r="I3283" s="51">
        <v>169</v>
      </c>
      <c r="J3283" s="47">
        <v>169</v>
      </c>
    </row>
    <row r="3284" spans="1:10" x14ac:dyDescent="0.25">
      <c r="A3284" s="59" t="s">
        <v>202</v>
      </c>
      <c r="B3284" s="46" t="s">
        <v>192</v>
      </c>
      <c r="C3284" s="46" t="s">
        <v>180</v>
      </c>
      <c r="D3284" s="46" t="s">
        <v>181</v>
      </c>
      <c r="E3284" s="68">
        <f>_xlfn.XLOOKUP(Tabela4[[#This Row],[Origem]],Tabela2[Estado],Tabela2[Id_Porto],-1)</f>
        <v>5</v>
      </c>
      <c r="F3284" s="68">
        <f>_xlfn.XLOOKUP(Tabela4[[#This Row],[Destino]],Tabela2[Estado],Tabela2[Id_Porto],-1)</f>
        <v>6</v>
      </c>
      <c r="G3284" s="68">
        <f>_xlfn.XLOOKUP(Tabela4[[#This Row],[Tipo]],Tabela5[Tipo],Tabela5[Id_Carga],-1)</f>
        <v>1</v>
      </c>
      <c r="H3284" s="59">
        <f>MONTH(DATE(2024, FIND(Tabela4[[#This Row],[Mês]], "janfevmarabrmaijunjulagosetoutnovdez")/3 + 1, 1))</f>
        <v>8</v>
      </c>
      <c r="I3284" s="51">
        <v>167</v>
      </c>
      <c r="J3284" s="47">
        <v>167</v>
      </c>
    </row>
    <row r="3285" spans="1:10" x14ac:dyDescent="0.25">
      <c r="A3285" s="59" t="s">
        <v>202</v>
      </c>
      <c r="B3285" s="46" t="s">
        <v>192</v>
      </c>
      <c r="C3285" s="46" t="s">
        <v>184</v>
      </c>
      <c r="D3285" s="46" t="s">
        <v>181</v>
      </c>
      <c r="E3285" s="68">
        <f>_xlfn.XLOOKUP(Tabela4[[#This Row],[Origem]],Tabela2[Estado],Tabela2[Id_Porto],-1)</f>
        <v>9</v>
      </c>
      <c r="F3285" s="68">
        <f>_xlfn.XLOOKUP(Tabela4[[#This Row],[Destino]],Tabela2[Estado],Tabela2[Id_Porto],-1)</f>
        <v>6</v>
      </c>
      <c r="G3285" s="68">
        <f>_xlfn.XLOOKUP(Tabela4[[#This Row],[Tipo]],Tabela5[Tipo],Tabela5[Id_Carga],-1)</f>
        <v>1</v>
      </c>
      <c r="H3285" s="59">
        <f>MONTH(DATE(2024, FIND(Tabela4[[#This Row],[Mês]], "janfevmarabrmaijunjulagosetoutnovdez")/3 + 1, 1))</f>
        <v>8</v>
      </c>
      <c r="I3285" s="51">
        <v>163</v>
      </c>
      <c r="J3285" s="47">
        <v>163</v>
      </c>
    </row>
    <row r="3286" spans="1:10" x14ac:dyDescent="0.25">
      <c r="A3286" s="59" t="s">
        <v>202</v>
      </c>
      <c r="B3286" s="46" t="s">
        <v>192</v>
      </c>
      <c r="C3286" s="46" t="s">
        <v>184</v>
      </c>
      <c r="D3286" s="46" t="s">
        <v>177</v>
      </c>
      <c r="E3286" s="68">
        <f>_xlfn.XLOOKUP(Tabela4[[#This Row],[Origem]],Tabela2[Estado],Tabela2[Id_Porto],-1)</f>
        <v>9</v>
      </c>
      <c r="F3286" s="68">
        <f>_xlfn.XLOOKUP(Tabela4[[#This Row],[Destino]],Tabela2[Estado],Tabela2[Id_Porto],-1)</f>
        <v>1</v>
      </c>
      <c r="G3286" s="68">
        <f>_xlfn.XLOOKUP(Tabela4[[#This Row],[Tipo]],Tabela5[Tipo],Tabela5[Id_Carga],-1)</f>
        <v>1</v>
      </c>
      <c r="H3286" s="59">
        <f>MONTH(DATE(2024, FIND(Tabela4[[#This Row],[Mês]], "janfevmarabrmaijunjulagosetoutnovdez")/3 + 1, 1))</f>
        <v>8</v>
      </c>
      <c r="I3286" s="51">
        <v>159</v>
      </c>
      <c r="J3286" s="47">
        <v>159</v>
      </c>
    </row>
    <row r="3287" spans="1:10" x14ac:dyDescent="0.25">
      <c r="A3287" s="59" t="s">
        <v>202</v>
      </c>
      <c r="B3287" s="46" t="s">
        <v>191</v>
      </c>
      <c r="C3287" s="46" t="s">
        <v>183</v>
      </c>
      <c r="D3287" s="46" t="s">
        <v>86</v>
      </c>
      <c r="E3287" s="68">
        <f>_xlfn.XLOOKUP(Tabela4[[#This Row],[Origem]],Tabela2[Estado],Tabela2[Id_Porto],-1)</f>
        <v>8</v>
      </c>
      <c r="F3287" s="68">
        <f>_xlfn.XLOOKUP(Tabela4[[#This Row],[Destino]],Tabela2[Estado],Tabela2[Id_Porto],-1)</f>
        <v>4</v>
      </c>
      <c r="G3287" s="68">
        <f>_xlfn.XLOOKUP(Tabela4[[#This Row],[Tipo]],Tabela5[Tipo],Tabela5[Id_Carga],-1)</f>
        <v>3</v>
      </c>
      <c r="H3287" s="59">
        <f>MONTH(DATE(2024, FIND(Tabela4[[#This Row],[Mês]], "janfevmarabrmaijunjulagosetoutnovdez")/3 + 1, 1))</f>
        <v>8</v>
      </c>
      <c r="I3287" s="51">
        <v>77</v>
      </c>
      <c r="J3287" s="47">
        <v>154</v>
      </c>
    </row>
    <row r="3288" spans="1:10" x14ac:dyDescent="0.25">
      <c r="A3288" s="59" t="s">
        <v>202</v>
      </c>
      <c r="B3288" s="46" t="s">
        <v>191</v>
      </c>
      <c r="C3288" s="46" t="s">
        <v>186</v>
      </c>
      <c r="D3288" s="46" t="s">
        <v>179</v>
      </c>
      <c r="E3288" s="68">
        <f>_xlfn.XLOOKUP(Tabela4[[#This Row],[Origem]],Tabela2[Estado],Tabela2[Id_Porto],-1)</f>
        <v>11</v>
      </c>
      <c r="F3288" s="68">
        <f>_xlfn.XLOOKUP(Tabela4[[#This Row],[Destino]],Tabela2[Estado],Tabela2[Id_Porto],-1)</f>
        <v>3</v>
      </c>
      <c r="G3288" s="68">
        <f>_xlfn.XLOOKUP(Tabela4[[#This Row],[Tipo]],Tabela5[Tipo],Tabela5[Id_Carga],-1)</f>
        <v>3</v>
      </c>
      <c r="H3288" s="59">
        <f>MONTH(DATE(2024, FIND(Tabela4[[#This Row],[Mês]], "janfevmarabrmaijunjulagosetoutnovdez")/3 + 1, 1))</f>
        <v>8</v>
      </c>
      <c r="I3288" s="51">
        <v>76</v>
      </c>
      <c r="J3288" s="47">
        <v>152</v>
      </c>
    </row>
    <row r="3289" spans="1:10" x14ac:dyDescent="0.25">
      <c r="A3289" s="59" t="s">
        <v>202</v>
      </c>
      <c r="B3289" s="46" t="s">
        <v>191</v>
      </c>
      <c r="C3289" s="46" t="s">
        <v>186</v>
      </c>
      <c r="D3289" s="46" t="s">
        <v>186</v>
      </c>
      <c r="E3289" s="68">
        <f>_xlfn.XLOOKUP(Tabela4[[#This Row],[Origem]],Tabela2[Estado],Tabela2[Id_Porto],-1)</f>
        <v>11</v>
      </c>
      <c r="F3289" s="68">
        <f>_xlfn.XLOOKUP(Tabela4[[#This Row],[Destino]],Tabela2[Estado],Tabela2[Id_Porto],-1)</f>
        <v>11</v>
      </c>
      <c r="G3289" s="68">
        <f>_xlfn.XLOOKUP(Tabela4[[#This Row],[Tipo]],Tabela5[Tipo],Tabela5[Id_Carga],-1)</f>
        <v>3</v>
      </c>
      <c r="H3289" s="59">
        <f>MONTH(DATE(2024, FIND(Tabela4[[#This Row],[Mês]], "janfevmarabrmaijunjulagosetoutnovdez")/3 + 1, 1))</f>
        <v>8</v>
      </c>
      <c r="I3289" s="51">
        <v>73</v>
      </c>
      <c r="J3289" s="47">
        <v>146</v>
      </c>
    </row>
    <row r="3290" spans="1:10" x14ac:dyDescent="0.25">
      <c r="A3290" s="59" t="s">
        <v>202</v>
      </c>
      <c r="B3290" s="46" t="s">
        <v>192</v>
      </c>
      <c r="C3290" s="46" t="s">
        <v>180</v>
      </c>
      <c r="D3290" s="46" t="s">
        <v>86</v>
      </c>
      <c r="E3290" s="68">
        <f>_xlfn.XLOOKUP(Tabela4[[#This Row],[Origem]],Tabela2[Estado],Tabela2[Id_Porto],-1)</f>
        <v>5</v>
      </c>
      <c r="F3290" s="68">
        <f>_xlfn.XLOOKUP(Tabela4[[#This Row],[Destino]],Tabela2[Estado],Tabela2[Id_Porto],-1)</f>
        <v>4</v>
      </c>
      <c r="G3290" s="68">
        <f>_xlfn.XLOOKUP(Tabela4[[#This Row],[Tipo]],Tabela5[Tipo],Tabela5[Id_Carga],-1)</f>
        <v>1</v>
      </c>
      <c r="H3290" s="59">
        <f>MONTH(DATE(2024, FIND(Tabela4[[#This Row],[Mês]], "janfevmarabrmaijunjulagosetoutnovdez")/3 + 1, 1))</f>
        <v>8</v>
      </c>
      <c r="I3290" s="51">
        <v>142</v>
      </c>
      <c r="J3290" s="47">
        <v>142</v>
      </c>
    </row>
    <row r="3291" spans="1:10" x14ac:dyDescent="0.25">
      <c r="A3291" s="59" t="s">
        <v>202</v>
      </c>
      <c r="B3291" s="46" t="s">
        <v>191</v>
      </c>
      <c r="C3291" s="46" t="s">
        <v>181</v>
      </c>
      <c r="D3291" s="46" t="s">
        <v>187</v>
      </c>
      <c r="E3291" s="68">
        <f>_xlfn.XLOOKUP(Tabela4[[#This Row],[Origem]],Tabela2[Estado],Tabela2[Id_Porto],-1)</f>
        <v>6</v>
      </c>
      <c r="F3291" s="68">
        <f>_xlfn.XLOOKUP(Tabela4[[#This Row],[Destino]],Tabela2[Estado],Tabela2[Id_Porto],-1)</f>
        <v>12</v>
      </c>
      <c r="G3291" s="68">
        <f>_xlfn.XLOOKUP(Tabela4[[#This Row],[Tipo]],Tabela5[Tipo],Tabela5[Id_Carga],-1)</f>
        <v>3</v>
      </c>
      <c r="H3291" s="59">
        <f>MONTH(DATE(2024, FIND(Tabela4[[#This Row],[Mês]], "janfevmarabrmaijunjulagosetoutnovdez")/3 + 1, 1))</f>
        <v>8</v>
      </c>
      <c r="I3291" s="51">
        <v>70</v>
      </c>
      <c r="J3291" s="47">
        <v>140</v>
      </c>
    </row>
    <row r="3292" spans="1:10" x14ac:dyDescent="0.25">
      <c r="A3292" s="59" t="s">
        <v>202</v>
      </c>
      <c r="B3292" s="46" t="s">
        <v>191</v>
      </c>
      <c r="C3292" s="46" t="s">
        <v>184</v>
      </c>
      <c r="D3292" s="46" t="s">
        <v>180</v>
      </c>
      <c r="E3292" s="68">
        <f>_xlfn.XLOOKUP(Tabela4[[#This Row],[Origem]],Tabela2[Estado],Tabela2[Id_Porto],-1)</f>
        <v>9</v>
      </c>
      <c r="F3292" s="68">
        <f>_xlfn.XLOOKUP(Tabela4[[#This Row],[Destino]],Tabela2[Estado],Tabela2[Id_Porto],-1)</f>
        <v>5</v>
      </c>
      <c r="G3292" s="68">
        <f>_xlfn.XLOOKUP(Tabela4[[#This Row],[Tipo]],Tabela5[Tipo],Tabela5[Id_Carga],-1)</f>
        <v>3</v>
      </c>
      <c r="H3292" s="59">
        <f>MONTH(DATE(2024, FIND(Tabela4[[#This Row],[Mês]], "janfevmarabrmaijunjulagosetoutnovdez")/3 + 1, 1))</f>
        <v>8</v>
      </c>
      <c r="I3292" s="51">
        <v>68</v>
      </c>
      <c r="J3292" s="47">
        <v>136</v>
      </c>
    </row>
    <row r="3293" spans="1:10" x14ac:dyDescent="0.25">
      <c r="A3293" s="59" t="s">
        <v>202</v>
      </c>
      <c r="B3293" s="46" t="s">
        <v>192</v>
      </c>
      <c r="C3293" s="46" t="s">
        <v>177</v>
      </c>
      <c r="D3293" s="46" t="s">
        <v>184</v>
      </c>
      <c r="E3293" s="68">
        <f>_xlfn.XLOOKUP(Tabela4[[#This Row],[Origem]],Tabela2[Estado],Tabela2[Id_Porto],-1)</f>
        <v>1</v>
      </c>
      <c r="F3293" s="68">
        <f>_xlfn.XLOOKUP(Tabela4[[#This Row],[Destino]],Tabela2[Estado],Tabela2[Id_Porto],-1)</f>
        <v>9</v>
      </c>
      <c r="G3293" s="68">
        <f>_xlfn.XLOOKUP(Tabela4[[#This Row],[Tipo]],Tabela5[Tipo],Tabela5[Id_Carga],-1)</f>
        <v>1</v>
      </c>
      <c r="H3293" s="59">
        <f>MONTH(DATE(2024, FIND(Tabela4[[#This Row],[Mês]], "janfevmarabrmaijunjulagosetoutnovdez")/3 + 1, 1))</f>
        <v>8</v>
      </c>
      <c r="I3293" s="51">
        <v>132</v>
      </c>
      <c r="J3293" s="47">
        <v>132</v>
      </c>
    </row>
    <row r="3294" spans="1:10" x14ac:dyDescent="0.25">
      <c r="A3294" s="59" t="s">
        <v>202</v>
      </c>
      <c r="B3294" s="46" t="s">
        <v>192</v>
      </c>
      <c r="C3294" s="46" t="s">
        <v>183</v>
      </c>
      <c r="D3294" s="46" t="s">
        <v>177</v>
      </c>
      <c r="E3294" s="68">
        <f>_xlfn.XLOOKUP(Tabela4[[#This Row],[Origem]],Tabela2[Estado],Tabela2[Id_Porto],-1)</f>
        <v>8</v>
      </c>
      <c r="F3294" s="68">
        <f>_xlfn.XLOOKUP(Tabela4[[#This Row],[Destino]],Tabela2[Estado],Tabela2[Id_Porto],-1)</f>
        <v>1</v>
      </c>
      <c r="G3294" s="68">
        <f>_xlfn.XLOOKUP(Tabela4[[#This Row],[Tipo]],Tabela5[Tipo],Tabela5[Id_Carga],-1)</f>
        <v>1</v>
      </c>
      <c r="H3294" s="59">
        <f>MONTH(DATE(2024, FIND(Tabela4[[#This Row],[Mês]], "janfevmarabrmaijunjulagosetoutnovdez")/3 + 1, 1))</f>
        <v>8</v>
      </c>
      <c r="I3294" s="51">
        <v>129</v>
      </c>
      <c r="J3294" s="47">
        <v>129</v>
      </c>
    </row>
    <row r="3295" spans="1:10" x14ac:dyDescent="0.25">
      <c r="A3295" s="59" t="s">
        <v>202</v>
      </c>
      <c r="B3295" s="46" t="s">
        <v>191</v>
      </c>
      <c r="C3295" s="46" t="s">
        <v>177</v>
      </c>
      <c r="D3295" s="46" t="s">
        <v>186</v>
      </c>
      <c r="E3295" s="68">
        <f>_xlfn.XLOOKUP(Tabela4[[#This Row],[Origem]],Tabela2[Estado],Tabela2[Id_Porto],-1)</f>
        <v>1</v>
      </c>
      <c r="F3295" s="68">
        <f>_xlfn.XLOOKUP(Tabela4[[#This Row],[Destino]],Tabela2[Estado],Tabela2[Id_Porto],-1)</f>
        <v>11</v>
      </c>
      <c r="G3295" s="68">
        <f>_xlfn.XLOOKUP(Tabela4[[#This Row],[Tipo]],Tabela5[Tipo],Tabela5[Id_Carga],-1)</f>
        <v>3</v>
      </c>
      <c r="H3295" s="59">
        <f>MONTH(DATE(2024, FIND(Tabela4[[#This Row],[Mês]], "janfevmarabrmaijunjulagosetoutnovdez")/3 + 1, 1))</f>
        <v>8</v>
      </c>
      <c r="I3295" s="51">
        <v>64</v>
      </c>
      <c r="J3295" s="47">
        <v>128</v>
      </c>
    </row>
    <row r="3296" spans="1:10" x14ac:dyDescent="0.25">
      <c r="A3296" s="59" t="s">
        <v>202</v>
      </c>
      <c r="B3296" s="46" t="s">
        <v>192</v>
      </c>
      <c r="C3296" s="46" t="s">
        <v>186</v>
      </c>
      <c r="D3296" s="46" t="s">
        <v>180</v>
      </c>
      <c r="E3296" s="68">
        <f>_xlfn.XLOOKUP(Tabela4[[#This Row],[Origem]],Tabela2[Estado],Tabela2[Id_Porto],-1)</f>
        <v>11</v>
      </c>
      <c r="F3296" s="68">
        <f>_xlfn.XLOOKUP(Tabela4[[#This Row],[Destino]],Tabela2[Estado],Tabela2[Id_Porto],-1)</f>
        <v>5</v>
      </c>
      <c r="G3296" s="68">
        <f>_xlfn.XLOOKUP(Tabela4[[#This Row],[Tipo]],Tabela5[Tipo],Tabela5[Id_Carga],-1)</f>
        <v>1</v>
      </c>
      <c r="H3296" s="59">
        <f>MONTH(DATE(2024, FIND(Tabela4[[#This Row],[Mês]], "janfevmarabrmaijunjulagosetoutnovdez")/3 + 1, 1))</f>
        <v>8</v>
      </c>
      <c r="I3296" s="51">
        <v>128</v>
      </c>
      <c r="J3296" s="47">
        <v>128</v>
      </c>
    </row>
    <row r="3297" spans="1:10" x14ac:dyDescent="0.25">
      <c r="A3297" s="59" t="s">
        <v>202</v>
      </c>
      <c r="B3297" s="46" t="s">
        <v>191</v>
      </c>
      <c r="C3297" s="46" t="s">
        <v>186</v>
      </c>
      <c r="D3297" s="46" t="s">
        <v>183</v>
      </c>
      <c r="E3297" s="68">
        <f>_xlfn.XLOOKUP(Tabela4[[#This Row],[Origem]],Tabela2[Estado],Tabela2[Id_Porto],-1)</f>
        <v>11</v>
      </c>
      <c r="F3297" s="68">
        <f>_xlfn.XLOOKUP(Tabela4[[#This Row],[Destino]],Tabela2[Estado],Tabela2[Id_Porto],-1)</f>
        <v>8</v>
      </c>
      <c r="G3297" s="68">
        <f>_xlfn.XLOOKUP(Tabela4[[#This Row],[Tipo]],Tabela5[Tipo],Tabela5[Id_Carga],-1)</f>
        <v>3</v>
      </c>
      <c r="H3297" s="59">
        <f>MONTH(DATE(2024, FIND(Tabela4[[#This Row],[Mês]], "janfevmarabrmaijunjulagosetoutnovdez")/3 + 1, 1))</f>
        <v>8</v>
      </c>
      <c r="I3297" s="51">
        <v>64</v>
      </c>
      <c r="J3297" s="47">
        <v>128</v>
      </c>
    </row>
    <row r="3298" spans="1:10" x14ac:dyDescent="0.25">
      <c r="A3298" s="59" t="s">
        <v>202</v>
      </c>
      <c r="B3298" s="46" t="s">
        <v>191</v>
      </c>
      <c r="C3298" s="46" t="s">
        <v>184</v>
      </c>
      <c r="D3298" s="46" t="s">
        <v>186</v>
      </c>
      <c r="E3298" s="68">
        <f>_xlfn.XLOOKUP(Tabela4[[#This Row],[Origem]],Tabela2[Estado],Tabela2[Id_Porto],-1)</f>
        <v>9</v>
      </c>
      <c r="F3298" s="68">
        <f>_xlfn.XLOOKUP(Tabela4[[#This Row],[Destino]],Tabela2[Estado],Tabela2[Id_Porto],-1)</f>
        <v>11</v>
      </c>
      <c r="G3298" s="68">
        <f>_xlfn.XLOOKUP(Tabela4[[#This Row],[Tipo]],Tabela5[Tipo],Tabela5[Id_Carga],-1)</f>
        <v>3</v>
      </c>
      <c r="H3298" s="59">
        <f>MONTH(DATE(2024, FIND(Tabela4[[#This Row],[Mês]], "janfevmarabrmaijunjulagosetoutnovdez")/3 + 1, 1))</f>
        <v>8</v>
      </c>
      <c r="I3298" s="51">
        <v>62</v>
      </c>
      <c r="J3298" s="47">
        <v>124</v>
      </c>
    </row>
    <row r="3299" spans="1:10" x14ac:dyDescent="0.25">
      <c r="A3299" s="59" t="s">
        <v>202</v>
      </c>
      <c r="B3299" s="46" t="s">
        <v>191</v>
      </c>
      <c r="C3299" s="46" t="s">
        <v>181</v>
      </c>
      <c r="D3299" s="46" t="s">
        <v>86</v>
      </c>
      <c r="E3299" s="68">
        <f>_xlfn.XLOOKUP(Tabela4[[#This Row],[Origem]],Tabela2[Estado],Tabela2[Id_Porto],-1)</f>
        <v>6</v>
      </c>
      <c r="F3299" s="68">
        <f>_xlfn.XLOOKUP(Tabela4[[#This Row],[Destino]],Tabela2[Estado],Tabela2[Id_Porto],-1)</f>
        <v>4</v>
      </c>
      <c r="G3299" s="68">
        <f>_xlfn.XLOOKUP(Tabela4[[#This Row],[Tipo]],Tabela5[Tipo],Tabela5[Id_Carga],-1)</f>
        <v>3</v>
      </c>
      <c r="H3299" s="59">
        <f>MONTH(DATE(2024, FIND(Tabela4[[#This Row],[Mês]], "janfevmarabrmaijunjulagosetoutnovdez")/3 + 1, 1))</f>
        <v>8</v>
      </c>
      <c r="I3299" s="51">
        <v>61</v>
      </c>
      <c r="J3299" s="47">
        <v>122</v>
      </c>
    </row>
    <row r="3300" spans="1:10" x14ac:dyDescent="0.25">
      <c r="A3300" s="59" t="s">
        <v>202</v>
      </c>
      <c r="B3300" s="46" t="s">
        <v>192</v>
      </c>
      <c r="C3300" s="46" t="s">
        <v>86</v>
      </c>
      <c r="D3300" s="46" t="s">
        <v>183</v>
      </c>
      <c r="E3300" s="68">
        <f>_xlfn.XLOOKUP(Tabela4[[#This Row],[Origem]],Tabela2[Estado],Tabela2[Id_Porto],-1)</f>
        <v>4</v>
      </c>
      <c r="F3300" s="68">
        <f>_xlfn.XLOOKUP(Tabela4[[#This Row],[Destino]],Tabela2[Estado],Tabela2[Id_Porto],-1)</f>
        <v>8</v>
      </c>
      <c r="G3300" s="68">
        <f>_xlfn.XLOOKUP(Tabela4[[#This Row],[Tipo]],Tabela5[Tipo],Tabela5[Id_Carga],-1)</f>
        <v>1</v>
      </c>
      <c r="H3300" s="59">
        <f>MONTH(DATE(2024, FIND(Tabela4[[#This Row],[Mês]], "janfevmarabrmaijunjulagosetoutnovdez")/3 + 1, 1))</f>
        <v>8</v>
      </c>
      <c r="I3300" s="51">
        <v>120</v>
      </c>
      <c r="J3300" s="47">
        <v>120</v>
      </c>
    </row>
    <row r="3301" spans="1:10" x14ac:dyDescent="0.25">
      <c r="A3301" s="59" t="s">
        <v>202</v>
      </c>
      <c r="B3301" s="46" t="s">
        <v>192</v>
      </c>
      <c r="C3301" s="46" t="s">
        <v>181</v>
      </c>
      <c r="D3301" s="46" t="s">
        <v>184</v>
      </c>
      <c r="E3301" s="68">
        <f>_xlfn.XLOOKUP(Tabela4[[#This Row],[Origem]],Tabela2[Estado],Tabela2[Id_Porto],-1)</f>
        <v>6</v>
      </c>
      <c r="F3301" s="68">
        <f>_xlfn.XLOOKUP(Tabela4[[#This Row],[Destino]],Tabela2[Estado],Tabela2[Id_Porto],-1)</f>
        <v>9</v>
      </c>
      <c r="G3301" s="68">
        <f>_xlfn.XLOOKUP(Tabela4[[#This Row],[Tipo]],Tabela5[Tipo],Tabela5[Id_Carga],-1)</f>
        <v>1</v>
      </c>
      <c r="H3301" s="59">
        <f>MONTH(DATE(2024, FIND(Tabela4[[#This Row],[Mês]], "janfevmarabrmaijunjulagosetoutnovdez")/3 + 1, 1))</f>
        <v>8</v>
      </c>
      <c r="I3301" s="51">
        <v>118</v>
      </c>
      <c r="J3301" s="47">
        <v>118</v>
      </c>
    </row>
    <row r="3302" spans="1:10" x14ac:dyDescent="0.25">
      <c r="A3302" s="59" t="s">
        <v>202</v>
      </c>
      <c r="B3302" s="46" t="s">
        <v>193</v>
      </c>
      <c r="C3302" s="46" t="s">
        <v>181</v>
      </c>
      <c r="D3302" s="46" t="s">
        <v>184</v>
      </c>
      <c r="E3302" s="68">
        <f>_xlfn.XLOOKUP(Tabela4[[#This Row],[Origem]],Tabela2[Estado],Tabela2[Id_Porto],-1)</f>
        <v>6</v>
      </c>
      <c r="F3302" s="68">
        <f>_xlfn.XLOOKUP(Tabela4[[#This Row],[Destino]],Tabela2[Estado],Tabela2[Id_Porto],-1)</f>
        <v>9</v>
      </c>
      <c r="G3302" s="68">
        <f>_xlfn.XLOOKUP(Tabela4[[#This Row],[Tipo]],Tabela5[Tipo],Tabela5[Id_Carga],-1)</f>
        <v>4</v>
      </c>
      <c r="H3302" s="59">
        <f>MONTH(DATE(2024, FIND(Tabela4[[#This Row],[Mês]], "janfevmarabrmaijunjulagosetoutnovdez")/3 + 1, 1))</f>
        <v>8</v>
      </c>
      <c r="I3302" s="51">
        <v>59</v>
      </c>
      <c r="J3302" s="47">
        <v>118</v>
      </c>
    </row>
    <row r="3303" spans="1:10" x14ac:dyDescent="0.25">
      <c r="A3303" s="59" t="s">
        <v>202</v>
      </c>
      <c r="B3303" s="46" t="s">
        <v>191</v>
      </c>
      <c r="C3303" s="46" t="s">
        <v>183</v>
      </c>
      <c r="D3303" s="46" t="s">
        <v>177</v>
      </c>
      <c r="E3303" s="68">
        <f>_xlfn.XLOOKUP(Tabela4[[#This Row],[Origem]],Tabela2[Estado],Tabela2[Id_Porto],-1)</f>
        <v>8</v>
      </c>
      <c r="F3303" s="68">
        <f>_xlfn.XLOOKUP(Tabela4[[#This Row],[Destino]],Tabela2[Estado],Tabela2[Id_Porto],-1)</f>
        <v>1</v>
      </c>
      <c r="G3303" s="68">
        <f>_xlfn.XLOOKUP(Tabela4[[#This Row],[Tipo]],Tabela5[Tipo],Tabela5[Id_Carga],-1)</f>
        <v>3</v>
      </c>
      <c r="H3303" s="59">
        <f>MONTH(DATE(2024, FIND(Tabela4[[#This Row],[Mês]], "janfevmarabrmaijunjulagosetoutnovdez")/3 + 1, 1))</f>
        <v>8</v>
      </c>
      <c r="I3303" s="51">
        <v>59</v>
      </c>
      <c r="J3303" s="47">
        <v>118</v>
      </c>
    </row>
    <row r="3304" spans="1:10" x14ac:dyDescent="0.25">
      <c r="A3304" s="59" t="s">
        <v>202</v>
      </c>
      <c r="B3304" s="46" t="s">
        <v>191</v>
      </c>
      <c r="C3304" s="46" t="s">
        <v>187</v>
      </c>
      <c r="D3304" s="46" t="s">
        <v>180</v>
      </c>
      <c r="E3304" s="68">
        <f>_xlfn.XLOOKUP(Tabela4[[#This Row],[Origem]],Tabela2[Estado],Tabela2[Id_Porto],-1)</f>
        <v>12</v>
      </c>
      <c r="F3304" s="68">
        <f>_xlfn.XLOOKUP(Tabela4[[#This Row],[Destino]],Tabela2[Estado],Tabela2[Id_Porto],-1)</f>
        <v>5</v>
      </c>
      <c r="G3304" s="68">
        <f>_xlfn.XLOOKUP(Tabela4[[#This Row],[Tipo]],Tabela5[Tipo],Tabela5[Id_Carga],-1)</f>
        <v>3</v>
      </c>
      <c r="H3304" s="59">
        <f>MONTH(DATE(2024, FIND(Tabela4[[#This Row],[Mês]], "janfevmarabrmaijunjulagosetoutnovdez")/3 + 1, 1))</f>
        <v>8</v>
      </c>
      <c r="I3304" s="51">
        <v>59</v>
      </c>
      <c r="J3304" s="47">
        <v>118</v>
      </c>
    </row>
    <row r="3305" spans="1:10" x14ac:dyDescent="0.25">
      <c r="A3305" s="59" t="s">
        <v>202</v>
      </c>
      <c r="B3305" s="46" t="s">
        <v>191</v>
      </c>
      <c r="C3305" s="46" t="s">
        <v>184</v>
      </c>
      <c r="D3305" s="46" t="s">
        <v>186</v>
      </c>
      <c r="E3305" s="68">
        <f>_xlfn.XLOOKUP(Tabela4[[#This Row],[Origem]],Tabela2[Estado],Tabela2[Id_Porto],-1)</f>
        <v>9</v>
      </c>
      <c r="F3305" s="68">
        <f>_xlfn.XLOOKUP(Tabela4[[#This Row],[Destino]],Tabela2[Estado],Tabela2[Id_Porto],-1)</f>
        <v>11</v>
      </c>
      <c r="G3305" s="68">
        <f>_xlfn.XLOOKUP(Tabela4[[#This Row],[Tipo]],Tabela5[Tipo],Tabela5[Id_Carga],-1)</f>
        <v>3</v>
      </c>
      <c r="H3305" s="59">
        <f>MONTH(DATE(2024, FIND(Tabela4[[#This Row],[Mês]], "janfevmarabrmaijunjulagosetoutnovdez")/3 + 1, 1))</f>
        <v>8</v>
      </c>
      <c r="I3305" s="51">
        <v>58</v>
      </c>
      <c r="J3305" s="47">
        <v>116</v>
      </c>
    </row>
    <row r="3306" spans="1:10" x14ac:dyDescent="0.25">
      <c r="A3306" s="59" t="s">
        <v>202</v>
      </c>
      <c r="B3306" s="46" t="s">
        <v>191</v>
      </c>
      <c r="C3306" s="46" t="s">
        <v>180</v>
      </c>
      <c r="D3306" s="46" t="s">
        <v>179</v>
      </c>
      <c r="E3306" s="68">
        <f>_xlfn.XLOOKUP(Tabela4[[#This Row],[Origem]],Tabela2[Estado],Tabela2[Id_Porto],-1)</f>
        <v>5</v>
      </c>
      <c r="F3306" s="68">
        <f>_xlfn.XLOOKUP(Tabela4[[#This Row],[Destino]],Tabela2[Estado],Tabela2[Id_Porto],-1)</f>
        <v>3</v>
      </c>
      <c r="G3306" s="68">
        <f>_xlfn.XLOOKUP(Tabela4[[#This Row],[Tipo]],Tabela5[Tipo],Tabela5[Id_Carga],-1)</f>
        <v>3</v>
      </c>
      <c r="H3306" s="59">
        <f>MONTH(DATE(2024, FIND(Tabela4[[#This Row],[Mês]], "janfevmarabrmaijunjulagosetoutnovdez")/3 + 1, 1))</f>
        <v>8</v>
      </c>
      <c r="I3306" s="51">
        <v>57</v>
      </c>
      <c r="J3306" s="47">
        <v>114</v>
      </c>
    </row>
    <row r="3307" spans="1:10" x14ac:dyDescent="0.25">
      <c r="A3307" s="59" t="s">
        <v>202</v>
      </c>
      <c r="B3307" s="46" t="s">
        <v>191</v>
      </c>
      <c r="C3307" s="46" t="s">
        <v>180</v>
      </c>
      <c r="D3307" s="46" t="s">
        <v>186</v>
      </c>
      <c r="E3307" s="68">
        <f>_xlfn.XLOOKUP(Tabela4[[#This Row],[Origem]],Tabela2[Estado],Tabela2[Id_Porto],-1)</f>
        <v>5</v>
      </c>
      <c r="F3307" s="68">
        <f>_xlfn.XLOOKUP(Tabela4[[#This Row],[Destino]],Tabela2[Estado],Tabela2[Id_Porto],-1)</f>
        <v>11</v>
      </c>
      <c r="G3307" s="68">
        <f>_xlfn.XLOOKUP(Tabela4[[#This Row],[Tipo]],Tabela5[Tipo],Tabela5[Id_Carga],-1)</f>
        <v>3</v>
      </c>
      <c r="H3307" s="59">
        <f>MONTH(DATE(2024, FIND(Tabela4[[#This Row],[Mês]], "janfevmarabrmaijunjulagosetoutnovdez")/3 + 1, 1))</f>
        <v>8</v>
      </c>
      <c r="I3307" s="51">
        <v>57</v>
      </c>
      <c r="J3307" s="47">
        <v>114</v>
      </c>
    </row>
    <row r="3308" spans="1:10" x14ac:dyDescent="0.25">
      <c r="A3308" s="59" t="s">
        <v>202</v>
      </c>
      <c r="B3308" s="46" t="s">
        <v>192</v>
      </c>
      <c r="C3308" s="46" t="s">
        <v>181</v>
      </c>
      <c r="D3308" s="46" t="s">
        <v>180</v>
      </c>
      <c r="E3308" s="68">
        <f>_xlfn.XLOOKUP(Tabela4[[#This Row],[Origem]],Tabela2[Estado],Tabela2[Id_Porto],-1)</f>
        <v>6</v>
      </c>
      <c r="F3308" s="68">
        <f>_xlfn.XLOOKUP(Tabela4[[#This Row],[Destino]],Tabela2[Estado],Tabela2[Id_Porto],-1)</f>
        <v>5</v>
      </c>
      <c r="G3308" s="68">
        <f>_xlfn.XLOOKUP(Tabela4[[#This Row],[Tipo]],Tabela5[Tipo],Tabela5[Id_Carga],-1)</f>
        <v>1</v>
      </c>
      <c r="H3308" s="59">
        <f>MONTH(DATE(2024, FIND(Tabela4[[#This Row],[Mês]], "janfevmarabrmaijunjulagosetoutnovdez")/3 + 1, 1))</f>
        <v>8</v>
      </c>
      <c r="I3308" s="51">
        <v>113</v>
      </c>
      <c r="J3308" s="47">
        <v>113</v>
      </c>
    </row>
    <row r="3309" spans="1:10" x14ac:dyDescent="0.25">
      <c r="A3309" s="59" t="s">
        <v>202</v>
      </c>
      <c r="B3309" s="46" t="s">
        <v>193</v>
      </c>
      <c r="C3309" s="46" t="s">
        <v>181</v>
      </c>
      <c r="D3309" s="46" t="s">
        <v>180</v>
      </c>
      <c r="E3309" s="68">
        <f>_xlfn.XLOOKUP(Tabela4[[#This Row],[Origem]],Tabela2[Estado],Tabela2[Id_Porto],-1)</f>
        <v>6</v>
      </c>
      <c r="F3309" s="68">
        <f>_xlfn.XLOOKUP(Tabela4[[#This Row],[Destino]],Tabela2[Estado],Tabela2[Id_Porto],-1)</f>
        <v>5</v>
      </c>
      <c r="G3309" s="68">
        <f>_xlfn.XLOOKUP(Tabela4[[#This Row],[Tipo]],Tabela5[Tipo],Tabela5[Id_Carga],-1)</f>
        <v>4</v>
      </c>
      <c r="H3309" s="59">
        <f>MONTH(DATE(2024, FIND(Tabela4[[#This Row],[Mês]], "janfevmarabrmaijunjulagosetoutnovdez")/3 + 1, 1))</f>
        <v>8</v>
      </c>
      <c r="I3309" s="51">
        <v>55</v>
      </c>
      <c r="J3309" s="47">
        <v>110</v>
      </c>
    </row>
    <row r="3310" spans="1:10" x14ac:dyDescent="0.25">
      <c r="A3310" s="59" t="s">
        <v>202</v>
      </c>
      <c r="B3310" s="46" t="s">
        <v>191</v>
      </c>
      <c r="C3310" s="46" t="s">
        <v>180</v>
      </c>
      <c r="D3310" s="46" t="s">
        <v>179</v>
      </c>
      <c r="E3310" s="68">
        <f>_xlfn.XLOOKUP(Tabela4[[#This Row],[Origem]],Tabela2[Estado],Tabela2[Id_Porto],-1)</f>
        <v>5</v>
      </c>
      <c r="F3310" s="68">
        <f>_xlfn.XLOOKUP(Tabela4[[#This Row],[Destino]],Tabela2[Estado],Tabela2[Id_Porto],-1)</f>
        <v>3</v>
      </c>
      <c r="G3310" s="68">
        <f>_xlfn.XLOOKUP(Tabela4[[#This Row],[Tipo]],Tabela5[Tipo],Tabela5[Id_Carga],-1)</f>
        <v>3</v>
      </c>
      <c r="H3310" s="59">
        <f>MONTH(DATE(2024, FIND(Tabela4[[#This Row],[Mês]], "janfevmarabrmaijunjulagosetoutnovdez")/3 + 1, 1))</f>
        <v>8</v>
      </c>
      <c r="I3310" s="51">
        <v>55</v>
      </c>
      <c r="J3310" s="47">
        <v>110</v>
      </c>
    </row>
    <row r="3311" spans="1:10" x14ac:dyDescent="0.25">
      <c r="A3311" s="59" t="s">
        <v>202</v>
      </c>
      <c r="B3311" s="46" t="s">
        <v>193</v>
      </c>
      <c r="C3311" s="46" t="s">
        <v>186</v>
      </c>
      <c r="D3311" s="46" t="s">
        <v>183</v>
      </c>
      <c r="E3311" s="68">
        <f>_xlfn.XLOOKUP(Tabela4[[#This Row],[Origem]],Tabela2[Estado],Tabela2[Id_Porto],-1)</f>
        <v>11</v>
      </c>
      <c r="F3311" s="68">
        <f>_xlfn.XLOOKUP(Tabela4[[#This Row],[Destino]],Tabela2[Estado],Tabela2[Id_Porto],-1)</f>
        <v>8</v>
      </c>
      <c r="G3311" s="68">
        <f>_xlfn.XLOOKUP(Tabela4[[#This Row],[Tipo]],Tabela5[Tipo],Tabela5[Id_Carga],-1)</f>
        <v>4</v>
      </c>
      <c r="H3311" s="59">
        <f>MONTH(DATE(2024, FIND(Tabela4[[#This Row],[Mês]], "janfevmarabrmaijunjulagosetoutnovdez")/3 + 1, 1))</f>
        <v>8</v>
      </c>
      <c r="I3311" s="51">
        <v>55</v>
      </c>
      <c r="J3311" s="47">
        <v>110</v>
      </c>
    </row>
    <row r="3312" spans="1:10" x14ac:dyDescent="0.25">
      <c r="A3312" s="59" t="s">
        <v>202</v>
      </c>
      <c r="B3312" s="46" t="s">
        <v>192</v>
      </c>
      <c r="C3312" s="46" t="s">
        <v>177</v>
      </c>
      <c r="D3312" s="46" t="s">
        <v>86</v>
      </c>
      <c r="E3312" s="68">
        <f>_xlfn.XLOOKUP(Tabela4[[#This Row],[Origem]],Tabela2[Estado],Tabela2[Id_Porto],-1)</f>
        <v>1</v>
      </c>
      <c r="F3312" s="68">
        <f>_xlfn.XLOOKUP(Tabela4[[#This Row],[Destino]],Tabela2[Estado],Tabela2[Id_Porto],-1)</f>
        <v>4</v>
      </c>
      <c r="G3312" s="68">
        <f>_xlfn.XLOOKUP(Tabela4[[#This Row],[Tipo]],Tabela5[Tipo],Tabela5[Id_Carga],-1)</f>
        <v>1</v>
      </c>
      <c r="H3312" s="59">
        <f>MONTH(DATE(2024, FIND(Tabela4[[#This Row],[Mês]], "janfevmarabrmaijunjulagosetoutnovdez")/3 + 1, 1))</f>
        <v>8</v>
      </c>
      <c r="I3312" s="51">
        <v>108</v>
      </c>
      <c r="J3312" s="47">
        <v>108</v>
      </c>
    </row>
    <row r="3313" spans="1:10" x14ac:dyDescent="0.25">
      <c r="A3313" s="59" t="s">
        <v>202</v>
      </c>
      <c r="B3313" s="46" t="s">
        <v>192</v>
      </c>
      <c r="C3313" s="46" t="s">
        <v>183</v>
      </c>
      <c r="D3313" s="46" t="s">
        <v>180</v>
      </c>
      <c r="E3313" s="68">
        <f>_xlfn.XLOOKUP(Tabela4[[#This Row],[Origem]],Tabela2[Estado],Tabela2[Id_Porto],-1)</f>
        <v>8</v>
      </c>
      <c r="F3313" s="68">
        <f>_xlfn.XLOOKUP(Tabela4[[#This Row],[Destino]],Tabela2[Estado],Tabela2[Id_Porto],-1)</f>
        <v>5</v>
      </c>
      <c r="G3313" s="68">
        <f>_xlfn.XLOOKUP(Tabela4[[#This Row],[Tipo]],Tabela5[Tipo],Tabela5[Id_Carga],-1)</f>
        <v>1</v>
      </c>
      <c r="H3313" s="59">
        <f>MONTH(DATE(2024, FIND(Tabela4[[#This Row],[Mês]], "janfevmarabrmaijunjulagosetoutnovdez")/3 + 1, 1))</f>
        <v>8</v>
      </c>
      <c r="I3313" s="51">
        <v>104</v>
      </c>
      <c r="J3313" s="47">
        <v>104</v>
      </c>
    </row>
    <row r="3314" spans="1:10" x14ac:dyDescent="0.25">
      <c r="A3314" s="59" t="s">
        <v>202</v>
      </c>
      <c r="B3314" s="46" t="s">
        <v>192</v>
      </c>
      <c r="C3314" s="46" t="s">
        <v>86</v>
      </c>
      <c r="D3314" s="46" t="s">
        <v>186</v>
      </c>
      <c r="E3314" s="68">
        <f>_xlfn.XLOOKUP(Tabela4[[#This Row],[Origem]],Tabela2[Estado],Tabela2[Id_Porto],-1)</f>
        <v>4</v>
      </c>
      <c r="F3314" s="68">
        <f>_xlfn.XLOOKUP(Tabela4[[#This Row],[Destino]],Tabela2[Estado],Tabela2[Id_Porto],-1)</f>
        <v>11</v>
      </c>
      <c r="G3314" s="68">
        <f>_xlfn.XLOOKUP(Tabela4[[#This Row],[Tipo]],Tabela5[Tipo],Tabela5[Id_Carga],-1)</f>
        <v>1</v>
      </c>
      <c r="H3314" s="59">
        <f>MONTH(DATE(2024, FIND(Tabela4[[#This Row],[Mês]], "janfevmarabrmaijunjulagosetoutnovdez")/3 + 1, 1))</f>
        <v>8</v>
      </c>
      <c r="I3314" s="51">
        <v>101</v>
      </c>
      <c r="J3314" s="47">
        <v>101</v>
      </c>
    </row>
    <row r="3315" spans="1:10" x14ac:dyDescent="0.25">
      <c r="A3315" s="59" t="s">
        <v>202</v>
      </c>
      <c r="B3315" s="46" t="s">
        <v>191</v>
      </c>
      <c r="C3315" s="46" t="s">
        <v>182</v>
      </c>
      <c r="D3315" s="46" t="s">
        <v>177</v>
      </c>
      <c r="E3315" s="68">
        <f>_xlfn.XLOOKUP(Tabela4[[#This Row],[Origem]],Tabela2[Estado],Tabela2[Id_Porto],-1)</f>
        <v>7</v>
      </c>
      <c r="F3315" s="68">
        <f>_xlfn.XLOOKUP(Tabela4[[#This Row],[Destino]],Tabela2[Estado],Tabela2[Id_Porto],-1)</f>
        <v>1</v>
      </c>
      <c r="G3315" s="68">
        <f>_xlfn.XLOOKUP(Tabela4[[#This Row],[Tipo]],Tabela5[Tipo],Tabela5[Id_Carga],-1)</f>
        <v>3</v>
      </c>
      <c r="H3315" s="59">
        <f>MONTH(DATE(2024, FIND(Tabela4[[#This Row],[Mês]], "janfevmarabrmaijunjulagosetoutnovdez")/3 + 1, 1))</f>
        <v>8</v>
      </c>
      <c r="I3315" s="51">
        <v>48</v>
      </c>
      <c r="J3315" s="47">
        <v>96</v>
      </c>
    </row>
    <row r="3316" spans="1:10" x14ac:dyDescent="0.25">
      <c r="A3316" s="59" t="s">
        <v>202</v>
      </c>
      <c r="B3316" s="46" t="s">
        <v>191</v>
      </c>
      <c r="C3316" s="46" t="s">
        <v>177</v>
      </c>
      <c r="D3316" s="46" t="s">
        <v>184</v>
      </c>
      <c r="E3316" s="68">
        <f>_xlfn.XLOOKUP(Tabela4[[#This Row],[Origem]],Tabela2[Estado],Tabela2[Id_Porto],-1)</f>
        <v>1</v>
      </c>
      <c r="F3316" s="68">
        <f>_xlfn.XLOOKUP(Tabela4[[#This Row],[Destino]],Tabela2[Estado],Tabela2[Id_Porto],-1)</f>
        <v>9</v>
      </c>
      <c r="G3316" s="68">
        <f>_xlfn.XLOOKUP(Tabela4[[#This Row],[Tipo]],Tabela5[Tipo],Tabela5[Id_Carga],-1)</f>
        <v>3</v>
      </c>
      <c r="H3316" s="59">
        <f>MONTH(DATE(2024, FIND(Tabela4[[#This Row],[Mês]], "janfevmarabrmaijunjulagosetoutnovdez")/3 + 1, 1))</f>
        <v>8</v>
      </c>
      <c r="I3316" s="51">
        <v>92</v>
      </c>
      <c r="J3316" s="47">
        <v>92</v>
      </c>
    </row>
    <row r="3317" spans="1:10" x14ac:dyDescent="0.25">
      <c r="A3317" s="59" t="s">
        <v>202</v>
      </c>
      <c r="B3317" s="46" t="s">
        <v>191</v>
      </c>
      <c r="C3317" s="46" t="s">
        <v>183</v>
      </c>
      <c r="D3317" s="46" t="s">
        <v>180</v>
      </c>
      <c r="E3317" s="68">
        <f>_xlfn.XLOOKUP(Tabela4[[#This Row],[Origem]],Tabela2[Estado],Tabela2[Id_Porto],-1)</f>
        <v>8</v>
      </c>
      <c r="F3317" s="68">
        <f>_xlfn.XLOOKUP(Tabela4[[#This Row],[Destino]],Tabela2[Estado],Tabela2[Id_Porto],-1)</f>
        <v>5</v>
      </c>
      <c r="G3317" s="68">
        <f>_xlfn.XLOOKUP(Tabela4[[#This Row],[Tipo]],Tabela5[Tipo],Tabela5[Id_Carga],-1)</f>
        <v>3</v>
      </c>
      <c r="H3317" s="59">
        <f>MONTH(DATE(2024, FIND(Tabela4[[#This Row],[Mês]], "janfevmarabrmaijunjulagosetoutnovdez")/3 + 1, 1))</f>
        <v>8</v>
      </c>
      <c r="I3317" s="51">
        <v>46</v>
      </c>
      <c r="J3317" s="47">
        <v>92</v>
      </c>
    </row>
    <row r="3318" spans="1:10" x14ac:dyDescent="0.25">
      <c r="A3318" s="59" t="s">
        <v>202</v>
      </c>
      <c r="B3318" s="46" t="s">
        <v>191</v>
      </c>
      <c r="C3318" s="46" t="s">
        <v>185</v>
      </c>
      <c r="D3318" s="46" t="s">
        <v>186</v>
      </c>
      <c r="E3318" s="68">
        <f>_xlfn.XLOOKUP(Tabela4[[#This Row],[Origem]],Tabela2[Estado],Tabela2[Id_Porto],-1)</f>
        <v>10</v>
      </c>
      <c r="F3318" s="68">
        <f>_xlfn.XLOOKUP(Tabela4[[#This Row],[Destino]],Tabela2[Estado],Tabela2[Id_Porto],-1)</f>
        <v>11</v>
      </c>
      <c r="G3318" s="68">
        <f>_xlfn.XLOOKUP(Tabela4[[#This Row],[Tipo]],Tabela5[Tipo],Tabela5[Id_Carga],-1)</f>
        <v>3</v>
      </c>
      <c r="H3318" s="59">
        <f>MONTH(DATE(2024, FIND(Tabela4[[#This Row],[Mês]], "janfevmarabrmaijunjulagosetoutnovdez")/3 + 1, 1))</f>
        <v>8</v>
      </c>
      <c r="I3318" s="51">
        <v>45</v>
      </c>
      <c r="J3318" s="47">
        <v>90</v>
      </c>
    </row>
    <row r="3319" spans="1:10" x14ac:dyDescent="0.25">
      <c r="A3319" s="59" t="s">
        <v>202</v>
      </c>
      <c r="B3319" s="46" t="s">
        <v>192</v>
      </c>
      <c r="C3319" s="46" t="s">
        <v>181</v>
      </c>
      <c r="D3319" s="46" t="s">
        <v>184</v>
      </c>
      <c r="E3319" s="68">
        <f>_xlfn.XLOOKUP(Tabela4[[#This Row],[Origem]],Tabela2[Estado],Tabela2[Id_Porto],-1)</f>
        <v>6</v>
      </c>
      <c r="F3319" s="68">
        <f>_xlfn.XLOOKUP(Tabela4[[#This Row],[Destino]],Tabela2[Estado],Tabela2[Id_Porto],-1)</f>
        <v>9</v>
      </c>
      <c r="G3319" s="68">
        <f>_xlfn.XLOOKUP(Tabela4[[#This Row],[Tipo]],Tabela5[Tipo],Tabela5[Id_Carga],-1)</f>
        <v>1</v>
      </c>
      <c r="H3319" s="59">
        <f>MONTH(DATE(2024, FIND(Tabela4[[#This Row],[Mês]], "janfevmarabrmaijunjulagosetoutnovdez")/3 + 1, 1))</f>
        <v>8</v>
      </c>
      <c r="I3319" s="51">
        <v>88</v>
      </c>
      <c r="J3319" s="47">
        <v>88</v>
      </c>
    </row>
    <row r="3320" spans="1:10" x14ac:dyDescent="0.25">
      <c r="A3320" s="59" t="s">
        <v>202</v>
      </c>
      <c r="B3320" s="46" t="s">
        <v>191</v>
      </c>
      <c r="C3320" s="46" t="s">
        <v>187</v>
      </c>
      <c r="D3320" s="46" t="s">
        <v>177</v>
      </c>
      <c r="E3320" s="68">
        <f>_xlfn.XLOOKUP(Tabela4[[#This Row],[Origem]],Tabela2[Estado],Tabela2[Id_Porto],-1)</f>
        <v>12</v>
      </c>
      <c r="F3320" s="68">
        <f>_xlfn.XLOOKUP(Tabela4[[#This Row],[Destino]],Tabela2[Estado],Tabela2[Id_Porto],-1)</f>
        <v>1</v>
      </c>
      <c r="G3320" s="68">
        <f>_xlfn.XLOOKUP(Tabela4[[#This Row],[Tipo]],Tabela5[Tipo],Tabela5[Id_Carga],-1)</f>
        <v>3</v>
      </c>
      <c r="H3320" s="59">
        <f>MONTH(DATE(2024, FIND(Tabela4[[#This Row],[Mês]], "janfevmarabrmaijunjulagosetoutnovdez")/3 + 1, 1))</f>
        <v>8</v>
      </c>
      <c r="I3320" s="51">
        <v>44</v>
      </c>
      <c r="J3320" s="47">
        <v>88</v>
      </c>
    </row>
    <row r="3321" spans="1:10" x14ac:dyDescent="0.25">
      <c r="A3321" s="59" t="s">
        <v>202</v>
      </c>
      <c r="B3321" s="46" t="s">
        <v>192</v>
      </c>
      <c r="C3321" s="46" t="s">
        <v>186</v>
      </c>
      <c r="D3321" s="46" t="s">
        <v>177</v>
      </c>
      <c r="E3321" s="68">
        <f>_xlfn.XLOOKUP(Tabela4[[#This Row],[Origem]],Tabela2[Estado],Tabela2[Id_Porto],-1)</f>
        <v>11</v>
      </c>
      <c r="F3321" s="68">
        <f>_xlfn.XLOOKUP(Tabela4[[#This Row],[Destino]],Tabela2[Estado],Tabela2[Id_Porto],-1)</f>
        <v>1</v>
      </c>
      <c r="G3321" s="68">
        <f>_xlfn.XLOOKUP(Tabela4[[#This Row],[Tipo]],Tabela5[Tipo],Tabela5[Id_Carga],-1)</f>
        <v>1</v>
      </c>
      <c r="H3321" s="59">
        <f>MONTH(DATE(2024, FIND(Tabela4[[#This Row],[Mês]], "janfevmarabrmaijunjulagosetoutnovdez")/3 + 1, 1))</f>
        <v>8</v>
      </c>
      <c r="I3321" s="51">
        <v>85</v>
      </c>
      <c r="J3321" s="47">
        <v>85</v>
      </c>
    </row>
    <row r="3322" spans="1:10" x14ac:dyDescent="0.25">
      <c r="A3322" s="59" t="s">
        <v>202</v>
      </c>
      <c r="B3322" s="46" t="s">
        <v>191</v>
      </c>
      <c r="C3322" s="46" t="s">
        <v>184</v>
      </c>
      <c r="D3322" s="46" t="s">
        <v>180</v>
      </c>
      <c r="E3322" s="68">
        <f>_xlfn.XLOOKUP(Tabela4[[#This Row],[Origem]],Tabela2[Estado],Tabela2[Id_Porto],-1)</f>
        <v>9</v>
      </c>
      <c r="F3322" s="68">
        <f>_xlfn.XLOOKUP(Tabela4[[#This Row],[Destino]],Tabela2[Estado],Tabela2[Id_Porto],-1)</f>
        <v>5</v>
      </c>
      <c r="G3322" s="68">
        <f>_xlfn.XLOOKUP(Tabela4[[#This Row],[Tipo]],Tabela5[Tipo],Tabela5[Id_Carga],-1)</f>
        <v>3</v>
      </c>
      <c r="H3322" s="59">
        <f>MONTH(DATE(2024, FIND(Tabela4[[#This Row],[Mês]], "janfevmarabrmaijunjulagosetoutnovdez")/3 + 1, 1))</f>
        <v>8</v>
      </c>
      <c r="I3322" s="51">
        <v>41</v>
      </c>
      <c r="J3322" s="47">
        <v>82</v>
      </c>
    </row>
    <row r="3323" spans="1:10" x14ac:dyDescent="0.25">
      <c r="A3323" s="59" t="s">
        <v>202</v>
      </c>
      <c r="B3323" s="46" t="s">
        <v>193</v>
      </c>
      <c r="C3323" s="46" t="s">
        <v>178</v>
      </c>
      <c r="D3323" s="46" t="s">
        <v>86</v>
      </c>
      <c r="E3323" s="68">
        <f>_xlfn.XLOOKUP(Tabela4[[#This Row],[Origem]],Tabela2[Estado],Tabela2[Id_Porto],-1)</f>
        <v>2</v>
      </c>
      <c r="F3323" s="68">
        <f>_xlfn.XLOOKUP(Tabela4[[#This Row],[Destino]],Tabela2[Estado],Tabela2[Id_Porto],-1)</f>
        <v>4</v>
      </c>
      <c r="G3323" s="68">
        <f>_xlfn.XLOOKUP(Tabela4[[#This Row],[Tipo]],Tabela5[Tipo],Tabela5[Id_Carga],-1)</f>
        <v>4</v>
      </c>
      <c r="H3323" s="59">
        <f>MONTH(DATE(2024, FIND(Tabela4[[#This Row],[Mês]], "janfevmarabrmaijunjulagosetoutnovdez")/3 + 1, 1))</f>
        <v>8</v>
      </c>
      <c r="I3323" s="51">
        <v>40</v>
      </c>
      <c r="J3323" s="47">
        <v>80</v>
      </c>
    </row>
    <row r="3324" spans="1:10" x14ac:dyDescent="0.25">
      <c r="A3324" s="59" t="s">
        <v>202</v>
      </c>
      <c r="B3324" s="46" t="s">
        <v>193</v>
      </c>
      <c r="C3324" s="46" t="s">
        <v>186</v>
      </c>
      <c r="D3324" s="46" t="s">
        <v>181</v>
      </c>
      <c r="E3324" s="68">
        <f>_xlfn.XLOOKUP(Tabela4[[#This Row],[Origem]],Tabela2[Estado],Tabela2[Id_Porto],-1)</f>
        <v>11</v>
      </c>
      <c r="F3324" s="68">
        <f>_xlfn.XLOOKUP(Tabela4[[#This Row],[Destino]],Tabela2[Estado],Tabela2[Id_Porto],-1)</f>
        <v>6</v>
      </c>
      <c r="G3324" s="68">
        <f>_xlfn.XLOOKUP(Tabela4[[#This Row],[Tipo]],Tabela5[Tipo],Tabela5[Id_Carga],-1)</f>
        <v>4</v>
      </c>
      <c r="H3324" s="59">
        <f>MONTH(DATE(2024, FIND(Tabela4[[#This Row],[Mês]], "janfevmarabrmaijunjulagosetoutnovdez")/3 + 1, 1))</f>
        <v>8</v>
      </c>
      <c r="I3324" s="51">
        <v>40</v>
      </c>
      <c r="J3324" s="47">
        <v>80</v>
      </c>
    </row>
    <row r="3325" spans="1:10" x14ac:dyDescent="0.25">
      <c r="A3325" s="59" t="s">
        <v>202</v>
      </c>
      <c r="B3325" s="46" t="s">
        <v>192</v>
      </c>
      <c r="C3325" s="46" t="s">
        <v>186</v>
      </c>
      <c r="D3325" s="46" t="s">
        <v>183</v>
      </c>
      <c r="E3325" s="68">
        <f>_xlfn.XLOOKUP(Tabela4[[#This Row],[Origem]],Tabela2[Estado],Tabela2[Id_Porto],-1)</f>
        <v>11</v>
      </c>
      <c r="F3325" s="68">
        <f>_xlfn.XLOOKUP(Tabela4[[#This Row],[Destino]],Tabela2[Estado],Tabela2[Id_Porto],-1)</f>
        <v>8</v>
      </c>
      <c r="G3325" s="68">
        <f>_xlfn.XLOOKUP(Tabela4[[#This Row],[Tipo]],Tabela5[Tipo],Tabela5[Id_Carga],-1)</f>
        <v>1</v>
      </c>
      <c r="H3325" s="59">
        <f>MONTH(DATE(2024, FIND(Tabela4[[#This Row],[Mês]], "janfevmarabrmaijunjulagosetoutnovdez")/3 + 1, 1))</f>
        <v>8</v>
      </c>
      <c r="I3325" s="51">
        <v>79</v>
      </c>
      <c r="J3325" s="47">
        <v>79</v>
      </c>
    </row>
    <row r="3326" spans="1:10" x14ac:dyDescent="0.25">
      <c r="A3326" s="59" t="s">
        <v>202</v>
      </c>
      <c r="B3326" s="46" t="s">
        <v>192</v>
      </c>
      <c r="C3326" s="46" t="s">
        <v>184</v>
      </c>
      <c r="D3326" s="46" t="s">
        <v>86</v>
      </c>
      <c r="E3326" s="68">
        <f>_xlfn.XLOOKUP(Tabela4[[#This Row],[Origem]],Tabela2[Estado],Tabela2[Id_Porto],-1)</f>
        <v>9</v>
      </c>
      <c r="F3326" s="68">
        <f>_xlfn.XLOOKUP(Tabela4[[#This Row],[Destino]],Tabela2[Estado],Tabela2[Id_Porto],-1)</f>
        <v>4</v>
      </c>
      <c r="G3326" s="68">
        <f>_xlfn.XLOOKUP(Tabela4[[#This Row],[Tipo]],Tabela5[Tipo],Tabela5[Id_Carga],-1)</f>
        <v>1</v>
      </c>
      <c r="H3326" s="59">
        <f>MONTH(DATE(2024, FIND(Tabela4[[#This Row],[Mês]], "janfevmarabrmaijunjulagosetoutnovdez")/3 + 1, 1))</f>
        <v>8</v>
      </c>
      <c r="I3326" s="51">
        <v>79</v>
      </c>
      <c r="J3326" s="47">
        <v>79</v>
      </c>
    </row>
    <row r="3327" spans="1:10" x14ac:dyDescent="0.25">
      <c r="A3327" s="59" t="s">
        <v>202</v>
      </c>
      <c r="B3327" s="46" t="s">
        <v>191</v>
      </c>
      <c r="C3327" s="46" t="s">
        <v>184</v>
      </c>
      <c r="D3327" s="46" t="s">
        <v>179</v>
      </c>
      <c r="E3327" s="68">
        <f>_xlfn.XLOOKUP(Tabela4[[#This Row],[Origem]],Tabela2[Estado],Tabela2[Id_Porto],-1)</f>
        <v>9</v>
      </c>
      <c r="F3327" s="68">
        <f>_xlfn.XLOOKUP(Tabela4[[#This Row],[Destino]],Tabela2[Estado],Tabela2[Id_Porto],-1)</f>
        <v>3</v>
      </c>
      <c r="G3327" s="68">
        <f>_xlfn.XLOOKUP(Tabela4[[#This Row],[Tipo]],Tabela5[Tipo],Tabela5[Id_Carga],-1)</f>
        <v>3</v>
      </c>
      <c r="H3327" s="59">
        <f>MONTH(DATE(2024, FIND(Tabela4[[#This Row],[Mês]], "janfevmarabrmaijunjulagosetoutnovdez")/3 + 1, 1))</f>
        <v>8</v>
      </c>
      <c r="I3327" s="51">
        <v>39</v>
      </c>
      <c r="J3327" s="47">
        <v>78</v>
      </c>
    </row>
    <row r="3328" spans="1:10" x14ac:dyDescent="0.25">
      <c r="A3328" s="59" t="s">
        <v>202</v>
      </c>
      <c r="B3328" s="46" t="s">
        <v>192</v>
      </c>
      <c r="C3328" s="46" t="s">
        <v>184</v>
      </c>
      <c r="D3328" s="46" t="s">
        <v>183</v>
      </c>
      <c r="E3328" s="68">
        <f>_xlfn.XLOOKUP(Tabela4[[#This Row],[Origem]],Tabela2[Estado],Tabela2[Id_Porto],-1)</f>
        <v>9</v>
      </c>
      <c r="F3328" s="68">
        <f>_xlfn.XLOOKUP(Tabela4[[#This Row],[Destino]],Tabela2[Estado],Tabela2[Id_Porto],-1)</f>
        <v>8</v>
      </c>
      <c r="G3328" s="68">
        <f>_xlfn.XLOOKUP(Tabela4[[#This Row],[Tipo]],Tabela5[Tipo],Tabela5[Id_Carga],-1)</f>
        <v>1</v>
      </c>
      <c r="H3328" s="59">
        <f>MONTH(DATE(2024, FIND(Tabela4[[#This Row],[Mês]], "janfevmarabrmaijunjulagosetoutnovdez")/3 + 1, 1))</f>
        <v>8</v>
      </c>
      <c r="I3328" s="51">
        <v>78</v>
      </c>
      <c r="J3328" s="47">
        <v>78</v>
      </c>
    </row>
    <row r="3329" spans="1:10" x14ac:dyDescent="0.25">
      <c r="A3329" s="59" t="s">
        <v>202</v>
      </c>
      <c r="B3329" s="46" t="s">
        <v>192</v>
      </c>
      <c r="C3329" s="46" t="s">
        <v>180</v>
      </c>
      <c r="D3329" s="46" t="s">
        <v>177</v>
      </c>
      <c r="E3329" s="68">
        <f>_xlfn.XLOOKUP(Tabela4[[#This Row],[Origem]],Tabela2[Estado],Tabela2[Id_Porto],-1)</f>
        <v>5</v>
      </c>
      <c r="F3329" s="68">
        <f>_xlfn.XLOOKUP(Tabela4[[#This Row],[Destino]],Tabela2[Estado],Tabela2[Id_Porto],-1)</f>
        <v>1</v>
      </c>
      <c r="G3329" s="68">
        <f>_xlfn.XLOOKUP(Tabela4[[#This Row],[Tipo]],Tabela5[Tipo],Tabela5[Id_Carga],-1)</f>
        <v>1</v>
      </c>
      <c r="H3329" s="59">
        <f>MONTH(DATE(2024, FIND(Tabela4[[#This Row],[Mês]], "janfevmarabrmaijunjulagosetoutnovdez")/3 + 1, 1))</f>
        <v>8</v>
      </c>
      <c r="I3329" s="51">
        <v>77</v>
      </c>
      <c r="J3329" s="47">
        <v>77</v>
      </c>
    </row>
    <row r="3330" spans="1:10" x14ac:dyDescent="0.25">
      <c r="A3330" s="59" t="s">
        <v>202</v>
      </c>
      <c r="B3330" s="46" t="s">
        <v>191</v>
      </c>
      <c r="C3330" s="46" t="s">
        <v>86</v>
      </c>
      <c r="D3330" s="46" t="s">
        <v>187</v>
      </c>
      <c r="E3330" s="68">
        <f>_xlfn.XLOOKUP(Tabela4[[#This Row],[Origem]],Tabela2[Estado],Tabela2[Id_Porto],-1)</f>
        <v>4</v>
      </c>
      <c r="F3330" s="68">
        <f>_xlfn.XLOOKUP(Tabela4[[#This Row],[Destino]],Tabela2[Estado],Tabela2[Id_Porto],-1)</f>
        <v>12</v>
      </c>
      <c r="G3330" s="68">
        <f>_xlfn.XLOOKUP(Tabela4[[#This Row],[Tipo]],Tabela5[Tipo],Tabela5[Id_Carga],-1)</f>
        <v>3</v>
      </c>
      <c r="H3330" s="59">
        <f>MONTH(DATE(2024, FIND(Tabela4[[#This Row],[Mês]], "janfevmarabrmaijunjulagosetoutnovdez")/3 + 1, 1))</f>
        <v>8</v>
      </c>
      <c r="I3330" s="51">
        <v>38</v>
      </c>
      <c r="J3330" s="47">
        <v>76</v>
      </c>
    </row>
    <row r="3331" spans="1:10" x14ac:dyDescent="0.25">
      <c r="A3331" s="59" t="s">
        <v>202</v>
      </c>
      <c r="B3331" s="46" t="s">
        <v>192</v>
      </c>
      <c r="C3331" s="46" t="s">
        <v>180</v>
      </c>
      <c r="D3331" s="46" t="s">
        <v>177</v>
      </c>
      <c r="E3331" s="68">
        <f>_xlfn.XLOOKUP(Tabela4[[#This Row],[Origem]],Tabela2[Estado],Tabela2[Id_Porto],-1)</f>
        <v>5</v>
      </c>
      <c r="F3331" s="68">
        <f>_xlfn.XLOOKUP(Tabela4[[#This Row],[Destino]],Tabela2[Estado],Tabela2[Id_Porto],-1)</f>
        <v>1</v>
      </c>
      <c r="G3331" s="68">
        <f>_xlfn.XLOOKUP(Tabela4[[#This Row],[Tipo]],Tabela5[Tipo],Tabela5[Id_Carga],-1)</f>
        <v>1</v>
      </c>
      <c r="H3331" s="59">
        <f>MONTH(DATE(2024, FIND(Tabela4[[#This Row],[Mês]], "janfevmarabrmaijunjulagosetoutnovdez")/3 + 1, 1))</f>
        <v>8</v>
      </c>
      <c r="I3331" s="51">
        <v>76</v>
      </c>
      <c r="J3331" s="47">
        <v>76</v>
      </c>
    </row>
    <row r="3332" spans="1:10" x14ac:dyDescent="0.25">
      <c r="A3332" s="59" t="s">
        <v>202</v>
      </c>
      <c r="B3332" s="46" t="s">
        <v>192</v>
      </c>
      <c r="C3332" s="46" t="s">
        <v>86</v>
      </c>
      <c r="D3332" s="46" t="s">
        <v>177</v>
      </c>
      <c r="E3332" s="68">
        <f>_xlfn.XLOOKUP(Tabela4[[#This Row],[Origem]],Tabela2[Estado],Tabela2[Id_Porto],-1)</f>
        <v>4</v>
      </c>
      <c r="F3332" s="68">
        <f>_xlfn.XLOOKUP(Tabela4[[#This Row],[Destino]],Tabela2[Estado],Tabela2[Id_Porto],-1)</f>
        <v>1</v>
      </c>
      <c r="G3332" s="68">
        <f>_xlfn.XLOOKUP(Tabela4[[#This Row],[Tipo]],Tabela5[Tipo],Tabela5[Id_Carga],-1)</f>
        <v>1</v>
      </c>
      <c r="H3332" s="59">
        <f>MONTH(DATE(2024, FIND(Tabela4[[#This Row],[Mês]], "janfevmarabrmaijunjulagosetoutnovdez")/3 + 1, 1))</f>
        <v>8</v>
      </c>
      <c r="I3332" s="51">
        <v>75</v>
      </c>
      <c r="J3332" s="47">
        <v>75</v>
      </c>
    </row>
    <row r="3333" spans="1:10" x14ac:dyDescent="0.25">
      <c r="A3333" s="59" t="s">
        <v>202</v>
      </c>
      <c r="B3333" s="46" t="s">
        <v>191</v>
      </c>
      <c r="C3333" s="46" t="s">
        <v>86</v>
      </c>
      <c r="D3333" s="46" t="s">
        <v>180</v>
      </c>
      <c r="E3333" s="68">
        <f>_xlfn.XLOOKUP(Tabela4[[#This Row],[Origem]],Tabela2[Estado],Tabela2[Id_Porto],-1)</f>
        <v>4</v>
      </c>
      <c r="F3333" s="68">
        <f>_xlfn.XLOOKUP(Tabela4[[#This Row],[Destino]],Tabela2[Estado],Tabela2[Id_Porto],-1)</f>
        <v>5</v>
      </c>
      <c r="G3333" s="68">
        <f>_xlfn.XLOOKUP(Tabela4[[#This Row],[Tipo]],Tabela5[Tipo],Tabela5[Id_Carga],-1)</f>
        <v>3</v>
      </c>
      <c r="H3333" s="59">
        <f>MONTH(DATE(2024, FIND(Tabela4[[#This Row],[Mês]], "janfevmarabrmaijunjulagosetoutnovdez")/3 + 1, 1))</f>
        <v>8</v>
      </c>
      <c r="I3333" s="51">
        <v>37</v>
      </c>
      <c r="J3333" s="47">
        <v>74</v>
      </c>
    </row>
    <row r="3334" spans="1:10" x14ac:dyDescent="0.25">
      <c r="A3334" s="59" t="s">
        <v>202</v>
      </c>
      <c r="B3334" s="46" t="s">
        <v>191</v>
      </c>
      <c r="C3334" s="46" t="s">
        <v>182</v>
      </c>
      <c r="D3334" s="46" t="s">
        <v>177</v>
      </c>
      <c r="E3334" s="68">
        <f>_xlfn.XLOOKUP(Tabela4[[#This Row],[Origem]],Tabela2[Estado],Tabela2[Id_Porto],-1)</f>
        <v>7</v>
      </c>
      <c r="F3334" s="68">
        <f>_xlfn.XLOOKUP(Tabela4[[#This Row],[Destino]],Tabela2[Estado],Tabela2[Id_Porto],-1)</f>
        <v>1</v>
      </c>
      <c r="G3334" s="68">
        <f>_xlfn.XLOOKUP(Tabela4[[#This Row],[Tipo]],Tabela5[Tipo],Tabela5[Id_Carga],-1)</f>
        <v>3</v>
      </c>
      <c r="H3334" s="59">
        <f>MONTH(DATE(2024, FIND(Tabela4[[#This Row],[Mês]], "janfevmarabrmaijunjulagosetoutnovdez")/3 + 1, 1))</f>
        <v>8</v>
      </c>
      <c r="I3334" s="51">
        <v>37</v>
      </c>
      <c r="J3334" s="47">
        <v>74</v>
      </c>
    </row>
    <row r="3335" spans="1:10" x14ac:dyDescent="0.25">
      <c r="A3335" s="59" t="s">
        <v>202</v>
      </c>
      <c r="B3335" s="46" t="s">
        <v>191</v>
      </c>
      <c r="C3335" s="46" t="s">
        <v>177</v>
      </c>
      <c r="D3335" s="46" t="s">
        <v>86</v>
      </c>
      <c r="E3335" s="68">
        <f>_xlfn.XLOOKUP(Tabela4[[#This Row],[Origem]],Tabela2[Estado],Tabela2[Id_Porto],-1)</f>
        <v>1</v>
      </c>
      <c r="F3335" s="68">
        <f>_xlfn.XLOOKUP(Tabela4[[#This Row],[Destino]],Tabela2[Estado],Tabela2[Id_Porto],-1)</f>
        <v>4</v>
      </c>
      <c r="G3335" s="68">
        <f>_xlfn.XLOOKUP(Tabela4[[#This Row],[Tipo]],Tabela5[Tipo],Tabela5[Id_Carga],-1)</f>
        <v>3</v>
      </c>
      <c r="H3335" s="59">
        <f>MONTH(DATE(2024, FIND(Tabela4[[#This Row],[Mês]], "janfevmarabrmaijunjulagosetoutnovdez")/3 + 1, 1))</f>
        <v>8</v>
      </c>
      <c r="I3335" s="51">
        <v>36</v>
      </c>
      <c r="J3335" s="47">
        <v>72</v>
      </c>
    </row>
    <row r="3336" spans="1:10" x14ac:dyDescent="0.25">
      <c r="A3336" s="59" t="s">
        <v>202</v>
      </c>
      <c r="B3336" s="46" t="s">
        <v>193</v>
      </c>
      <c r="C3336" s="46" t="s">
        <v>181</v>
      </c>
      <c r="D3336" s="46" t="s">
        <v>177</v>
      </c>
      <c r="E3336" s="68">
        <f>_xlfn.XLOOKUP(Tabela4[[#This Row],[Origem]],Tabela2[Estado],Tabela2[Id_Porto],-1)</f>
        <v>6</v>
      </c>
      <c r="F3336" s="68">
        <f>_xlfn.XLOOKUP(Tabela4[[#This Row],[Destino]],Tabela2[Estado],Tabela2[Id_Porto],-1)</f>
        <v>1</v>
      </c>
      <c r="G3336" s="68">
        <f>_xlfn.XLOOKUP(Tabela4[[#This Row],[Tipo]],Tabela5[Tipo],Tabela5[Id_Carga],-1)</f>
        <v>4</v>
      </c>
      <c r="H3336" s="59">
        <f>MONTH(DATE(2024, FIND(Tabela4[[#This Row],[Mês]], "janfevmarabrmaijunjulagosetoutnovdez")/3 + 1, 1))</f>
        <v>8</v>
      </c>
      <c r="I3336" s="51">
        <v>36</v>
      </c>
      <c r="J3336" s="47">
        <v>72</v>
      </c>
    </row>
    <row r="3337" spans="1:10" x14ac:dyDescent="0.25">
      <c r="A3337" s="59" t="s">
        <v>202</v>
      </c>
      <c r="B3337" s="46" t="s">
        <v>193</v>
      </c>
      <c r="C3337" s="46" t="s">
        <v>181</v>
      </c>
      <c r="D3337" s="46" t="s">
        <v>86</v>
      </c>
      <c r="E3337" s="68">
        <f>_xlfn.XLOOKUP(Tabela4[[#This Row],[Origem]],Tabela2[Estado],Tabela2[Id_Porto],-1)</f>
        <v>6</v>
      </c>
      <c r="F3337" s="68">
        <f>_xlfn.XLOOKUP(Tabela4[[#This Row],[Destino]],Tabela2[Estado],Tabela2[Id_Porto],-1)</f>
        <v>4</v>
      </c>
      <c r="G3337" s="68">
        <f>_xlfn.XLOOKUP(Tabela4[[#This Row],[Tipo]],Tabela5[Tipo],Tabela5[Id_Carga],-1)</f>
        <v>4</v>
      </c>
      <c r="H3337" s="59">
        <f>MONTH(DATE(2024, FIND(Tabela4[[#This Row],[Mês]], "janfevmarabrmaijunjulagosetoutnovdez")/3 + 1, 1))</f>
        <v>8</v>
      </c>
      <c r="I3337" s="51">
        <v>36</v>
      </c>
      <c r="J3337" s="47">
        <v>72</v>
      </c>
    </row>
    <row r="3338" spans="1:10" x14ac:dyDescent="0.25">
      <c r="A3338" s="59" t="s">
        <v>202</v>
      </c>
      <c r="B3338" s="46" t="s">
        <v>191</v>
      </c>
      <c r="C3338" s="46" t="s">
        <v>183</v>
      </c>
      <c r="D3338" s="46" t="s">
        <v>184</v>
      </c>
      <c r="E3338" s="68">
        <f>_xlfn.XLOOKUP(Tabela4[[#This Row],[Origem]],Tabela2[Estado],Tabela2[Id_Porto],-1)</f>
        <v>8</v>
      </c>
      <c r="F3338" s="68">
        <f>_xlfn.XLOOKUP(Tabela4[[#This Row],[Destino]],Tabela2[Estado],Tabela2[Id_Porto],-1)</f>
        <v>9</v>
      </c>
      <c r="G3338" s="68">
        <f>_xlfn.XLOOKUP(Tabela4[[#This Row],[Tipo]],Tabela5[Tipo],Tabela5[Id_Carga],-1)</f>
        <v>3</v>
      </c>
      <c r="H3338" s="59">
        <f>MONTH(DATE(2024, FIND(Tabela4[[#This Row],[Mês]], "janfevmarabrmaijunjulagosetoutnovdez")/3 + 1, 1))</f>
        <v>8</v>
      </c>
      <c r="I3338" s="51">
        <v>36</v>
      </c>
      <c r="J3338" s="47">
        <v>72</v>
      </c>
    </row>
    <row r="3339" spans="1:10" x14ac:dyDescent="0.25">
      <c r="A3339" s="59" t="s">
        <v>202</v>
      </c>
      <c r="B3339" s="46" t="s">
        <v>191</v>
      </c>
      <c r="C3339" s="46" t="s">
        <v>186</v>
      </c>
      <c r="D3339" s="46" t="s">
        <v>186</v>
      </c>
      <c r="E3339" s="68">
        <f>_xlfn.XLOOKUP(Tabela4[[#This Row],[Origem]],Tabela2[Estado],Tabela2[Id_Porto],-1)</f>
        <v>11</v>
      </c>
      <c r="F3339" s="68">
        <f>_xlfn.XLOOKUP(Tabela4[[#This Row],[Destino]],Tabela2[Estado],Tabela2[Id_Porto],-1)</f>
        <v>11</v>
      </c>
      <c r="G3339" s="68">
        <f>_xlfn.XLOOKUP(Tabela4[[#This Row],[Tipo]],Tabela5[Tipo],Tabela5[Id_Carga],-1)</f>
        <v>3</v>
      </c>
      <c r="H3339" s="59">
        <f>MONTH(DATE(2024, FIND(Tabela4[[#This Row],[Mês]], "janfevmarabrmaijunjulagosetoutnovdez")/3 + 1, 1))</f>
        <v>8</v>
      </c>
      <c r="I3339" s="51">
        <v>36</v>
      </c>
      <c r="J3339" s="47">
        <v>72</v>
      </c>
    </row>
    <row r="3340" spans="1:10" x14ac:dyDescent="0.25">
      <c r="A3340" s="59" t="s">
        <v>202</v>
      </c>
      <c r="B3340" s="46" t="s">
        <v>191</v>
      </c>
      <c r="C3340" s="46" t="s">
        <v>181</v>
      </c>
      <c r="D3340" s="46" t="s">
        <v>186</v>
      </c>
      <c r="E3340" s="68">
        <f>_xlfn.XLOOKUP(Tabela4[[#This Row],[Origem]],Tabela2[Estado],Tabela2[Id_Porto],-1)</f>
        <v>6</v>
      </c>
      <c r="F3340" s="68">
        <f>_xlfn.XLOOKUP(Tabela4[[#This Row],[Destino]],Tabela2[Estado],Tabela2[Id_Porto],-1)</f>
        <v>11</v>
      </c>
      <c r="G3340" s="68">
        <f>_xlfn.XLOOKUP(Tabela4[[#This Row],[Tipo]],Tabela5[Tipo],Tabela5[Id_Carga],-1)</f>
        <v>3</v>
      </c>
      <c r="H3340" s="59">
        <f>MONTH(DATE(2024, FIND(Tabela4[[#This Row],[Mês]], "janfevmarabrmaijunjulagosetoutnovdez")/3 + 1, 1))</f>
        <v>8</v>
      </c>
      <c r="I3340" s="51">
        <v>34</v>
      </c>
      <c r="J3340" s="47">
        <v>68</v>
      </c>
    </row>
    <row r="3341" spans="1:10" x14ac:dyDescent="0.25">
      <c r="A3341" s="59" t="s">
        <v>202</v>
      </c>
      <c r="B3341" s="46" t="s">
        <v>191</v>
      </c>
      <c r="C3341" s="46" t="s">
        <v>86</v>
      </c>
      <c r="D3341" s="46" t="s">
        <v>183</v>
      </c>
      <c r="E3341" s="68">
        <f>_xlfn.XLOOKUP(Tabela4[[#This Row],[Origem]],Tabela2[Estado],Tabela2[Id_Porto],-1)</f>
        <v>4</v>
      </c>
      <c r="F3341" s="68">
        <f>_xlfn.XLOOKUP(Tabela4[[#This Row],[Destino]],Tabela2[Estado],Tabela2[Id_Porto],-1)</f>
        <v>8</v>
      </c>
      <c r="G3341" s="68">
        <f>_xlfn.XLOOKUP(Tabela4[[#This Row],[Tipo]],Tabela5[Tipo],Tabela5[Id_Carga],-1)</f>
        <v>3</v>
      </c>
      <c r="H3341" s="59">
        <f>MONTH(DATE(2024, FIND(Tabela4[[#This Row],[Mês]], "janfevmarabrmaijunjulagosetoutnovdez")/3 + 1, 1))</f>
        <v>8</v>
      </c>
      <c r="I3341" s="51">
        <v>34</v>
      </c>
      <c r="J3341" s="47">
        <v>68</v>
      </c>
    </row>
    <row r="3342" spans="1:10" x14ac:dyDescent="0.25">
      <c r="A3342" s="59" t="s">
        <v>202</v>
      </c>
      <c r="B3342" s="46" t="s">
        <v>192</v>
      </c>
      <c r="C3342" s="46" t="s">
        <v>186</v>
      </c>
      <c r="D3342" s="46" t="s">
        <v>184</v>
      </c>
      <c r="E3342" s="68">
        <f>_xlfn.XLOOKUP(Tabela4[[#This Row],[Origem]],Tabela2[Estado],Tabela2[Id_Porto],-1)</f>
        <v>11</v>
      </c>
      <c r="F3342" s="68">
        <f>_xlfn.XLOOKUP(Tabela4[[#This Row],[Destino]],Tabela2[Estado],Tabela2[Id_Porto],-1)</f>
        <v>9</v>
      </c>
      <c r="G3342" s="68">
        <f>_xlfn.XLOOKUP(Tabela4[[#This Row],[Tipo]],Tabela5[Tipo],Tabela5[Id_Carga],-1)</f>
        <v>1</v>
      </c>
      <c r="H3342" s="59">
        <f>MONTH(DATE(2024, FIND(Tabela4[[#This Row],[Mês]], "janfevmarabrmaijunjulagosetoutnovdez")/3 + 1, 1))</f>
        <v>8</v>
      </c>
      <c r="I3342" s="51">
        <v>68</v>
      </c>
      <c r="J3342" s="47">
        <v>68</v>
      </c>
    </row>
    <row r="3343" spans="1:10" x14ac:dyDescent="0.25">
      <c r="A3343" s="59" t="s">
        <v>202</v>
      </c>
      <c r="B3343" s="46" t="s">
        <v>193</v>
      </c>
      <c r="C3343" s="46" t="s">
        <v>184</v>
      </c>
      <c r="D3343" s="46" t="s">
        <v>181</v>
      </c>
      <c r="E3343" s="68">
        <f>_xlfn.XLOOKUP(Tabela4[[#This Row],[Origem]],Tabela2[Estado],Tabela2[Id_Porto],-1)</f>
        <v>9</v>
      </c>
      <c r="F3343" s="68">
        <f>_xlfn.XLOOKUP(Tabela4[[#This Row],[Destino]],Tabela2[Estado],Tabela2[Id_Porto],-1)</f>
        <v>6</v>
      </c>
      <c r="G3343" s="68">
        <f>_xlfn.XLOOKUP(Tabela4[[#This Row],[Tipo]],Tabela5[Tipo],Tabela5[Id_Carga],-1)</f>
        <v>4</v>
      </c>
      <c r="H3343" s="59">
        <f>MONTH(DATE(2024, FIND(Tabela4[[#This Row],[Mês]], "janfevmarabrmaijunjulagosetoutnovdez")/3 + 1, 1))</f>
        <v>8</v>
      </c>
      <c r="I3343" s="51">
        <v>33</v>
      </c>
      <c r="J3343" s="47">
        <v>66</v>
      </c>
    </row>
    <row r="3344" spans="1:10" x14ac:dyDescent="0.25">
      <c r="A3344" s="59" t="s">
        <v>202</v>
      </c>
      <c r="B3344" s="46" t="s">
        <v>192</v>
      </c>
      <c r="C3344" s="46" t="s">
        <v>86</v>
      </c>
      <c r="D3344" s="46" t="s">
        <v>181</v>
      </c>
      <c r="E3344" s="68">
        <f>_xlfn.XLOOKUP(Tabela4[[#This Row],[Origem]],Tabela2[Estado],Tabela2[Id_Porto],-1)</f>
        <v>4</v>
      </c>
      <c r="F3344" s="68">
        <f>_xlfn.XLOOKUP(Tabela4[[#This Row],[Destino]],Tabela2[Estado],Tabela2[Id_Porto],-1)</f>
        <v>6</v>
      </c>
      <c r="G3344" s="68">
        <f>_xlfn.XLOOKUP(Tabela4[[#This Row],[Tipo]],Tabela5[Tipo],Tabela5[Id_Carga],-1)</f>
        <v>1</v>
      </c>
      <c r="H3344" s="59">
        <f>MONTH(DATE(2024, FIND(Tabela4[[#This Row],[Mês]], "janfevmarabrmaijunjulagosetoutnovdez")/3 + 1, 1))</f>
        <v>8</v>
      </c>
      <c r="I3344" s="51">
        <v>65</v>
      </c>
      <c r="J3344" s="47">
        <v>65</v>
      </c>
    </row>
    <row r="3345" spans="1:10" x14ac:dyDescent="0.25">
      <c r="A3345" s="59" t="s">
        <v>202</v>
      </c>
      <c r="B3345" s="46" t="s">
        <v>193</v>
      </c>
      <c r="C3345" s="46" t="s">
        <v>180</v>
      </c>
      <c r="D3345" s="46" t="s">
        <v>86</v>
      </c>
      <c r="E3345" s="68">
        <f>_xlfn.XLOOKUP(Tabela4[[#This Row],[Origem]],Tabela2[Estado],Tabela2[Id_Porto],-1)</f>
        <v>5</v>
      </c>
      <c r="F3345" s="68">
        <f>_xlfn.XLOOKUP(Tabela4[[#This Row],[Destino]],Tabela2[Estado],Tabela2[Id_Porto],-1)</f>
        <v>4</v>
      </c>
      <c r="G3345" s="68">
        <f>_xlfn.XLOOKUP(Tabela4[[#This Row],[Tipo]],Tabela5[Tipo],Tabela5[Id_Carga],-1)</f>
        <v>4</v>
      </c>
      <c r="H3345" s="59">
        <f>MONTH(DATE(2024, FIND(Tabela4[[#This Row],[Mês]], "janfevmarabrmaijunjulagosetoutnovdez")/3 + 1, 1))</f>
        <v>8</v>
      </c>
      <c r="I3345" s="51">
        <v>32</v>
      </c>
      <c r="J3345" s="47">
        <v>64</v>
      </c>
    </row>
    <row r="3346" spans="1:10" x14ac:dyDescent="0.25">
      <c r="A3346" s="59" t="s">
        <v>202</v>
      </c>
      <c r="B3346" s="46" t="s">
        <v>191</v>
      </c>
      <c r="C3346" s="46" t="s">
        <v>183</v>
      </c>
      <c r="D3346" s="46" t="s">
        <v>184</v>
      </c>
      <c r="E3346" s="68">
        <f>_xlfn.XLOOKUP(Tabela4[[#This Row],[Origem]],Tabela2[Estado],Tabela2[Id_Porto],-1)</f>
        <v>8</v>
      </c>
      <c r="F3346" s="68">
        <f>_xlfn.XLOOKUP(Tabela4[[#This Row],[Destino]],Tabela2[Estado],Tabela2[Id_Porto],-1)</f>
        <v>9</v>
      </c>
      <c r="G3346" s="68">
        <f>_xlfn.XLOOKUP(Tabela4[[#This Row],[Tipo]],Tabela5[Tipo],Tabela5[Id_Carga],-1)</f>
        <v>3</v>
      </c>
      <c r="H3346" s="59">
        <f>MONTH(DATE(2024, FIND(Tabela4[[#This Row],[Mês]], "janfevmarabrmaijunjulagosetoutnovdez")/3 + 1, 1))</f>
        <v>8</v>
      </c>
      <c r="I3346" s="51">
        <v>32</v>
      </c>
      <c r="J3346" s="47">
        <v>64</v>
      </c>
    </row>
    <row r="3347" spans="1:10" x14ac:dyDescent="0.25">
      <c r="A3347" s="59" t="s">
        <v>202</v>
      </c>
      <c r="B3347" s="46" t="s">
        <v>191</v>
      </c>
      <c r="C3347" s="46" t="s">
        <v>186</v>
      </c>
      <c r="D3347" s="46" t="s">
        <v>179</v>
      </c>
      <c r="E3347" s="68">
        <f>_xlfn.XLOOKUP(Tabela4[[#This Row],[Origem]],Tabela2[Estado],Tabela2[Id_Porto],-1)</f>
        <v>11</v>
      </c>
      <c r="F3347" s="68">
        <f>_xlfn.XLOOKUP(Tabela4[[#This Row],[Destino]],Tabela2[Estado],Tabela2[Id_Porto],-1)</f>
        <v>3</v>
      </c>
      <c r="G3347" s="68">
        <f>_xlfn.XLOOKUP(Tabela4[[#This Row],[Tipo]],Tabela5[Tipo],Tabela5[Id_Carga],-1)</f>
        <v>3</v>
      </c>
      <c r="H3347" s="59">
        <f>MONTH(DATE(2024, FIND(Tabela4[[#This Row],[Mês]], "janfevmarabrmaijunjulagosetoutnovdez")/3 + 1, 1))</f>
        <v>8</v>
      </c>
      <c r="I3347" s="51">
        <v>32</v>
      </c>
      <c r="J3347" s="47">
        <v>64</v>
      </c>
    </row>
    <row r="3348" spans="1:10" x14ac:dyDescent="0.25">
      <c r="A3348" s="59" t="s">
        <v>202</v>
      </c>
      <c r="B3348" s="46" t="s">
        <v>193</v>
      </c>
      <c r="C3348" s="46" t="s">
        <v>186</v>
      </c>
      <c r="D3348" s="46" t="s">
        <v>186</v>
      </c>
      <c r="E3348" s="68">
        <f>_xlfn.XLOOKUP(Tabela4[[#This Row],[Origem]],Tabela2[Estado],Tabela2[Id_Porto],-1)</f>
        <v>11</v>
      </c>
      <c r="F3348" s="68">
        <f>_xlfn.XLOOKUP(Tabela4[[#This Row],[Destino]],Tabela2[Estado],Tabela2[Id_Porto],-1)</f>
        <v>11</v>
      </c>
      <c r="G3348" s="68">
        <f>_xlfn.XLOOKUP(Tabela4[[#This Row],[Tipo]],Tabela5[Tipo],Tabela5[Id_Carga],-1)</f>
        <v>4</v>
      </c>
      <c r="H3348" s="59">
        <f>MONTH(DATE(2024, FIND(Tabela4[[#This Row],[Mês]], "janfevmarabrmaijunjulagosetoutnovdez")/3 + 1, 1))</f>
        <v>8</v>
      </c>
      <c r="I3348" s="51">
        <v>32</v>
      </c>
      <c r="J3348" s="47">
        <v>64</v>
      </c>
    </row>
    <row r="3349" spans="1:10" x14ac:dyDescent="0.25">
      <c r="A3349" s="59" t="s">
        <v>202</v>
      </c>
      <c r="B3349" s="46" t="s">
        <v>191</v>
      </c>
      <c r="C3349" s="46" t="s">
        <v>184</v>
      </c>
      <c r="D3349" s="46" t="s">
        <v>177</v>
      </c>
      <c r="E3349" s="68">
        <f>_xlfn.XLOOKUP(Tabela4[[#This Row],[Origem]],Tabela2[Estado],Tabela2[Id_Porto],-1)</f>
        <v>9</v>
      </c>
      <c r="F3349" s="68">
        <f>_xlfn.XLOOKUP(Tabela4[[#This Row],[Destino]],Tabela2[Estado],Tabela2[Id_Porto],-1)</f>
        <v>1</v>
      </c>
      <c r="G3349" s="68">
        <f>_xlfn.XLOOKUP(Tabela4[[#This Row],[Tipo]],Tabela5[Tipo],Tabela5[Id_Carga],-1)</f>
        <v>3</v>
      </c>
      <c r="H3349" s="59">
        <f>MONTH(DATE(2024, FIND(Tabela4[[#This Row],[Mês]], "janfevmarabrmaijunjulagosetoutnovdez")/3 + 1, 1))</f>
        <v>8</v>
      </c>
      <c r="I3349" s="51">
        <v>64</v>
      </c>
      <c r="J3349" s="47">
        <v>64</v>
      </c>
    </row>
    <row r="3350" spans="1:10" x14ac:dyDescent="0.25">
      <c r="A3350" s="59" t="s">
        <v>202</v>
      </c>
      <c r="B3350" s="46" t="s">
        <v>192</v>
      </c>
      <c r="C3350" s="46" t="s">
        <v>184</v>
      </c>
      <c r="D3350" s="46" t="s">
        <v>86</v>
      </c>
      <c r="E3350" s="68">
        <f>_xlfn.XLOOKUP(Tabela4[[#This Row],[Origem]],Tabela2[Estado],Tabela2[Id_Porto],-1)</f>
        <v>9</v>
      </c>
      <c r="F3350" s="68">
        <f>_xlfn.XLOOKUP(Tabela4[[#This Row],[Destino]],Tabela2[Estado],Tabela2[Id_Porto],-1)</f>
        <v>4</v>
      </c>
      <c r="G3350" s="68">
        <f>_xlfn.XLOOKUP(Tabela4[[#This Row],[Tipo]],Tabela5[Tipo],Tabela5[Id_Carga],-1)</f>
        <v>1</v>
      </c>
      <c r="H3350" s="59">
        <f>MONTH(DATE(2024, FIND(Tabela4[[#This Row],[Mês]], "janfevmarabrmaijunjulagosetoutnovdez")/3 + 1, 1))</f>
        <v>8</v>
      </c>
      <c r="I3350" s="51">
        <v>63</v>
      </c>
      <c r="J3350" s="47">
        <v>63</v>
      </c>
    </row>
    <row r="3351" spans="1:10" x14ac:dyDescent="0.25">
      <c r="A3351" s="59" t="s">
        <v>202</v>
      </c>
      <c r="B3351" s="46" t="s">
        <v>191</v>
      </c>
      <c r="C3351" s="46" t="s">
        <v>184</v>
      </c>
      <c r="D3351" s="46" t="s">
        <v>183</v>
      </c>
      <c r="E3351" s="68">
        <f>_xlfn.XLOOKUP(Tabela4[[#This Row],[Origem]],Tabela2[Estado],Tabela2[Id_Porto],-1)</f>
        <v>9</v>
      </c>
      <c r="F3351" s="68">
        <f>_xlfn.XLOOKUP(Tabela4[[#This Row],[Destino]],Tabela2[Estado],Tabela2[Id_Porto],-1)</f>
        <v>8</v>
      </c>
      <c r="G3351" s="68">
        <f>_xlfn.XLOOKUP(Tabela4[[#This Row],[Tipo]],Tabela5[Tipo],Tabela5[Id_Carga],-1)</f>
        <v>3</v>
      </c>
      <c r="H3351" s="59">
        <f>MONTH(DATE(2024, FIND(Tabela4[[#This Row],[Mês]], "janfevmarabrmaijunjulagosetoutnovdez")/3 + 1, 1))</f>
        <v>8</v>
      </c>
      <c r="I3351" s="51">
        <v>31</v>
      </c>
      <c r="J3351" s="47">
        <v>62</v>
      </c>
    </row>
    <row r="3352" spans="1:10" x14ac:dyDescent="0.25">
      <c r="A3352" s="59" t="s">
        <v>202</v>
      </c>
      <c r="B3352" s="46" t="s">
        <v>192</v>
      </c>
      <c r="C3352" s="46" t="s">
        <v>186</v>
      </c>
      <c r="D3352" s="46" t="s">
        <v>179</v>
      </c>
      <c r="E3352" s="68">
        <f>_xlfn.XLOOKUP(Tabela4[[#This Row],[Origem]],Tabela2[Estado],Tabela2[Id_Porto],-1)</f>
        <v>11</v>
      </c>
      <c r="F3352" s="68">
        <f>_xlfn.XLOOKUP(Tabela4[[#This Row],[Destino]],Tabela2[Estado],Tabela2[Id_Porto],-1)</f>
        <v>3</v>
      </c>
      <c r="G3352" s="68">
        <f>_xlfn.XLOOKUP(Tabela4[[#This Row],[Tipo]],Tabela5[Tipo],Tabela5[Id_Carga],-1)</f>
        <v>1</v>
      </c>
      <c r="H3352" s="59">
        <f>MONTH(DATE(2024, FIND(Tabela4[[#This Row],[Mês]], "janfevmarabrmaijunjulagosetoutnovdez")/3 + 1, 1))</f>
        <v>8</v>
      </c>
      <c r="I3352" s="51">
        <v>60</v>
      </c>
      <c r="J3352" s="47">
        <v>60</v>
      </c>
    </row>
    <row r="3353" spans="1:10" x14ac:dyDescent="0.25">
      <c r="A3353" s="59" t="s">
        <v>202</v>
      </c>
      <c r="B3353" s="46" t="s">
        <v>192</v>
      </c>
      <c r="C3353" s="46" t="s">
        <v>186</v>
      </c>
      <c r="D3353" s="46" t="s">
        <v>86</v>
      </c>
      <c r="E3353" s="68">
        <f>_xlfn.XLOOKUP(Tabela4[[#This Row],[Origem]],Tabela2[Estado],Tabela2[Id_Porto],-1)</f>
        <v>11</v>
      </c>
      <c r="F3353" s="68">
        <f>_xlfn.XLOOKUP(Tabela4[[#This Row],[Destino]],Tabela2[Estado],Tabela2[Id_Porto],-1)</f>
        <v>4</v>
      </c>
      <c r="G3353" s="68">
        <f>_xlfn.XLOOKUP(Tabela4[[#This Row],[Tipo]],Tabela5[Tipo],Tabela5[Id_Carga],-1)</f>
        <v>1</v>
      </c>
      <c r="H3353" s="59">
        <f>MONTH(DATE(2024, FIND(Tabela4[[#This Row],[Mês]], "janfevmarabrmaijunjulagosetoutnovdez")/3 + 1, 1))</f>
        <v>8</v>
      </c>
      <c r="I3353" s="51">
        <v>59</v>
      </c>
      <c r="J3353" s="47">
        <v>59</v>
      </c>
    </row>
    <row r="3354" spans="1:10" x14ac:dyDescent="0.25">
      <c r="A3354" s="59" t="s">
        <v>202</v>
      </c>
      <c r="B3354" s="46" t="s">
        <v>192</v>
      </c>
      <c r="C3354" s="46" t="s">
        <v>186</v>
      </c>
      <c r="D3354" s="46" t="s">
        <v>185</v>
      </c>
      <c r="E3354" s="68">
        <f>_xlfn.XLOOKUP(Tabela4[[#This Row],[Origem]],Tabela2[Estado],Tabela2[Id_Porto],-1)</f>
        <v>11</v>
      </c>
      <c r="F3354" s="68">
        <f>_xlfn.XLOOKUP(Tabela4[[#This Row],[Destino]],Tabela2[Estado],Tabela2[Id_Porto],-1)</f>
        <v>10</v>
      </c>
      <c r="G3354" s="68">
        <f>_xlfn.XLOOKUP(Tabela4[[#This Row],[Tipo]],Tabela5[Tipo],Tabela5[Id_Carga],-1)</f>
        <v>1</v>
      </c>
      <c r="H3354" s="59">
        <f>MONTH(DATE(2024, FIND(Tabela4[[#This Row],[Mês]], "janfevmarabrmaijunjulagosetoutnovdez")/3 + 1, 1))</f>
        <v>8</v>
      </c>
      <c r="I3354" s="51">
        <v>59</v>
      </c>
      <c r="J3354" s="47">
        <v>59</v>
      </c>
    </row>
    <row r="3355" spans="1:10" x14ac:dyDescent="0.25">
      <c r="A3355" s="59" t="s">
        <v>202</v>
      </c>
      <c r="B3355" s="46" t="s">
        <v>192</v>
      </c>
      <c r="C3355" s="46" t="s">
        <v>180</v>
      </c>
      <c r="D3355" s="46" t="s">
        <v>186</v>
      </c>
      <c r="E3355" s="68">
        <f>_xlfn.XLOOKUP(Tabela4[[#This Row],[Origem]],Tabela2[Estado],Tabela2[Id_Porto],-1)</f>
        <v>5</v>
      </c>
      <c r="F3355" s="68">
        <f>_xlfn.XLOOKUP(Tabela4[[#This Row],[Destino]],Tabela2[Estado],Tabela2[Id_Porto],-1)</f>
        <v>11</v>
      </c>
      <c r="G3355" s="68">
        <f>_xlfn.XLOOKUP(Tabela4[[#This Row],[Tipo]],Tabela5[Tipo],Tabela5[Id_Carga],-1)</f>
        <v>1</v>
      </c>
      <c r="H3355" s="59">
        <f>MONTH(DATE(2024, FIND(Tabela4[[#This Row],[Mês]], "janfevmarabrmaijunjulagosetoutnovdez")/3 + 1, 1))</f>
        <v>8</v>
      </c>
      <c r="I3355" s="51">
        <v>58</v>
      </c>
      <c r="J3355" s="47">
        <v>58</v>
      </c>
    </row>
    <row r="3356" spans="1:10" x14ac:dyDescent="0.25">
      <c r="A3356" s="59" t="s">
        <v>202</v>
      </c>
      <c r="B3356" s="46" t="s">
        <v>192</v>
      </c>
      <c r="C3356" s="46" t="s">
        <v>186</v>
      </c>
      <c r="D3356" s="46" t="s">
        <v>186</v>
      </c>
      <c r="E3356" s="68">
        <f>_xlfn.XLOOKUP(Tabela4[[#This Row],[Origem]],Tabela2[Estado],Tabela2[Id_Porto],-1)</f>
        <v>11</v>
      </c>
      <c r="F3356" s="68">
        <f>_xlfn.XLOOKUP(Tabela4[[#This Row],[Destino]],Tabela2[Estado],Tabela2[Id_Porto],-1)</f>
        <v>11</v>
      </c>
      <c r="G3356" s="68">
        <f>_xlfn.XLOOKUP(Tabela4[[#This Row],[Tipo]],Tabela5[Tipo],Tabela5[Id_Carga],-1)</f>
        <v>1</v>
      </c>
      <c r="H3356" s="59">
        <f>MONTH(DATE(2024, FIND(Tabela4[[#This Row],[Mês]], "janfevmarabrmaijunjulagosetoutnovdez")/3 + 1, 1))</f>
        <v>8</v>
      </c>
      <c r="I3356" s="51">
        <v>53</v>
      </c>
      <c r="J3356" s="47">
        <v>53</v>
      </c>
    </row>
    <row r="3357" spans="1:10" x14ac:dyDescent="0.25">
      <c r="A3357" s="59" t="s">
        <v>202</v>
      </c>
      <c r="B3357" s="46" t="s">
        <v>192</v>
      </c>
      <c r="C3357" s="46" t="s">
        <v>180</v>
      </c>
      <c r="D3357" s="46" t="s">
        <v>186</v>
      </c>
      <c r="E3357" s="68">
        <f>_xlfn.XLOOKUP(Tabela4[[#This Row],[Origem]],Tabela2[Estado],Tabela2[Id_Porto],-1)</f>
        <v>5</v>
      </c>
      <c r="F3357" s="68">
        <f>_xlfn.XLOOKUP(Tabela4[[#This Row],[Destino]],Tabela2[Estado],Tabela2[Id_Porto],-1)</f>
        <v>11</v>
      </c>
      <c r="G3357" s="68">
        <f>_xlfn.XLOOKUP(Tabela4[[#This Row],[Tipo]],Tabela5[Tipo],Tabela5[Id_Carga],-1)</f>
        <v>1</v>
      </c>
      <c r="H3357" s="59">
        <f>MONTH(DATE(2024, FIND(Tabela4[[#This Row],[Mês]], "janfevmarabrmaijunjulagosetoutnovdez")/3 + 1, 1))</f>
        <v>8</v>
      </c>
      <c r="I3357" s="51">
        <v>52</v>
      </c>
      <c r="J3357" s="47">
        <v>52</v>
      </c>
    </row>
    <row r="3358" spans="1:10" x14ac:dyDescent="0.25">
      <c r="A3358" s="59" t="s">
        <v>202</v>
      </c>
      <c r="B3358" s="46" t="s">
        <v>192</v>
      </c>
      <c r="C3358" s="46" t="s">
        <v>187</v>
      </c>
      <c r="D3358" s="46" t="s">
        <v>179</v>
      </c>
      <c r="E3358" s="68">
        <f>_xlfn.XLOOKUP(Tabela4[[#This Row],[Origem]],Tabela2[Estado],Tabela2[Id_Porto],-1)</f>
        <v>12</v>
      </c>
      <c r="F3358" s="68">
        <f>_xlfn.XLOOKUP(Tabela4[[#This Row],[Destino]],Tabela2[Estado],Tabela2[Id_Porto],-1)</f>
        <v>3</v>
      </c>
      <c r="G3358" s="68">
        <f>_xlfn.XLOOKUP(Tabela4[[#This Row],[Tipo]],Tabela5[Tipo],Tabela5[Id_Carga],-1)</f>
        <v>1</v>
      </c>
      <c r="H3358" s="59">
        <f>MONTH(DATE(2024, FIND(Tabela4[[#This Row],[Mês]], "janfevmarabrmaijunjulagosetoutnovdez")/3 + 1, 1))</f>
        <v>8</v>
      </c>
      <c r="I3358" s="51">
        <v>51</v>
      </c>
      <c r="J3358" s="47">
        <v>51</v>
      </c>
    </row>
    <row r="3359" spans="1:10" x14ac:dyDescent="0.25">
      <c r="A3359" s="59" t="s">
        <v>202</v>
      </c>
      <c r="B3359" s="46" t="s">
        <v>192</v>
      </c>
      <c r="C3359" s="46" t="s">
        <v>184</v>
      </c>
      <c r="D3359" s="46" t="s">
        <v>181</v>
      </c>
      <c r="E3359" s="68">
        <f>_xlfn.XLOOKUP(Tabela4[[#This Row],[Origem]],Tabela2[Estado],Tabela2[Id_Porto],-1)</f>
        <v>9</v>
      </c>
      <c r="F3359" s="68">
        <f>_xlfn.XLOOKUP(Tabela4[[#This Row],[Destino]],Tabela2[Estado],Tabela2[Id_Porto],-1)</f>
        <v>6</v>
      </c>
      <c r="G3359" s="68">
        <f>_xlfn.XLOOKUP(Tabela4[[#This Row],[Tipo]],Tabela5[Tipo],Tabela5[Id_Carga],-1)</f>
        <v>1</v>
      </c>
      <c r="H3359" s="59">
        <f>MONTH(DATE(2024, FIND(Tabela4[[#This Row],[Mês]], "janfevmarabrmaijunjulagosetoutnovdez")/3 + 1, 1))</f>
        <v>8</v>
      </c>
      <c r="I3359" s="51">
        <v>50</v>
      </c>
      <c r="J3359" s="47">
        <v>50</v>
      </c>
    </row>
    <row r="3360" spans="1:10" x14ac:dyDescent="0.25">
      <c r="A3360" s="59" t="s">
        <v>202</v>
      </c>
      <c r="B3360" s="46" t="s">
        <v>192</v>
      </c>
      <c r="C3360" s="46" t="s">
        <v>177</v>
      </c>
      <c r="D3360" s="46" t="s">
        <v>183</v>
      </c>
      <c r="E3360" s="68">
        <f>_xlfn.XLOOKUP(Tabela4[[#This Row],[Origem]],Tabela2[Estado],Tabela2[Id_Porto],-1)</f>
        <v>1</v>
      </c>
      <c r="F3360" s="68">
        <f>_xlfn.XLOOKUP(Tabela4[[#This Row],[Destino]],Tabela2[Estado],Tabela2[Id_Porto],-1)</f>
        <v>8</v>
      </c>
      <c r="G3360" s="68">
        <f>_xlfn.XLOOKUP(Tabela4[[#This Row],[Tipo]],Tabela5[Tipo],Tabela5[Id_Carga],-1)</f>
        <v>1</v>
      </c>
      <c r="H3360" s="59">
        <f>MONTH(DATE(2024, FIND(Tabela4[[#This Row],[Mês]], "janfevmarabrmaijunjulagosetoutnovdez")/3 + 1, 1))</f>
        <v>8</v>
      </c>
      <c r="I3360" s="51">
        <v>49</v>
      </c>
      <c r="J3360" s="47">
        <v>49</v>
      </c>
    </row>
    <row r="3361" spans="1:10" x14ac:dyDescent="0.25">
      <c r="A3361" s="59" t="s">
        <v>202</v>
      </c>
      <c r="B3361" s="46" t="s">
        <v>193</v>
      </c>
      <c r="C3361" s="46" t="s">
        <v>86</v>
      </c>
      <c r="D3361" s="46" t="s">
        <v>184</v>
      </c>
      <c r="E3361" s="68">
        <f>_xlfn.XLOOKUP(Tabela4[[#This Row],[Origem]],Tabela2[Estado],Tabela2[Id_Porto],-1)</f>
        <v>4</v>
      </c>
      <c r="F3361" s="68">
        <f>_xlfn.XLOOKUP(Tabela4[[#This Row],[Destino]],Tabela2[Estado],Tabela2[Id_Porto],-1)</f>
        <v>9</v>
      </c>
      <c r="G3361" s="68">
        <f>_xlfn.XLOOKUP(Tabela4[[#This Row],[Tipo]],Tabela5[Tipo],Tabela5[Id_Carga],-1)</f>
        <v>4</v>
      </c>
      <c r="H3361" s="59">
        <f>MONTH(DATE(2024, FIND(Tabela4[[#This Row],[Mês]], "janfevmarabrmaijunjulagosetoutnovdez")/3 + 1, 1))</f>
        <v>8</v>
      </c>
      <c r="I3361" s="51">
        <v>24</v>
      </c>
      <c r="J3361" s="47">
        <v>48</v>
      </c>
    </row>
    <row r="3362" spans="1:10" x14ac:dyDescent="0.25">
      <c r="A3362" s="59" t="s">
        <v>202</v>
      </c>
      <c r="B3362" s="46" t="s">
        <v>191</v>
      </c>
      <c r="C3362" s="46" t="s">
        <v>183</v>
      </c>
      <c r="D3362" s="46" t="s">
        <v>186</v>
      </c>
      <c r="E3362" s="68">
        <f>_xlfn.XLOOKUP(Tabela4[[#This Row],[Origem]],Tabela2[Estado],Tabela2[Id_Porto],-1)</f>
        <v>8</v>
      </c>
      <c r="F3362" s="68">
        <f>_xlfn.XLOOKUP(Tabela4[[#This Row],[Destino]],Tabela2[Estado],Tabela2[Id_Porto],-1)</f>
        <v>11</v>
      </c>
      <c r="G3362" s="68">
        <f>_xlfn.XLOOKUP(Tabela4[[#This Row],[Tipo]],Tabela5[Tipo],Tabela5[Id_Carga],-1)</f>
        <v>3</v>
      </c>
      <c r="H3362" s="59">
        <f>MONTH(DATE(2024, FIND(Tabela4[[#This Row],[Mês]], "janfevmarabrmaijunjulagosetoutnovdez")/3 + 1, 1))</f>
        <v>8</v>
      </c>
      <c r="I3362" s="51">
        <v>24</v>
      </c>
      <c r="J3362" s="47">
        <v>48</v>
      </c>
    </row>
    <row r="3363" spans="1:10" x14ac:dyDescent="0.25">
      <c r="A3363" s="59" t="s">
        <v>202</v>
      </c>
      <c r="B3363" s="46" t="s">
        <v>191</v>
      </c>
      <c r="C3363" s="46" t="s">
        <v>177</v>
      </c>
      <c r="D3363" s="46" t="s">
        <v>187</v>
      </c>
      <c r="E3363" s="68">
        <f>_xlfn.XLOOKUP(Tabela4[[#This Row],[Origem]],Tabela2[Estado],Tabela2[Id_Porto],-1)</f>
        <v>1</v>
      </c>
      <c r="F3363" s="68">
        <f>_xlfn.XLOOKUP(Tabela4[[#This Row],[Destino]],Tabela2[Estado],Tabela2[Id_Porto],-1)</f>
        <v>12</v>
      </c>
      <c r="G3363" s="68">
        <f>_xlfn.XLOOKUP(Tabela4[[#This Row],[Tipo]],Tabela5[Tipo],Tabela5[Id_Carga],-1)</f>
        <v>3</v>
      </c>
      <c r="H3363" s="59">
        <f>MONTH(DATE(2024, FIND(Tabela4[[#This Row],[Mês]], "janfevmarabrmaijunjulagosetoutnovdez")/3 + 1, 1))</f>
        <v>8</v>
      </c>
      <c r="I3363" s="51">
        <v>23</v>
      </c>
      <c r="J3363" s="47">
        <v>46</v>
      </c>
    </row>
    <row r="3364" spans="1:10" x14ac:dyDescent="0.25">
      <c r="A3364" s="59" t="s">
        <v>202</v>
      </c>
      <c r="B3364" s="46" t="s">
        <v>192</v>
      </c>
      <c r="C3364" s="46" t="s">
        <v>177</v>
      </c>
      <c r="D3364" s="46" t="s">
        <v>184</v>
      </c>
      <c r="E3364" s="68">
        <f>_xlfn.XLOOKUP(Tabela4[[#This Row],[Origem]],Tabela2[Estado],Tabela2[Id_Porto],-1)</f>
        <v>1</v>
      </c>
      <c r="F3364" s="68">
        <f>_xlfn.XLOOKUP(Tabela4[[#This Row],[Destino]],Tabela2[Estado],Tabela2[Id_Porto],-1)</f>
        <v>9</v>
      </c>
      <c r="G3364" s="68">
        <f>_xlfn.XLOOKUP(Tabela4[[#This Row],[Tipo]],Tabela5[Tipo],Tabela5[Id_Carga],-1)</f>
        <v>1</v>
      </c>
      <c r="H3364" s="59">
        <f>MONTH(DATE(2024, FIND(Tabela4[[#This Row],[Mês]], "janfevmarabrmaijunjulagosetoutnovdez")/3 + 1, 1))</f>
        <v>8</v>
      </c>
      <c r="I3364" s="51">
        <v>44</v>
      </c>
      <c r="J3364" s="47">
        <v>44</v>
      </c>
    </row>
    <row r="3365" spans="1:10" x14ac:dyDescent="0.25">
      <c r="A3365" s="59" t="s">
        <v>202</v>
      </c>
      <c r="B3365" s="46" t="s">
        <v>192</v>
      </c>
      <c r="C3365" s="46" t="s">
        <v>182</v>
      </c>
      <c r="D3365" s="46" t="s">
        <v>184</v>
      </c>
      <c r="E3365" s="68">
        <f>_xlfn.XLOOKUP(Tabela4[[#This Row],[Origem]],Tabela2[Estado],Tabela2[Id_Porto],-1)</f>
        <v>7</v>
      </c>
      <c r="F3365" s="68">
        <f>_xlfn.XLOOKUP(Tabela4[[#This Row],[Destino]],Tabela2[Estado],Tabela2[Id_Porto],-1)</f>
        <v>9</v>
      </c>
      <c r="G3365" s="68">
        <f>_xlfn.XLOOKUP(Tabela4[[#This Row],[Tipo]],Tabela5[Tipo],Tabela5[Id_Carga],-1)</f>
        <v>1</v>
      </c>
      <c r="H3365" s="59">
        <f>MONTH(DATE(2024, FIND(Tabela4[[#This Row],[Mês]], "janfevmarabrmaijunjulagosetoutnovdez")/3 + 1, 1))</f>
        <v>8</v>
      </c>
      <c r="I3365" s="51">
        <v>44</v>
      </c>
      <c r="J3365" s="47">
        <v>44</v>
      </c>
    </row>
    <row r="3366" spans="1:10" x14ac:dyDescent="0.25">
      <c r="A3366" s="59" t="s">
        <v>202</v>
      </c>
      <c r="B3366" s="46" t="s">
        <v>192</v>
      </c>
      <c r="C3366" s="46" t="s">
        <v>180</v>
      </c>
      <c r="D3366" s="46" t="s">
        <v>184</v>
      </c>
      <c r="E3366" s="68">
        <f>_xlfn.XLOOKUP(Tabela4[[#This Row],[Origem]],Tabela2[Estado],Tabela2[Id_Porto],-1)</f>
        <v>5</v>
      </c>
      <c r="F3366" s="68">
        <f>_xlfn.XLOOKUP(Tabela4[[#This Row],[Destino]],Tabela2[Estado],Tabela2[Id_Porto],-1)</f>
        <v>9</v>
      </c>
      <c r="G3366" s="68">
        <f>_xlfn.XLOOKUP(Tabela4[[#This Row],[Tipo]],Tabela5[Tipo],Tabela5[Id_Carga],-1)</f>
        <v>1</v>
      </c>
      <c r="H3366" s="59">
        <f>MONTH(DATE(2024, FIND(Tabela4[[#This Row],[Mês]], "janfevmarabrmaijunjulagosetoutnovdez")/3 + 1, 1))</f>
        <v>8</v>
      </c>
      <c r="I3366" s="51">
        <v>43</v>
      </c>
      <c r="J3366" s="47">
        <v>43</v>
      </c>
    </row>
    <row r="3367" spans="1:10" x14ac:dyDescent="0.25">
      <c r="A3367" s="59" t="s">
        <v>202</v>
      </c>
      <c r="B3367" s="46" t="s">
        <v>192</v>
      </c>
      <c r="C3367" s="46" t="s">
        <v>182</v>
      </c>
      <c r="D3367" s="46" t="s">
        <v>177</v>
      </c>
      <c r="E3367" s="68">
        <f>_xlfn.XLOOKUP(Tabela4[[#This Row],[Origem]],Tabela2[Estado],Tabela2[Id_Porto],-1)</f>
        <v>7</v>
      </c>
      <c r="F3367" s="68">
        <f>_xlfn.XLOOKUP(Tabela4[[#This Row],[Destino]],Tabela2[Estado],Tabela2[Id_Porto],-1)</f>
        <v>1</v>
      </c>
      <c r="G3367" s="68">
        <f>_xlfn.XLOOKUP(Tabela4[[#This Row],[Tipo]],Tabela5[Tipo],Tabela5[Id_Carga],-1)</f>
        <v>1</v>
      </c>
      <c r="H3367" s="59">
        <f>MONTH(DATE(2024, FIND(Tabela4[[#This Row],[Mês]], "janfevmarabrmaijunjulagosetoutnovdez")/3 + 1, 1))</f>
        <v>8</v>
      </c>
      <c r="I3367" s="51">
        <v>42</v>
      </c>
      <c r="J3367" s="47">
        <v>42</v>
      </c>
    </row>
    <row r="3368" spans="1:10" x14ac:dyDescent="0.25">
      <c r="A3368" s="59" t="s">
        <v>202</v>
      </c>
      <c r="B3368" s="46" t="s">
        <v>191</v>
      </c>
      <c r="C3368" s="46" t="s">
        <v>178</v>
      </c>
      <c r="D3368" s="46" t="s">
        <v>86</v>
      </c>
      <c r="E3368" s="68">
        <f>_xlfn.XLOOKUP(Tabela4[[#This Row],[Origem]],Tabela2[Estado],Tabela2[Id_Porto],-1)</f>
        <v>2</v>
      </c>
      <c r="F3368" s="68">
        <f>_xlfn.XLOOKUP(Tabela4[[#This Row],[Destino]],Tabela2[Estado],Tabela2[Id_Porto],-1)</f>
        <v>4</v>
      </c>
      <c r="G3368" s="68">
        <f>_xlfn.XLOOKUP(Tabela4[[#This Row],[Tipo]],Tabela5[Tipo],Tabela5[Id_Carga],-1)</f>
        <v>3</v>
      </c>
      <c r="H3368" s="59">
        <f>MONTH(DATE(2024, FIND(Tabela4[[#This Row],[Mês]], "janfevmarabrmaijunjulagosetoutnovdez")/3 + 1, 1))</f>
        <v>8</v>
      </c>
      <c r="I3368" s="51">
        <v>21</v>
      </c>
      <c r="J3368" s="47">
        <v>42</v>
      </c>
    </row>
    <row r="3369" spans="1:10" x14ac:dyDescent="0.25">
      <c r="A3369" s="59" t="s">
        <v>202</v>
      </c>
      <c r="B3369" s="46" t="s">
        <v>191</v>
      </c>
      <c r="C3369" s="46" t="s">
        <v>186</v>
      </c>
      <c r="D3369" s="46" t="s">
        <v>186</v>
      </c>
      <c r="E3369" s="68">
        <f>_xlfn.XLOOKUP(Tabela4[[#This Row],[Origem]],Tabela2[Estado],Tabela2[Id_Porto],-1)</f>
        <v>11</v>
      </c>
      <c r="F3369" s="68">
        <f>_xlfn.XLOOKUP(Tabela4[[#This Row],[Destino]],Tabela2[Estado],Tabela2[Id_Porto],-1)</f>
        <v>11</v>
      </c>
      <c r="G3369" s="68">
        <f>_xlfn.XLOOKUP(Tabela4[[#This Row],[Tipo]],Tabela5[Tipo],Tabela5[Id_Carga],-1)</f>
        <v>3</v>
      </c>
      <c r="H3369" s="59">
        <f>MONTH(DATE(2024, FIND(Tabela4[[#This Row],[Mês]], "janfevmarabrmaijunjulagosetoutnovdez")/3 + 1, 1))</f>
        <v>8</v>
      </c>
      <c r="I3369" s="51">
        <v>21</v>
      </c>
      <c r="J3369" s="47">
        <v>42</v>
      </c>
    </row>
    <row r="3370" spans="1:10" x14ac:dyDescent="0.25">
      <c r="A3370" s="59" t="s">
        <v>202</v>
      </c>
      <c r="B3370" s="46" t="s">
        <v>191</v>
      </c>
      <c r="C3370" s="46" t="s">
        <v>186</v>
      </c>
      <c r="D3370" s="46" t="s">
        <v>177</v>
      </c>
      <c r="E3370" s="68">
        <f>_xlfn.XLOOKUP(Tabela4[[#This Row],[Origem]],Tabela2[Estado],Tabela2[Id_Porto],-1)</f>
        <v>11</v>
      </c>
      <c r="F3370" s="68">
        <f>_xlfn.XLOOKUP(Tabela4[[#This Row],[Destino]],Tabela2[Estado],Tabela2[Id_Porto],-1)</f>
        <v>1</v>
      </c>
      <c r="G3370" s="68">
        <f>_xlfn.XLOOKUP(Tabela4[[#This Row],[Tipo]],Tabela5[Tipo],Tabela5[Id_Carga],-1)</f>
        <v>3</v>
      </c>
      <c r="H3370" s="59">
        <f>MONTH(DATE(2024, FIND(Tabela4[[#This Row],[Mês]], "janfevmarabrmaijunjulagosetoutnovdez")/3 + 1, 1))</f>
        <v>8</v>
      </c>
      <c r="I3370" s="51">
        <v>40</v>
      </c>
      <c r="J3370" s="47">
        <v>40</v>
      </c>
    </row>
    <row r="3371" spans="1:10" x14ac:dyDescent="0.25">
      <c r="A3371" s="59" t="s">
        <v>202</v>
      </c>
      <c r="B3371" s="46" t="s">
        <v>192</v>
      </c>
      <c r="C3371" s="46" t="s">
        <v>184</v>
      </c>
      <c r="D3371" s="46" t="s">
        <v>180</v>
      </c>
      <c r="E3371" s="68">
        <f>_xlfn.XLOOKUP(Tabela4[[#This Row],[Origem]],Tabela2[Estado],Tabela2[Id_Porto],-1)</f>
        <v>9</v>
      </c>
      <c r="F3371" s="68">
        <f>_xlfn.XLOOKUP(Tabela4[[#This Row],[Destino]],Tabela2[Estado],Tabela2[Id_Porto],-1)</f>
        <v>5</v>
      </c>
      <c r="G3371" s="68">
        <f>_xlfn.XLOOKUP(Tabela4[[#This Row],[Tipo]],Tabela5[Tipo],Tabela5[Id_Carga],-1)</f>
        <v>1</v>
      </c>
      <c r="H3371" s="59">
        <f>MONTH(DATE(2024, FIND(Tabela4[[#This Row],[Mês]], "janfevmarabrmaijunjulagosetoutnovdez")/3 + 1, 1))</f>
        <v>8</v>
      </c>
      <c r="I3371" s="51">
        <v>40</v>
      </c>
      <c r="J3371" s="47">
        <v>40</v>
      </c>
    </row>
    <row r="3372" spans="1:10" x14ac:dyDescent="0.25">
      <c r="A3372" s="59" t="s">
        <v>202</v>
      </c>
      <c r="B3372" s="46" t="s">
        <v>191</v>
      </c>
      <c r="C3372" s="46" t="s">
        <v>184</v>
      </c>
      <c r="D3372" s="46" t="s">
        <v>183</v>
      </c>
      <c r="E3372" s="68">
        <f>_xlfn.XLOOKUP(Tabela4[[#This Row],[Origem]],Tabela2[Estado],Tabela2[Id_Porto],-1)</f>
        <v>9</v>
      </c>
      <c r="F3372" s="68">
        <f>_xlfn.XLOOKUP(Tabela4[[#This Row],[Destino]],Tabela2[Estado],Tabela2[Id_Porto],-1)</f>
        <v>8</v>
      </c>
      <c r="G3372" s="68">
        <f>_xlfn.XLOOKUP(Tabela4[[#This Row],[Tipo]],Tabela5[Tipo],Tabela5[Id_Carga],-1)</f>
        <v>3</v>
      </c>
      <c r="H3372" s="59">
        <f>MONTH(DATE(2024, FIND(Tabela4[[#This Row],[Mês]], "janfevmarabrmaijunjulagosetoutnovdez")/3 + 1, 1))</f>
        <v>8</v>
      </c>
      <c r="I3372" s="51">
        <v>20</v>
      </c>
      <c r="J3372" s="47">
        <v>40</v>
      </c>
    </row>
    <row r="3373" spans="1:10" x14ac:dyDescent="0.25">
      <c r="A3373" s="59" t="s">
        <v>202</v>
      </c>
      <c r="B3373" s="46" t="s">
        <v>192</v>
      </c>
      <c r="C3373" s="46" t="s">
        <v>181</v>
      </c>
      <c r="D3373" s="46" t="s">
        <v>86</v>
      </c>
      <c r="E3373" s="68">
        <f>_xlfn.XLOOKUP(Tabela4[[#This Row],[Origem]],Tabela2[Estado],Tabela2[Id_Porto],-1)</f>
        <v>6</v>
      </c>
      <c r="F3373" s="68">
        <f>_xlfn.XLOOKUP(Tabela4[[#This Row],[Destino]],Tabela2[Estado],Tabela2[Id_Porto],-1)</f>
        <v>4</v>
      </c>
      <c r="G3373" s="68">
        <f>_xlfn.XLOOKUP(Tabela4[[#This Row],[Tipo]],Tabela5[Tipo],Tabela5[Id_Carga],-1)</f>
        <v>1</v>
      </c>
      <c r="H3373" s="59">
        <f>MONTH(DATE(2024, FIND(Tabela4[[#This Row],[Mês]], "janfevmarabrmaijunjulagosetoutnovdez")/3 + 1, 1))</f>
        <v>8</v>
      </c>
      <c r="I3373" s="51">
        <v>39</v>
      </c>
      <c r="J3373" s="47">
        <v>39</v>
      </c>
    </row>
    <row r="3374" spans="1:10" x14ac:dyDescent="0.25">
      <c r="A3374" s="59" t="s">
        <v>202</v>
      </c>
      <c r="B3374" s="46" t="s">
        <v>192</v>
      </c>
      <c r="C3374" s="46" t="s">
        <v>183</v>
      </c>
      <c r="D3374" s="46" t="s">
        <v>181</v>
      </c>
      <c r="E3374" s="68">
        <f>_xlfn.XLOOKUP(Tabela4[[#This Row],[Origem]],Tabela2[Estado],Tabela2[Id_Porto],-1)</f>
        <v>8</v>
      </c>
      <c r="F3374" s="68">
        <f>_xlfn.XLOOKUP(Tabela4[[#This Row],[Destino]],Tabela2[Estado],Tabela2[Id_Porto],-1)</f>
        <v>6</v>
      </c>
      <c r="G3374" s="68">
        <f>_xlfn.XLOOKUP(Tabela4[[#This Row],[Tipo]],Tabela5[Tipo],Tabela5[Id_Carga],-1)</f>
        <v>1</v>
      </c>
      <c r="H3374" s="59">
        <f>MONTH(DATE(2024, FIND(Tabela4[[#This Row],[Mês]], "janfevmarabrmaijunjulagosetoutnovdez")/3 + 1, 1))</f>
        <v>8</v>
      </c>
      <c r="I3374" s="51">
        <v>39</v>
      </c>
      <c r="J3374" s="47">
        <v>39</v>
      </c>
    </row>
    <row r="3375" spans="1:10" x14ac:dyDescent="0.25">
      <c r="A3375" s="59" t="s">
        <v>202</v>
      </c>
      <c r="B3375" s="46" t="s">
        <v>191</v>
      </c>
      <c r="C3375" s="46" t="s">
        <v>181</v>
      </c>
      <c r="D3375" s="46" t="s">
        <v>179</v>
      </c>
      <c r="E3375" s="68">
        <f>_xlfn.XLOOKUP(Tabela4[[#This Row],[Origem]],Tabela2[Estado],Tabela2[Id_Porto],-1)</f>
        <v>6</v>
      </c>
      <c r="F3375" s="68">
        <f>_xlfn.XLOOKUP(Tabela4[[#This Row],[Destino]],Tabela2[Estado],Tabela2[Id_Porto],-1)</f>
        <v>3</v>
      </c>
      <c r="G3375" s="68">
        <f>_xlfn.XLOOKUP(Tabela4[[#This Row],[Tipo]],Tabela5[Tipo],Tabela5[Id_Carga],-1)</f>
        <v>3</v>
      </c>
      <c r="H3375" s="59">
        <f>MONTH(DATE(2024, FIND(Tabela4[[#This Row],[Mês]], "janfevmarabrmaijunjulagosetoutnovdez")/3 + 1, 1))</f>
        <v>8</v>
      </c>
      <c r="I3375" s="51">
        <v>19</v>
      </c>
      <c r="J3375" s="47">
        <v>38</v>
      </c>
    </row>
    <row r="3376" spans="1:10" x14ac:dyDescent="0.25">
      <c r="A3376" s="59" t="s">
        <v>202</v>
      </c>
      <c r="B3376" s="46" t="s">
        <v>192</v>
      </c>
      <c r="C3376" s="46" t="s">
        <v>86</v>
      </c>
      <c r="D3376" s="46" t="s">
        <v>187</v>
      </c>
      <c r="E3376" s="68">
        <f>_xlfn.XLOOKUP(Tabela4[[#This Row],[Origem]],Tabela2[Estado],Tabela2[Id_Porto],-1)</f>
        <v>4</v>
      </c>
      <c r="F3376" s="68">
        <f>_xlfn.XLOOKUP(Tabela4[[#This Row],[Destino]],Tabela2[Estado],Tabela2[Id_Porto],-1)</f>
        <v>12</v>
      </c>
      <c r="G3376" s="68">
        <f>_xlfn.XLOOKUP(Tabela4[[#This Row],[Tipo]],Tabela5[Tipo],Tabela5[Id_Carga],-1)</f>
        <v>1</v>
      </c>
      <c r="H3376" s="59">
        <f>MONTH(DATE(2024, FIND(Tabela4[[#This Row],[Mês]], "janfevmarabrmaijunjulagosetoutnovdez")/3 + 1, 1))</f>
        <v>8</v>
      </c>
      <c r="I3376" s="51">
        <v>38</v>
      </c>
      <c r="J3376" s="47">
        <v>38</v>
      </c>
    </row>
    <row r="3377" spans="1:10" x14ac:dyDescent="0.25">
      <c r="A3377" s="59" t="s">
        <v>202</v>
      </c>
      <c r="B3377" s="46" t="s">
        <v>192</v>
      </c>
      <c r="C3377" s="46" t="s">
        <v>180</v>
      </c>
      <c r="D3377" s="46" t="s">
        <v>184</v>
      </c>
      <c r="E3377" s="68">
        <f>_xlfn.XLOOKUP(Tabela4[[#This Row],[Origem]],Tabela2[Estado],Tabela2[Id_Porto],-1)</f>
        <v>5</v>
      </c>
      <c r="F3377" s="68">
        <f>_xlfn.XLOOKUP(Tabela4[[#This Row],[Destino]],Tabela2[Estado],Tabela2[Id_Porto],-1)</f>
        <v>9</v>
      </c>
      <c r="G3377" s="68">
        <f>_xlfn.XLOOKUP(Tabela4[[#This Row],[Tipo]],Tabela5[Tipo],Tabela5[Id_Carga],-1)</f>
        <v>1</v>
      </c>
      <c r="H3377" s="59">
        <f>MONTH(DATE(2024, FIND(Tabela4[[#This Row],[Mês]], "janfevmarabrmaijunjulagosetoutnovdez")/3 + 1, 1))</f>
        <v>8</v>
      </c>
      <c r="I3377" s="51">
        <v>37</v>
      </c>
      <c r="J3377" s="47">
        <v>37</v>
      </c>
    </row>
    <row r="3378" spans="1:10" x14ac:dyDescent="0.25">
      <c r="A3378" s="59" t="s">
        <v>202</v>
      </c>
      <c r="B3378" s="46" t="s">
        <v>192</v>
      </c>
      <c r="C3378" s="46" t="s">
        <v>186</v>
      </c>
      <c r="D3378" s="46" t="s">
        <v>179</v>
      </c>
      <c r="E3378" s="68">
        <f>_xlfn.XLOOKUP(Tabela4[[#This Row],[Origem]],Tabela2[Estado],Tabela2[Id_Porto],-1)</f>
        <v>11</v>
      </c>
      <c r="F3378" s="68">
        <f>_xlfn.XLOOKUP(Tabela4[[#This Row],[Destino]],Tabela2[Estado],Tabela2[Id_Porto],-1)</f>
        <v>3</v>
      </c>
      <c r="G3378" s="68">
        <f>_xlfn.XLOOKUP(Tabela4[[#This Row],[Tipo]],Tabela5[Tipo],Tabela5[Id_Carga],-1)</f>
        <v>1</v>
      </c>
      <c r="H3378" s="59">
        <f>MONTH(DATE(2024, FIND(Tabela4[[#This Row],[Mês]], "janfevmarabrmaijunjulagosetoutnovdez")/3 + 1, 1))</f>
        <v>8</v>
      </c>
      <c r="I3378" s="51">
        <v>37</v>
      </c>
      <c r="J3378" s="47">
        <v>37</v>
      </c>
    </row>
    <row r="3379" spans="1:10" x14ac:dyDescent="0.25">
      <c r="A3379" s="59" t="s">
        <v>202</v>
      </c>
      <c r="B3379" s="46" t="s">
        <v>191</v>
      </c>
      <c r="C3379" s="46" t="s">
        <v>183</v>
      </c>
      <c r="D3379" s="46" t="s">
        <v>185</v>
      </c>
      <c r="E3379" s="68">
        <f>_xlfn.XLOOKUP(Tabela4[[#This Row],[Origem]],Tabela2[Estado],Tabela2[Id_Porto],-1)</f>
        <v>8</v>
      </c>
      <c r="F3379" s="68">
        <f>_xlfn.XLOOKUP(Tabela4[[#This Row],[Destino]],Tabela2[Estado],Tabela2[Id_Porto],-1)</f>
        <v>10</v>
      </c>
      <c r="G3379" s="68">
        <f>_xlfn.XLOOKUP(Tabela4[[#This Row],[Tipo]],Tabela5[Tipo],Tabela5[Id_Carga],-1)</f>
        <v>3</v>
      </c>
      <c r="H3379" s="59">
        <f>MONTH(DATE(2024, FIND(Tabela4[[#This Row],[Mês]], "janfevmarabrmaijunjulagosetoutnovdez")/3 + 1, 1))</f>
        <v>8</v>
      </c>
      <c r="I3379" s="51">
        <v>18</v>
      </c>
      <c r="J3379" s="47">
        <v>36</v>
      </c>
    </row>
    <row r="3380" spans="1:10" x14ac:dyDescent="0.25">
      <c r="A3380" s="59" t="s">
        <v>202</v>
      </c>
      <c r="B3380" s="46" t="s">
        <v>192</v>
      </c>
      <c r="C3380" s="46" t="s">
        <v>185</v>
      </c>
      <c r="D3380" s="46" t="s">
        <v>186</v>
      </c>
      <c r="E3380" s="68">
        <f>_xlfn.XLOOKUP(Tabela4[[#This Row],[Origem]],Tabela2[Estado],Tabela2[Id_Porto],-1)</f>
        <v>10</v>
      </c>
      <c r="F3380" s="68">
        <f>_xlfn.XLOOKUP(Tabela4[[#This Row],[Destino]],Tabela2[Estado],Tabela2[Id_Porto],-1)</f>
        <v>11</v>
      </c>
      <c r="G3380" s="68">
        <f>_xlfn.XLOOKUP(Tabela4[[#This Row],[Tipo]],Tabela5[Tipo],Tabela5[Id_Carga],-1)</f>
        <v>1</v>
      </c>
      <c r="H3380" s="59">
        <f>MONTH(DATE(2024, FIND(Tabela4[[#This Row],[Mês]], "janfevmarabrmaijunjulagosetoutnovdez")/3 + 1, 1))</f>
        <v>8</v>
      </c>
      <c r="I3380" s="51">
        <v>34</v>
      </c>
      <c r="J3380" s="47">
        <v>34</v>
      </c>
    </row>
    <row r="3381" spans="1:10" x14ac:dyDescent="0.25">
      <c r="A3381" s="59" t="s">
        <v>202</v>
      </c>
      <c r="B3381" s="46" t="s">
        <v>191</v>
      </c>
      <c r="C3381" s="46" t="s">
        <v>183</v>
      </c>
      <c r="D3381" s="46" t="s">
        <v>184</v>
      </c>
      <c r="E3381" s="68">
        <f>_xlfn.XLOOKUP(Tabela4[[#This Row],[Origem]],Tabela2[Estado],Tabela2[Id_Porto],-1)</f>
        <v>8</v>
      </c>
      <c r="F3381" s="68">
        <f>_xlfn.XLOOKUP(Tabela4[[#This Row],[Destino]],Tabela2[Estado],Tabela2[Id_Porto],-1)</f>
        <v>9</v>
      </c>
      <c r="G3381" s="68">
        <f>_xlfn.XLOOKUP(Tabela4[[#This Row],[Tipo]],Tabela5[Tipo],Tabela5[Id_Carga],-1)</f>
        <v>3</v>
      </c>
      <c r="H3381" s="59">
        <f>MONTH(DATE(2024, FIND(Tabela4[[#This Row],[Mês]], "janfevmarabrmaijunjulagosetoutnovdez")/3 + 1, 1))</f>
        <v>8</v>
      </c>
      <c r="I3381" s="51">
        <v>17</v>
      </c>
      <c r="J3381" s="47">
        <v>34</v>
      </c>
    </row>
    <row r="3382" spans="1:10" x14ac:dyDescent="0.25">
      <c r="A3382" s="59" t="s">
        <v>202</v>
      </c>
      <c r="B3382" s="46" t="s">
        <v>191</v>
      </c>
      <c r="C3382" s="46" t="s">
        <v>187</v>
      </c>
      <c r="D3382" s="46" t="s">
        <v>179</v>
      </c>
      <c r="E3382" s="68">
        <f>_xlfn.XLOOKUP(Tabela4[[#This Row],[Origem]],Tabela2[Estado],Tabela2[Id_Porto],-1)</f>
        <v>12</v>
      </c>
      <c r="F3382" s="68">
        <f>_xlfn.XLOOKUP(Tabela4[[#This Row],[Destino]],Tabela2[Estado],Tabela2[Id_Porto],-1)</f>
        <v>3</v>
      </c>
      <c r="G3382" s="68">
        <f>_xlfn.XLOOKUP(Tabela4[[#This Row],[Tipo]],Tabela5[Tipo],Tabela5[Id_Carga],-1)</f>
        <v>3</v>
      </c>
      <c r="H3382" s="59">
        <f>MONTH(DATE(2024, FIND(Tabela4[[#This Row],[Mês]], "janfevmarabrmaijunjulagosetoutnovdez")/3 + 1, 1))</f>
        <v>8</v>
      </c>
      <c r="I3382" s="51">
        <v>16</v>
      </c>
      <c r="J3382" s="47">
        <v>32</v>
      </c>
    </row>
    <row r="3383" spans="1:10" x14ac:dyDescent="0.25">
      <c r="A3383" s="59" t="s">
        <v>202</v>
      </c>
      <c r="B3383" s="46" t="s">
        <v>191</v>
      </c>
      <c r="C3383" s="46" t="s">
        <v>186</v>
      </c>
      <c r="D3383" s="46" t="s">
        <v>180</v>
      </c>
      <c r="E3383" s="68">
        <f>_xlfn.XLOOKUP(Tabela4[[#This Row],[Origem]],Tabela2[Estado],Tabela2[Id_Porto],-1)</f>
        <v>11</v>
      </c>
      <c r="F3383" s="68">
        <f>_xlfn.XLOOKUP(Tabela4[[#This Row],[Destino]],Tabela2[Estado],Tabela2[Id_Porto],-1)</f>
        <v>5</v>
      </c>
      <c r="G3383" s="68">
        <f>_xlfn.XLOOKUP(Tabela4[[#This Row],[Tipo]],Tabela5[Tipo],Tabela5[Id_Carga],-1)</f>
        <v>3</v>
      </c>
      <c r="H3383" s="59">
        <f>MONTH(DATE(2024, FIND(Tabela4[[#This Row],[Mês]], "janfevmarabrmaijunjulagosetoutnovdez")/3 + 1, 1))</f>
        <v>8</v>
      </c>
      <c r="I3383" s="51">
        <v>16</v>
      </c>
      <c r="J3383" s="47">
        <v>32</v>
      </c>
    </row>
    <row r="3384" spans="1:10" x14ac:dyDescent="0.25">
      <c r="A3384" s="59" t="s">
        <v>202</v>
      </c>
      <c r="B3384" s="46" t="s">
        <v>191</v>
      </c>
      <c r="C3384" s="46" t="s">
        <v>186</v>
      </c>
      <c r="D3384" s="46" t="s">
        <v>183</v>
      </c>
      <c r="E3384" s="68">
        <f>_xlfn.XLOOKUP(Tabela4[[#This Row],[Origem]],Tabela2[Estado],Tabela2[Id_Porto],-1)</f>
        <v>11</v>
      </c>
      <c r="F3384" s="68">
        <f>_xlfn.XLOOKUP(Tabela4[[#This Row],[Destino]],Tabela2[Estado],Tabela2[Id_Porto],-1)</f>
        <v>8</v>
      </c>
      <c r="G3384" s="68">
        <f>_xlfn.XLOOKUP(Tabela4[[#This Row],[Tipo]],Tabela5[Tipo],Tabela5[Id_Carga],-1)</f>
        <v>3</v>
      </c>
      <c r="H3384" s="59">
        <f>MONTH(DATE(2024, FIND(Tabela4[[#This Row],[Mês]], "janfevmarabrmaijunjulagosetoutnovdez")/3 + 1, 1))</f>
        <v>8</v>
      </c>
      <c r="I3384" s="51">
        <v>16</v>
      </c>
      <c r="J3384" s="47">
        <v>32</v>
      </c>
    </row>
    <row r="3385" spans="1:10" x14ac:dyDescent="0.25">
      <c r="A3385" s="59" t="s">
        <v>202</v>
      </c>
      <c r="B3385" s="46" t="s">
        <v>191</v>
      </c>
      <c r="C3385" s="46" t="s">
        <v>181</v>
      </c>
      <c r="D3385" s="46" t="s">
        <v>184</v>
      </c>
      <c r="E3385" s="68">
        <f>_xlfn.XLOOKUP(Tabela4[[#This Row],[Origem]],Tabela2[Estado],Tabela2[Id_Porto],-1)</f>
        <v>6</v>
      </c>
      <c r="F3385" s="68">
        <f>_xlfn.XLOOKUP(Tabela4[[#This Row],[Destino]],Tabela2[Estado],Tabela2[Id_Porto],-1)</f>
        <v>9</v>
      </c>
      <c r="G3385" s="68">
        <f>_xlfn.XLOOKUP(Tabela4[[#This Row],[Tipo]],Tabela5[Tipo],Tabela5[Id_Carga],-1)</f>
        <v>3</v>
      </c>
      <c r="H3385" s="59">
        <f>MONTH(DATE(2024, FIND(Tabela4[[#This Row],[Mês]], "janfevmarabrmaijunjulagosetoutnovdez")/3 + 1, 1))</f>
        <v>8</v>
      </c>
      <c r="I3385" s="51">
        <v>15</v>
      </c>
      <c r="J3385" s="47">
        <v>30</v>
      </c>
    </row>
    <row r="3386" spans="1:10" x14ac:dyDescent="0.25">
      <c r="A3386" s="59" t="s">
        <v>202</v>
      </c>
      <c r="B3386" s="46" t="s">
        <v>191</v>
      </c>
      <c r="C3386" s="46" t="s">
        <v>180</v>
      </c>
      <c r="D3386" s="46" t="s">
        <v>186</v>
      </c>
      <c r="E3386" s="68">
        <f>_xlfn.XLOOKUP(Tabela4[[#This Row],[Origem]],Tabela2[Estado],Tabela2[Id_Porto],-1)</f>
        <v>5</v>
      </c>
      <c r="F3386" s="68">
        <f>_xlfn.XLOOKUP(Tabela4[[#This Row],[Destino]],Tabela2[Estado],Tabela2[Id_Porto],-1)</f>
        <v>11</v>
      </c>
      <c r="G3386" s="68">
        <f>_xlfn.XLOOKUP(Tabela4[[#This Row],[Tipo]],Tabela5[Tipo],Tabela5[Id_Carga],-1)</f>
        <v>3</v>
      </c>
      <c r="H3386" s="59">
        <f>MONTH(DATE(2024, FIND(Tabela4[[#This Row],[Mês]], "janfevmarabrmaijunjulagosetoutnovdez")/3 + 1, 1))</f>
        <v>8</v>
      </c>
      <c r="I3386" s="51">
        <v>15</v>
      </c>
      <c r="J3386" s="47">
        <v>30</v>
      </c>
    </row>
    <row r="3387" spans="1:10" x14ac:dyDescent="0.25">
      <c r="A3387" s="59" t="s">
        <v>202</v>
      </c>
      <c r="B3387" s="46" t="s">
        <v>193</v>
      </c>
      <c r="C3387" s="46" t="s">
        <v>185</v>
      </c>
      <c r="D3387" s="46" t="s">
        <v>186</v>
      </c>
      <c r="E3387" s="68">
        <f>_xlfn.XLOOKUP(Tabela4[[#This Row],[Origem]],Tabela2[Estado],Tabela2[Id_Porto],-1)</f>
        <v>10</v>
      </c>
      <c r="F3387" s="68">
        <f>_xlfn.XLOOKUP(Tabela4[[#This Row],[Destino]],Tabela2[Estado],Tabela2[Id_Porto],-1)</f>
        <v>11</v>
      </c>
      <c r="G3387" s="68">
        <f>_xlfn.XLOOKUP(Tabela4[[#This Row],[Tipo]],Tabela5[Tipo],Tabela5[Id_Carga],-1)</f>
        <v>4</v>
      </c>
      <c r="H3387" s="59">
        <f>MONTH(DATE(2024, FIND(Tabela4[[#This Row],[Mês]], "janfevmarabrmaijunjulagosetoutnovdez")/3 + 1, 1))</f>
        <v>8</v>
      </c>
      <c r="I3387" s="51">
        <v>15</v>
      </c>
      <c r="J3387" s="47">
        <v>30</v>
      </c>
    </row>
    <row r="3388" spans="1:10" x14ac:dyDescent="0.25">
      <c r="A3388" s="59" t="s">
        <v>202</v>
      </c>
      <c r="B3388" s="46" t="s">
        <v>192</v>
      </c>
      <c r="C3388" s="46" t="s">
        <v>187</v>
      </c>
      <c r="D3388" s="46" t="s">
        <v>184</v>
      </c>
      <c r="E3388" s="68">
        <f>_xlfn.XLOOKUP(Tabela4[[#This Row],[Origem]],Tabela2[Estado],Tabela2[Id_Porto],-1)</f>
        <v>12</v>
      </c>
      <c r="F3388" s="68">
        <f>_xlfn.XLOOKUP(Tabela4[[#This Row],[Destino]],Tabela2[Estado],Tabela2[Id_Porto],-1)</f>
        <v>9</v>
      </c>
      <c r="G3388" s="68">
        <f>_xlfn.XLOOKUP(Tabela4[[#This Row],[Tipo]],Tabela5[Tipo],Tabela5[Id_Carga],-1)</f>
        <v>1</v>
      </c>
      <c r="H3388" s="59">
        <f>MONTH(DATE(2024, FIND(Tabela4[[#This Row],[Mês]], "janfevmarabrmaijunjulagosetoutnovdez")/3 + 1, 1))</f>
        <v>8</v>
      </c>
      <c r="I3388" s="51">
        <v>30</v>
      </c>
      <c r="J3388" s="47">
        <v>30</v>
      </c>
    </row>
    <row r="3389" spans="1:10" x14ac:dyDescent="0.25">
      <c r="A3389" s="59" t="s">
        <v>202</v>
      </c>
      <c r="B3389" s="46" t="s">
        <v>192</v>
      </c>
      <c r="C3389" s="46" t="s">
        <v>184</v>
      </c>
      <c r="D3389" s="46" t="s">
        <v>177</v>
      </c>
      <c r="E3389" s="68">
        <f>_xlfn.XLOOKUP(Tabela4[[#This Row],[Origem]],Tabela2[Estado],Tabela2[Id_Porto],-1)</f>
        <v>9</v>
      </c>
      <c r="F3389" s="68">
        <f>_xlfn.XLOOKUP(Tabela4[[#This Row],[Destino]],Tabela2[Estado],Tabela2[Id_Porto],-1)</f>
        <v>1</v>
      </c>
      <c r="G3389" s="68">
        <f>_xlfn.XLOOKUP(Tabela4[[#This Row],[Tipo]],Tabela5[Tipo],Tabela5[Id_Carga],-1)</f>
        <v>1</v>
      </c>
      <c r="H3389" s="59">
        <f>MONTH(DATE(2024, FIND(Tabela4[[#This Row],[Mês]], "janfevmarabrmaijunjulagosetoutnovdez")/3 + 1, 1))</f>
        <v>8</v>
      </c>
      <c r="I3389" s="51">
        <v>30</v>
      </c>
      <c r="J3389" s="47">
        <v>30</v>
      </c>
    </row>
    <row r="3390" spans="1:10" x14ac:dyDescent="0.25">
      <c r="A3390" s="59" t="s">
        <v>202</v>
      </c>
      <c r="B3390" s="46" t="s">
        <v>192</v>
      </c>
      <c r="C3390" s="46" t="s">
        <v>177</v>
      </c>
      <c r="D3390" s="46" t="s">
        <v>184</v>
      </c>
      <c r="E3390" s="68">
        <f>_xlfn.XLOOKUP(Tabela4[[#This Row],[Origem]],Tabela2[Estado],Tabela2[Id_Porto],-1)</f>
        <v>1</v>
      </c>
      <c r="F3390" s="68">
        <f>_xlfn.XLOOKUP(Tabela4[[#This Row],[Destino]],Tabela2[Estado],Tabela2[Id_Porto],-1)</f>
        <v>9</v>
      </c>
      <c r="G3390" s="68">
        <f>_xlfn.XLOOKUP(Tabela4[[#This Row],[Tipo]],Tabela5[Tipo],Tabela5[Id_Carga],-1)</f>
        <v>1</v>
      </c>
      <c r="H3390" s="59">
        <f>MONTH(DATE(2024, FIND(Tabela4[[#This Row],[Mês]], "janfevmarabrmaijunjulagosetoutnovdez")/3 + 1, 1))</f>
        <v>8</v>
      </c>
      <c r="I3390" s="51">
        <v>29</v>
      </c>
      <c r="J3390" s="47">
        <v>29</v>
      </c>
    </row>
    <row r="3391" spans="1:10" x14ac:dyDescent="0.25">
      <c r="A3391" s="59" t="s">
        <v>202</v>
      </c>
      <c r="B3391" s="46" t="s">
        <v>192</v>
      </c>
      <c r="C3391" s="46" t="s">
        <v>180</v>
      </c>
      <c r="D3391" s="46" t="s">
        <v>187</v>
      </c>
      <c r="E3391" s="68">
        <f>_xlfn.XLOOKUP(Tabela4[[#This Row],[Origem]],Tabela2[Estado],Tabela2[Id_Porto],-1)</f>
        <v>5</v>
      </c>
      <c r="F3391" s="68">
        <f>_xlfn.XLOOKUP(Tabela4[[#This Row],[Destino]],Tabela2[Estado],Tabela2[Id_Porto],-1)</f>
        <v>12</v>
      </c>
      <c r="G3391" s="68">
        <f>_xlfn.XLOOKUP(Tabela4[[#This Row],[Tipo]],Tabela5[Tipo],Tabela5[Id_Carga],-1)</f>
        <v>1</v>
      </c>
      <c r="H3391" s="59">
        <f>MONTH(DATE(2024, FIND(Tabela4[[#This Row],[Mês]], "janfevmarabrmaijunjulagosetoutnovdez")/3 + 1, 1))</f>
        <v>8</v>
      </c>
      <c r="I3391" s="51">
        <v>29</v>
      </c>
      <c r="J3391" s="47">
        <v>29</v>
      </c>
    </row>
    <row r="3392" spans="1:10" x14ac:dyDescent="0.25">
      <c r="A3392" s="59" t="s">
        <v>202</v>
      </c>
      <c r="B3392" s="46" t="s">
        <v>192</v>
      </c>
      <c r="C3392" s="46" t="s">
        <v>184</v>
      </c>
      <c r="D3392" s="46" t="s">
        <v>177</v>
      </c>
      <c r="E3392" s="68">
        <f>_xlfn.XLOOKUP(Tabela4[[#This Row],[Origem]],Tabela2[Estado],Tabela2[Id_Porto],-1)</f>
        <v>9</v>
      </c>
      <c r="F3392" s="68">
        <f>_xlfn.XLOOKUP(Tabela4[[#This Row],[Destino]],Tabela2[Estado],Tabela2[Id_Porto],-1)</f>
        <v>1</v>
      </c>
      <c r="G3392" s="68">
        <f>_xlfn.XLOOKUP(Tabela4[[#This Row],[Tipo]],Tabela5[Tipo],Tabela5[Id_Carga],-1)</f>
        <v>1</v>
      </c>
      <c r="H3392" s="59">
        <f>MONTH(DATE(2024, FIND(Tabela4[[#This Row],[Mês]], "janfevmarabrmaijunjulagosetoutnovdez")/3 + 1, 1))</f>
        <v>8</v>
      </c>
      <c r="I3392" s="51">
        <v>29</v>
      </c>
      <c r="J3392" s="47">
        <v>29</v>
      </c>
    </row>
    <row r="3393" spans="1:10" x14ac:dyDescent="0.25">
      <c r="A3393" s="59" t="s">
        <v>202</v>
      </c>
      <c r="B3393" s="46" t="s">
        <v>191</v>
      </c>
      <c r="C3393" s="46" t="s">
        <v>183</v>
      </c>
      <c r="D3393" s="46" t="s">
        <v>186</v>
      </c>
      <c r="E3393" s="68">
        <f>_xlfn.XLOOKUP(Tabela4[[#This Row],[Origem]],Tabela2[Estado],Tabela2[Id_Porto],-1)</f>
        <v>8</v>
      </c>
      <c r="F3393" s="68">
        <f>_xlfn.XLOOKUP(Tabela4[[#This Row],[Destino]],Tabela2[Estado],Tabela2[Id_Porto],-1)</f>
        <v>11</v>
      </c>
      <c r="G3393" s="68">
        <f>_xlfn.XLOOKUP(Tabela4[[#This Row],[Tipo]],Tabela5[Tipo],Tabela5[Id_Carga],-1)</f>
        <v>3</v>
      </c>
      <c r="H3393" s="59">
        <f>MONTH(DATE(2024, FIND(Tabela4[[#This Row],[Mês]], "janfevmarabrmaijunjulagosetoutnovdez")/3 + 1, 1))</f>
        <v>8</v>
      </c>
      <c r="I3393" s="51">
        <v>14</v>
      </c>
      <c r="J3393" s="47">
        <v>28</v>
      </c>
    </row>
    <row r="3394" spans="1:10" x14ac:dyDescent="0.25">
      <c r="A3394" s="59" t="s">
        <v>202</v>
      </c>
      <c r="B3394" s="46" t="s">
        <v>193</v>
      </c>
      <c r="C3394" s="46" t="s">
        <v>186</v>
      </c>
      <c r="D3394" s="46" t="s">
        <v>179</v>
      </c>
      <c r="E3394" s="68">
        <f>_xlfn.XLOOKUP(Tabela4[[#This Row],[Origem]],Tabela2[Estado],Tabela2[Id_Porto],-1)</f>
        <v>11</v>
      </c>
      <c r="F3394" s="68">
        <f>_xlfn.XLOOKUP(Tabela4[[#This Row],[Destino]],Tabela2[Estado],Tabela2[Id_Porto],-1)</f>
        <v>3</v>
      </c>
      <c r="G3394" s="68">
        <f>_xlfn.XLOOKUP(Tabela4[[#This Row],[Tipo]],Tabela5[Tipo],Tabela5[Id_Carga],-1)</f>
        <v>4</v>
      </c>
      <c r="H3394" s="59">
        <f>MONTH(DATE(2024, FIND(Tabela4[[#This Row],[Mês]], "janfevmarabrmaijunjulagosetoutnovdez")/3 + 1, 1))</f>
        <v>8</v>
      </c>
      <c r="I3394" s="51">
        <v>14</v>
      </c>
      <c r="J3394" s="47">
        <v>28</v>
      </c>
    </row>
    <row r="3395" spans="1:10" x14ac:dyDescent="0.25">
      <c r="A3395" s="59" t="s">
        <v>202</v>
      </c>
      <c r="B3395" s="46" t="s">
        <v>191</v>
      </c>
      <c r="C3395" s="46" t="s">
        <v>184</v>
      </c>
      <c r="D3395" s="46" t="s">
        <v>86</v>
      </c>
      <c r="E3395" s="68">
        <f>_xlfn.XLOOKUP(Tabela4[[#This Row],[Origem]],Tabela2[Estado],Tabela2[Id_Porto],-1)</f>
        <v>9</v>
      </c>
      <c r="F3395" s="68">
        <f>_xlfn.XLOOKUP(Tabela4[[#This Row],[Destino]],Tabela2[Estado],Tabela2[Id_Porto],-1)</f>
        <v>4</v>
      </c>
      <c r="G3395" s="68">
        <f>_xlfn.XLOOKUP(Tabela4[[#This Row],[Tipo]],Tabela5[Tipo],Tabela5[Id_Carga],-1)</f>
        <v>3</v>
      </c>
      <c r="H3395" s="59">
        <f>MONTH(DATE(2024, FIND(Tabela4[[#This Row],[Mês]], "janfevmarabrmaijunjulagosetoutnovdez")/3 + 1, 1))</f>
        <v>8</v>
      </c>
      <c r="I3395" s="51">
        <v>14</v>
      </c>
      <c r="J3395" s="47">
        <v>28</v>
      </c>
    </row>
    <row r="3396" spans="1:10" x14ac:dyDescent="0.25">
      <c r="A3396" s="59" t="s">
        <v>202</v>
      </c>
      <c r="B3396" s="46" t="s">
        <v>192</v>
      </c>
      <c r="C3396" s="46" t="s">
        <v>177</v>
      </c>
      <c r="D3396" s="46" t="s">
        <v>181</v>
      </c>
      <c r="E3396" s="68">
        <f>_xlfn.XLOOKUP(Tabela4[[#This Row],[Origem]],Tabela2[Estado],Tabela2[Id_Porto],-1)</f>
        <v>1</v>
      </c>
      <c r="F3396" s="68">
        <f>_xlfn.XLOOKUP(Tabela4[[#This Row],[Destino]],Tabela2[Estado],Tabela2[Id_Porto],-1)</f>
        <v>6</v>
      </c>
      <c r="G3396" s="68">
        <f>_xlfn.XLOOKUP(Tabela4[[#This Row],[Tipo]],Tabela5[Tipo],Tabela5[Id_Carga],-1)</f>
        <v>1</v>
      </c>
      <c r="H3396" s="59">
        <f>MONTH(DATE(2024, FIND(Tabela4[[#This Row],[Mês]], "janfevmarabrmaijunjulagosetoutnovdez")/3 + 1, 1))</f>
        <v>8</v>
      </c>
      <c r="I3396" s="51">
        <v>26</v>
      </c>
      <c r="J3396" s="47">
        <v>26</v>
      </c>
    </row>
    <row r="3397" spans="1:10" x14ac:dyDescent="0.25">
      <c r="A3397" s="59" t="s">
        <v>202</v>
      </c>
      <c r="B3397" s="46" t="s">
        <v>191</v>
      </c>
      <c r="C3397" s="46" t="s">
        <v>186</v>
      </c>
      <c r="D3397" s="46" t="s">
        <v>183</v>
      </c>
      <c r="E3397" s="68">
        <f>_xlfn.XLOOKUP(Tabela4[[#This Row],[Origem]],Tabela2[Estado],Tabela2[Id_Porto],-1)</f>
        <v>11</v>
      </c>
      <c r="F3397" s="68">
        <f>_xlfn.XLOOKUP(Tabela4[[#This Row],[Destino]],Tabela2[Estado],Tabela2[Id_Porto],-1)</f>
        <v>8</v>
      </c>
      <c r="G3397" s="68">
        <f>_xlfn.XLOOKUP(Tabela4[[#This Row],[Tipo]],Tabela5[Tipo],Tabela5[Id_Carga],-1)</f>
        <v>3</v>
      </c>
      <c r="H3397" s="59">
        <f>MONTH(DATE(2024, FIND(Tabela4[[#This Row],[Mês]], "janfevmarabrmaijunjulagosetoutnovdez")/3 + 1, 1))</f>
        <v>8</v>
      </c>
      <c r="I3397" s="51">
        <v>13</v>
      </c>
      <c r="J3397" s="47">
        <v>26</v>
      </c>
    </row>
    <row r="3398" spans="1:10" x14ac:dyDescent="0.25">
      <c r="A3398" s="59" t="s">
        <v>202</v>
      </c>
      <c r="B3398" s="46" t="s">
        <v>191</v>
      </c>
      <c r="C3398" s="46" t="s">
        <v>181</v>
      </c>
      <c r="D3398" s="46" t="s">
        <v>180</v>
      </c>
      <c r="E3398" s="68">
        <f>_xlfn.XLOOKUP(Tabela4[[#This Row],[Origem]],Tabela2[Estado],Tabela2[Id_Porto],-1)</f>
        <v>6</v>
      </c>
      <c r="F3398" s="68">
        <f>_xlfn.XLOOKUP(Tabela4[[#This Row],[Destino]],Tabela2[Estado],Tabela2[Id_Porto],-1)</f>
        <v>5</v>
      </c>
      <c r="G3398" s="68">
        <f>_xlfn.XLOOKUP(Tabela4[[#This Row],[Tipo]],Tabela5[Tipo],Tabela5[Id_Carga],-1)</f>
        <v>3</v>
      </c>
      <c r="H3398" s="59">
        <f>MONTH(DATE(2024, FIND(Tabela4[[#This Row],[Mês]], "janfevmarabrmaijunjulagosetoutnovdez")/3 + 1, 1))</f>
        <v>8</v>
      </c>
      <c r="I3398" s="51">
        <v>12</v>
      </c>
      <c r="J3398" s="47">
        <v>24</v>
      </c>
    </row>
    <row r="3399" spans="1:10" x14ac:dyDescent="0.25">
      <c r="A3399" s="59" t="s">
        <v>202</v>
      </c>
      <c r="B3399" s="46" t="s">
        <v>193</v>
      </c>
      <c r="C3399" s="46" t="s">
        <v>86</v>
      </c>
      <c r="D3399" s="46" t="s">
        <v>177</v>
      </c>
      <c r="E3399" s="68">
        <f>_xlfn.XLOOKUP(Tabela4[[#This Row],[Origem]],Tabela2[Estado],Tabela2[Id_Porto],-1)</f>
        <v>4</v>
      </c>
      <c r="F3399" s="68">
        <f>_xlfn.XLOOKUP(Tabela4[[#This Row],[Destino]],Tabela2[Estado],Tabela2[Id_Porto],-1)</f>
        <v>1</v>
      </c>
      <c r="G3399" s="68">
        <f>_xlfn.XLOOKUP(Tabela4[[#This Row],[Tipo]],Tabela5[Tipo],Tabela5[Id_Carga],-1)</f>
        <v>4</v>
      </c>
      <c r="H3399" s="59">
        <f>MONTH(DATE(2024, FIND(Tabela4[[#This Row],[Mês]], "janfevmarabrmaijunjulagosetoutnovdez")/3 + 1, 1))</f>
        <v>8</v>
      </c>
      <c r="I3399" s="51">
        <v>12</v>
      </c>
      <c r="J3399" s="47">
        <v>24</v>
      </c>
    </row>
    <row r="3400" spans="1:10" x14ac:dyDescent="0.25">
      <c r="A3400" s="59" t="s">
        <v>202</v>
      </c>
      <c r="B3400" s="46" t="s">
        <v>192</v>
      </c>
      <c r="C3400" s="46" t="s">
        <v>185</v>
      </c>
      <c r="D3400" s="46" t="s">
        <v>186</v>
      </c>
      <c r="E3400" s="68">
        <f>_xlfn.XLOOKUP(Tabela4[[#This Row],[Origem]],Tabela2[Estado],Tabela2[Id_Porto],-1)</f>
        <v>10</v>
      </c>
      <c r="F3400" s="68">
        <f>_xlfn.XLOOKUP(Tabela4[[#This Row],[Destino]],Tabela2[Estado],Tabela2[Id_Porto],-1)</f>
        <v>11</v>
      </c>
      <c r="G3400" s="68">
        <f>_xlfn.XLOOKUP(Tabela4[[#This Row],[Tipo]],Tabela5[Tipo],Tabela5[Id_Carga],-1)</f>
        <v>1</v>
      </c>
      <c r="H3400" s="59">
        <f>MONTH(DATE(2024, FIND(Tabela4[[#This Row],[Mês]], "janfevmarabrmaijunjulagosetoutnovdez")/3 + 1, 1))</f>
        <v>8</v>
      </c>
      <c r="I3400" s="51">
        <v>24</v>
      </c>
      <c r="J3400" s="47">
        <v>24</v>
      </c>
    </row>
    <row r="3401" spans="1:10" x14ac:dyDescent="0.25">
      <c r="A3401" s="59" t="s">
        <v>202</v>
      </c>
      <c r="B3401" s="46" t="s">
        <v>191</v>
      </c>
      <c r="C3401" s="46" t="s">
        <v>186</v>
      </c>
      <c r="D3401" s="46" t="s">
        <v>180</v>
      </c>
      <c r="E3401" s="68">
        <f>_xlfn.XLOOKUP(Tabela4[[#This Row],[Origem]],Tabela2[Estado],Tabela2[Id_Porto],-1)</f>
        <v>11</v>
      </c>
      <c r="F3401" s="68">
        <f>_xlfn.XLOOKUP(Tabela4[[#This Row],[Destino]],Tabela2[Estado],Tabela2[Id_Porto],-1)</f>
        <v>5</v>
      </c>
      <c r="G3401" s="68">
        <f>_xlfn.XLOOKUP(Tabela4[[#This Row],[Tipo]],Tabela5[Tipo],Tabela5[Id_Carga],-1)</f>
        <v>3</v>
      </c>
      <c r="H3401" s="59">
        <f>MONTH(DATE(2024, FIND(Tabela4[[#This Row],[Mês]], "janfevmarabrmaijunjulagosetoutnovdez")/3 + 1, 1))</f>
        <v>8</v>
      </c>
      <c r="I3401" s="51">
        <v>12</v>
      </c>
      <c r="J3401" s="47">
        <v>24</v>
      </c>
    </row>
    <row r="3402" spans="1:10" x14ac:dyDescent="0.25">
      <c r="A3402" s="59" t="s">
        <v>202</v>
      </c>
      <c r="B3402" s="46" t="s">
        <v>193</v>
      </c>
      <c r="C3402" s="46" t="s">
        <v>184</v>
      </c>
      <c r="D3402" s="46" t="s">
        <v>186</v>
      </c>
      <c r="E3402" s="68">
        <f>_xlfn.XLOOKUP(Tabela4[[#This Row],[Origem]],Tabela2[Estado],Tabela2[Id_Porto],-1)</f>
        <v>9</v>
      </c>
      <c r="F3402" s="68">
        <f>_xlfn.XLOOKUP(Tabela4[[#This Row],[Destino]],Tabela2[Estado],Tabela2[Id_Porto],-1)</f>
        <v>11</v>
      </c>
      <c r="G3402" s="68">
        <f>_xlfn.XLOOKUP(Tabela4[[#This Row],[Tipo]],Tabela5[Tipo],Tabela5[Id_Carga],-1)</f>
        <v>4</v>
      </c>
      <c r="H3402" s="59">
        <f>MONTH(DATE(2024, FIND(Tabela4[[#This Row],[Mês]], "janfevmarabrmaijunjulagosetoutnovdez")/3 + 1, 1))</f>
        <v>8</v>
      </c>
      <c r="I3402" s="51">
        <v>12</v>
      </c>
      <c r="J3402" s="47">
        <v>24</v>
      </c>
    </row>
    <row r="3403" spans="1:10" x14ac:dyDescent="0.25">
      <c r="A3403" s="59" t="s">
        <v>202</v>
      </c>
      <c r="B3403" s="46" t="s">
        <v>192</v>
      </c>
      <c r="C3403" s="46" t="s">
        <v>186</v>
      </c>
      <c r="D3403" s="46" t="s">
        <v>183</v>
      </c>
      <c r="E3403" s="68">
        <f>_xlfn.XLOOKUP(Tabela4[[#This Row],[Origem]],Tabela2[Estado],Tabela2[Id_Porto],-1)</f>
        <v>11</v>
      </c>
      <c r="F3403" s="68">
        <f>_xlfn.XLOOKUP(Tabela4[[#This Row],[Destino]],Tabela2[Estado],Tabela2[Id_Porto],-1)</f>
        <v>8</v>
      </c>
      <c r="G3403" s="68">
        <f>_xlfn.XLOOKUP(Tabela4[[#This Row],[Tipo]],Tabela5[Tipo],Tabela5[Id_Carga],-1)</f>
        <v>1</v>
      </c>
      <c r="H3403" s="59">
        <f>MONTH(DATE(2024, FIND(Tabela4[[#This Row],[Mês]], "janfevmarabrmaijunjulagosetoutnovdez")/3 + 1, 1))</f>
        <v>8</v>
      </c>
      <c r="I3403" s="51">
        <v>23</v>
      </c>
      <c r="J3403" s="47">
        <v>23</v>
      </c>
    </row>
    <row r="3404" spans="1:10" x14ac:dyDescent="0.25">
      <c r="A3404" s="59" t="s">
        <v>202</v>
      </c>
      <c r="B3404" s="46" t="s">
        <v>192</v>
      </c>
      <c r="C3404" s="46" t="s">
        <v>177</v>
      </c>
      <c r="D3404" s="46" t="s">
        <v>186</v>
      </c>
      <c r="E3404" s="68">
        <f>_xlfn.XLOOKUP(Tabela4[[#This Row],[Origem]],Tabela2[Estado],Tabela2[Id_Porto],-1)</f>
        <v>1</v>
      </c>
      <c r="F3404" s="68">
        <f>_xlfn.XLOOKUP(Tabela4[[#This Row],[Destino]],Tabela2[Estado],Tabela2[Id_Porto],-1)</f>
        <v>11</v>
      </c>
      <c r="G3404" s="68">
        <f>_xlfn.XLOOKUP(Tabela4[[#This Row],[Tipo]],Tabela5[Tipo],Tabela5[Id_Carga],-1)</f>
        <v>1</v>
      </c>
      <c r="H3404" s="59">
        <f>MONTH(DATE(2024, FIND(Tabela4[[#This Row],[Mês]], "janfevmarabrmaijunjulagosetoutnovdez")/3 + 1, 1))</f>
        <v>8</v>
      </c>
      <c r="I3404" s="51">
        <v>22</v>
      </c>
      <c r="J3404" s="47">
        <v>22</v>
      </c>
    </row>
    <row r="3405" spans="1:10" x14ac:dyDescent="0.25">
      <c r="A3405" s="59" t="s">
        <v>202</v>
      </c>
      <c r="B3405" s="46" t="s">
        <v>191</v>
      </c>
      <c r="C3405" s="46" t="s">
        <v>177</v>
      </c>
      <c r="D3405" s="46" t="s">
        <v>186</v>
      </c>
      <c r="E3405" s="68">
        <f>_xlfn.XLOOKUP(Tabela4[[#This Row],[Origem]],Tabela2[Estado],Tabela2[Id_Porto],-1)</f>
        <v>1</v>
      </c>
      <c r="F3405" s="68">
        <f>_xlfn.XLOOKUP(Tabela4[[#This Row],[Destino]],Tabela2[Estado],Tabela2[Id_Porto],-1)</f>
        <v>11</v>
      </c>
      <c r="G3405" s="68">
        <f>_xlfn.XLOOKUP(Tabela4[[#This Row],[Tipo]],Tabela5[Tipo],Tabela5[Id_Carga],-1)</f>
        <v>3</v>
      </c>
      <c r="H3405" s="59">
        <f>MONTH(DATE(2024, FIND(Tabela4[[#This Row],[Mês]], "janfevmarabrmaijunjulagosetoutnovdez")/3 + 1, 1))</f>
        <v>8</v>
      </c>
      <c r="I3405" s="51">
        <v>11</v>
      </c>
      <c r="J3405" s="47">
        <v>22</v>
      </c>
    </row>
    <row r="3406" spans="1:10" x14ac:dyDescent="0.25">
      <c r="A3406" s="59" t="s">
        <v>202</v>
      </c>
      <c r="B3406" s="46" t="s">
        <v>191</v>
      </c>
      <c r="C3406" s="46" t="s">
        <v>187</v>
      </c>
      <c r="D3406" s="46" t="s">
        <v>184</v>
      </c>
      <c r="E3406" s="68">
        <f>_xlfn.XLOOKUP(Tabela4[[#This Row],[Origem]],Tabela2[Estado],Tabela2[Id_Porto],-1)</f>
        <v>12</v>
      </c>
      <c r="F3406" s="68">
        <f>_xlfn.XLOOKUP(Tabela4[[#This Row],[Destino]],Tabela2[Estado],Tabela2[Id_Porto],-1)</f>
        <v>9</v>
      </c>
      <c r="G3406" s="68">
        <f>_xlfn.XLOOKUP(Tabela4[[#This Row],[Tipo]],Tabela5[Tipo],Tabela5[Id_Carga],-1)</f>
        <v>3</v>
      </c>
      <c r="H3406" s="59">
        <f>MONTH(DATE(2024, FIND(Tabela4[[#This Row],[Mês]], "janfevmarabrmaijunjulagosetoutnovdez")/3 + 1, 1))</f>
        <v>8</v>
      </c>
      <c r="I3406" s="51">
        <v>11</v>
      </c>
      <c r="J3406" s="47">
        <v>22</v>
      </c>
    </row>
    <row r="3407" spans="1:10" x14ac:dyDescent="0.25">
      <c r="A3407" s="59" t="s">
        <v>202</v>
      </c>
      <c r="B3407" s="46" t="s">
        <v>191</v>
      </c>
      <c r="C3407" s="46" t="s">
        <v>184</v>
      </c>
      <c r="D3407" s="46" t="s">
        <v>177</v>
      </c>
      <c r="E3407" s="68">
        <f>_xlfn.XLOOKUP(Tabela4[[#This Row],[Origem]],Tabela2[Estado],Tabela2[Id_Porto],-1)</f>
        <v>9</v>
      </c>
      <c r="F3407" s="68">
        <f>_xlfn.XLOOKUP(Tabela4[[#This Row],[Destino]],Tabela2[Estado],Tabela2[Id_Porto],-1)</f>
        <v>1</v>
      </c>
      <c r="G3407" s="68">
        <f>_xlfn.XLOOKUP(Tabela4[[#This Row],[Tipo]],Tabela5[Tipo],Tabela5[Id_Carga],-1)</f>
        <v>3</v>
      </c>
      <c r="H3407" s="59">
        <f>MONTH(DATE(2024, FIND(Tabela4[[#This Row],[Mês]], "janfevmarabrmaijunjulagosetoutnovdez")/3 + 1, 1))</f>
        <v>8</v>
      </c>
      <c r="I3407" s="51">
        <v>11</v>
      </c>
      <c r="J3407" s="47">
        <v>22</v>
      </c>
    </row>
    <row r="3408" spans="1:10" x14ac:dyDescent="0.25">
      <c r="A3408" s="59" t="s">
        <v>202</v>
      </c>
      <c r="B3408" s="46" t="s">
        <v>193</v>
      </c>
      <c r="C3408" s="46" t="s">
        <v>184</v>
      </c>
      <c r="D3408" s="46" t="s">
        <v>179</v>
      </c>
      <c r="E3408" s="68">
        <f>_xlfn.XLOOKUP(Tabela4[[#This Row],[Origem]],Tabela2[Estado],Tabela2[Id_Porto],-1)</f>
        <v>9</v>
      </c>
      <c r="F3408" s="68">
        <f>_xlfn.XLOOKUP(Tabela4[[#This Row],[Destino]],Tabela2[Estado],Tabela2[Id_Porto],-1)</f>
        <v>3</v>
      </c>
      <c r="G3408" s="68">
        <f>_xlfn.XLOOKUP(Tabela4[[#This Row],[Tipo]],Tabela5[Tipo],Tabela5[Id_Carga],-1)</f>
        <v>4</v>
      </c>
      <c r="H3408" s="59">
        <f>MONTH(DATE(2024, FIND(Tabela4[[#This Row],[Mês]], "janfevmarabrmaijunjulagosetoutnovdez")/3 + 1, 1))</f>
        <v>8</v>
      </c>
      <c r="I3408" s="51">
        <v>11</v>
      </c>
      <c r="J3408" s="47">
        <v>22</v>
      </c>
    </row>
    <row r="3409" spans="1:10" x14ac:dyDescent="0.25">
      <c r="A3409" s="59" t="s">
        <v>202</v>
      </c>
      <c r="B3409" s="46" t="s">
        <v>191</v>
      </c>
      <c r="C3409" s="46" t="s">
        <v>184</v>
      </c>
      <c r="D3409" s="46" t="s">
        <v>186</v>
      </c>
      <c r="E3409" s="68">
        <f>_xlfn.XLOOKUP(Tabela4[[#This Row],[Origem]],Tabela2[Estado],Tabela2[Id_Porto],-1)</f>
        <v>9</v>
      </c>
      <c r="F3409" s="68">
        <f>_xlfn.XLOOKUP(Tabela4[[#This Row],[Destino]],Tabela2[Estado],Tabela2[Id_Porto],-1)</f>
        <v>11</v>
      </c>
      <c r="G3409" s="68">
        <f>_xlfn.XLOOKUP(Tabela4[[#This Row],[Tipo]],Tabela5[Tipo],Tabela5[Id_Carga],-1)</f>
        <v>3</v>
      </c>
      <c r="H3409" s="59">
        <f>MONTH(DATE(2024, FIND(Tabela4[[#This Row],[Mês]], "janfevmarabrmaijunjulagosetoutnovdez")/3 + 1, 1))</f>
        <v>8</v>
      </c>
      <c r="I3409" s="51">
        <v>11</v>
      </c>
      <c r="J3409" s="47">
        <v>22</v>
      </c>
    </row>
    <row r="3410" spans="1:10" x14ac:dyDescent="0.25">
      <c r="A3410" s="59" t="s">
        <v>202</v>
      </c>
      <c r="B3410" s="46" t="s">
        <v>192</v>
      </c>
      <c r="C3410" s="46" t="s">
        <v>177</v>
      </c>
      <c r="D3410" s="46" t="s">
        <v>86</v>
      </c>
      <c r="E3410" s="68">
        <f>_xlfn.XLOOKUP(Tabela4[[#This Row],[Origem]],Tabela2[Estado],Tabela2[Id_Porto],-1)</f>
        <v>1</v>
      </c>
      <c r="F3410" s="68">
        <f>_xlfn.XLOOKUP(Tabela4[[#This Row],[Destino]],Tabela2[Estado],Tabela2[Id_Porto],-1)</f>
        <v>4</v>
      </c>
      <c r="G3410" s="68">
        <f>_xlfn.XLOOKUP(Tabela4[[#This Row],[Tipo]],Tabela5[Tipo],Tabela5[Id_Carga],-1)</f>
        <v>1</v>
      </c>
      <c r="H3410" s="59">
        <f>MONTH(DATE(2024, FIND(Tabela4[[#This Row],[Mês]], "janfevmarabrmaijunjulagosetoutnovdez")/3 + 1, 1))</f>
        <v>8</v>
      </c>
      <c r="I3410" s="51">
        <v>20</v>
      </c>
      <c r="J3410" s="47">
        <v>20</v>
      </c>
    </row>
    <row r="3411" spans="1:10" x14ac:dyDescent="0.25">
      <c r="A3411" s="59" t="s">
        <v>202</v>
      </c>
      <c r="B3411" s="46" t="s">
        <v>192</v>
      </c>
      <c r="C3411" s="46" t="s">
        <v>177</v>
      </c>
      <c r="D3411" s="46" t="s">
        <v>186</v>
      </c>
      <c r="E3411" s="68">
        <f>_xlfn.XLOOKUP(Tabela4[[#This Row],[Origem]],Tabela2[Estado],Tabela2[Id_Porto],-1)</f>
        <v>1</v>
      </c>
      <c r="F3411" s="68">
        <f>_xlfn.XLOOKUP(Tabela4[[#This Row],[Destino]],Tabela2[Estado],Tabela2[Id_Porto],-1)</f>
        <v>11</v>
      </c>
      <c r="G3411" s="68">
        <f>_xlfn.XLOOKUP(Tabela4[[#This Row],[Tipo]],Tabela5[Tipo],Tabela5[Id_Carga],-1)</f>
        <v>1</v>
      </c>
      <c r="H3411" s="59">
        <f>MONTH(DATE(2024, FIND(Tabela4[[#This Row],[Mês]], "janfevmarabrmaijunjulagosetoutnovdez")/3 + 1, 1))</f>
        <v>8</v>
      </c>
      <c r="I3411" s="51">
        <v>20</v>
      </c>
      <c r="J3411" s="47">
        <v>20</v>
      </c>
    </row>
    <row r="3412" spans="1:10" x14ac:dyDescent="0.25">
      <c r="A3412" s="59" t="s">
        <v>202</v>
      </c>
      <c r="B3412" s="46" t="s">
        <v>192</v>
      </c>
      <c r="C3412" s="46" t="s">
        <v>182</v>
      </c>
      <c r="D3412" s="46" t="s">
        <v>183</v>
      </c>
      <c r="E3412" s="68">
        <f>_xlfn.XLOOKUP(Tabela4[[#This Row],[Origem]],Tabela2[Estado],Tabela2[Id_Porto],-1)</f>
        <v>7</v>
      </c>
      <c r="F3412" s="68">
        <f>_xlfn.XLOOKUP(Tabela4[[#This Row],[Destino]],Tabela2[Estado],Tabela2[Id_Porto],-1)</f>
        <v>8</v>
      </c>
      <c r="G3412" s="68">
        <f>_xlfn.XLOOKUP(Tabela4[[#This Row],[Tipo]],Tabela5[Tipo],Tabela5[Id_Carga],-1)</f>
        <v>1</v>
      </c>
      <c r="H3412" s="59">
        <f>MONTH(DATE(2024, FIND(Tabela4[[#This Row],[Mês]], "janfevmarabrmaijunjulagosetoutnovdez")/3 + 1, 1))</f>
        <v>8</v>
      </c>
      <c r="I3412" s="51">
        <v>20</v>
      </c>
      <c r="J3412" s="47">
        <v>20</v>
      </c>
    </row>
    <row r="3413" spans="1:10" x14ac:dyDescent="0.25">
      <c r="A3413" s="59" t="s">
        <v>202</v>
      </c>
      <c r="B3413" s="46" t="s">
        <v>191</v>
      </c>
      <c r="C3413" s="46" t="s">
        <v>178</v>
      </c>
      <c r="D3413" s="46" t="s">
        <v>186</v>
      </c>
      <c r="E3413" s="68">
        <f>_xlfn.XLOOKUP(Tabela4[[#This Row],[Origem]],Tabela2[Estado],Tabela2[Id_Porto],-1)</f>
        <v>2</v>
      </c>
      <c r="F3413" s="68">
        <f>_xlfn.XLOOKUP(Tabela4[[#This Row],[Destino]],Tabela2[Estado],Tabela2[Id_Porto],-1)</f>
        <v>11</v>
      </c>
      <c r="G3413" s="68">
        <f>_xlfn.XLOOKUP(Tabela4[[#This Row],[Tipo]],Tabela5[Tipo],Tabela5[Id_Carga],-1)</f>
        <v>3</v>
      </c>
      <c r="H3413" s="59">
        <f>MONTH(DATE(2024, FIND(Tabela4[[#This Row],[Mês]], "janfevmarabrmaijunjulagosetoutnovdez")/3 + 1, 1))</f>
        <v>8</v>
      </c>
      <c r="I3413" s="51">
        <v>10</v>
      </c>
      <c r="J3413" s="47">
        <v>20</v>
      </c>
    </row>
    <row r="3414" spans="1:10" x14ac:dyDescent="0.25">
      <c r="A3414" s="59" t="s">
        <v>202</v>
      </c>
      <c r="B3414" s="46" t="s">
        <v>192</v>
      </c>
      <c r="C3414" s="46" t="s">
        <v>184</v>
      </c>
      <c r="D3414" s="46" t="s">
        <v>186</v>
      </c>
      <c r="E3414" s="68">
        <f>_xlfn.XLOOKUP(Tabela4[[#This Row],[Origem]],Tabela2[Estado],Tabela2[Id_Porto],-1)</f>
        <v>9</v>
      </c>
      <c r="F3414" s="68">
        <f>_xlfn.XLOOKUP(Tabela4[[#This Row],[Destino]],Tabela2[Estado],Tabela2[Id_Porto],-1)</f>
        <v>11</v>
      </c>
      <c r="G3414" s="68">
        <f>_xlfn.XLOOKUP(Tabela4[[#This Row],[Tipo]],Tabela5[Tipo],Tabela5[Id_Carga],-1)</f>
        <v>1</v>
      </c>
      <c r="H3414" s="59">
        <f>MONTH(DATE(2024, FIND(Tabela4[[#This Row],[Mês]], "janfevmarabrmaijunjulagosetoutnovdez")/3 + 1, 1))</f>
        <v>8</v>
      </c>
      <c r="I3414" s="51">
        <v>20</v>
      </c>
      <c r="J3414" s="47">
        <v>20</v>
      </c>
    </row>
    <row r="3415" spans="1:10" x14ac:dyDescent="0.25">
      <c r="A3415" s="59" t="s">
        <v>202</v>
      </c>
      <c r="B3415" s="46" t="s">
        <v>192</v>
      </c>
      <c r="C3415" s="46" t="s">
        <v>180</v>
      </c>
      <c r="D3415" s="46" t="s">
        <v>181</v>
      </c>
      <c r="E3415" s="68">
        <f>_xlfn.XLOOKUP(Tabela4[[#This Row],[Origem]],Tabela2[Estado],Tabela2[Id_Porto],-1)</f>
        <v>5</v>
      </c>
      <c r="F3415" s="68">
        <f>_xlfn.XLOOKUP(Tabela4[[#This Row],[Destino]],Tabela2[Estado],Tabela2[Id_Porto],-1)</f>
        <v>6</v>
      </c>
      <c r="G3415" s="68">
        <f>_xlfn.XLOOKUP(Tabela4[[#This Row],[Tipo]],Tabela5[Tipo],Tabela5[Id_Carga],-1)</f>
        <v>1</v>
      </c>
      <c r="H3415" s="59">
        <f>MONTH(DATE(2024, FIND(Tabela4[[#This Row],[Mês]], "janfevmarabrmaijunjulagosetoutnovdez")/3 + 1, 1))</f>
        <v>8</v>
      </c>
      <c r="I3415" s="51">
        <v>19</v>
      </c>
      <c r="J3415" s="47">
        <v>19</v>
      </c>
    </row>
    <row r="3416" spans="1:10" x14ac:dyDescent="0.25">
      <c r="A3416" s="59" t="s">
        <v>202</v>
      </c>
      <c r="B3416" s="46" t="s">
        <v>192</v>
      </c>
      <c r="C3416" s="46" t="s">
        <v>183</v>
      </c>
      <c r="D3416" s="46" t="s">
        <v>186</v>
      </c>
      <c r="E3416" s="68">
        <f>_xlfn.XLOOKUP(Tabela4[[#This Row],[Origem]],Tabela2[Estado],Tabela2[Id_Porto],-1)</f>
        <v>8</v>
      </c>
      <c r="F3416" s="68">
        <f>_xlfn.XLOOKUP(Tabela4[[#This Row],[Destino]],Tabela2[Estado],Tabela2[Id_Porto],-1)</f>
        <v>11</v>
      </c>
      <c r="G3416" s="68">
        <f>_xlfn.XLOOKUP(Tabela4[[#This Row],[Tipo]],Tabela5[Tipo],Tabela5[Id_Carga],-1)</f>
        <v>1</v>
      </c>
      <c r="H3416" s="59">
        <f>MONTH(DATE(2024, FIND(Tabela4[[#This Row],[Mês]], "janfevmarabrmaijunjulagosetoutnovdez")/3 + 1, 1))</f>
        <v>8</v>
      </c>
      <c r="I3416" s="51">
        <v>19</v>
      </c>
      <c r="J3416" s="47">
        <v>19</v>
      </c>
    </row>
    <row r="3417" spans="1:10" x14ac:dyDescent="0.25">
      <c r="A3417" s="59" t="s">
        <v>202</v>
      </c>
      <c r="B3417" s="46" t="s">
        <v>191</v>
      </c>
      <c r="C3417" s="46" t="s">
        <v>86</v>
      </c>
      <c r="D3417" s="46" t="s">
        <v>179</v>
      </c>
      <c r="E3417" s="68">
        <f>_xlfn.XLOOKUP(Tabela4[[#This Row],[Origem]],Tabela2[Estado],Tabela2[Id_Porto],-1)</f>
        <v>4</v>
      </c>
      <c r="F3417" s="68">
        <f>_xlfn.XLOOKUP(Tabela4[[#This Row],[Destino]],Tabela2[Estado],Tabela2[Id_Porto],-1)</f>
        <v>3</v>
      </c>
      <c r="G3417" s="68">
        <f>_xlfn.XLOOKUP(Tabela4[[#This Row],[Tipo]],Tabela5[Tipo],Tabela5[Id_Carga],-1)</f>
        <v>3</v>
      </c>
      <c r="H3417" s="59">
        <f>MONTH(DATE(2024, FIND(Tabela4[[#This Row],[Mês]], "janfevmarabrmaijunjulagosetoutnovdez")/3 + 1, 1))</f>
        <v>8</v>
      </c>
      <c r="I3417" s="51">
        <v>9</v>
      </c>
      <c r="J3417" s="47">
        <v>18</v>
      </c>
    </row>
    <row r="3418" spans="1:10" x14ac:dyDescent="0.25">
      <c r="A3418" s="59" t="s">
        <v>202</v>
      </c>
      <c r="B3418" s="46" t="s">
        <v>193</v>
      </c>
      <c r="C3418" s="46" t="s">
        <v>178</v>
      </c>
      <c r="D3418" s="46" t="s">
        <v>184</v>
      </c>
      <c r="E3418" s="68">
        <f>_xlfn.XLOOKUP(Tabela4[[#This Row],[Origem]],Tabela2[Estado],Tabela2[Id_Porto],-1)</f>
        <v>2</v>
      </c>
      <c r="F3418" s="68">
        <f>_xlfn.XLOOKUP(Tabela4[[#This Row],[Destino]],Tabela2[Estado],Tabela2[Id_Porto],-1)</f>
        <v>9</v>
      </c>
      <c r="G3418" s="68">
        <f>_xlfn.XLOOKUP(Tabela4[[#This Row],[Tipo]],Tabela5[Tipo],Tabela5[Id_Carga],-1)</f>
        <v>4</v>
      </c>
      <c r="H3418" s="59">
        <f>MONTH(DATE(2024, FIND(Tabela4[[#This Row],[Mês]], "janfevmarabrmaijunjulagosetoutnovdez")/3 + 1, 1))</f>
        <v>8</v>
      </c>
      <c r="I3418" s="51">
        <v>9</v>
      </c>
      <c r="J3418" s="47">
        <v>18</v>
      </c>
    </row>
    <row r="3419" spans="1:10" x14ac:dyDescent="0.25">
      <c r="A3419" s="59" t="s">
        <v>202</v>
      </c>
      <c r="B3419" s="46" t="s">
        <v>193</v>
      </c>
      <c r="C3419" s="46" t="s">
        <v>183</v>
      </c>
      <c r="D3419" s="46" t="s">
        <v>177</v>
      </c>
      <c r="E3419" s="68">
        <f>_xlfn.XLOOKUP(Tabela4[[#This Row],[Origem]],Tabela2[Estado],Tabela2[Id_Porto],-1)</f>
        <v>8</v>
      </c>
      <c r="F3419" s="68">
        <f>_xlfn.XLOOKUP(Tabela4[[#This Row],[Destino]],Tabela2[Estado],Tabela2[Id_Porto],-1)</f>
        <v>1</v>
      </c>
      <c r="G3419" s="68">
        <f>_xlfn.XLOOKUP(Tabela4[[#This Row],[Tipo]],Tabela5[Tipo],Tabela5[Id_Carga],-1)</f>
        <v>4</v>
      </c>
      <c r="H3419" s="59">
        <f>MONTH(DATE(2024, FIND(Tabela4[[#This Row],[Mês]], "janfevmarabrmaijunjulagosetoutnovdez")/3 + 1, 1))</f>
        <v>8</v>
      </c>
      <c r="I3419" s="51">
        <v>9</v>
      </c>
      <c r="J3419" s="47">
        <v>18</v>
      </c>
    </row>
    <row r="3420" spans="1:10" x14ac:dyDescent="0.25">
      <c r="A3420" s="59" t="s">
        <v>202</v>
      </c>
      <c r="B3420" s="46" t="s">
        <v>191</v>
      </c>
      <c r="C3420" s="46" t="s">
        <v>183</v>
      </c>
      <c r="D3420" s="46" t="s">
        <v>181</v>
      </c>
      <c r="E3420" s="68">
        <f>_xlfn.XLOOKUP(Tabela4[[#This Row],[Origem]],Tabela2[Estado],Tabela2[Id_Porto],-1)</f>
        <v>8</v>
      </c>
      <c r="F3420" s="68">
        <f>_xlfn.XLOOKUP(Tabela4[[#This Row],[Destino]],Tabela2[Estado],Tabela2[Id_Porto],-1)</f>
        <v>6</v>
      </c>
      <c r="G3420" s="68">
        <f>_xlfn.XLOOKUP(Tabela4[[#This Row],[Tipo]],Tabela5[Tipo],Tabela5[Id_Carga],-1)</f>
        <v>3</v>
      </c>
      <c r="H3420" s="59">
        <f>MONTH(DATE(2024, FIND(Tabela4[[#This Row],[Mês]], "janfevmarabrmaijunjulagosetoutnovdez")/3 + 1, 1))</f>
        <v>8</v>
      </c>
      <c r="I3420" s="51">
        <v>9</v>
      </c>
      <c r="J3420" s="47">
        <v>18</v>
      </c>
    </row>
    <row r="3421" spans="1:10" x14ac:dyDescent="0.25">
      <c r="A3421" s="59" t="s">
        <v>202</v>
      </c>
      <c r="B3421" s="46" t="s">
        <v>192</v>
      </c>
      <c r="C3421" s="46" t="s">
        <v>187</v>
      </c>
      <c r="D3421" s="46" t="s">
        <v>86</v>
      </c>
      <c r="E3421" s="68">
        <f>_xlfn.XLOOKUP(Tabela4[[#This Row],[Origem]],Tabela2[Estado],Tabela2[Id_Porto],-1)</f>
        <v>12</v>
      </c>
      <c r="F3421" s="68">
        <f>_xlfn.XLOOKUP(Tabela4[[#This Row],[Destino]],Tabela2[Estado],Tabela2[Id_Porto],-1)</f>
        <v>4</v>
      </c>
      <c r="G3421" s="68">
        <f>_xlfn.XLOOKUP(Tabela4[[#This Row],[Tipo]],Tabela5[Tipo],Tabela5[Id_Carga],-1)</f>
        <v>1</v>
      </c>
      <c r="H3421" s="59">
        <f>MONTH(DATE(2024, FIND(Tabela4[[#This Row],[Mês]], "janfevmarabrmaijunjulagosetoutnovdez")/3 + 1, 1))</f>
        <v>8</v>
      </c>
      <c r="I3421" s="51">
        <v>18</v>
      </c>
      <c r="J3421" s="47">
        <v>18</v>
      </c>
    </row>
    <row r="3422" spans="1:10" x14ac:dyDescent="0.25">
      <c r="A3422" s="59" t="s">
        <v>202</v>
      </c>
      <c r="B3422" s="46" t="s">
        <v>191</v>
      </c>
      <c r="C3422" s="46" t="s">
        <v>187</v>
      </c>
      <c r="D3422" s="46" t="s">
        <v>179</v>
      </c>
      <c r="E3422" s="68">
        <f>_xlfn.XLOOKUP(Tabela4[[#This Row],[Origem]],Tabela2[Estado],Tabela2[Id_Porto],-1)</f>
        <v>12</v>
      </c>
      <c r="F3422" s="68">
        <f>_xlfn.XLOOKUP(Tabela4[[#This Row],[Destino]],Tabela2[Estado],Tabela2[Id_Porto],-1)</f>
        <v>3</v>
      </c>
      <c r="G3422" s="68">
        <f>_xlfn.XLOOKUP(Tabela4[[#This Row],[Tipo]],Tabela5[Tipo],Tabela5[Id_Carga],-1)</f>
        <v>3</v>
      </c>
      <c r="H3422" s="59">
        <f>MONTH(DATE(2024, FIND(Tabela4[[#This Row],[Mês]], "janfevmarabrmaijunjulagosetoutnovdez")/3 + 1, 1))</f>
        <v>8</v>
      </c>
      <c r="I3422" s="51">
        <v>9</v>
      </c>
      <c r="J3422" s="47">
        <v>18</v>
      </c>
    </row>
    <row r="3423" spans="1:10" x14ac:dyDescent="0.25">
      <c r="A3423" s="59" t="s">
        <v>202</v>
      </c>
      <c r="B3423" s="46" t="s">
        <v>191</v>
      </c>
      <c r="C3423" s="46" t="s">
        <v>184</v>
      </c>
      <c r="D3423" s="46" t="s">
        <v>86</v>
      </c>
      <c r="E3423" s="68">
        <f>_xlfn.XLOOKUP(Tabela4[[#This Row],[Origem]],Tabela2[Estado],Tabela2[Id_Porto],-1)</f>
        <v>9</v>
      </c>
      <c r="F3423" s="68">
        <f>_xlfn.XLOOKUP(Tabela4[[#This Row],[Destino]],Tabela2[Estado],Tabela2[Id_Porto],-1)</f>
        <v>4</v>
      </c>
      <c r="G3423" s="68">
        <f>_xlfn.XLOOKUP(Tabela4[[#This Row],[Tipo]],Tabela5[Tipo],Tabela5[Id_Carga],-1)</f>
        <v>3</v>
      </c>
      <c r="H3423" s="59">
        <f>MONTH(DATE(2024, FIND(Tabela4[[#This Row],[Mês]], "janfevmarabrmaijunjulagosetoutnovdez")/3 + 1, 1))</f>
        <v>8</v>
      </c>
      <c r="I3423" s="51">
        <v>9</v>
      </c>
      <c r="J3423" s="47">
        <v>18</v>
      </c>
    </row>
    <row r="3424" spans="1:10" x14ac:dyDescent="0.25">
      <c r="A3424" s="59" t="s">
        <v>202</v>
      </c>
      <c r="B3424" s="46" t="s">
        <v>192</v>
      </c>
      <c r="C3424" s="46" t="s">
        <v>184</v>
      </c>
      <c r="D3424" s="46" t="s">
        <v>186</v>
      </c>
      <c r="E3424" s="68">
        <f>_xlfn.XLOOKUP(Tabela4[[#This Row],[Origem]],Tabela2[Estado],Tabela2[Id_Porto],-1)</f>
        <v>9</v>
      </c>
      <c r="F3424" s="68">
        <f>_xlfn.XLOOKUP(Tabela4[[#This Row],[Destino]],Tabela2[Estado],Tabela2[Id_Porto],-1)</f>
        <v>11</v>
      </c>
      <c r="G3424" s="68">
        <f>_xlfn.XLOOKUP(Tabela4[[#This Row],[Tipo]],Tabela5[Tipo],Tabela5[Id_Carga],-1)</f>
        <v>1</v>
      </c>
      <c r="H3424" s="59">
        <f>MONTH(DATE(2024, FIND(Tabela4[[#This Row],[Mês]], "janfevmarabrmaijunjulagosetoutnovdez")/3 + 1, 1))</f>
        <v>8</v>
      </c>
      <c r="I3424" s="51">
        <v>18</v>
      </c>
      <c r="J3424" s="47">
        <v>18</v>
      </c>
    </row>
    <row r="3425" spans="1:10" x14ac:dyDescent="0.25">
      <c r="A3425" s="59" t="s">
        <v>202</v>
      </c>
      <c r="B3425" s="46" t="s">
        <v>192</v>
      </c>
      <c r="C3425" s="46" t="s">
        <v>186</v>
      </c>
      <c r="D3425" s="46" t="s">
        <v>177</v>
      </c>
      <c r="E3425" s="68">
        <f>_xlfn.XLOOKUP(Tabela4[[#This Row],[Origem]],Tabela2[Estado],Tabela2[Id_Porto],-1)</f>
        <v>11</v>
      </c>
      <c r="F3425" s="68">
        <f>_xlfn.XLOOKUP(Tabela4[[#This Row],[Destino]],Tabela2[Estado],Tabela2[Id_Porto],-1)</f>
        <v>1</v>
      </c>
      <c r="G3425" s="68">
        <f>_xlfn.XLOOKUP(Tabela4[[#This Row],[Tipo]],Tabela5[Tipo],Tabela5[Id_Carga],-1)</f>
        <v>1</v>
      </c>
      <c r="H3425" s="59">
        <f>MONTH(DATE(2024, FIND(Tabela4[[#This Row],[Mês]], "janfevmarabrmaijunjulagosetoutnovdez")/3 + 1, 1))</f>
        <v>8</v>
      </c>
      <c r="I3425" s="51">
        <v>17</v>
      </c>
      <c r="J3425" s="47">
        <v>17</v>
      </c>
    </row>
    <row r="3426" spans="1:10" x14ac:dyDescent="0.25">
      <c r="A3426" s="59" t="s">
        <v>202</v>
      </c>
      <c r="B3426" s="46" t="s">
        <v>192</v>
      </c>
      <c r="C3426" s="46" t="s">
        <v>184</v>
      </c>
      <c r="D3426" s="46" t="s">
        <v>180</v>
      </c>
      <c r="E3426" s="68">
        <f>_xlfn.XLOOKUP(Tabela4[[#This Row],[Origem]],Tabela2[Estado],Tabela2[Id_Porto],-1)</f>
        <v>9</v>
      </c>
      <c r="F3426" s="68">
        <f>_xlfn.XLOOKUP(Tabela4[[#This Row],[Destino]],Tabela2[Estado],Tabela2[Id_Porto],-1)</f>
        <v>5</v>
      </c>
      <c r="G3426" s="68">
        <f>_xlfn.XLOOKUP(Tabela4[[#This Row],[Tipo]],Tabela5[Tipo],Tabela5[Id_Carga],-1)</f>
        <v>1</v>
      </c>
      <c r="H3426" s="59">
        <f>MONTH(DATE(2024, FIND(Tabela4[[#This Row],[Mês]], "janfevmarabrmaijunjulagosetoutnovdez")/3 + 1, 1))</f>
        <v>8</v>
      </c>
      <c r="I3426" s="51">
        <v>17</v>
      </c>
      <c r="J3426" s="47">
        <v>17</v>
      </c>
    </row>
    <row r="3427" spans="1:10" x14ac:dyDescent="0.25">
      <c r="A3427" s="59" t="s">
        <v>202</v>
      </c>
      <c r="B3427" s="46" t="s">
        <v>192</v>
      </c>
      <c r="C3427" s="46" t="s">
        <v>177</v>
      </c>
      <c r="D3427" s="46" t="s">
        <v>86</v>
      </c>
      <c r="E3427" s="68">
        <f>_xlfn.XLOOKUP(Tabela4[[#This Row],[Origem]],Tabela2[Estado],Tabela2[Id_Porto],-1)</f>
        <v>1</v>
      </c>
      <c r="F3427" s="68">
        <f>_xlfn.XLOOKUP(Tabela4[[#This Row],[Destino]],Tabela2[Estado],Tabela2[Id_Porto],-1)</f>
        <v>4</v>
      </c>
      <c r="G3427" s="68">
        <f>_xlfn.XLOOKUP(Tabela4[[#This Row],[Tipo]],Tabela5[Tipo],Tabela5[Id_Carga],-1)</f>
        <v>1</v>
      </c>
      <c r="H3427" s="59">
        <f>MONTH(DATE(2024, FIND(Tabela4[[#This Row],[Mês]], "janfevmarabrmaijunjulagosetoutnovdez")/3 + 1, 1))</f>
        <v>8</v>
      </c>
      <c r="I3427" s="51">
        <v>16</v>
      </c>
      <c r="J3427" s="47">
        <v>16</v>
      </c>
    </row>
    <row r="3428" spans="1:10" x14ac:dyDescent="0.25">
      <c r="A3428" s="59" t="s">
        <v>202</v>
      </c>
      <c r="B3428" s="46" t="s">
        <v>193</v>
      </c>
      <c r="C3428" s="46" t="s">
        <v>86</v>
      </c>
      <c r="D3428" s="46" t="s">
        <v>186</v>
      </c>
      <c r="E3428" s="68">
        <f>_xlfn.XLOOKUP(Tabela4[[#This Row],[Origem]],Tabela2[Estado],Tabela2[Id_Porto],-1)</f>
        <v>4</v>
      </c>
      <c r="F3428" s="68">
        <f>_xlfn.XLOOKUP(Tabela4[[#This Row],[Destino]],Tabela2[Estado],Tabela2[Id_Porto],-1)</f>
        <v>11</v>
      </c>
      <c r="G3428" s="68">
        <f>_xlfn.XLOOKUP(Tabela4[[#This Row],[Tipo]],Tabela5[Tipo],Tabela5[Id_Carga],-1)</f>
        <v>4</v>
      </c>
      <c r="H3428" s="59">
        <f>MONTH(DATE(2024, FIND(Tabela4[[#This Row],[Mês]], "janfevmarabrmaijunjulagosetoutnovdez")/3 + 1, 1))</f>
        <v>8</v>
      </c>
      <c r="I3428" s="51">
        <v>8</v>
      </c>
      <c r="J3428" s="47">
        <v>16</v>
      </c>
    </row>
    <row r="3429" spans="1:10" x14ac:dyDescent="0.25">
      <c r="A3429" s="59" t="s">
        <v>202</v>
      </c>
      <c r="B3429" s="46" t="s">
        <v>192</v>
      </c>
      <c r="C3429" s="46" t="s">
        <v>182</v>
      </c>
      <c r="D3429" s="46" t="s">
        <v>177</v>
      </c>
      <c r="E3429" s="68">
        <f>_xlfn.XLOOKUP(Tabela4[[#This Row],[Origem]],Tabela2[Estado],Tabela2[Id_Porto],-1)</f>
        <v>7</v>
      </c>
      <c r="F3429" s="68">
        <f>_xlfn.XLOOKUP(Tabela4[[#This Row],[Destino]],Tabela2[Estado],Tabela2[Id_Porto],-1)</f>
        <v>1</v>
      </c>
      <c r="G3429" s="68">
        <f>_xlfn.XLOOKUP(Tabela4[[#This Row],[Tipo]],Tabela5[Tipo],Tabela5[Id_Carga],-1)</f>
        <v>1</v>
      </c>
      <c r="H3429" s="59">
        <f>MONTH(DATE(2024, FIND(Tabela4[[#This Row],[Mês]], "janfevmarabrmaijunjulagosetoutnovdez")/3 + 1, 1))</f>
        <v>8</v>
      </c>
      <c r="I3429" s="51">
        <v>16</v>
      </c>
      <c r="J3429" s="47">
        <v>16</v>
      </c>
    </row>
    <row r="3430" spans="1:10" x14ac:dyDescent="0.25">
      <c r="A3430" s="59" t="s">
        <v>202</v>
      </c>
      <c r="B3430" s="46" t="s">
        <v>193</v>
      </c>
      <c r="C3430" s="46" t="s">
        <v>187</v>
      </c>
      <c r="D3430" s="46" t="s">
        <v>186</v>
      </c>
      <c r="E3430" s="68">
        <f>_xlfn.XLOOKUP(Tabela4[[#This Row],[Origem]],Tabela2[Estado],Tabela2[Id_Porto],-1)</f>
        <v>12</v>
      </c>
      <c r="F3430" s="68">
        <f>_xlfn.XLOOKUP(Tabela4[[#This Row],[Destino]],Tabela2[Estado],Tabela2[Id_Porto],-1)</f>
        <v>11</v>
      </c>
      <c r="G3430" s="68">
        <f>_xlfn.XLOOKUP(Tabela4[[#This Row],[Tipo]],Tabela5[Tipo],Tabela5[Id_Carga],-1)</f>
        <v>4</v>
      </c>
      <c r="H3430" s="59">
        <f>MONTH(DATE(2024, FIND(Tabela4[[#This Row],[Mês]], "janfevmarabrmaijunjulagosetoutnovdez")/3 + 1, 1))</f>
        <v>8</v>
      </c>
      <c r="I3430" s="51">
        <v>8</v>
      </c>
      <c r="J3430" s="47">
        <v>16</v>
      </c>
    </row>
    <row r="3431" spans="1:10" x14ac:dyDescent="0.25">
      <c r="A3431" s="59" t="s">
        <v>202</v>
      </c>
      <c r="B3431" s="46" t="s">
        <v>192</v>
      </c>
      <c r="C3431" s="46" t="s">
        <v>186</v>
      </c>
      <c r="D3431" s="46" t="s">
        <v>180</v>
      </c>
      <c r="E3431" s="68">
        <f>_xlfn.XLOOKUP(Tabela4[[#This Row],[Origem]],Tabela2[Estado],Tabela2[Id_Porto],-1)</f>
        <v>11</v>
      </c>
      <c r="F3431" s="68">
        <f>_xlfn.XLOOKUP(Tabela4[[#This Row],[Destino]],Tabela2[Estado],Tabela2[Id_Porto],-1)</f>
        <v>5</v>
      </c>
      <c r="G3431" s="68">
        <f>_xlfn.XLOOKUP(Tabela4[[#This Row],[Tipo]],Tabela5[Tipo],Tabela5[Id_Carga],-1)</f>
        <v>1</v>
      </c>
      <c r="H3431" s="59">
        <f>MONTH(DATE(2024, FIND(Tabela4[[#This Row],[Mês]], "janfevmarabrmaijunjulagosetoutnovdez")/3 + 1, 1))</f>
        <v>8</v>
      </c>
      <c r="I3431" s="51">
        <v>16</v>
      </c>
      <c r="J3431" s="47">
        <v>16</v>
      </c>
    </row>
    <row r="3432" spans="1:10" x14ac:dyDescent="0.25">
      <c r="A3432" s="59" t="s">
        <v>202</v>
      </c>
      <c r="B3432" s="46" t="s">
        <v>191</v>
      </c>
      <c r="C3432" s="46" t="s">
        <v>186</v>
      </c>
      <c r="D3432" s="46" t="s">
        <v>184</v>
      </c>
      <c r="E3432" s="68">
        <f>_xlfn.XLOOKUP(Tabela4[[#This Row],[Origem]],Tabela2[Estado],Tabela2[Id_Porto],-1)</f>
        <v>11</v>
      </c>
      <c r="F3432" s="68">
        <f>_xlfn.XLOOKUP(Tabela4[[#This Row],[Destino]],Tabela2[Estado],Tabela2[Id_Porto],-1)</f>
        <v>9</v>
      </c>
      <c r="G3432" s="68">
        <f>_xlfn.XLOOKUP(Tabela4[[#This Row],[Tipo]],Tabela5[Tipo],Tabela5[Id_Carga],-1)</f>
        <v>3</v>
      </c>
      <c r="H3432" s="59">
        <f>MONTH(DATE(2024, FIND(Tabela4[[#This Row],[Mês]], "janfevmarabrmaijunjulagosetoutnovdez")/3 + 1, 1))</f>
        <v>8</v>
      </c>
      <c r="I3432" s="51">
        <v>8</v>
      </c>
      <c r="J3432" s="47">
        <v>16</v>
      </c>
    </row>
    <row r="3433" spans="1:10" x14ac:dyDescent="0.25">
      <c r="A3433" s="59" t="s">
        <v>202</v>
      </c>
      <c r="B3433" s="46" t="s">
        <v>191</v>
      </c>
      <c r="C3433" s="46" t="s">
        <v>184</v>
      </c>
      <c r="D3433" s="46" t="s">
        <v>180</v>
      </c>
      <c r="E3433" s="68">
        <f>_xlfn.XLOOKUP(Tabela4[[#This Row],[Origem]],Tabela2[Estado],Tabela2[Id_Porto],-1)</f>
        <v>9</v>
      </c>
      <c r="F3433" s="68">
        <f>_xlfn.XLOOKUP(Tabela4[[#This Row],[Destino]],Tabela2[Estado],Tabela2[Id_Porto],-1)</f>
        <v>5</v>
      </c>
      <c r="G3433" s="68">
        <f>_xlfn.XLOOKUP(Tabela4[[#This Row],[Tipo]],Tabela5[Tipo],Tabela5[Id_Carga],-1)</f>
        <v>3</v>
      </c>
      <c r="H3433" s="59">
        <f>MONTH(DATE(2024, FIND(Tabela4[[#This Row],[Mês]], "janfevmarabrmaijunjulagosetoutnovdez")/3 + 1, 1))</f>
        <v>8</v>
      </c>
      <c r="I3433" s="51">
        <v>8</v>
      </c>
      <c r="J3433" s="47">
        <v>16</v>
      </c>
    </row>
    <row r="3434" spans="1:10" x14ac:dyDescent="0.25">
      <c r="A3434" s="59" t="s">
        <v>202</v>
      </c>
      <c r="B3434" s="46" t="s">
        <v>192</v>
      </c>
      <c r="C3434" s="46" t="s">
        <v>183</v>
      </c>
      <c r="D3434" s="46" t="s">
        <v>177</v>
      </c>
      <c r="E3434" s="68">
        <f>_xlfn.XLOOKUP(Tabela4[[#This Row],[Origem]],Tabela2[Estado],Tabela2[Id_Porto],-1)</f>
        <v>8</v>
      </c>
      <c r="F3434" s="68">
        <f>_xlfn.XLOOKUP(Tabela4[[#This Row],[Destino]],Tabela2[Estado],Tabela2[Id_Porto],-1)</f>
        <v>1</v>
      </c>
      <c r="G3434" s="68">
        <f>_xlfn.XLOOKUP(Tabela4[[#This Row],[Tipo]],Tabela5[Tipo],Tabela5[Id_Carga],-1)</f>
        <v>1</v>
      </c>
      <c r="H3434" s="59">
        <f>MONTH(DATE(2024, FIND(Tabela4[[#This Row],[Mês]], "janfevmarabrmaijunjulagosetoutnovdez")/3 + 1, 1))</f>
        <v>8</v>
      </c>
      <c r="I3434" s="51">
        <v>15</v>
      </c>
      <c r="J3434" s="47">
        <v>15</v>
      </c>
    </row>
    <row r="3435" spans="1:10" x14ac:dyDescent="0.25">
      <c r="A3435" s="59" t="s">
        <v>202</v>
      </c>
      <c r="B3435" s="46" t="s">
        <v>191</v>
      </c>
      <c r="C3435" s="46" t="s">
        <v>177</v>
      </c>
      <c r="D3435" s="46" t="s">
        <v>183</v>
      </c>
      <c r="E3435" s="68">
        <f>_xlfn.XLOOKUP(Tabela4[[#This Row],[Origem]],Tabela2[Estado],Tabela2[Id_Porto],-1)</f>
        <v>1</v>
      </c>
      <c r="F3435" s="68">
        <f>_xlfn.XLOOKUP(Tabela4[[#This Row],[Destino]],Tabela2[Estado],Tabela2[Id_Porto],-1)</f>
        <v>8</v>
      </c>
      <c r="G3435" s="68">
        <f>_xlfn.XLOOKUP(Tabela4[[#This Row],[Tipo]],Tabela5[Tipo],Tabela5[Id_Carga],-1)</f>
        <v>3</v>
      </c>
      <c r="H3435" s="59">
        <f>MONTH(DATE(2024, FIND(Tabela4[[#This Row],[Mês]], "janfevmarabrmaijunjulagosetoutnovdez")/3 + 1, 1))</f>
        <v>8</v>
      </c>
      <c r="I3435" s="51">
        <v>7</v>
      </c>
      <c r="J3435" s="47">
        <v>14</v>
      </c>
    </row>
    <row r="3436" spans="1:10" x14ac:dyDescent="0.25">
      <c r="A3436" s="59" t="s">
        <v>202</v>
      </c>
      <c r="B3436" s="46" t="s">
        <v>191</v>
      </c>
      <c r="C3436" s="46" t="s">
        <v>181</v>
      </c>
      <c r="D3436" s="46" t="s">
        <v>182</v>
      </c>
      <c r="E3436" s="68">
        <f>_xlfn.XLOOKUP(Tabela4[[#This Row],[Origem]],Tabela2[Estado],Tabela2[Id_Porto],-1)</f>
        <v>6</v>
      </c>
      <c r="F3436" s="68">
        <f>_xlfn.XLOOKUP(Tabela4[[#This Row],[Destino]],Tabela2[Estado],Tabela2[Id_Porto],-1)</f>
        <v>7</v>
      </c>
      <c r="G3436" s="68">
        <f>_xlfn.XLOOKUP(Tabela4[[#This Row],[Tipo]],Tabela5[Tipo],Tabela5[Id_Carga],-1)</f>
        <v>3</v>
      </c>
      <c r="H3436" s="59">
        <f>MONTH(DATE(2024, FIND(Tabela4[[#This Row],[Mês]], "janfevmarabrmaijunjulagosetoutnovdez")/3 + 1, 1))</f>
        <v>8</v>
      </c>
      <c r="I3436" s="51">
        <v>7</v>
      </c>
      <c r="J3436" s="47">
        <v>14</v>
      </c>
    </row>
    <row r="3437" spans="1:10" x14ac:dyDescent="0.25">
      <c r="A3437" s="59" t="s">
        <v>202</v>
      </c>
      <c r="B3437" s="46" t="s">
        <v>193</v>
      </c>
      <c r="C3437" s="46" t="s">
        <v>86</v>
      </c>
      <c r="D3437" s="46" t="s">
        <v>183</v>
      </c>
      <c r="E3437" s="68">
        <f>_xlfn.XLOOKUP(Tabela4[[#This Row],[Origem]],Tabela2[Estado],Tabela2[Id_Porto],-1)</f>
        <v>4</v>
      </c>
      <c r="F3437" s="68">
        <f>_xlfn.XLOOKUP(Tabela4[[#This Row],[Destino]],Tabela2[Estado],Tabela2[Id_Porto],-1)</f>
        <v>8</v>
      </c>
      <c r="G3437" s="68">
        <f>_xlfn.XLOOKUP(Tabela4[[#This Row],[Tipo]],Tabela5[Tipo],Tabela5[Id_Carga],-1)</f>
        <v>4</v>
      </c>
      <c r="H3437" s="59">
        <f>MONTH(DATE(2024, FIND(Tabela4[[#This Row],[Mês]], "janfevmarabrmaijunjulagosetoutnovdez")/3 + 1, 1))</f>
        <v>8</v>
      </c>
      <c r="I3437" s="51">
        <v>7</v>
      </c>
      <c r="J3437" s="47">
        <v>14</v>
      </c>
    </row>
    <row r="3438" spans="1:10" x14ac:dyDescent="0.25">
      <c r="A3438" s="59" t="s">
        <v>202</v>
      </c>
      <c r="B3438" s="46" t="s">
        <v>191</v>
      </c>
      <c r="C3438" s="46" t="s">
        <v>180</v>
      </c>
      <c r="D3438" s="46" t="s">
        <v>183</v>
      </c>
      <c r="E3438" s="68">
        <f>_xlfn.XLOOKUP(Tabela4[[#This Row],[Origem]],Tabela2[Estado],Tabela2[Id_Porto],-1)</f>
        <v>5</v>
      </c>
      <c r="F3438" s="68">
        <f>_xlfn.XLOOKUP(Tabela4[[#This Row],[Destino]],Tabela2[Estado],Tabela2[Id_Porto],-1)</f>
        <v>8</v>
      </c>
      <c r="G3438" s="68">
        <f>_xlfn.XLOOKUP(Tabela4[[#This Row],[Tipo]],Tabela5[Tipo],Tabela5[Id_Carga],-1)</f>
        <v>3</v>
      </c>
      <c r="H3438" s="59">
        <f>MONTH(DATE(2024, FIND(Tabela4[[#This Row],[Mês]], "janfevmarabrmaijunjulagosetoutnovdez")/3 + 1, 1))</f>
        <v>8</v>
      </c>
      <c r="I3438" s="51">
        <v>7</v>
      </c>
      <c r="J3438" s="47">
        <v>14</v>
      </c>
    </row>
    <row r="3439" spans="1:10" x14ac:dyDescent="0.25">
      <c r="A3439" s="59" t="s">
        <v>202</v>
      </c>
      <c r="B3439" s="46" t="s">
        <v>191</v>
      </c>
      <c r="C3439" s="46" t="s">
        <v>183</v>
      </c>
      <c r="D3439" s="46" t="s">
        <v>86</v>
      </c>
      <c r="E3439" s="68">
        <f>_xlfn.XLOOKUP(Tabela4[[#This Row],[Origem]],Tabela2[Estado],Tabela2[Id_Porto],-1)</f>
        <v>8</v>
      </c>
      <c r="F3439" s="68">
        <f>_xlfn.XLOOKUP(Tabela4[[#This Row],[Destino]],Tabela2[Estado],Tabela2[Id_Porto],-1)</f>
        <v>4</v>
      </c>
      <c r="G3439" s="68">
        <f>_xlfn.XLOOKUP(Tabela4[[#This Row],[Tipo]],Tabela5[Tipo],Tabela5[Id_Carga],-1)</f>
        <v>3</v>
      </c>
      <c r="H3439" s="59">
        <f>MONTH(DATE(2024, FIND(Tabela4[[#This Row],[Mês]], "janfevmarabrmaijunjulagosetoutnovdez")/3 + 1, 1))</f>
        <v>8</v>
      </c>
      <c r="I3439" s="51">
        <v>7</v>
      </c>
      <c r="J3439" s="47">
        <v>14</v>
      </c>
    </row>
    <row r="3440" spans="1:10" x14ac:dyDescent="0.25">
      <c r="A3440" s="59" t="s">
        <v>202</v>
      </c>
      <c r="B3440" s="46" t="s">
        <v>193</v>
      </c>
      <c r="C3440" s="46" t="s">
        <v>183</v>
      </c>
      <c r="D3440" s="46" t="s">
        <v>184</v>
      </c>
      <c r="E3440" s="68">
        <f>_xlfn.XLOOKUP(Tabela4[[#This Row],[Origem]],Tabela2[Estado],Tabela2[Id_Porto],-1)</f>
        <v>8</v>
      </c>
      <c r="F3440" s="68">
        <f>_xlfn.XLOOKUP(Tabela4[[#This Row],[Destino]],Tabela2[Estado],Tabela2[Id_Porto],-1)</f>
        <v>9</v>
      </c>
      <c r="G3440" s="68">
        <f>_xlfn.XLOOKUP(Tabela4[[#This Row],[Tipo]],Tabela5[Tipo],Tabela5[Id_Carga],-1)</f>
        <v>4</v>
      </c>
      <c r="H3440" s="59">
        <f>MONTH(DATE(2024, FIND(Tabela4[[#This Row],[Mês]], "janfevmarabrmaijunjulagosetoutnovdez")/3 + 1, 1))</f>
        <v>8</v>
      </c>
      <c r="I3440" s="51">
        <v>7</v>
      </c>
      <c r="J3440" s="47">
        <v>14</v>
      </c>
    </row>
    <row r="3441" spans="1:10" x14ac:dyDescent="0.25">
      <c r="A3441" s="59" t="s">
        <v>202</v>
      </c>
      <c r="B3441" s="46" t="s">
        <v>193</v>
      </c>
      <c r="C3441" s="46" t="s">
        <v>187</v>
      </c>
      <c r="D3441" s="46" t="s">
        <v>86</v>
      </c>
      <c r="E3441" s="68">
        <f>_xlfn.XLOOKUP(Tabela4[[#This Row],[Origem]],Tabela2[Estado],Tabela2[Id_Porto],-1)</f>
        <v>12</v>
      </c>
      <c r="F3441" s="68">
        <f>_xlfn.XLOOKUP(Tabela4[[#This Row],[Destino]],Tabela2[Estado],Tabela2[Id_Porto],-1)</f>
        <v>4</v>
      </c>
      <c r="G3441" s="68">
        <f>_xlfn.XLOOKUP(Tabela4[[#This Row],[Tipo]],Tabela5[Tipo],Tabela5[Id_Carga],-1)</f>
        <v>4</v>
      </c>
      <c r="H3441" s="59">
        <f>MONTH(DATE(2024, FIND(Tabela4[[#This Row],[Mês]], "janfevmarabrmaijunjulagosetoutnovdez")/3 + 1, 1))</f>
        <v>8</v>
      </c>
      <c r="I3441" s="51">
        <v>7</v>
      </c>
      <c r="J3441" s="47">
        <v>14</v>
      </c>
    </row>
    <row r="3442" spans="1:10" x14ac:dyDescent="0.25">
      <c r="A3442" s="59" t="s">
        <v>202</v>
      </c>
      <c r="B3442" s="46" t="s">
        <v>191</v>
      </c>
      <c r="C3442" s="46" t="s">
        <v>186</v>
      </c>
      <c r="D3442" s="46" t="s">
        <v>86</v>
      </c>
      <c r="E3442" s="68">
        <f>_xlfn.XLOOKUP(Tabela4[[#This Row],[Origem]],Tabela2[Estado],Tabela2[Id_Porto],-1)</f>
        <v>11</v>
      </c>
      <c r="F3442" s="68">
        <f>_xlfn.XLOOKUP(Tabela4[[#This Row],[Destino]],Tabela2[Estado],Tabela2[Id_Porto],-1)</f>
        <v>4</v>
      </c>
      <c r="G3442" s="68">
        <f>_xlfn.XLOOKUP(Tabela4[[#This Row],[Tipo]],Tabela5[Tipo],Tabela5[Id_Carga],-1)</f>
        <v>3</v>
      </c>
      <c r="H3442" s="59">
        <f>MONTH(DATE(2024, FIND(Tabela4[[#This Row],[Mês]], "janfevmarabrmaijunjulagosetoutnovdez")/3 + 1, 1))</f>
        <v>8</v>
      </c>
      <c r="I3442" s="51">
        <v>7</v>
      </c>
      <c r="J3442" s="47">
        <v>14</v>
      </c>
    </row>
    <row r="3443" spans="1:10" x14ac:dyDescent="0.25">
      <c r="A3443" s="59" t="s">
        <v>202</v>
      </c>
      <c r="B3443" s="46" t="s">
        <v>191</v>
      </c>
      <c r="C3443" s="46" t="s">
        <v>184</v>
      </c>
      <c r="D3443" s="46" t="s">
        <v>183</v>
      </c>
      <c r="E3443" s="68">
        <f>_xlfn.XLOOKUP(Tabela4[[#This Row],[Origem]],Tabela2[Estado],Tabela2[Id_Porto],-1)</f>
        <v>9</v>
      </c>
      <c r="F3443" s="68">
        <f>_xlfn.XLOOKUP(Tabela4[[#This Row],[Destino]],Tabela2[Estado],Tabela2[Id_Porto],-1)</f>
        <v>8</v>
      </c>
      <c r="G3443" s="68">
        <f>_xlfn.XLOOKUP(Tabela4[[#This Row],[Tipo]],Tabela5[Tipo],Tabela5[Id_Carga],-1)</f>
        <v>3</v>
      </c>
      <c r="H3443" s="59">
        <f>MONTH(DATE(2024, FIND(Tabela4[[#This Row],[Mês]], "janfevmarabrmaijunjulagosetoutnovdez")/3 + 1, 1))</f>
        <v>8</v>
      </c>
      <c r="I3443" s="51">
        <v>7</v>
      </c>
      <c r="J3443" s="47">
        <v>14</v>
      </c>
    </row>
    <row r="3444" spans="1:10" x14ac:dyDescent="0.25">
      <c r="A3444" s="59" t="s">
        <v>202</v>
      </c>
      <c r="B3444" s="46" t="s">
        <v>192</v>
      </c>
      <c r="C3444" s="46" t="s">
        <v>181</v>
      </c>
      <c r="D3444" s="46" t="s">
        <v>177</v>
      </c>
      <c r="E3444" s="68">
        <f>_xlfn.XLOOKUP(Tabela4[[#This Row],[Origem]],Tabela2[Estado],Tabela2[Id_Porto],-1)</f>
        <v>6</v>
      </c>
      <c r="F3444" s="68">
        <f>_xlfn.XLOOKUP(Tabela4[[#This Row],[Destino]],Tabela2[Estado],Tabela2[Id_Porto],-1)</f>
        <v>1</v>
      </c>
      <c r="G3444" s="68">
        <f>_xlfn.XLOOKUP(Tabela4[[#This Row],[Tipo]],Tabela5[Tipo],Tabela5[Id_Carga],-1)</f>
        <v>1</v>
      </c>
      <c r="H3444" s="59">
        <f>MONTH(DATE(2024, FIND(Tabela4[[#This Row],[Mês]], "janfevmarabrmaijunjulagosetoutnovdez")/3 + 1, 1))</f>
        <v>8</v>
      </c>
      <c r="I3444" s="51">
        <v>13</v>
      </c>
      <c r="J3444" s="47">
        <v>13</v>
      </c>
    </row>
    <row r="3445" spans="1:10" x14ac:dyDescent="0.25">
      <c r="A3445" s="59" t="s">
        <v>202</v>
      </c>
      <c r="B3445" s="46" t="s">
        <v>192</v>
      </c>
      <c r="C3445" s="46" t="s">
        <v>182</v>
      </c>
      <c r="D3445" s="46" t="s">
        <v>183</v>
      </c>
      <c r="E3445" s="68">
        <f>_xlfn.XLOOKUP(Tabela4[[#This Row],[Origem]],Tabela2[Estado],Tabela2[Id_Porto],-1)</f>
        <v>7</v>
      </c>
      <c r="F3445" s="68">
        <f>_xlfn.XLOOKUP(Tabela4[[#This Row],[Destino]],Tabela2[Estado],Tabela2[Id_Porto],-1)</f>
        <v>8</v>
      </c>
      <c r="G3445" s="68">
        <f>_xlfn.XLOOKUP(Tabela4[[#This Row],[Tipo]],Tabela5[Tipo],Tabela5[Id_Carga],-1)</f>
        <v>1</v>
      </c>
      <c r="H3445" s="59">
        <f>MONTH(DATE(2024, FIND(Tabela4[[#This Row],[Mês]], "janfevmarabrmaijunjulagosetoutnovdez")/3 + 1, 1))</f>
        <v>8</v>
      </c>
      <c r="I3445" s="51">
        <v>13</v>
      </c>
      <c r="J3445" s="47">
        <v>13</v>
      </c>
    </row>
    <row r="3446" spans="1:10" x14ac:dyDescent="0.25">
      <c r="A3446" s="59" t="s">
        <v>202</v>
      </c>
      <c r="B3446" s="46" t="s">
        <v>192</v>
      </c>
      <c r="C3446" s="46" t="s">
        <v>186</v>
      </c>
      <c r="D3446" s="46" t="s">
        <v>86</v>
      </c>
      <c r="E3446" s="68">
        <f>_xlfn.XLOOKUP(Tabela4[[#This Row],[Origem]],Tabela2[Estado],Tabela2[Id_Porto],-1)</f>
        <v>11</v>
      </c>
      <c r="F3446" s="68">
        <f>_xlfn.XLOOKUP(Tabela4[[#This Row],[Destino]],Tabela2[Estado],Tabela2[Id_Porto],-1)</f>
        <v>4</v>
      </c>
      <c r="G3446" s="68">
        <f>_xlfn.XLOOKUP(Tabela4[[#This Row],[Tipo]],Tabela5[Tipo],Tabela5[Id_Carga],-1)</f>
        <v>1</v>
      </c>
      <c r="H3446" s="59">
        <f>MONTH(DATE(2024, FIND(Tabela4[[#This Row],[Mês]], "janfevmarabrmaijunjulagosetoutnovdez")/3 + 1, 1))</f>
        <v>8</v>
      </c>
      <c r="I3446" s="51">
        <v>13</v>
      </c>
      <c r="J3446" s="47">
        <v>13</v>
      </c>
    </row>
    <row r="3447" spans="1:10" x14ac:dyDescent="0.25">
      <c r="A3447" s="59" t="s">
        <v>202</v>
      </c>
      <c r="B3447" s="46" t="s">
        <v>191</v>
      </c>
      <c r="C3447" s="46" t="s">
        <v>177</v>
      </c>
      <c r="D3447" s="46" t="s">
        <v>184</v>
      </c>
      <c r="E3447" s="68">
        <f>_xlfn.XLOOKUP(Tabela4[[#This Row],[Origem]],Tabela2[Estado],Tabela2[Id_Porto],-1)</f>
        <v>1</v>
      </c>
      <c r="F3447" s="68">
        <f>_xlfn.XLOOKUP(Tabela4[[#This Row],[Destino]],Tabela2[Estado],Tabela2[Id_Porto],-1)</f>
        <v>9</v>
      </c>
      <c r="G3447" s="68">
        <f>_xlfn.XLOOKUP(Tabela4[[#This Row],[Tipo]],Tabela5[Tipo],Tabela5[Id_Carga],-1)</f>
        <v>3</v>
      </c>
      <c r="H3447" s="59">
        <f>MONTH(DATE(2024, FIND(Tabela4[[#This Row],[Mês]], "janfevmarabrmaijunjulagosetoutnovdez")/3 + 1, 1))</f>
        <v>8</v>
      </c>
      <c r="I3447" s="51">
        <v>6</v>
      </c>
      <c r="J3447" s="47">
        <v>12</v>
      </c>
    </row>
    <row r="3448" spans="1:10" x14ac:dyDescent="0.25">
      <c r="A3448" s="59" t="s">
        <v>202</v>
      </c>
      <c r="B3448" s="46" t="s">
        <v>191</v>
      </c>
      <c r="C3448" s="46" t="s">
        <v>181</v>
      </c>
      <c r="D3448" s="46" t="s">
        <v>86</v>
      </c>
      <c r="E3448" s="68">
        <f>_xlfn.XLOOKUP(Tabela4[[#This Row],[Origem]],Tabela2[Estado],Tabela2[Id_Porto],-1)</f>
        <v>6</v>
      </c>
      <c r="F3448" s="68">
        <f>_xlfn.XLOOKUP(Tabela4[[#This Row],[Destino]],Tabela2[Estado],Tabela2[Id_Porto],-1)</f>
        <v>4</v>
      </c>
      <c r="G3448" s="68">
        <f>_xlfn.XLOOKUP(Tabela4[[#This Row],[Tipo]],Tabela5[Tipo],Tabela5[Id_Carga],-1)</f>
        <v>3</v>
      </c>
      <c r="H3448" s="59">
        <f>MONTH(DATE(2024, FIND(Tabela4[[#This Row],[Mês]], "janfevmarabrmaijunjulagosetoutnovdez")/3 + 1, 1))</f>
        <v>8</v>
      </c>
      <c r="I3448" s="51">
        <v>6</v>
      </c>
      <c r="J3448" s="47">
        <v>12</v>
      </c>
    </row>
    <row r="3449" spans="1:10" x14ac:dyDescent="0.25">
      <c r="A3449" s="59" t="s">
        <v>202</v>
      </c>
      <c r="B3449" s="46" t="s">
        <v>193</v>
      </c>
      <c r="C3449" s="46" t="s">
        <v>181</v>
      </c>
      <c r="D3449" s="46" t="s">
        <v>186</v>
      </c>
      <c r="E3449" s="68">
        <f>_xlfn.XLOOKUP(Tabela4[[#This Row],[Origem]],Tabela2[Estado],Tabela2[Id_Porto],-1)</f>
        <v>6</v>
      </c>
      <c r="F3449" s="68">
        <f>_xlfn.XLOOKUP(Tabela4[[#This Row],[Destino]],Tabela2[Estado],Tabela2[Id_Porto],-1)</f>
        <v>11</v>
      </c>
      <c r="G3449" s="68">
        <f>_xlfn.XLOOKUP(Tabela4[[#This Row],[Tipo]],Tabela5[Tipo],Tabela5[Id_Carga],-1)</f>
        <v>4</v>
      </c>
      <c r="H3449" s="59">
        <f>MONTH(DATE(2024, FIND(Tabela4[[#This Row],[Mês]], "janfevmarabrmaijunjulagosetoutnovdez")/3 + 1, 1))</f>
        <v>8</v>
      </c>
      <c r="I3449" s="51">
        <v>6</v>
      </c>
      <c r="J3449" s="47">
        <v>12</v>
      </c>
    </row>
    <row r="3450" spans="1:10" x14ac:dyDescent="0.25">
      <c r="A3450" s="59" t="s">
        <v>202</v>
      </c>
      <c r="B3450" s="46" t="s">
        <v>191</v>
      </c>
      <c r="C3450" s="46" t="s">
        <v>86</v>
      </c>
      <c r="D3450" s="46" t="s">
        <v>179</v>
      </c>
      <c r="E3450" s="68">
        <f>_xlfn.XLOOKUP(Tabela4[[#This Row],[Origem]],Tabela2[Estado],Tabela2[Id_Porto],-1)</f>
        <v>4</v>
      </c>
      <c r="F3450" s="68">
        <f>_xlfn.XLOOKUP(Tabela4[[#This Row],[Destino]],Tabela2[Estado],Tabela2[Id_Porto],-1)</f>
        <v>3</v>
      </c>
      <c r="G3450" s="68">
        <f>_xlfn.XLOOKUP(Tabela4[[#This Row],[Tipo]],Tabela5[Tipo],Tabela5[Id_Carga],-1)</f>
        <v>3</v>
      </c>
      <c r="H3450" s="59">
        <f>MONTH(DATE(2024, FIND(Tabela4[[#This Row],[Mês]], "janfevmarabrmaijunjulagosetoutnovdez")/3 + 1, 1))</f>
        <v>8</v>
      </c>
      <c r="I3450" s="51">
        <v>6</v>
      </c>
      <c r="J3450" s="47">
        <v>12</v>
      </c>
    </row>
    <row r="3451" spans="1:10" x14ac:dyDescent="0.25">
      <c r="A3451" s="59" t="s">
        <v>202</v>
      </c>
      <c r="B3451" s="46" t="s">
        <v>191</v>
      </c>
      <c r="C3451" s="46" t="s">
        <v>182</v>
      </c>
      <c r="D3451" s="46" t="s">
        <v>183</v>
      </c>
      <c r="E3451" s="68">
        <f>_xlfn.XLOOKUP(Tabela4[[#This Row],[Origem]],Tabela2[Estado],Tabela2[Id_Porto],-1)</f>
        <v>7</v>
      </c>
      <c r="F3451" s="68">
        <f>_xlfn.XLOOKUP(Tabela4[[#This Row],[Destino]],Tabela2[Estado],Tabela2[Id_Porto],-1)</f>
        <v>8</v>
      </c>
      <c r="G3451" s="68">
        <f>_xlfn.XLOOKUP(Tabela4[[#This Row],[Tipo]],Tabela5[Tipo],Tabela5[Id_Carga],-1)</f>
        <v>3</v>
      </c>
      <c r="H3451" s="59">
        <f>MONTH(DATE(2024, FIND(Tabela4[[#This Row],[Mês]], "janfevmarabrmaijunjulagosetoutnovdez")/3 + 1, 1))</f>
        <v>8</v>
      </c>
      <c r="I3451" s="51">
        <v>6</v>
      </c>
      <c r="J3451" s="47">
        <v>12</v>
      </c>
    </row>
    <row r="3452" spans="1:10" x14ac:dyDescent="0.25">
      <c r="A3452" s="59" t="s">
        <v>202</v>
      </c>
      <c r="B3452" s="46" t="s">
        <v>192</v>
      </c>
      <c r="C3452" s="46" t="s">
        <v>178</v>
      </c>
      <c r="D3452" s="46" t="s">
        <v>86</v>
      </c>
      <c r="E3452" s="68">
        <f>_xlfn.XLOOKUP(Tabela4[[#This Row],[Origem]],Tabela2[Estado],Tabela2[Id_Porto],-1)</f>
        <v>2</v>
      </c>
      <c r="F3452" s="68">
        <f>_xlfn.XLOOKUP(Tabela4[[#This Row],[Destino]],Tabela2[Estado],Tabela2[Id_Porto],-1)</f>
        <v>4</v>
      </c>
      <c r="G3452" s="68">
        <f>_xlfn.XLOOKUP(Tabela4[[#This Row],[Tipo]],Tabela5[Tipo],Tabela5[Id_Carga],-1)</f>
        <v>1</v>
      </c>
      <c r="H3452" s="59">
        <f>MONTH(DATE(2024, FIND(Tabela4[[#This Row],[Mês]], "janfevmarabrmaijunjulagosetoutnovdez")/3 + 1, 1))</f>
        <v>8</v>
      </c>
      <c r="I3452" s="51">
        <v>12</v>
      </c>
      <c r="J3452" s="47">
        <v>12</v>
      </c>
    </row>
    <row r="3453" spans="1:10" x14ac:dyDescent="0.25">
      <c r="A3453" s="59" t="s">
        <v>202</v>
      </c>
      <c r="B3453" s="46" t="s">
        <v>192</v>
      </c>
      <c r="C3453" s="46" t="s">
        <v>178</v>
      </c>
      <c r="D3453" s="46" t="s">
        <v>86</v>
      </c>
      <c r="E3453" s="68">
        <f>_xlfn.XLOOKUP(Tabela4[[#This Row],[Origem]],Tabela2[Estado],Tabela2[Id_Porto],-1)</f>
        <v>2</v>
      </c>
      <c r="F3453" s="68">
        <f>_xlfn.XLOOKUP(Tabela4[[#This Row],[Destino]],Tabela2[Estado],Tabela2[Id_Porto],-1)</f>
        <v>4</v>
      </c>
      <c r="G3453" s="68">
        <f>_xlfn.XLOOKUP(Tabela4[[#This Row],[Tipo]],Tabela5[Tipo],Tabela5[Id_Carga],-1)</f>
        <v>1</v>
      </c>
      <c r="H3453" s="59">
        <f>MONTH(DATE(2024, FIND(Tabela4[[#This Row],[Mês]], "janfevmarabrmaijunjulagosetoutnovdez")/3 + 1, 1))</f>
        <v>8</v>
      </c>
      <c r="I3453" s="51">
        <v>12</v>
      </c>
      <c r="J3453" s="47">
        <v>12</v>
      </c>
    </row>
    <row r="3454" spans="1:10" x14ac:dyDescent="0.25">
      <c r="A3454" s="59" t="s">
        <v>202</v>
      </c>
      <c r="B3454" s="46" t="s">
        <v>192</v>
      </c>
      <c r="C3454" s="46" t="s">
        <v>180</v>
      </c>
      <c r="D3454" s="46" t="s">
        <v>186</v>
      </c>
      <c r="E3454" s="68">
        <f>_xlfn.XLOOKUP(Tabela4[[#This Row],[Origem]],Tabela2[Estado],Tabela2[Id_Porto],-1)</f>
        <v>5</v>
      </c>
      <c r="F3454" s="68">
        <f>_xlfn.XLOOKUP(Tabela4[[#This Row],[Destino]],Tabela2[Estado],Tabela2[Id_Porto],-1)</f>
        <v>11</v>
      </c>
      <c r="G3454" s="68">
        <f>_xlfn.XLOOKUP(Tabela4[[#This Row],[Tipo]],Tabela5[Tipo],Tabela5[Id_Carga],-1)</f>
        <v>1</v>
      </c>
      <c r="H3454" s="59">
        <f>MONTH(DATE(2024, FIND(Tabela4[[#This Row],[Mês]], "janfevmarabrmaijunjulagosetoutnovdez")/3 + 1, 1))</f>
        <v>8</v>
      </c>
      <c r="I3454" s="51">
        <v>12</v>
      </c>
      <c r="J3454" s="47">
        <v>12</v>
      </c>
    </row>
    <row r="3455" spans="1:10" x14ac:dyDescent="0.25">
      <c r="A3455" s="59" t="s">
        <v>202</v>
      </c>
      <c r="B3455" s="46" t="s">
        <v>193</v>
      </c>
      <c r="C3455" s="46" t="s">
        <v>185</v>
      </c>
      <c r="D3455" s="46" t="s">
        <v>184</v>
      </c>
      <c r="E3455" s="68">
        <f>_xlfn.XLOOKUP(Tabela4[[#This Row],[Origem]],Tabela2[Estado],Tabela2[Id_Porto],-1)</f>
        <v>10</v>
      </c>
      <c r="F3455" s="68">
        <f>_xlfn.XLOOKUP(Tabela4[[#This Row],[Destino]],Tabela2[Estado],Tabela2[Id_Porto],-1)</f>
        <v>9</v>
      </c>
      <c r="G3455" s="68">
        <f>_xlfn.XLOOKUP(Tabela4[[#This Row],[Tipo]],Tabela5[Tipo],Tabela5[Id_Carga],-1)</f>
        <v>4</v>
      </c>
      <c r="H3455" s="59">
        <f>MONTH(DATE(2024, FIND(Tabela4[[#This Row],[Mês]], "janfevmarabrmaijunjulagosetoutnovdez")/3 + 1, 1))</f>
        <v>8</v>
      </c>
      <c r="I3455" s="51">
        <v>6</v>
      </c>
      <c r="J3455" s="47">
        <v>12</v>
      </c>
    </row>
    <row r="3456" spans="1:10" x14ac:dyDescent="0.25">
      <c r="A3456" s="59" t="s">
        <v>202</v>
      </c>
      <c r="B3456" s="46" t="s">
        <v>191</v>
      </c>
      <c r="C3456" s="46" t="s">
        <v>183</v>
      </c>
      <c r="D3456" s="46" t="s">
        <v>180</v>
      </c>
      <c r="E3456" s="68">
        <f>_xlfn.XLOOKUP(Tabela4[[#This Row],[Origem]],Tabela2[Estado],Tabela2[Id_Porto],-1)</f>
        <v>8</v>
      </c>
      <c r="F3456" s="68">
        <f>_xlfn.XLOOKUP(Tabela4[[#This Row],[Destino]],Tabela2[Estado],Tabela2[Id_Porto],-1)</f>
        <v>5</v>
      </c>
      <c r="G3456" s="68">
        <f>_xlfn.XLOOKUP(Tabela4[[#This Row],[Tipo]],Tabela5[Tipo],Tabela5[Id_Carga],-1)</f>
        <v>3</v>
      </c>
      <c r="H3456" s="59">
        <f>MONTH(DATE(2024, FIND(Tabela4[[#This Row],[Mês]], "janfevmarabrmaijunjulagosetoutnovdez")/3 + 1, 1))</f>
        <v>8</v>
      </c>
      <c r="I3456" s="51">
        <v>6</v>
      </c>
      <c r="J3456" s="47">
        <v>12</v>
      </c>
    </row>
    <row r="3457" spans="1:10" x14ac:dyDescent="0.25">
      <c r="A3457" s="59" t="s">
        <v>202</v>
      </c>
      <c r="B3457" s="46" t="s">
        <v>192</v>
      </c>
      <c r="C3457" s="46" t="s">
        <v>183</v>
      </c>
      <c r="D3457" s="46" t="s">
        <v>184</v>
      </c>
      <c r="E3457" s="68">
        <f>_xlfn.XLOOKUP(Tabela4[[#This Row],[Origem]],Tabela2[Estado],Tabela2[Id_Porto],-1)</f>
        <v>8</v>
      </c>
      <c r="F3457" s="68">
        <f>_xlfn.XLOOKUP(Tabela4[[#This Row],[Destino]],Tabela2[Estado],Tabela2[Id_Porto],-1)</f>
        <v>9</v>
      </c>
      <c r="G3457" s="68">
        <f>_xlfn.XLOOKUP(Tabela4[[#This Row],[Tipo]],Tabela5[Tipo],Tabela5[Id_Carga],-1)</f>
        <v>1</v>
      </c>
      <c r="H3457" s="59">
        <f>MONTH(DATE(2024, FIND(Tabela4[[#This Row],[Mês]], "janfevmarabrmaijunjulagosetoutnovdez")/3 + 1, 1))</f>
        <v>8</v>
      </c>
      <c r="I3457" s="51">
        <v>12</v>
      </c>
      <c r="J3457" s="47">
        <v>12</v>
      </c>
    </row>
    <row r="3458" spans="1:10" x14ac:dyDescent="0.25">
      <c r="A3458" s="59" t="s">
        <v>202</v>
      </c>
      <c r="B3458" s="46" t="s">
        <v>192</v>
      </c>
      <c r="C3458" s="46" t="s">
        <v>183</v>
      </c>
      <c r="D3458" s="46" t="s">
        <v>184</v>
      </c>
      <c r="E3458" s="68">
        <f>_xlfn.XLOOKUP(Tabela4[[#This Row],[Origem]],Tabela2[Estado],Tabela2[Id_Porto],-1)</f>
        <v>8</v>
      </c>
      <c r="F3458" s="68">
        <f>_xlfn.XLOOKUP(Tabela4[[#This Row],[Destino]],Tabela2[Estado],Tabela2[Id_Porto],-1)</f>
        <v>9</v>
      </c>
      <c r="G3458" s="68">
        <f>_xlfn.XLOOKUP(Tabela4[[#This Row],[Tipo]],Tabela5[Tipo],Tabela5[Id_Carga],-1)</f>
        <v>1</v>
      </c>
      <c r="H3458" s="59">
        <f>MONTH(DATE(2024, FIND(Tabela4[[#This Row],[Mês]], "janfevmarabrmaijunjulagosetoutnovdez")/3 + 1, 1))</f>
        <v>8</v>
      </c>
      <c r="I3458" s="51">
        <v>12</v>
      </c>
      <c r="J3458" s="47">
        <v>12</v>
      </c>
    </row>
    <row r="3459" spans="1:10" x14ac:dyDescent="0.25">
      <c r="A3459" s="59" t="s">
        <v>202</v>
      </c>
      <c r="B3459" s="46" t="s">
        <v>191</v>
      </c>
      <c r="C3459" s="46" t="s">
        <v>184</v>
      </c>
      <c r="D3459" s="46" t="s">
        <v>181</v>
      </c>
      <c r="E3459" s="68">
        <f>_xlfn.XLOOKUP(Tabela4[[#This Row],[Origem]],Tabela2[Estado],Tabela2[Id_Porto],-1)</f>
        <v>9</v>
      </c>
      <c r="F3459" s="68">
        <f>_xlfn.XLOOKUP(Tabela4[[#This Row],[Destino]],Tabela2[Estado],Tabela2[Id_Porto],-1)</f>
        <v>6</v>
      </c>
      <c r="G3459" s="68">
        <f>_xlfn.XLOOKUP(Tabela4[[#This Row],[Tipo]],Tabela5[Tipo],Tabela5[Id_Carga],-1)</f>
        <v>3</v>
      </c>
      <c r="H3459" s="59">
        <f>MONTH(DATE(2024, FIND(Tabela4[[#This Row],[Mês]], "janfevmarabrmaijunjulagosetoutnovdez")/3 + 1, 1))</f>
        <v>8</v>
      </c>
      <c r="I3459" s="51">
        <v>6</v>
      </c>
      <c r="J3459" s="47">
        <v>12</v>
      </c>
    </row>
    <row r="3460" spans="1:10" x14ac:dyDescent="0.25">
      <c r="A3460" s="59" t="s">
        <v>202</v>
      </c>
      <c r="B3460" s="46" t="s">
        <v>192</v>
      </c>
      <c r="C3460" s="46" t="s">
        <v>180</v>
      </c>
      <c r="D3460" s="46" t="s">
        <v>184</v>
      </c>
      <c r="E3460" s="68">
        <f>_xlfn.XLOOKUP(Tabela4[[#This Row],[Origem]],Tabela2[Estado],Tabela2[Id_Porto],-1)</f>
        <v>5</v>
      </c>
      <c r="F3460" s="68">
        <f>_xlfn.XLOOKUP(Tabela4[[#This Row],[Destino]],Tabela2[Estado],Tabela2[Id_Porto],-1)</f>
        <v>9</v>
      </c>
      <c r="G3460" s="68">
        <f>_xlfn.XLOOKUP(Tabela4[[#This Row],[Tipo]],Tabela5[Tipo],Tabela5[Id_Carga],-1)</f>
        <v>1</v>
      </c>
      <c r="H3460" s="59">
        <f>MONTH(DATE(2024, FIND(Tabela4[[#This Row],[Mês]], "janfevmarabrmaijunjulagosetoutnovdez")/3 + 1, 1))</f>
        <v>8</v>
      </c>
      <c r="I3460" s="51">
        <v>11</v>
      </c>
      <c r="J3460" s="47">
        <v>11</v>
      </c>
    </row>
    <row r="3461" spans="1:10" x14ac:dyDescent="0.25">
      <c r="A3461" s="59" t="s">
        <v>202</v>
      </c>
      <c r="B3461" s="46" t="s">
        <v>192</v>
      </c>
      <c r="C3461" s="46" t="s">
        <v>183</v>
      </c>
      <c r="D3461" s="46" t="s">
        <v>86</v>
      </c>
      <c r="E3461" s="68">
        <f>_xlfn.XLOOKUP(Tabela4[[#This Row],[Origem]],Tabela2[Estado],Tabela2[Id_Porto],-1)</f>
        <v>8</v>
      </c>
      <c r="F3461" s="68">
        <f>_xlfn.XLOOKUP(Tabela4[[#This Row],[Destino]],Tabela2[Estado],Tabela2[Id_Porto],-1)</f>
        <v>4</v>
      </c>
      <c r="G3461" s="68">
        <f>_xlfn.XLOOKUP(Tabela4[[#This Row],[Tipo]],Tabela5[Tipo],Tabela5[Id_Carga],-1)</f>
        <v>1</v>
      </c>
      <c r="H3461" s="59">
        <f>MONTH(DATE(2024, FIND(Tabela4[[#This Row],[Mês]], "janfevmarabrmaijunjulagosetoutnovdez")/3 + 1, 1))</f>
        <v>8</v>
      </c>
      <c r="I3461" s="51">
        <v>11</v>
      </c>
      <c r="J3461" s="47">
        <v>11</v>
      </c>
    </row>
    <row r="3462" spans="1:10" x14ac:dyDescent="0.25">
      <c r="A3462" s="59" t="s">
        <v>202</v>
      </c>
      <c r="B3462" s="46" t="s">
        <v>192</v>
      </c>
      <c r="C3462" s="46" t="s">
        <v>184</v>
      </c>
      <c r="D3462" s="46" t="s">
        <v>177</v>
      </c>
      <c r="E3462" s="68">
        <f>_xlfn.XLOOKUP(Tabela4[[#This Row],[Origem]],Tabela2[Estado],Tabela2[Id_Porto],-1)</f>
        <v>9</v>
      </c>
      <c r="F3462" s="68">
        <f>_xlfn.XLOOKUP(Tabela4[[#This Row],[Destino]],Tabela2[Estado],Tabela2[Id_Porto],-1)</f>
        <v>1</v>
      </c>
      <c r="G3462" s="68">
        <f>_xlfn.XLOOKUP(Tabela4[[#This Row],[Tipo]],Tabela5[Tipo],Tabela5[Id_Carga],-1)</f>
        <v>1</v>
      </c>
      <c r="H3462" s="59">
        <f>MONTH(DATE(2024, FIND(Tabela4[[#This Row],[Mês]], "janfevmarabrmaijunjulagosetoutnovdez")/3 + 1, 1))</f>
        <v>8</v>
      </c>
      <c r="I3462" s="51">
        <v>11</v>
      </c>
      <c r="J3462" s="47">
        <v>11</v>
      </c>
    </row>
    <row r="3463" spans="1:10" x14ac:dyDescent="0.25">
      <c r="A3463" s="59" t="s">
        <v>202</v>
      </c>
      <c r="B3463" s="46" t="s">
        <v>192</v>
      </c>
      <c r="C3463" s="46" t="s">
        <v>181</v>
      </c>
      <c r="D3463" s="46" t="s">
        <v>186</v>
      </c>
      <c r="E3463" s="68">
        <f>_xlfn.XLOOKUP(Tabela4[[#This Row],[Origem]],Tabela2[Estado],Tabela2[Id_Porto],-1)</f>
        <v>6</v>
      </c>
      <c r="F3463" s="68">
        <f>_xlfn.XLOOKUP(Tabela4[[#This Row],[Destino]],Tabela2[Estado],Tabela2[Id_Porto],-1)</f>
        <v>11</v>
      </c>
      <c r="G3463" s="68">
        <f>_xlfn.XLOOKUP(Tabela4[[#This Row],[Tipo]],Tabela5[Tipo],Tabela5[Id_Carga],-1)</f>
        <v>1</v>
      </c>
      <c r="H3463" s="59">
        <f>MONTH(DATE(2024, FIND(Tabela4[[#This Row],[Mês]], "janfevmarabrmaijunjulagosetoutnovdez")/3 + 1, 1))</f>
        <v>8</v>
      </c>
      <c r="I3463" s="51">
        <v>10</v>
      </c>
      <c r="J3463" s="47">
        <v>10</v>
      </c>
    </row>
    <row r="3464" spans="1:10" x14ac:dyDescent="0.25">
      <c r="A3464" s="59" t="s">
        <v>202</v>
      </c>
      <c r="B3464" s="46" t="s">
        <v>191</v>
      </c>
      <c r="C3464" s="46" t="s">
        <v>181</v>
      </c>
      <c r="D3464" s="46" t="s">
        <v>184</v>
      </c>
      <c r="E3464" s="68">
        <f>_xlfn.XLOOKUP(Tabela4[[#This Row],[Origem]],Tabela2[Estado],Tabela2[Id_Porto],-1)</f>
        <v>6</v>
      </c>
      <c r="F3464" s="68">
        <f>_xlfn.XLOOKUP(Tabela4[[#This Row],[Destino]],Tabela2[Estado],Tabela2[Id_Porto],-1)</f>
        <v>9</v>
      </c>
      <c r="G3464" s="68">
        <f>_xlfn.XLOOKUP(Tabela4[[#This Row],[Tipo]],Tabela5[Tipo],Tabela5[Id_Carga],-1)</f>
        <v>3</v>
      </c>
      <c r="H3464" s="59">
        <f>MONTH(DATE(2024, FIND(Tabela4[[#This Row],[Mês]], "janfevmarabrmaijunjulagosetoutnovdez")/3 + 1, 1))</f>
        <v>8</v>
      </c>
      <c r="I3464" s="51">
        <v>10</v>
      </c>
      <c r="J3464" s="47">
        <v>10</v>
      </c>
    </row>
    <row r="3465" spans="1:10" x14ac:dyDescent="0.25">
      <c r="A3465" s="59" t="s">
        <v>202</v>
      </c>
      <c r="B3465" s="46" t="s">
        <v>192</v>
      </c>
      <c r="C3465" s="46" t="s">
        <v>182</v>
      </c>
      <c r="D3465" s="46" t="s">
        <v>180</v>
      </c>
      <c r="E3465" s="68">
        <f>_xlfn.XLOOKUP(Tabela4[[#This Row],[Origem]],Tabela2[Estado],Tabela2[Id_Porto],-1)</f>
        <v>7</v>
      </c>
      <c r="F3465" s="68">
        <f>_xlfn.XLOOKUP(Tabela4[[#This Row],[Destino]],Tabela2[Estado],Tabela2[Id_Porto],-1)</f>
        <v>5</v>
      </c>
      <c r="G3465" s="68">
        <f>_xlfn.XLOOKUP(Tabela4[[#This Row],[Tipo]],Tabela5[Tipo],Tabela5[Id_Carga],-1)</f>
        <v>1</v>
      </c>
      <c r="H3465" s="59">
        <f>MONTH(DATE(2024, FIND(Tabela4[[#This Row],[Mês]], "janfevmarabrmaijunjulagosetoutnovdez")/3 + 1, 1))</f>
        <v>8</v>
      </c>
      <c r="I3465" s="51">
        <v>10</v>
      </c>
      <c r="J3465" s="47">
        <v>10</v>
      </c>
    </row>
    <row r="3466" spans="1:10" x14ac:dyDescent="0.25">
      <c r="A3466" s="59" t="s">
        <v>202</v>
      </c>
      <c r="B3466" s="46" t="s">
        <v>191</v>
      </c>
      <c r="C3466" s="46" t="s">
        <v>185</v>
      </c>
      <c r="D3466" s="46" t="s">
        <v>183</v>
      </c>
      <c r="E3466" s="68">
        <f>_xlfn.XLOOKUP(Tabela4[[#This Row],[Origem]],Tabela2[Estado],Tabela2[Id_Porto],-1)</f>
        <v>10</v>
      </c>
      <c r="F3466" s="68">
        <f>_xlfn.XLOOKUP(Tabela4[[#This Row],[Destino]],Tabela2[Estado],Tabela2[Id_Porto],-1)</f>
        <v>8</v>
      </c>
      <c r="G3466" s="68">
        <f>_xlfn.XLOOKUP(Tabela4[[#This Row],[Tipo]],Tabela5[Tipo],Tabela5[Id_Carga],-1)</f>
        <v>3</v>
      </c>
      <c r="H3466" s="59">
        <f>MONTH(DATE(2024, FIND(Tabela4[[#This Row],[Mês]], "janfevmarabrmaijunjulagosetoutnovdez")/3 + 1, 1))</f>
        <v>8</v>
      </c>
      <c r="I3466" s="51">
        <v>5</v>
      </c>
      <c r="J3466" s="47">
        <v>10</v>
      </c>
    </row>
    <row r="3467" spans="1:10" x14ac:dyDescent="0.25">
      <c r="A3467" s="59" t="s">
        <v>202</v>
      </c>
      <c r="B3467" s="46" t="s">
        <v>191</v>
      </c>
      <c r="C3467" s="46" t="s">
        <v>185</v>
      </c>
      <c r="D3467" s="46" t="s">
        <v>186</v>
      </c>
      <c r="E3467" s="68">
        <f>_xlfn.XLOOKUP(Tabela4[[#This Row],[Origem]],Tabela2[Estado],Tabela2[Id_Porto],-1)</f>
        <v>10</v>
      </c>
      <c r="F3467" s="68">
        <f>_xlfn.XLOOKUP(Tabela4[[#This Row],[Destino]],Tabela2[Estado],Tabela2[Id_Porto],-1)</f>
        <v>11</v>
      </c>
      <c r="G3467" s="68">
        <f>_xlfn.XLOOKUP(Tabela4[[#This Row],[Tipo]],Tabela5[Tipo],Tabela5[Id_Carga],-1)</f>
        <v>3</v>
      </c>
      <c r="H3467" s="59">
        <f>MONTH(DATE(2024, FIND(Tabela4[[#This Row],[Mês]], "janfevmarabrmaijunjulagosetoutnovdez")/3 + 1, 1))</f>
        <v>8</v>
      </c>
      <c r="I3467" s="51">
        <v>5</v>
      </c>
      <c r="J3467" s="47">
        <v>10</v>
      </c>
    </row>
    <row r="3468" spans="1:10" x14ac:dyDescent="0.25">
      <c r="A3468" s="59" t="s">
        <v>202</v>
      </c>
      <c r="B3468" s="46" t="s">
        <v>191</v>
      </c>
      <c r="C3468" s="46" t="s">
        <v>183</v>
      </c>
      <c r="D3468" s="46" t="s">
        <v>86</v>
      </c>
      <c r="E3468" s="68">
        <f>_xlfn.XLOOKUP(Tabela4[[#This Row],[Origem]],Tabela2[Estado],Tabela2[Id_Porto],-1)</f>
        <v>8</v>
      </c>
      <c r="F3468" s="68">
        <f>_xlfn.XLOOKUP(Tabela4[[#This Row],[Destino]],Tabela2[Estado],Tabela2[Id_Porto],-1)</f>
        <v>4</v>
      </c>
      <c r="G3468" s="68">
        <f>_xlfn.XLOOKUP(Tabela4[[#This Row],[Tipo]],Tabela5[Tipo],Tabela5[Id_Carga],-1)</f>
        <v>3</v>
      </c>
      <c r="H3468" s="59">
        <f>MONTH(DATE(2024, FIND(Tabela4[[#This Row],[Mês]], "janfevmarabrmaijunjulagosetoutnovdez")/3 + 1, 1))</f>
        <v>8</v>
      </c>
      <c r="I3468" s="51">
        <v>5</v>
      </c>
      <c r="J3468" s="47">
        <v>10</v>
      </c>
    </row>
    <row r="3469" spans="1:10" x14ac:dyDescent="0.25">
      <c r="A3469" s="59" t="s">
        <v>202</v>
      </c>
      <c r="B3469" s="46" t="s">
        <v>192</v>
      </c>
      <c r="C3469" s="46" t="s">
        <v>183</v>
      </c>
      <c r="D3469" s="46" t="s">
        <v>185</v>
      </c>
      <c r="E3469" s="68">
        <f>_xlfn.XLOOKUP(Tabela4[[#This Row],[Origem]],Tabela2[Estado],Tabela2[Id_Porto],-1)</f>
        <v>8</v>
      </c>
      <c r="F3469" s="68">
        <f>_xlfn.XLOOKUP(Tabela4[[#This Row],[Destino]],Tabela2[Estado],Tabela2[Id_Porto],-1)</f>
        <v>10</v>
      </c>
      <c r="G3469" s="68">
        <f>_xlfn.XLOOKUP(Tabela4[[#This Row],[Tipo]],Tabela5[Tipo],Tabela5[Id_Carga],-1)</f>
        <v>1</v>
      </c>
      <c r="H3469" s="59">
        <f>MONTH(DATE(2024, FIND(Tabela4[[#This Row],[Mês]], "janfevmarabrmaijunjulagosetoutnovdez")/3 + 1, 1))</f>
        <v>8</v>
      </c>
      <c r="I3469" s="51">
        <v>10</v>
      </c>
      <c r="J3469" s="47">
        <v>10</v>
      </c>
    </row>
    <row r="3470" spans="1:10" x14ac:dyDescent="0.25">
      <c r="A3470" s="59" t="s">
        <v>202</v>
      </c>
      <c r="B3470" s="46" t="s">
        <v>193</v>
      </c>
      <c r="C3470" s="46" t="s">
        <v>187</v>
      </c>
      <c r="D3470" s="46" t="s">
        <v>180</v>
      </c>
      <c r="E3470" s="68">
        <f>_xlfn.XLOOKUP(Tabela4[[#This Row],[Origem]],Tabela2[Estado],Tabela2[Id_Porto],-1)</f>
        <v>12</v>
      </c>
      <c r="F3470" s="68">
        <f>_xlfn.XLOOKUP(Tabela4[[#This Row],[Destino]],Tabela2[Estado],Tabela2[Id_Porto],-1)</f>
        <v>5</v>
      </c>
      <c r="G3470" s="68">
        <f>_xlfn.XLOOKUP(Tabela4[[#This Row],[Tipo]],Tabela5[Tipo],Tabela5[Id_Carga],-1)</f>
        <v>4</v>
      </c>
      <c r="H3470" s="59">
        <f>MONTH(DATE(2024, FIND(Tabela4[[#This Row],[Mês]], "janfevmarabrmaijunjulagosetoutnovdez")/3 + 1, 1))</f>
        <v>8</v>
      </c>
      <c r="I3470" s="51">
        <v>5</v>
      </c>
      <c r="J3470" s="47">
        <v>10</v>
      </c>
    </row>
    <row r="3471" spans="1:10" x14ac:dyDescent="0.25">
      <c r="A3471" s="59" t="s">
        <v>202</v>
      </c>
      <c r="B3471" s="46" t="s">
        <v>192</v>
      </c>
      <c r="C3471" s="46" t="s">
        <v>187</v>
      </c>
      <c r="D3471" s="46" t="s">
        <v>184</v>
      </c>
      <c r="E3471" s="68">
        <f>_xlfn.XLOOKUP(Tabela4[[#This Row],[Origem]],Tabela2[Estado],Tabela2[Id_Porto],-1)</f>
        <v>12</v>
      </c>
      <c r="F3471" s="68">
        <f>_xlfn.XLOOKUP(Tabela4[[#This Row],[Destino]],Tabela2[Estado],Tabela2[Id_Porto],-1)</f>
        <v>9</v>
      </c>
      <c r="G3471" s="68">
        <f>_xlfn.XLOOKUP(Tabela4[[#This Row],[Tipo]],Tabela5[Tipo],Tabela5[Id_Carga],-1)</f>
        <v>1</v>
      </c>
      <c r="H3471" s="59">
        <f>MONTH(DATE(2024, FIND(Tabela4[[#This Row],[Mês]], "janfevmarabrmaijunjulagosetoutnovdez")/3 + 1, 1))</f>
        <v>8</v>
      </c>
      <c r="I3471" s="51">
        <v>10</v>
      </c>
      <c r="J3471" s="47">
        <v>10</v>
      </c>
    </row>
    <row r="3472" spans="1:10" x14ac:dyDescent="0.25">
      <c r="A3472" s="59" t="s">
        <v>202</v>
      </c>
      <c r="B3472" s="46" t="s">
        <v>193</v>
      </c>
      <c r="C3472" s="46" t="s">
        <v>187</v>
      </c>
      <c r="D3472" s="46" t="s">
        <v>184</v>
      </c>
      <c r="E3472" s="68">
        <f>_xlfn.XLOOKUP(Tabela4[[#This Row],[Origem]],Tabela2[Estado],Tabela2[Id_Porto],-1)</f>
        <v>12</v>
      </c>
      <c r="F3472" s="68">
        <f>_xlfn.XLOOKUP(Tabela4[[#This Row],[Destino]],Tabela2[Estado],Tabela2[Id_Porto],-1)</f>
        <v>9</v>
      </c>
      <c r="G3472" s="68">
        <f>_xlfn.XLOOKUP(Tabela4[[#This Row],[Tipo]],Tabela5[Tipo],Tabela5[Id_Carga],-1)</f>
        <v>4</v>
      </c>
      <c r="H3472" s="59">
        <f>MONTH(DATE(2024, FIND(Tabela4[[#This Row],[Mês]], "janfevmarabrmaijunjulagosetoutnovdez")/3 + 1, 1))</f>
        <v>8</v>
      </c>
      <c r="I3472" s="51">
        <v>5</v>
      </c>
      <c r="J3472" s="47">
        <v>10</v>
      </c>
    </row>
    <row r="3473" spans="1:10" x14ac:dyDescent="0.25">
      <c r="A3473" s="59" t="s">
        <v>202</v>
      </c>
      <c r="B3473" s="46" t="s">
        <v>191</v>
      </c>
      <c r="C3473" s="46" t="s">
        <v>186</v>
      </c>
      <c r="D3473" s="46" t="s">
        <v>180</v>
      </c>
      <c r="E3473" s="68">
        <f>_xlfn.XLOOKUP(Tabela4[[#This Row],[Origem]],Tabela2[Estado],Tabela2[Id_Porto],-1)</f>
        <v>11</v>
      </c>
      <c r="F3473" s="68">
        <f>_xlfn.XLOOKUP(Tabela4[[#This Row],[Destino]],Tabela2[Estado],Tabela2[Id_Porto],-1)</f>
        <v>5</v>
      </c>
      <c r="G3473" s="68">
        <f>_xlfn.XLOOKUP(Tabela4[[#This Row],[Tipo]],Tabela5[Tipo],Tabela5[Id_Carga],-1)</f>
        <v>3</v>
      </c>
      <c r="H3473" s="59">
        <f>MONTH(DATE(2024, FIND(Tabela4[[#This Row],[Mês]], "janfevmarabrmaijunjulagosetoutnovdez")/3 + 1, 1))</f>
        <v>8</v>
      </c>
      <c r="I3473" s="51">
        <v>5</v>
      </c>
      <c r="J3473" s="47">
        <v>10</v>
      </c>
    </row>
    <row r="3474" spans="1:10" x14ac:dyDescent="0.25">
      <c r="A3474" s="59" t="s">
        <v>202</v>
      </c>
      <c r="B3474" s="46" t="s">
        <v>193</v>
      </c>
      <c r="C3474" s="46" t="s">
        <v>186</v>
      </c>
      <c r="D3474" s="46" t="s">
        <v>180</v>
      </c>
      <c r="E3474" s="68">
        <f>_xlfn.XLOOKUP(Tabela4[[#This Row],[Origem]],Tabela2[Estado],Tabela2[Id_Porto],-1)</f>
        <v>11</v>
      </c>
      <c r="F3474" s="68">
        <f>_xlfn.XLOOKUP(Tabela4[[#This Row],[Destino]],Tabela2[Estado],Tabela2[Id_Porto],-1)</f>
        <v>5</v>
      </c>
      <c r="G3474" s="68">
        <f>_xlfn.XLOOKUP(Tabela4[[#This Row],[Tipo]],Tabela5[Tipo],Tabela5[Id_Carga],-1)</f>
        <v>4</v>
      </c>
      <c r="H3474" s="59">
        <f>MONTH(DATE(2024, FIND(Tabela4[[#This Row],[Mês]], "janfevmarabrmaijunjulagosetoutnovdez")/3 + 1, 1))</f>
        <v>8</v>
      </c>
      <c r="I3474" s="51">
        <v>5</v>
      </c>
      <c r="J3474" s="47">
        <v>10</v>
      </c>
    </row>
    <row r="3475" spans="1:10" x14ac:dyDescent="0.25">
      <c r="A3475" s="59" t="s">
        <v>202</v>
      </c>
      <c r="B3475" s="46" t="s">
        <v>193</v>
      </c>
      <c r="C3475" s="46" t="s">
        <v>186</v>
      </c>
      <c r="D3475" s="46" t="s">
        <v>185</v>
      </c>
      <c r="E3475" s="68">
        <f>_xlfn.XLOOKUP(Tabela4[[#This Row],[Origem]],Tabela2[Estado],Tabela2[Id_Porto],-1)</f>
        <v>11</v>
      </c>
      <c r="F3475" s="68">
        <f>_xlfn.XLOOKUP(Tabela4[[#This Row],[Destino]],Tabela2[Estado],Tabela2[Id_Porto],-1)</f>
        <v>10</v>
      </c>
      <c r="G3475" s="68">
        <f>_xlfn.XLOOKUP(Tabela4[[#This Row],[Tipo]],Tabela5[Tipo],Tabela5[Id_Carga],-1)</f>
        <v>4</v>
      </c>
      <c r="H3475" s="59">
        <f>MONTH(DATE(2024, FIND(Tabela4[[#This Row],[Mês]], "janfevmarabrmaijunjulagosetoutnovdez")/3 + 1, 1))</f>
        <v>8</v>
      </c>
      <c r="I3475" s="51">
        <v>5</v>
      </c>
      <c r="J3475" s="47">
        <v>10</v>
      </c>
    </row>
    <row r="3476" spans="1:10" x14ac:dyDescent="0.25">
      <c r="A3476" s="59" t="s">
        <v>202</v>
      </c>
      <c r="B3476" s="46" t="s">
        <v>192</v>
      </c>
      <c r="C3476" s="46" t="s">
        <v>186</v>
      </c>
      <c r="D3476" s="46" t="s">
        <v>186</v>
      </c>
      <c r="E3476" s="68">
        <f>_xlfn.XLOOKUP(Tabela4[[#This Row],[Origem]],Tabela2[Estado],Tabela2[Id_Porto],-1)</f>
        <v>11</v>
      </c>
      <c r="F3476" s="68">
        <f>_xlfn.XLOOKUP(Tabela4[[#This Row],[Destino]],Tabela2[Estado],Tabela2[Id_Porto],-1)</f>
        <v>11</v>
      </c>
      <c r="G3476" s="68">
        <f>_xlfn.XLOOKUP(Tabela4[[#This Row],[Tipo]],Tabela5[Tipo],Tabela5[Id_Carga],-1)</f>
        <v>1</v>
      </c>
      <c r="H3476" s="59">
        <f>MONTH(DATE(2024, FIND(Tabela4[[#This Row],[Mês]], "janfevmarabrmaijunjulagosetoutnovdez")/3 + 1, 1))</f>
        <v>8</v>
      </c>
      <c r="I3476" s="51">
        <v>10</v>
      </c>
      <c r="J3476" s="47">
        <v>10</v>
      </c>
    </row>
    <row r="3477" spans="1:10" x14ac:dyDescent="0.25">
      <c r="A3477" s="59" t="s">
        <v>202</v>
      </c>
      <c r="B3477" s="46" t="s">
        <v>191</v>
      </c>
      <c r="C3477" s="46" t="s">
        <v>186</v>
      </c>
      <c r="D3477" s="46" t="s">
        <v>184</v>
      </c>
      <c r="E3477" s="68">
        <f>_xlfn.XLOOKUP(Tabela4[[#This Row],[Origem]],Tabela2[Estado],Tabela2[Id_Porto],-1)</f>
        <v>11</v>
      </c>
      <c r="F3477" s="68">
        <f>_xlfn.XLOOKUP(Tabela4[[#This Row],[Destino]],Tabela2[Estado],Tabela2[Id_Porto],-1)</f>
        <v>9</v>
      </c>
      <c r="G3477" s="68">
        <f>_xlfn.XLOOKUP(Tabela4[[#This Row],[Tipo]],Tabela5[Tipo],Tabela5[Id_Carga],-1)</f>
        <v>3</v>
      </c>
      <c r="H3477" s="59">
        <f>MONTH(DATE(2024, FIND(Tabela4[[#This Row],[Mês]], "janfevmarabrmaijunjulagosetoutnovdez")/3 + 1, 1))</f>
        <v>8</v>
      </c>
      <c r="I3477" s="51">
        <v>5</v>
      </c>
      <c r="J3477" s="47">
        <v>10</v>
      </c>
    </row>
    <row r="3478" spans="1:10" x14ac:dyDescent="0.25">
      <c r="A3478" s="59" t="s">
        <v>202</v>
      </c>
      <c r="B3478" s="46" t="s">
        <v>192</v>
      </c>
      <c r="C3478" s="46" t="s">
        <v>181</v>
      </c>
      <c r="D3478" s="46" t="s">
        <v>177</v>
      </c>
      <c r="E3478" s="68">
        <f>_xlfn.XLOOKUP(Tabela4[[#This Row],[Origem]],Tabela2[Estado],Tabela2[Id_Porto],-1)</f>
        <v>6</v>
      </c>
      <c r="F3478" s="68">
        <f>_xlfn.XLOOKUP(Tabela4[[#This Row],[Destino]],Tabela2[Estado],Tabela2[Id_Porto],-1)</f>
        <v>1</v>
      </c>
      <c r="G3478" s="68">
        <f>_xlfn.XLOOKUP(Tabela4[[#This Row],[Tipo]],Tabela5[Tipo],Tabela5[Id_Carga],-1)</f>
        <v>1</v>
      </c>
      <c r="H3478" s="59">
        <f>MONTH(DATE(2024, FIND(Tabela4[[#This Row],[Mês]], "janfevmarabrmaijunjulagosetoutnovdez")/3 + 1, 1))</f>
        <v>8</v>
      </c>
      <c r="I3478" s="51">
        <v>9</v>
      </c>
      <c r="J3478" s="47">
        <v>9</v>
      </c>
    </row>
    <row r="3479" spans="1:10" x14ac:dyDescent="0.25">
      <c r="A3479" s="59" t="s">
        <v>202</v>
      </c>
      <c r="B3479" s="46" t="s">
        <v>192</v>
      </c>
      <c r="C3479" s="46" t="s">
        <v>187</v>
      </c>
      <c r="D3479" s="46" t="s">
        <v>180</v>
      </c>
      <c r="E3479" s="68">
        <f>_xlfn.XLOOKUP(Tabela4[[#This Row],[Origem]],Tabela2[Estado],Tabela2[Id_Porto],-1)</f>
        <v>12</v>
      </c>
      <c r="F3479" s="68">
        <f>_xlfn.XLOOKUP(Tabela4[[#This Row],[Destino]],Tabela2[Estado],Tabela2[Id_Porto],-1)</f>
        <v>5</v>
      </c>
      <c r="G3479" s="68">
        <f>_xlfn.XLOOKUP(Tabela4[[#This Row],[Tipo]],Tabela5[Tipo],Tabela5[Id_Carga],-1)</f>
        <v>1</v>
      </c>
      <c r="H3479" s="59">
        <f>MONTH(DATE(2024, FIND(Tabela4[[#This Row],[Mês]], "janfevmarabrmaijunjulagosetoutnovdez")/3 + 1, 1))</f>
        <v>8</v>
      </c>
      <c r="I3479" s="51">
        <v>9</v>
      </c>
      <c r="J3479" s="47">
        <v>9</v>
      </c>
    </row>
    <row r="3480" spans="1:10" x14ac:dyDescent="0.25">
      <c r="A3480" s="59" t="s">
        <v>202</v>
      </c>
      <c r="B3480" s="46" t="s">
        <v>191</v>
      </c>
      <c r="C3480" s="46" t="s">
        <v>177</v>
      </c>
      <c r="D3480" s="46" t="s">
        <v>181</v>
      </c>
      <c r="E3480" s="68">
        <f>_xlfn.XLOOKUP(Tabela4[[#This Row],[Origem]],Tabela2[Estado],Tabela2[Id_Porto],-1)</f>
        <v>1</v>
      </c>
      <c r="F3480" s="68">
        <f>_xlfn.XLOOKUP(Tabela4[[#This Row],[Destino]],Tabela2[Estado],Tabela2[Id_Porto],-1)</f>
        <v>6</v>
      </c>
      <c r="G3480" s="68">
        <f>_xlfn.XLOOKUP(Tabela4[[#This Row],[Tipo]],Tabela5[Tipo],Tabela5[Id_Carga],-1)</f>
        <v>3</v>
      </c>
      <c r="H3480" s="59">
        <f>MONTH(DATE(2024, FIND(Tabela4[[#This Row],[Mês]], "janfevmarabrmaijunjulagosetoutnovdez")/3 + 1, 1))</f>
        <v>8</v>
      </c>
      <c r="I3480" s="51">
        <v>4</v>
      </c>
      <c r="J3480" s="47">
        <v>8</v>
      </c>
    </row>
    <row r="3481" spans="1:10" x14ac:dyDescent="0.25">
      <c r="A3481" s="59" t="s">
        <v>202</v>
      </c>
      <c r="B3481" s="46" t="s">
        <v>192</v>
      </c>
      <c r="C3481" s="46" t="s">
        <v>177</v>
      </c>
      <c r="D3481" s="46" t="s">
        <v>180</v>
      </c>
      <c r="E3481" s="68">
        <f>_xlfn.XLOOKUP(Tabela4[[#This Row],[Origem]],Tabela2[Estado],Tabela2[Id_Porto],-1)</f>
        <v>1</v>
      </c>
      <c r="F3481" s="68">
        <f>_xlfn.XLOOKUP(Tabela4[[#This Row],[Destino]],Tabela2[Estado],Tabela2[Id_Porto],-1)</f>
        <v>5</v>
      </c>
      <c r="G3481" s="68">
        <f>_xlfn.XLOOKUP(Tabela4[[#This Row],[Tipo]],Tabela5[Tipo],Tabela5[Id_Carga],-1)</f>
        <v>1</v>
      </c>
      <c r="H3481" s="59">
        <f>MONTH(DATE(2024, FIND(Tabela4[[#This Row],[Mês]], "janfevmarabrmaijunjulagosetoutnovdez")/3 + 1, 1))</f>
        <v>8</v>
      </c>
      <c r="I3481" s="51">
        <v>8</v>
      </c>
      <c r="J3481" s="47">
        <v>8</v>
      </c>
    </row>
    <row r="3482" spans="1:10" x14ac:dyDescent="0.25">
      <c r="A3482" s="59" t="s">
        <v>202</v>
      </c>
      <c r="B3482" s="46" t="s">
        <v>191</v>
      </c>
      <c r="C3482" s="46" t="s">
        <v>177</v>
      </c>
      <c r="D3482" s="46" t="s">
        <v>180</v>
      </c>
      <c r="E3482" s="68">
        <f>_xlfn.XLOOKUP(Tabela4[[#This Row],[Origem]],Tabela2[Estado],Tabela2[Id_Porto],-1)</f>
        <v>1</v>
      </c>
      <c r="F3482" s="68">
        <f>_xlfn.XLOOKUP(Tabela4[[#This Row],[Destino]],Tabela2[Estado],Tabela2[Id_Porto],-1)</f>
        <v>5</v>
      </c>
      <c r="G3482" s="68">
        <f>_xlfn.XLOOKUP(Tabela4[[#This Row],[Tipo]],Tabela5[Tipo],Tabela5[Id_Carga],-1)</f>
        <v>3</v>
      </c>
      <c r="H3482" s="59">
        <f>MONTH(DATE(2024, FIND(Tabela4[[#This Row],[Mês]], "janfevmarabrmaijunjulagosetoutnovdez")/3 + 1, 1))</f>
        <v>8</v>
      </c>
      <c r="I3482" s="51">
        <v>4</v>
      </c>
      <c r="J3482" s="47">
        <v>8</v>
      </c>
    </row>
    <row r="3483" spans="1:10" x14ac:dyDescent="0.25">
      <c r="A3483" s="59" t="s">
        <v>202</v>
      </c>
      <c r="B3483" s="46" t="s">
        <v>191</v>
      </c>
      <c r="C3483" s="46" t="s">
        <v>181</v>
      </c>
      <c r="D3483" s="46" t="s">
        <v>180</v>
      </c>
      <c r="E3483" s="68">
        <f>_xlfn.XLOOKUP(Tabela4[[#This Row],[Origem]],Tabela2[Estado],Tabela2[Id_Porto],-1)</f>
        <v>6</v>
      </c>
      <c r="F3483" s="68">
        <f>_xlfn.XLOOKUP(Tabela4[[#This Row],[Destino]],Tabela2[Estado],Tabela2[Id_Porto],-1)</f>
        <v>5</v>
      </c>
      <c r="G3483" s="68">
        <f>_xlfn.XLOOKUP(Tabela4[[#This Row],[Tipo]],Tabela5[Tipo],Tabela5[Id_Carga],-1)</f>
        <v>3</v>
      </c>
      <c r="H3483" s="59">
        <f>MONTH(DATE(2024, FIND(Tabela4[[#This Row],[Mês]], "janfevmarabrmaijunjulagosetoutnovdez")/3 + 1, 1))</f>
        <v>8</v>
      </c>
      <c r="I3483" s="51">
        <v>4</v>
      </c>
      <c r="J3483" s="47">
        <v>8</v>
      </c>
    </row>
    <row r="3484" spans="1:10" x14ac:dyDescent="0.25">
      <c r="A3484" s="59" t="s">
        <v>202</v>
      </c>
      <c r="B3484" s="46" t="s">
        <v>191</v>
      </c>
      <c r="C3484" s="46" t="s">
        <v>181</v>
      </c>
      <c r="D3484" s="46" t="s">
        <v>184</v>
      </c>
      <c r="E3484" s="68">
        <f>_xlfn.XLOOKUP(Tabela4[[#This Row],[Origem]],Tabela2[Estado],Tabela2[Id_Porto],-1)</f>
        <v>6</v>
      </c>
      <c r="F3484" s="68">
        <f>_xlfn.XLOOKUP(Tabela4[[#This Row],[Destino]],Tabela2[Estado],Tabela2[Id_Porto],-1)</f>
        <v>9</v>
      </c>
      <c r="G3484" s="68">
        <f>_xlfn.XLOOKUP(Tabela4[[#This Row],[Tipo]],Tabela5[Tipo],Tabela5[Id_Carga],-1)</f>
        <v>3</v>
      </c>
      <c r="H3484" s="59">
        <f>MONTH(DATE(2024, FIND(Tabela4[[#This Row],[Mês]], "janfevmarabrmaijunjulagosetoutnovdez")/3 + 1, 1))</f>
        <v>8</v>
      </c>
      <c r="I3484" s="51">
        <v>4</v>
      </c>
      <c r="J3484" s="47">
        <v>8</v>
      </c>
    </row>
    <row r="3485" spans="1:10" x14ac:dyDescent="0.25">
      <c r="A3485" s="59" t="s">
        <v>202</v>
      </c>
      <c r="B3485" s="46" t="s">
        <v>191</v>
      </c>
      <c r="C3485" s="46" t="s">
        <v>180</v>
      </c>
      <c r="D3485" s="46" t="s">
        <v>177</v>
      </c>
      <c r="E3485" s="68">
        <f>_xlfn.XLOOKUP(Tabela4[[#This Row],[Origem]],Tabela2[Estado],Tabela2[Id_Porto],-1)</f>
        <v>5</v>
      </c>
      <c r="F3485" s="68">
        <f>_xlfn.XLOOKUP(Tabela4[[#This Row],[Destino]],Tabela2[Estado],Tabela2[Id_Porto],-1)</f>
        <v>1</v>
      </c>
      <c r="G3485" s="68">
        <f>_xlfn.XLOOKUP(Tabela4[[#This Row],[Tipo]],Tabela5[Tipo],Tabela5[Id_Carga],-1)</f>
        <v>3</v>
      </c>
      <c r="H3485" s="59">
        <f>MONTH(DATE(2024, FIND(Tabela4[[#This Row],[Mês]], "janfevmarabrmaijunjulagosetoutnovdez")/3 + 1, 1))</f>
        <v>8</v>
      </c>
      <c r="I3485" s="51">
        <v>8</v>
      </c>
      <c r="J3485" s="47">
        <v>8</v>
      </c>
    </row>
    <row r="3486" spans="1:10" x14ac:dyDescent="0.25">
      <c r="A3486" s="59" t="s">
        <v>202</v>
      </c>
      <c r="B3486" s="46" t="s">
        <v>192</v>
      </c>
      <c r="C3486" s="46" t="s">
        <v>187</v>
      </c>
      <c r="D3486" s="46" t="s">
        <v>177</v>
      </c>
      <c r="E3486" s="68">
        <f>_xlfn.XLOOKUP(Tabela4[[#This Row],[Origem]],Tabela2[Estado],Tabela2[Id_Porto],-1)</f>
        <v>12</v>
      </c>
      <c r="F3486" s="68">
        <f>_xlfn.XLOOKUP(Tabela4[[#This Row],[Destino]],Tabela2[Estado],Tabela2[Id_Porto],-1)</f>
        <v>1</v>
      </c>
      <c r="G3486" s="68">
        <f>_xlfn.XLOOKUP(Tabela4[[#This Row],[Tipo]],Tabela5[Tipo],Tabela5[Id_Carga],-1)</f>
        <v>1</v>
      </c>
      <c r="H3486" s="59">
        <f>MONTH(DATE(2024, FIND(Tabela4[[#This Row],[Mês]], "janfevmarabrmaijunjulagosetoutnovdez")/3 + 1, 1))</f>
        <v>8</v>
      </c>
      <c r="I3486" s="51">
        <v>8</v>
      </c>
      <c r="J3486" s="47">
        <v>8</v>
      </c>
    </row>
    <row r="3487" spans="1:10" x14ac:dyDescent="0.25">
      <c r="A3487" s="59" t="s">
        <v>202</v>
      </c>
      <c r="B3487" s="46" t="s">
        <v>192</v>
      </c>
      <c r="C3487" s="46" t="s">
        <v>187</v>
      </c>
      <c r="D3487" s="46" t="s">
        <v>181</v>
      </c>
      <c r="E3487" s="68">
        <f>_xlfn.XLOOKUP(Tabela4[[#This Row],[Origem]],Tabela2[Estado],Tabela2[Id_Porto],-1)</f>
        <v>12</v>
      </c>
      <c r="F3487" s="68">
        <f>_xlfn.XLOOKUP(Tabela4[[#This Row],[Destino]],Tabela2[Estado],Tabela2[Id_Porto],-1)</f>
        <v>6</v>
      </c>
      <c r="G3487" s="68">
        <f>_xlfn.XLOOKUP(Tabela4[[#This Row],[Tipo]],Tabela5[Tipo],Tabela5[Id_Carga],-1)</f>
        <v>1</v>
      </c>
      <c r="H3487" s="59">
        <f>MONTH(DATE(2024, FIND(Tabela4[[#This Row],[Mês]], "janfevmarabrmaijunjulagosetoutnovdez")/3 + 1, 1))</f>
        <v>8</v>
      </c>
      <c r="I3487" s="51">
        <v>8</v>
      </c>
      <c r="J3487" s="47">
        <v>8</v>
      </c>
    </row>
    <row r="3488" spans="1:10" x14ac:dyDescent="0.25">
      <c r="A3488" s="59" t="s">
        <v>202</v>
      </c>
      <c r="B3488" s="46" t="s">
        <v>191</v>
      </c>
      <c r="C3488" s="46" t="s">
        <v>184</v>
      </c>
      <c r="D3488" s="46" t="s">
        <v>186</v>
      </c>
      <c r="E3488" s="68">
        <f>_xlfn.XLOOKUP(Tabela4[[#This Row],[Origem]],Tabela2[Estado],Tabela2[Id_Porto],-1)</f>
        <v>9</v>
      </c>
      <c r="F3488" s="68">
        <f>_xlfn.XLOOKUP(Tabela4[[#This Row],[Destino]],Tabela2[Estado],Tabela2[Id_Porto],-1)</f>
        <v>11</v>
      </c>
      <c r="G3488" s="68">
        <f>_xlfn.XLOOKUP(Tabela4[[#This Row],[Tipo]],Tabela5[Tipo],Tabela5[Id_Carga],-1)</f>
        <v>3</v>
      </c>
      <c r="H3488" s="59">
        <f>MONTH(DATE(2024, FIND(Tabela4[[#This Row],[Mês]], "janfevmarabrmaijunjulagosetoutnovdez")/3 + 1, 1))</f>
        <v>8</v>
      </c>
      <c r="I3488" s="51">
        <v>4</v>
      </c>
      <c r="J3488" s="47">
        <v>8</v>
      </c>
    </row>
    <row r="3489" spans="1:10" x14ac:dyDescent="0.25">
      <c r="A3489" s="59" t="s">
        <v>202</v>
      </c>
      <c r="B3489" s="46" t="s">
        <v>192</v>
      </c>
      <c r="C3489" s="46" t="s">
        <v>181</v>
      </c>
      <c r="D3489" s="46" t="s">
        <v>177</v>
      </c>
      <c r="E3489" s="68">
        <f>_xlfn.XLOOKUP(Tabela4[[#This Row],[Origem]],Tabela2[Estado],Tabela2[Id_Porto],-1)</f>
        <v>6</v>
      </c>
      <c r="F3489" s="68">
        <f>_xlfn.XLOOKUP(Tabela4[[#This Row],[Destino]],Tabela2[Estado],Tabela2[Id_Porto],-1)</f>
        <v>1</v>
      </c>
      <c r="G3489" s="68">
        <f>_xlfn.XLOOKUP(Tabela4[[#This Row],[Tipo]],Tabela5[Tipo],Tabela5[Id_Carga],-1)</f>
        <v>1</v>
      </c>
      <c r="H3489" s="59">
        <f>MONTH(DATE(2024, FIND(Tabela4[[#This Row],[Mês]], "janfevmarabrmaijunjulagosetoutnovdez")/3 + 1, 1))</f>
        <v>8</v>
      </c>
      <c r="I3489" s="51">
        <v>7</v>
      </c>
      <c r="J3489" s="47">
        <v>7</v>
      </c>
    </row>
    <row r="3490" spans="1:10" x14ac:dyDescent="0.25">
      <c r="A3490" s="59" t="s">
        <v>202</v>
      </c>
      <c r="B3490" s="46" t="s">
        <v>192</v>
      </c>
      <c r="C3490" s="46" t="s">
        <v>178</v>
      </c>
      <c r="D3490" s="46" t="s">
        <v>181</v>
      </c>
      <c r="E3490" s="68">
        <f>_xlfn.XLOOKUP(Tabela4[[#This Row],[Origem]],Tabela2[Estado],Tabela2[Id_Porto],-1)</f>
        <v>2</v>
      </c>
      <c r="F3490" s="68">
        <f>_xlfn.XLOOKUP(Tabela4[[#This Row],[Destino]],Tabela2[Estado],Tabela2[Id_Porto],-1)</f>
        <v>6</v>
      </c>
      <c r="G3490" s="68">
        <f>_xlfn.XLOOKUP(Tabela4[[#This Row],[Tipo]],Tabela5[Tipo],Tabela5[Id_Carga],-1)</f>
        <v>1</v>
      </c>
      <c r="H3490" s="59">
        <f>MONTH(DATE(2024, FIND(Tabela4[[#This Row],[Mês]], "janfevmarabrmaijunjulagosetoutnovdez")/3 + 1, 1))</f>
        <v>8</v>
      </c>
      <c r="I3490" s="51">
        <v>7</v>
      </c>
      <c r="J3490" s="47">
        <v>7</v>
      </c>
    </row>
    <row r="3491" spans="1:10" x14ac:dyDescent="0.25">
      <c r="A3491" s="59" t="s">
        <v>202</v>
      </c>
      <c r="B3491" s="46" t="s">
        <v>192</v>
      </c>
      <c r="C3491" s="46" t="s">
        <v>178</v>
      </c>
      <c r="D3491" s="46" t="s">
        <v>187</v>
      </c>
      <c r="E3491" s="68">
        <f>_xlfn.XLOOKUP(Tabela4[[#This Row],[Origem]],Tabela2[Estado],Tabela2[Id_Porto],-1)</f>
        <v>2</v>
      </c>
      <c r="F3491" s="68">
        <f>_xlfn.XLOOKUP(Tabela4[[#This Row],[Destino]],Tabela2[Estado],Tabela2[Id_Porto],-1)</f>
        <v>12</v>
      </c>
      <c r="G3491" s="68">
        <f>_xlfn.XLOOKUP(Tabela4[[#This Row],[Tipo]],Tabela5[Tipo],Tabela5[Id_Carga],-1)</f>
        <v>1</v>
      </c>
      <c r="H3491" s="59">
        <f>MONTH(DATE(2024, FIND(Tabela4[[#This Row],[Mês]], "janfevmarabrmaijunjulagosetoutnovdez")/3 + 1, 1))</f>
        <v>8</v>
      </c>
      <c r="I3491" s="51">
        <v>7</v>
      </c>
      <c r="J3491" s="47">
        <v>7</v>
      </c>
    </row>
    <row r="3492" spans="1:10" x14ac:dyDescent="0.25">
      <c r="A3492" s="59" t="s">
        <v>202</v>
      </c>
      <c r="B3492" s="46" t="s">
        <v>192</v>
      </c>
      <c r="C3492" s="46" t="s">
        <v>183</v>
      </c>
      <c r="D3492" s="46" t="s">
        <v>180</v>
      </c>
      <c r="E3492" s="68">
        <f>_xlfn.XLOOKUP(Tabela4[[#This Row],[Origem]],Tabela2[Estado],Tabela2[Id_Porto],-1)</f>
        <v>8</v>
      </c>
      <c r="F3492" s="68">
        <f>_xlfn.XLOOKUP(Tabela4[[#This Row],[Destino]],Tabela2[Estado],Tabela2[Id_Porto],-1)</f>
        <v>5</v>
      </c>
      <c r="G3492" s="68">
        <f>_xlfn.XLOOKUP(Tabela4[[#This Row],[Tipo]],Tabela5[Tipo],Tabela5[Id_Carga],-1)</f>
        <v>1</v>
      </c>
      <c r="H3492" s="59">
        <f>MONTH(DATE(2024, FIND(Tabela4[[#This Row],[Mês]], "janfevmarabrmaijunjulagosetoutnovdez")/3 + 1, 1))</f>
        <v>8</v>
      </c>
      <c r="I3492" s="51">
        <v>7</v>
      </c>
      <c r="J3492" s="47">
        <v>7</v>
      </c>
    </row>
    <row r="3493" spans="1:10" x14ac:dyDescent="0.25">
      <c r="A3493" s="59" t="s">
        <v>202</v>
      </c>
      <c r="B3493" s="46" t="s">
        <v>192</v>
      </c>
      <c r="C3493" s="46" t="s">
        <v>183</v>
      </c>
      <c r="D3493" s="46" t="s">
        <v>184</v>
      </c>
      <c r="E3493" s="68">
        <f>_xlfn.XLOOKUP(Tabela4[[#This Row],[Origem]],Tabela2[Estado],Tabela2[Id_Porto],-1)</f>
        <v>8</v>
      </c>
      <c r="F3493" s="68">
        <f>_xlfn.XLOOKUP(Tabela4[[#This Row],[Destino]],Tabela2[Estado],Tabela2[Id_Porto],-1)</f>
        <v>9</v>
      </c>
      <c r="G3493" s="68">
        <f>_xlfn.XLOOKUP(Tabela4[[#This Row],[Tipo]],Tabela5[Tipo],Tabela5[Id_Carga],-1)</f>
        <v>1</v>
      </c>
      <c r="H3493" s="59">
        <f>MONTH(DATE(2024, FIND(Tabela4[[#This Row],[Mês]], "janfevmarabrmaijunjulagosetoutnovdez")/3 + 1, 1))</f>
        <v>8</v>
      </c>
      <c r="I3493" s="51">
        <v>7</v>
      </c>
      <c r="J3493" s="47">
        <v>7</v>
      </c>
    </row>
    <row r="3494" spans="1:10" x14ac:dyDescent="0.25">
      <c r="A3494" s="59" t="s">
        <v>202</v>
      </c>
      <c r="B3494" s="46" t="s">
        <v>192</v>
      </c>
      <c r="C3494" s="46" t="s">
        <v>186</v>
      </c>
      <c r="D3494" s="46" t="s">
        <v>180</v>
      </c>
      <c r="E3494" s="68">
        <f>_xlfn.XLOOKUP(Tabela4[[#This Row],[Origem]],Tabela2[Estado],Tabela2[Id_Porto],-1)</f>
        <v>11</v>
      </c>
      <c r="F3494" s="68">
        <f>_xlfn.XLOOKUP(Tabela4[[#This Row],[Destino]],Tabela2[Estado],Tabela2[Id_Porto],-1)</f>
        <v>5</v>
      </c>
      <c r="G3494" s="68">
        <f>_xlfn.XLOOKUP(Tabela4[[#This Row],[Tipo]],Tabela5[Tipo],Tabela5[Id_Carga],-1)</f>
        <v>1</v>
      </c>
      <c r="H3494" s="59">
        <f>MONTH(DATE(2024, FIND(Tabela4[[#This Row],[Mês]], "janfevmarabrmaijunjulagosetoutnovdez")/3 + 1, 1))</f>
        <v>8</v>
      </c>
      <c r="I3494" s="51">
        <v>7</v>
      </c>
      <c r="J3494" s="47">
        <v>7</v>
      </c>
    </row>
    <row r="3495" spans="1:10" x14ac:dyDescent="0.25">
      <c r="A3495" s="59" t="s">
        <v>202</v>
      </c>
      <c r="B3495" s="46" t="s">
        <v>192</v>
      </c>
      <c r="C3495" s="46" t="s">
        <v>186</v>
      </c>
      <c r="D3495" s="46" t="s">
        <v>186</v>
      </c>
      <c r="E3495" s="68">
        <f>_xlfn.XLOOKUP(Tabela4[[#This Row],[Origem]],Tabela2[Estado],Tabela2[Id_Porto],-1)</f>
        <v>11</v>
      </c>
      <c r="F3495" s="68">
        <f>_xlfn.XLOOKUP(Tabela4[[#This Row],[Destino]],Tabela2[Estado],Tabela2[Id_Porto],-1)</f>
        <v>11</v>
      </c>
      <c r="G3495" s="68">
        <f>_xlfn.XLOOKUP(Tabela4[[#This Row],[Tipo]],Tabela5[Tipo],Tabela5[Id_Carga],-1)</f>
        <v>1</v>
      </c>
      <c r="H3495" s="59">
        <f>MONTH(DATE(2024, FIND(Tabela4[[#This Row],[Mês]], "janfevmarabrmaijunjulagosetoutnovdez")/3 + 1, 1))</f>
        <v>8</v>
      </c>
      <c r="I3495" s="51">
        <v>7</v>
      </c>
      <c r="J3495" s="47">
        <v>7</v>
      </c>
    </row>
    <row r="3496" spans="1:10" x14ac:dyDescent="0.25">
      <c r="A3496" s="59" t="s">
        <v>202</v>
      </c>
      <c r="B3496" s="46" t="s">
        <v>192</v>
      </c>
      <c r="C3496" s="46" t="s">
        <v>184</v>
      </c>
      <c r="D3496" s="46" t="s">
        <v>179</v>
      </c>
      <c r="E3496" s="68">
        <f>_xlfn.XLOOKUP(Tabela4[[#This Row],[Origem]],Tabela2[Estado],Tabela2[Id_Porto],-1)</f>
        <v>9</v>
      </c>
      <c r="F3496" s="68">
        <f>_xlfn.XLOOKUP(Tabela4[[#This Row],[Destino]],Tabela2[Estado],Tabela2[Id_Porto],-1)</f>
        <v>3</v>
      </c>
      <c r="G3496" s="68">
        <f>_xlfn.XLOOKUP(Tabela4[[#This Row],[Tipo]],Tabela5[Tipo],Tabela5[Id_Carga],-1)</f>
        <v>1</v>
      </c>
      <c r="H3496" s="59">
        <f>MONTH(DATE(2024, FIND(Tabela4[[#This Row],[Mês]], "janfevmarabrmaijunjulagosetoutnovdez")/3 + 1, 1))</f>
        <v>8</v>
      </c>
      <c r="I3496" s="51">
        <v>7</v>
      </c>
      <c r="J3496" s="47">
        <v>7</v>
      </c>
    </row>
    <row r="3497" spans="1:10" x14ac:dyDescent="0.25">
      <c r="A3497" s="59" t="s">
        <v>202</v>
      </c>
      <c r="B3497" s="46" t="s">
        <v>192</v>
      </c>
      <c r="C3497" s="46" t="s">
        <v>177</v>
      </c>
      <c r="D3497" s="46" t="s">
        <v>186</v>
      </c>
      <c r="E3497" s="68">
        <f>_xlfn.XLOOKUP(Tabela4[[#This Row],[Origem]],Tabela2[Estado],Tabela2[Id_Porto],-1)</f>
        <v>1</v>
      </c>
      <c r="F3497" s="68">
        <f>_xlfn.XLOOKUP(Tabela4[[#This Row],[Destino]],Tabela2[Estado],Tabela2[Id_Porto],-1)</f>
        <v>11</v>
      </c>
      <c r="G3497" s="68">
        <f>_xlfn.XLOOKUP(Tabela4[[#This Row],[Tipo]],Tabela5[Tipo],Tabela5[Id_Carga],-1)</f>
        <v>1</v>
      </c>
      <c r="H3497" s="59">
        <f>MONTH(DATE(2024, FIND(Tabela4[[#This Row],[Mês]], "janfevmarabrmaijunjulagosetoutnovdez")/3 + 1, 1))</f>
        <v>8</v>
      </c>
      <c r="I3497" s="51">
        <v>6</v>
      </c>
      <c r="J3497" s="47">
        <v>6</v>
      </c>
    </row>
    <row r="3498" spans="1:10" x14ac:dyDescent="0.25">
      <c r="A3498" s="59" t="s">
        <v>202</v>
      </c>
      <c r="B3498" s="46" t="s">
        <v>192</v>
      </c>
      <c r="C3498" s="46" t="s">
        <v>181</v>
      </c>
      <c r="D3498" s="46" t="s">
        <v>86</v>
      </c>
      <c r="E3498" s="68">
        <f>_xlfn.XLOOKUP(Tabela4[[#This Row],[Origem]],Tabela2[Estado],Tabela2[Id_Porto],-1)</f>
        <v>6</v>
      </c>
      <c r="F3498" s="68">
        <f>_xlfn.XLOOKUP(Tabela4[[#This Row],[Destino]],Tabela2[Estado],Tabela2[Id_Porto],-1)</f>
        <v>4</v>
      </c>
      <c r="G3498" s="68">
        <f>_xlfn.XLOOKUP(Tabela4[[#This Row],[Tipo]],Tabela5[Tipo],Tabela5[Id_Carga],-1)</f>
        <v>1</v>
      </c>
      <c r="H3498" s="59">
        <f>MONTH(DATE(2024, FIND(Tabela4[[#This Row],[Mês]], "janfevmarabrmaijunjulagosetoutnovdez")/3 + 1, 1))</f>
        <v>8</v>
      </c>
      <c r="I3498" s="51">
        <v>6</v>
      </c>
      <c r="J3498" s="47">
        <v>6</v>
      </c>
    </row>
    <row r="3499" spans="1:10" x14ac:dyDescent="0.25">
      <c r="A3499" s="59" t="s">
        <v>202</v>
      </c>
      <c r="B3499" s="46" t="s">
        <v>191</v>
      </c>
      <c r="C3499" s="46" t="s">
        <v>181</v>
      </c>
      <c r="D3499" s="46" t="s">
        <v>186</v>
      </c>
      <c r="E3499" s="68">
        <f>_xlfn.XLOOKUP(Tabela4[[#This Row],[Origem]],Tabela2[Estado],Tabela2[Id_Porto],-1)</f>
        <v>6</v>
      </c>
      <c r="F3499" s="68">
        <f>_xlfn.XLOOKUP(Tabela4[[#This Row],[Destino]],Tabela2[Estado],Tabela2[Id_Porto],-1)</f>
        <v>11</v>
      </c>
      <c r="G3499" s="68">
        <f>_xlfn.XLOOKUP(Tabela4[[#This Row],[Tipo]],Tabela5[Tipo],Tabela5[Id_Carga],-1)</f>
        <v>3</v>
      </c>
      <c r="H3499" s="59">
        <f>MONTH(DATE(2024, FIND(Tabela4[[#This Row],[Mês]], "janfevmarabrmaijunjulagosetoutnovdez")/3 + 1, 1))</f>
        <v>8</v>
      </c>
      <c r="I3499" s="51">
        <v>3</v>
      </c>
      <c r="J3499" s="47">
        <v>6</v>
      </c>
    </row>
    <row r="3500" spans="1:10" x14ac:dyDescent="0.25">
      <c r="A3500" s="59" t="s">
        <v>202</v>
      </c>
      <c r="B3500" s="46" t="s">
        <v>191</v>
      </c>
      <c r="C3500" s="46" t="s">
        <v>182</v>
      </c>
      <c r="D3500" s="46" t="s">
        <v>180</v>
      </c>
      <c r="E3500" s="68">
        <f>_xlfn.XLOOKUP(Tabela4[[#This Row],[Origem]],Tabela2[Estado],Tabela2[Id_Porto],-1)</f>
        <v>7</v>
      </c>
      <c r="F3500" s="68">
        <f>_xlfn.XLOOKUP(Tabela4[[#This Row],[Destino]],Tabela2[Estado],Tabela2[Id_Porto],-1)</f>
        <v>5</v>
      </c>
      <c r="G3500" s="68">
        <f>_xlfn.XLOOKUP(Tabela4[[#This Row],[Tipo]],Tabela5[Tipo],Tabela5[Id_Carga],-1)</f>
        <v>3</v>
      </c>
      <c r="H3500" s="59">
        <f>MONTH(DATE(2024, FIND(Tabela4[[#This Row],[Mês]], "janfevmarabrmaijunjulagosetoutnovdez")/3 + 1, 1))</f>
        <v>8</v>
      </c>
      <c r="I3500" s="51">
        <v>3</v>
      </c>
      <c r="J3500" s="47">
        <v>6</v>
      </c>
    </row>
    <row r="3501" spans="1:10" x14ac:dyDescent="0.25">
      <c r="A3501" s="59" t="s">
        <v>202</v>
      </c>
      <c r="B3501" s="46" t="s">
        <v>193</v>
      </c>
      <c r="C3501" s="46" t="s">
        <v>182</v>
      </c>
      <c r="D3501" s="46" t="s">
        <v>183</v>
      </c>
      <c r="E3501" s="68">
        <f>_xlfn.XLOOKUP(Tabela4[[#This Row],[Origem]],Tabela2[Estado],Tabela2[Id_Porto],-1)</f>
        <v>7</v>
      </c>
      <c r="F3501" s="68">
        <f>_xlfn.XLOOKUP(Tabela4[[#This Row],[Destino]],Tabela2[Estado],Tabela2[Id_Porto],-1)</f>
        <v>8</v>
      </c>
      <c r="G3501" s="68">
        <f>_xlfn.XLOOKUP(Tabela4[[#This Row],[Tipo]],Tabela5[Tipo],Tabela5[Id_Carga],-1)</f>
        <v>4</v>
      </c>
      <c r="H3501" s="59">
        <f>MONTH(DATE(2024, FIND(Tabela4[[#This Row],[Mês]], "janfevmarabrmaijunjulagosetoutnovdez")/3 + 1, 1))</f>
        <v>8</v>
      </c>
      <c r="I3501" s="51">
        <v>3</v>
      </c>
      <c r="J3501" s="47">
        <v>6</v>
      </c>
    </row>
    <row r="3502" spans="1:10" x14ac:dyDescent="0.25">
      <c r="A3502" s="59" t="s">
        <v>202</v>
      </c>
      <c r="B3502" s="46" t="s">
        <v>192</v>
      </c>
      <c r="C3502" s="46" t="s">
        <v>180</v>
      </c>
      <c r="D3502" s="46" t="s">
        <v>177</v>
      </c>
      <c r="E3502" s="68">
        <f>_xlfn.XLOOKUP(Tabela4[[#This Row],[Origem]],Tabela2[Estado],Tabela2[Id_Porto],-1)</f>
        <v>5</v>
      </c>
      <c r="F3502" s="68">
        <f>_xlfn.XLOOKUP(Tabela4[[#This Row],[Destino]],Tabela2[Estado],Tabela2[Id_Porto],-1)</f>
        <v>1</v>
      </c>
      <c r="G3502" s="68">
        <f>_xlfn.XLOOKUP(Tabela4[[#This Row],[Tipo]],Tabela5[Tipo],Tabela5[Id_Carga],-1)</f>
        <v>1</v>
      </c>
      <c r="H3502" s="59">
        <f>MONTH(DATE(2024, FIND(Tabela4[[#This Row],[Mês]], "janfevmarabrmaijunjulagosetoutnovdez")/3 + 1, 1))</f>
        <v>8</v>
      </c>
      <c r="I3502" s="51">
        <v>6</v>
      </c>
      <c r="J3502" s="47">
        <v>6</v>
      </c>
    </row>
    <row r="3503" spans="1:10" x14ac:dyDescent="0.25">
      <c r="A3503" s="59" t="s">
        <v>202</v>
      </c>
      <c r="B3503" s="46" t="s">
        <v>193</v>
      </c>
      <c r="C3503" s="46" t="s">
        <v>180</v>
      </c>
      <c r="D3503" s="46" t="s">
        <v>183</v>
      </c>
      <c r="E3503" s="68">
        <f>_xlfn.XLOOKUP(Tabela4[[#This Row],[Origem]],Tabela2[Estado],Tabela2[Id_Porto],-1)</f>
        <v>5</v>
      </c>
      <c r="F3503" s="68">
        <f>_xlfn.XLOOKUP(Tabela4[[#This Row],[Destino]],Tabela2[Estado],Tabela2[Id_Porto],-1)</f>
        <v>8</v>
      </c>
      <c r="G3503" s="68">
        <f>_xlfn.XLOOKUP(Tabela4[[#This Row],[Tipo]],Tabela5[Tipo],Tabela5[Id_Carga],-1)</f>
        <v>4</v>
      </c>
      <c r="H3503" s="59">
        <f>MONTH(DATE(2024, FIND(Tabela4[[#This Row],[Mês]], "janfevmarabrmaijunjulagosetoutnovdez")/3 + 1, 1))</f>
        <v>8</v>
      </c>
      <c r="I3503" s="51">
        <v>3</v>
      </c>
      <c r="J3503" s="47">
        <v>6</v>
      </c>
    </row>
    <row r="3504" spans="1:10" x14ac:dyDescent="0.25">
      <c r="A3504" s="59" t="s">
        <v>202</v>
      </c>
      <c r="B3504" s="46" t="s">
        <v>192</v>
      </c>
      <c r="C3504" s="46" t="s">
        <v>180</v>
      </c>
      <c r="D3504" s="46" t="s">
        <v>186</v>
      </c>
      <c r="E3504" s="68">
        <f>_xlfn.XLOOKUP(Tabela4[[#This Row],[Origem]],Tabela2[Estado],Tabela2[Id_Porto],-1)</f>
        <v>5</v>
      </c>
      <c r="F3504" s="68">
        <f>_xlfn.XLOOKUP(Tabela4[[#This Row],[Destino]],Tabela2[Estado],Tabela2[Id_Porto],-1)</f>
        <v>11</v>
      </c>
      <c r="G3504" s="68">
        <f>_xlfn.XLOOKUP(Tabela4[[#This Row],[Tipo]],Tabela5[Tipo],Tabela5[Id_Carga],-1)</f>
        <v>1</v>
      </c>
      <c r="H3504" s="59">
        <f>MONTH(DATE(2024, FIND(Tabela4[[#This Row],[Mês]], "janfevmarabrmaijunjulagosetoutnovdez")/3 + 1, 1))</f>
        <v>8</v>
      </c>
      <c r="I3504" s="51">
        <v>6</v>
      </c>
      <c r="J3504" s="47">
        <v>6</v>
      </c>
    </row>
    <row r="3505" spans="1:10" x14ac:dyDescent="0.25">
      <c r="A3505" s="59" t="s">
        <v>202</v>
      </c>
      <c r="B3505" s="46" t="s">
        <v>193</v>
      </c>
      <c r="C3505" s="46" t="s">
        <v>183</v>
      </c>
      <c r="D3505" s="46" t="s">
        <v>181</v>
      </c>
      <c r="E3505" s="68">
        <f>_xlfn.XLOOKUP(Tabela4[[#This Row],[Origem]],Tabela2[Estado],Tabela2[Id_Porto],-1)</f>
        <v>8</v>
      </c>
      <c r="F3505" s="68">
        <f>_xlfn.XLOOKUP(Tabela4[[#This Row],[Destino]],Tabela2[Estado],Tabela2[Id_Porto],-1)</f>
        <v>6</v>
      </c>
      <c r="G3505" s="68">
        <f>_xlfn.XLOOKUP(Tabela4[[#This Row],[Tipo]],Tabela5[Tipo],Tabela5[Id_Carga],-1)</f>
        <v>4</v>
      </c>
      <c r="H3505" s="59">
        <f>MONTH(DATE(2024, FIND(Tabela4[[#This Row],[Mês]], "janfevmarabrmaijunjulagosetoutnovdez")/3 + 1, 1))</f>
        <v>8</v>
      </c>
      <c r="I3505" s="51">
        <v>3</v>
      </c>
      <c r="J3505" s="47">
        <v>6</v>
      </c>
    </row>
    <row r="3506" spans="1:10" x14ac:dyDescent="0.25">
      <c r="A3506" s="59" t="s">
        <v>202</v>
      </c>
      <c r="B3506" s="46" t="s">
        <v>193</v>
      </c>
      <c r="C3506" s="46" t="s">
        <v>183</v>
      </c>
      <c r="D3506" s="46" t="s">
        <v>180</v>
      </c>
      <c r="E3506" s="68">
        <f>_xlfn.XLOOKUP(Tabela4[[#This Row],[Origem]],Tabela2[Estado],Tabela2[Id_Porto],-1)</f>
        <v>8</v>
      </c>
      <c r="F3506" s="68">
        <f>_xlfn.XLOOKUP(Tabela4[[#This Row],[Destino]],Tabela2[Estado],Tabela2[Id_Porto],-1)</f>
        <v>5</v>
      </c>
      <c r="G3506" s="68">
        <f>_xlfn.XLOOKUP(Tabela4[[#This Row],[Tipo]],Tabela5[Tipo],Tabela5[Id_Carga],-1)</f>
        <v>4</v>
      </c>
      <c r="H3506" s="59">
        <f>MONTH(DATE(2024, FIND(Tabela4[[#This Row],[Mês]], "janfevmarabrmaijunjulagosetoutnovdez")/3 + 1, 1))</f>
        <v>8</v>
      </c>
      <c r="I3506" s="51">
        <v>3</v>
      </c>
      <c r="J3506" s="47">
        <v>6</v>
      </c>
    </row>
    <row r="3507" spans="1:10" x14ac:dyDescent="0.25">
      <c r="A3507" s="59" t="s">
        <v>202</v>
      </c>
      <c r="B3507" s="46" t="s">
        <v>191</v>
      </c>
      <c r="C3507" s="46" t="s">
        <v>183</v>
      </c>
      <c r="D3507" s="46" t="s">
        <v>180</v>
      </c>
      <c r="E3507" s="68">
        <f>_xlfn.XLOOKUP(Tabela4[[#This Row],[Origem]],Tabela2[Estado],Tabela2[Id_Porto],-1)</f>
        <v>8</v>
      </c>
      <c r="F3507" s="68">
        <f>_xlfn.XLOOKUP(Tabela4[[#This Row],[Destino]],Tabela2[Estado],Tabela2[Id_Porto],-1)</f>
        <v>5</v>
      </c>
      <c r="G3507" s="68">
        <f>_xlfn.XLOOKUP(Tabela4[[#This Row],[Tipo]],Tabela5[Tipo],Tabela5[Id_Carga],-1)</f>
        <v>3</v>
      </c>
      <c r="H3507" s="59">
        <f>MONTH(DATE(2024, FIND(Tabela4[[#This Row],[Mês]], "janfevmarabrmaijunjulagosetoutnovdez")/3 + 1, 1))</f>
        <v>8</v>
      </c>
      <c r="I3507" s="51">
        <v>3</v>
      </c>
      <c r="J3507" s="47">
        <v>6</v>
      </c>
    </row>
    <row r="3508" spans="1:10" x14ac:dyDescent="0.25">
      <c r="A3508" s="59" t="s">
        <v>202</v>
      </c>
      <c r="B3508" s="46" t="s">
        <v>192</v>
      </c>
      <c r="C3508" s="46" t="s">
        <v>186</v>
      </c>
      <c r="D3508" s="46" t="s">
        <v>181</v>
      </c>
      <c r="E3508" s="68">
        <f>_xlfn.XLOOKUP(Tabela4[[#This Row],[Origem]],Tabela2[Estado],Tabela2[Id_Porto],-1)</f>
        <v>11</v>
      </c>
      <c r="F3508" s="68">
        <f>_xlfn.XLOOKUP(Tabela4[[#This Row],[Destino]],Tabela2[Estado],Tabela2[Id_Porto],-1)</f>
        <v>6</v>
      </c>
      <c r="G3508" s="68">
        <f>_xlfn.XLOOKUP(Tabela4[[#This Row],[Tipo]],Tabela5[Tipo],Tabela5[Id_Carga],-1)</f>
        <v>1</v>
      </c>
      <c r="H3508" s="59">
        <f>MONTH(DATE(2024, FIND(Tabela4[[#This Row],[Mês]], "janfevmarabrmaijunjulagosetoutnovdez")/3 + 1, 1))</f>
        <v>8</v>
      </c>
      <c r="I3508" s="51">
        <v>6</v>
      </c>
      <c r="J3508" s="47">
        <v>6</v>
      </c>
    </row>
    <row r="3509" spans="1:10" x14ac:dyDescent="0.25">
      <c r="A3509" s="59" t="s">
        <v>202</v>
      </c>
      <c r="B3509" s="46" t="s">
        <v>191</v>
      </c>
      <c r="C3509" s="46" t="s">
        <v>186</v>
      </c>
      <c r="D3509" s="46" t="s">
        <v>181</v>
      </c>
      <c r="E3509" s="68">
        <f>_xlfn.XLOOKUP(Tabela4[[#This Row],[Origem]],Tabela2[Estado],Tabela2[Id_Porto],-1)</f>
        <v>11</v>
      </c>
      <c r="F3509" s="68">
        <f>_xlfn.XLOOKUP(Tabela4[[#This Row],[Destino]],Tabela2[Estado],Tabela2[Id_Porto],-1)</f>
        <v>6</v>
      </c>
      <c r="G3509" s="68">
        <f>_xlfn.XLOOKUP(Tabela4[[#This Row],[Tipo]],Tabela5[Tipo],Tabela5[Id_Carga],-1)</f>
        <v>3</v>
      </c>
      <c r="H3509" s="59">
        <f>MONTH(DATE(2024, FIND(Tabela4[[#This Row],[Mês]], "janfevmarabrmaijunjulagosetoutnovdez")/3 + 1, 1))</f>
        <v>8</v>
      </c>
      <c r="I3509" s="51">
        <v>3</v>
      </c>
      <c r="J3509" s="47">
        <v>6</v>
      </c>
    </row>
    <row r="3510" spans="1:10" x14ac:dyDescent="0.25">
      <c r="A3510" s="59" t="s">
        <v>202</v>
      </c>
      <c r="B3510" s="46" t="s">
        <v>192</v>
      </c>
      <c r="C3510" s="46" t="s">
        <v>187</v>
      </c>
      <c r="D3510" s="46" t="s">
        <v>177</v>
      </c>
      <c r="E3510" s="68">
        <f>_xlfn.XLOOKUP(Tabela4[[#This Row],[Origem]],Tabela2[Estado],Tabela2[Id_Porto],-1)</f>
        <v>12</v>
      </c>
      <c r="F3510" s="68">
        <f>_xlfn.XLOOKUP(Tabela4[[#This Row],[Destino]],Tabela2[Estado],Tabela2[Id_Porto],-1)</f>
        <v>1</v>
      </c>
      <c r="G3510" s="68">
        <f>_xlfn.XLOOKUP(Tabela4[[#This Row],[Tipo]],Tabela5[Tipo],Tabela5[Id_Carga],-1)</f>
        <v>1</v>
      </c>
      <c r="H3510" s="59">
        <f>MONTH(DATE(2024, FIND(Tabela4[[#This Row],[Mês]], "janfevmarabrmaijunjulagosetoutnovdez")/3 + 1, 1))</f>
        <v>8</v>
      </c>
      <c r="I3510" s="51">
        <v>5</v>
      </c>
      <c r="J3510" s="47">
        <v>5</v>
      </c>
    </row>
    <row r="3511" spans="1:10" x14ac:dyDescent="0.25">
      <c r="A3511" s="59" t="s">
        <v>202</v>
      </c>
      <c r="B3511" s="46" t="s">
        <v>191</v>
      </c>
      <c r="C3511" s="46" t="s">
        <v>177</v>
      </c>
      <c r="D3511" s="46" t="s">
        <v>181</v>
      </c>
      <c r="E3511" s="68">
        <f>_xlfn.XLOOKUP(Tabela4[[#This Row],[Origem]],Tabela2[Estado],Tabela2[Id_Porto],-1)</f>
        <v>1</v>
      </c>
      <c r="F3511" s="68">
        <f>_xlfn.XLOOKUP(Tabela4[[#This Row],[Destino]],Tabela2[Estado],Tabela2[Id_Porto],-1)</f>
        <v>6</v>
      </c>
      <c r="G3511" s="68">
        <f>_xlfn.XLOOKUP(Tabela4[[#This Row],[Tipo]],Tabela5[Tipo],Tabela5[Id_Carga],-1)</f>
        <v>3</v>
      </c>
      <c r="H3511" s="59">
        <f>MONTH(DATE(2024, FIND(Tabela4[[#This Row],[Mês]], "janfevmarabrmaijunjulagosetoutnovdez")/3 + 1, 1))</f>
        <v>8</v>
      </c>
      <c r="I3511" s="51">
        <v>2</v>
      </c>
      <c r="J3511" s="47">
        <v>4</v>
      </c>
    </row>
    <row r="3512" spans="1:10" x14ac:dyDescent="0.25">
      <c r="A3512" s="59" t="s">
        <v>202</v>
      </c>
      <c r="B3512" s="46" t="s">
        <v>191</v>
      </c>
      <c r="C3512" s="46" t="s">
        <v>177</v>
      </c>
      <c r="D3512" s="46" t="s">
        <v>86</v>
      </c>
      <c r="E3512" s="68">
        <f>_xlfn.XLOOKUP(Tabela4[[#This Row],[Origem]],Tabela2[Estado],Tabela2[Id_Porto],-1)</f>
        <v>1</v>
      </c>
      <c r="F3512" s="68">
        <f>_xlfn.XLOOKUP(Tabela4[[#This Row],[Destino]],Tabela2[Estado],Tabela2[Id_Porto],-1)</f>
        <v>4</v>
      </c>
      <c r="G3512" s="68">
        <f>_xlfn.XLOOKUP(Tabela4[[#This Row],[Tipo]],Tabela5[Tipo],Tabela5[Id_Carga],-1)</f>
        <v>3</v>
      </c>
      <c r="H3512" s="59">
        <f>MONTH(DATE(2024, FIND(Tabela4[[#This Row],[Mês]], "janfevmarabrmaijunjulagosetoutnovdez")/3 + 1, 1))</f>
        <v>8</v>
      </c>
      <c r="I3512" s="51">
        <v>2</v>
      </c>
      <c r="J3512" s="47">
        <v>4</v>
      </c>
    </row>
    <row r="3513" spans="1:10" x14ac:dyDescent="0.25">
      <c r="A3513" s="59" t="s">
        <v>202</v>
      </c>
      <c r="B3513" s="46" t="s">
        <v>193</v>
      </c>
      <c r="C3513" s="46" t="s">
        <v>177</v>
      </c>
      <c r="D3513" s="46" t="s">
        <v>86</v>
      </c>
      <c r="E3513" s="68">
        <f>_xlfn.XLOOKUP(Tabela4[[#This Row],[Origem]],Tabela2[Estado],Tabela2[Id_Porto],-1)</f>
        <v>1</v>
      </c>
      <c r="F3513" s="68">
        <f>_xlfn.XLOOKUP(Tabela4[[#This Row],[Destino]],Tabela2[Estado],Tabela2[Id_Porto],-1)</f>
        <v>4</v>
      </c>
      <c r="G3513" s="68">
        <f>_xlfn.XLOOKUP(Tabela4[[#This Row],[Tipo]],Tabela5[Tipo],Tabela5[Id_Carga],-1)</f>
        <v>4</v>
      </c>
      <c r="H3513" s="59">
        <f>MONTH(DATE(2024, FIND(Tabela4[[#This Row],[Mês]], "janfevmarabrmaijunjulagosetoutnovdez")/3 + 1, 1))</f>
        <v>8</v>
      </c>
      <c r="I3513" s="51">
        <v>2</v>
      </c>
      <c r="J3513" s="47">
        <v>4</v>
      </c>
    </row>
    <row r="3514" spans="1:10" x14ac:dyDescent="0.25">
      <c r="A3514" s="59" t="s">
        <v>202</v>
      </c>
      <c r="B3514" s="46" t="s">
        <v>191</v>
      </c>
      <c r="C3514" s="46" t="s">
        <v>177</v>
      </c>
      <c r="D3514" s="46" t="s">
        <v>180</v>
      </c>
      <c r="E3514" s="68">
        <f>_xlfn.XLOOKUP(Tabela4[[#This Row],[Origem]],Tabela2[Estado],Tabela2[Id_Porto],-1)</f>
        <v>1</v>
      </c>
      <c r="F3514" s="68">
        <f>_xlfn.XLOOKUP(Tabela4[[#This Row],[Destino]],Tabela2[Estado],Tabela2[Id_Porto],-1)</f>
        <v>5</v>
      </c>
      <c r="G3514" s="68">
        <f>_xlfn.XLOOKUP(Tabela4[[#This Row],[Tipo]],Tabela5[Tipo],Tabela5[Id_Carga],-1)</f>
        <v>3</v>
      </c>
      <c r="H3514" s="59">
        <f>MONTH(DATE(2024, FIND(Tabela4[[#This Row],[Mês]], "janfevmarabrmaijunjulagosetoutnovdez")/3 + 1, 1))</f>
        <v>8</v>
      </c>
      <c r="I3514" s="51">
        <v>4</v>
      </c>
      <c r="J3514" s="47">
        <v>4</v>
      </c>
    </row>
    <row r="3515" spans="1:10" x14ac:dyDescent="0.25">
      <c r="A3515" s="59" t="s">
        <v>202</v>
      </c>
      <c r="B3515" s="46" t="s">
        <v>191</v>
      </c>
      <c r="C3515" s="46" t="s">
        <v>177</v>
      </c>
      <c r="D3515" s="46" t="s">
        <v>180</v>
      </c>
      <c r="E3515" s="68">
        <f>_xlfn.XLOOKUP(Tabela4[[#This Row],[Origem]],Tabela2[Estado],Tabela2[Id_Porto],-1)</f>
        <v>1</v>
      </c>
      <c r="F3515" s="68">
        <f>_xlfn.XLOOKUP(Tabela4[[#This Row],[Destino]],Tabela2[Estado],Tabela2[Id_Porto],-1)</f>
        <v>5</v>
      </c>
      <c r="G3515" s="68">
        <f>_xlfn.XLOOKUP(Tabela4[[#This Row],[Tipo]],Tabela5[Tipo],Tabela5[Id_Carga],-1)</f>
        <v>3</v>
      </c>
      <c r="H3515" s="59">
        <f>MONTH(DATE(2024, FIND(Tabela4[[#This Row],[Mês]], "janfevmarabrmaijunjulagosetoutnovdez")/3 + 1, 1))</f>
        <v>8</v>
      </c>
      <c r="I3515" s="51">
        <v>2</v>
      </c>
      <c r="J3515" s="47">
        <v>4</v>
      </c>
    </row>
    <row r="3516" spans="1:10" x14ac:dyDescent="0.25">
      <c r="A3516" s="59" t="s">
        <v>202</v>
      </c>
      <c r="B3516" s="46" t="s">
        <v>192</v>
      </c>
      <c r="C3516" s="46" t="s">
        <v>177</v>
      </c>
      <c r="D3516" s="46" t="s">
        <v>183</v>
      </c>
      <c r="E3516" s="68">
        <f>_xlfn.XLOOKUP(Tabela4[[#This Row],[Origem]],Tabela2[Estado],Tabela2[Id_Porto],-1)</f>
        <v>1</v>
      </c>
      <c r="F3516" s="68">
        <f>_xlfn.XLOOKUP(Tabela4[[#This Row],[Destino]],Tabela2[Estado],Tabela2[Id_Porto],-1)</f>
        <v>8</v>
      </c>
      <c r="G3516" s="68">
        <f>_xlfn.XLOOKUP(Tabela4[[#This Row],[Tipo]],Tabela5[Tipo],Tabela5[Id_Carga],-1)</f>
        <v>1</v>
      </c>
      <c r="H3516" s="59">
        <f>MONTH(DATE(2024, FIND(Tabela4[[#This Row],[Mês]], "janfevmarabrmaijunjulagosetoutnovdez")/3 + 1, 1))</f>
        <v>8</v>
      </c>
      <c r="I3516" s="51">
        <v>4</v>
      </c>
      <c r="J3516" s="47">
        <v>4</v>
      </c>
    </row>
    <row r="3517" spans="1:10" x14ac:dyDescent="0.25">
      <c r="A3517" s="59" t="s">
        <v>202</v>
      </c>
      <c r="B3517" s="46" t="s">
        <v>193</v>
      </c>
      <c r="C3517" s="46" t="s">
        <v>177</v>
      </c>
      <c r="D3517" s="46" t="s">
        <v>183</v>
      </c>
      <c r="E3517" s="68">
        <f>_xlfn.XLOOKUP(Tabela4[[#This Row],[Origem]],Tabela2[Estado],Tabela2[Id_Porto],-1)</f>
        <v>1</v>
      </c>
      <c r="F3517" s="68">
        <f>_xlfn.XLOOKUP(Tabela4[[#This Row],[Destino]],Tabela2[Estado],Tabela2[Id_Porto],-1)</f>
        <v>8</v>
      </c>
      <c r="G3517" s="68">
        <f>_xlfn.XLOOKUP(Tabela4[[#This Row],[Tipo]],Tabela5[Tipo],Tabela5[Id_Carga],-1)</f>
        <v>4</v>
      </c>
      <c r="H3517" s="59">
        <f>MONTH(DATE(2024, FIND(Tabela4[[#This Row],[Mês]], "janfevmarabrmaijunjulagosetoutnovdez")/3 + 1, 1))</f>
        <v>8</v>
      </c>
      <c r="I3517" s="51">
        <v>2</v>
      </c>
      <c r="J3517" s="47">
        <v>4</v>
      </c>
    </row>
    <row r="3518" spans="1:10" x14ac:dyDescent="0.25">
      <c r="A3518" s="59" t="s">
        <v>202</v>
      </c>
      <c r="B3518" s="46" t="s">
        <v>191</v>
      </c>
      <c r="C3518" s="46" t="s">
        <v>181</v>
      </c>
      <c r="D3518" s="46" t="s">
        <v>86</v>
      </c>
      <c r="E3518" s="68">
        <f>_xlfn.XLOOKUP(Tabela4[[#This Row],[Origem]],Tabela2[Estado],Tabela2[Id_Porto],-1)</f>
        <v>6</v>
      </c>
      <c r="F3518" s="68">
        <f>_xlfn.XLOOKUP(Tabela4[[#This Row],[Destino]],Tabela2[Estado],Tabela2[Id_Porto],-1)</f>
        <v>4</v>
      </c>
      <c r="G3518" s="68">
        <f>_xlfn.XLOOKUP(Tabela4[[#This Row],[Tipo]],Tabela5[Tipo],Tabela5[Id_Carga],-1)</f>
        <v>3</v>
      </c>
      <c r="H3518" s="59">
        <f>MONTH(DATE(2024, FIND(Tabela4[[#This Row],[Mês]], "janfevmarabrmaijunjulagosetoutnovdez")/3 + 1, 1))</f>
        <v>8</v>
      </c>
      <c r="I3518" s="51">
        <v>2</v>
      </c>
      <c r="J3518" s="47">
        <v>4</v>
      </c>
    </row>
    <row r="3519" spans="1:10" x14ac:dyDescent="0.25">
      <c r="A3519" s="59" t="s">
        <v>202</v>
      </c>
      <c r="B3519" s="46" t="s">
        <v>191</v>
      </c>
      <c r="C3519" s="46" t="s">
        <v>181</v>
      </c>
      <c r="D3519" s="46" t="s">
        <v>179</v>
      </c>
      <c r="E3519" s="68">
        <f>_xlfn.XLOOKUP(Tabela4[[#This Row],[Origem]],Tabela2[Estado],Tabela2[Id_Porto],-1)</f>
        <v>6</v>
      </c>
      <c r="F3519" s="68">
        <f>_xlfn.XLOOKUP(Tabela4[[#This Row],[Destino]],Tabela2[Estado],Tabela2[Id_Porto],-1)</f>
        <v>3</v>
      </c>
      <c r="G3519" s="68">
        <f>_xlfn.XLOOKUP(Tabela4[[#This Row],[Tipo]],Tabela5[Tipo],Tabela5[Id_Carga],-1)</f>
        <v>3</v>
      </c>
      <c r="H3519" s="59">
        <f>MONTH(DATE(2024, FIND(Tabela4[[#This Row],[Mês]], "janfevmarabrmaijunjulagosetoutnovdez")/3 + 1, 1))</f>
        <v>8</v>
      </c>
      <c r="I3519" s="51">
        <v>2</v>
      </c>
      <c r="J3519" s="47">
        <v>4</v>
      </c>
    </row>
    <row r="3520" spans="1:10" x14ac:dyDescent="0.25">
      <c r="A3520" s="59" t="s">
        <v>202</v>
      </c>
      <c r="B3520" s="46" t="s">
        <v>191</v>
      </c>
      <c r="C3520" s="46" t="s">
        <v>181</v>
      </c>
      <c r="D3520" s="46" t="s">
        <v>180</v>
      </c>
      <c r="E3520" s="68">
        <f>_xlfn.XLOOKUP(Tabela4[[#This Row],[Origem]],Tabela2[Estado],Tabela2[Id_Porto],-1)</f>
        <v>6</v>
      </c>
      <c r="F3520" s="68">
        <f>_xlfn.XLOOKUP(Tabela4[[#This Row],[Destino]],Tabela2[Estado],Tabela2[Id_Porto],-1)</f>
        <v>5</v>
      </c>
      <c r="G3520" s="68">
        <f>_xlfn.XLOOKUP(Tabela4[[#This Row],[Tipo]],Tabela5[Tipo],Tabela5[Id_Carga],-1)</f>
        <v>3</v>
      </c>
      <c r="H3520" s="59">
        <f>MONTH(DATE(2024, FIND(Tabela4[[#This Row],[Mês]], "janfevmarabrmaijunjulagosetoutnovdez")/3 + 1, 1))</f>
        <v>8</v>
      </c>
      <c r="I3520" s="51">
        <v>2</v>
      </c>
      <c r="J3520" s="47">
        <v>4</v>
      </c>
    </row>
    <row r="3521" spans="1:10" x14ac:dyDescent="0.25">
      <c r="A3521" s="59" t="s">
        <v>202</v>
      </c>
      <c r="B3521" s="46" t="s">
        <v>191</v>
      </c>
      <c r="C3521" s="46" t="s">
        <v>181</v>
      </c>
      <c r="D3521" s="46" t="s">
        <v>180</v>
      </c>
      <c r="E3521" s="68">
        <f>_xlfn.XLOOKUP(Tabela4[[#This Row],[Origem]],Tabela2[Estado],Tabela2[Id_Porto],-1)</f>
        <v>6</v>
      </c>
      <c r="F3521" s="68">
        <f>_xlfn.XLOOKUP(Tabela4[[#This Row],[Destino]],Tabela2[Estado],Tabela2[Id_Porto],-1)</f>
        <v>5</v>
      </c>
      <c r="G3521" s="68">
        <f>_xlfn.XLOOKUP(Tabela4[[#This Row],[Tipo]],Tabela5[Tipo],Tabela5[Id_Carga],-1)</f>
        <v>3</v>
      </c>
      <c r="H3521" s="59">
        <f>MONTH(DATE(2024, FIND(Tabela4[[#This Row],[Mês]], "janfevmarabrmaijunjulagosetoutnovdez")/3 + 1, 1))</f>
        <v>8</v>
      </c>
      <c r="I3521" s="51">
        <v>2</v>
      </c>
      <c r="J3521" s="47">
        <v>4</v>
      </c>
    </row>
    <row r="3522" spans="1:10" x14ac:dyDescent="0.25">
      <c r="A3522" s="59" t="s">
        <v>202</v>
      </c>
      <c r="B3522" s="46" t="s">
        <v>191</v>
      </c>
      <c r="C3522" s="46" t="s">
        <v>181</v>
      </c>
      <c r="D3522" s="46" t="s">
        <v>184</v>
      </c>
      <c r="E3522" s="68">
        <f>_xlfn.XLOOKUP(Tabela4[[#This Row],[Origem]],Tabela2[Estado],Tabela2[Id_Porto],-1)</f>
        <v>6</v>
      </c>
      <c r="F3522" s="68">
        <f>_xlfn.XLOOKUP(Tabela4[[#This Row],[Destino]],Tabela2[Estado],Tabela2[Id_Porto],-1)</f>
        <v>9</v>
      </c>
      <c r="G3522" s="68">
        <f>_xlfn.XLOOKUP(Tabela4[[#This Row],[Tipo]],Tabela5[Tipo],Tabela5[Id_Carga],-1)</f>
        <v>3</v>
      </c>
      <c r="H3522" s="59">
        <f>MONTH(DATE(2024, FIND(Tabela4[[#This Row],[Mês]], "janfevmarabrmaijunjulagosetoutnovdez")/3 + 1, 1))</f>
        <v>8</v>
      </c>
      <c r="I3522" s="51">
        <v>2</v>
      </c>
      <c r="J3522" s="47">
        <v>4</v>
      </c>
    </row>
    <row r="3523" spans="1:10" x14ac:dyDescent="0.25">
      <c r="A3523" s="59" t="s">
        <v>202</v>
      </c>
      <c r="B3523" s="46" t="s">
        <v>191</v>
      </c>
      <c r="C3523" s="46" t="s">
        <v>86</v>
      </c>
      <c r="D3523" s="46" t="s">
        <v>183</v>
      </c>
      <c r="E3523" s="68">
        <f>_xlfn.XLOOKUP(Tabela4[[#This Row],[Origem]],Tabela2[Estado],Tabela2[Id_Porto],-1)</f>
        <v>4</v>
      </c>
      <c r="F3523" s="68">
        <f>_xlfn.XLOOKUP(Tabela4[[#This Row],[Destino]],Tabela2[Estado],Tabela2[Id_Porto],-1)</f>
        <v>8</v>
      </c>
      <c r="G3523" s="68">
        <f>_xlfn.XLOOKUP(Tabela4[[#This Row],[Tipo]],Tabela5[Tipo],Tabela5[Id_Carga],-1)</f>
        <v>3</v>
      </c>
      <c r="H3523" s="59">
        <f>MONTH(DATE(2024, FIND(Tabela4[[#This Row],[Mês]], "janfevmarabrmaijunjulagosetoutnovdez")/3 + 1, 1))</f>
        <v>8</v>
      </c>
      <c r="I3523" s="51">
        <v>2</v>
      </c>
      <c r="J3523" s="47">
        <v>4</v>
      </c>
    </row>
    <row r="3524" spans="1:10" x14ac:dyDescent="0.25">
      <c r="A3524" s="59" t="s">
        <v>202</v>
      </c>
      <c r="B3524" s="46" t="s">
        <v>191</v>
      </c>
      <c r="C3524" s="46" t="s">
        <v>86</v>
      </c>
      <c r="D3524" s="46" t="s">
        <v>186</v>
      </c>
      <c r="E3524" s="68">
        <f>_xlfn.XLOOKUP(Tabela4[[#This Row],[Origem]],Tabela2[Estado],Tabela2[Id_Porto],-1)</f>
        <v>4</v>
      </c>
      <c r="F3524" s="68">
        <f>_xlfn.XLOOKUP(Tabela4[[#This Row],[Destino]],Tabela2[Estado],Tabela2[Id_Porto],-1)</f>
        <v>11</v>
      </c>
      <c r="G3524" s="68">
        <f>_xlfn.XLOOKUP(Tabela4[[#This Row],[Tipo]],Tabela5[Tipo],Tabela5[Id_Carga],-1)</f>
        <v>3</v>
      </c>
      <c r="H3524" s="59">
        <f>MONTH(DATE(2024, FIND(Tabela4[[#This Row],[Mês]], "janfevmarabrmaijunjulagosetoutnovdez")/3 + 1, 1))</f>
        <v>8</v>
      </c>
      <c r="I3524" s="51">
        <v>2</v>
      </c>
      <c r="J3524" s="47">
        <v>4</v>
      </c>
    </row>
    <row r="3525" spans="1:10" x14ac:dyDescent="0.25">
      <c r="A3525" s="59" t="s">
        <v>202</v>
      </c>
      <c r="B3525" s="46" t="s">
        <v>191</v>
      </c>
      <c r="C3525" s="46" t="s">
        <v>86</v>
      </c>
      <c r="D3525" s="46" t="s">
        <v>184</v>
      </c>
      <c r="E3525" s="68">
        <f>_xlfn.XLOOKUP(Tabela4[[#This Row],[Origem]],Tabela2[Estado],Tabela2[Id_Porto],-1)</f>
        <v>4</v>
      </c>
      <c r="F3525" s="68">
        <f>_xlfn.XLOOKUP(Tabela4[[#This Row],[Destino]],Tabela2[Estado],Tabela2[Id_Porto],-1)</f>
        <v>9</v>
      </c>
      <c r="G3525" s="68">
        <f>_xlfn.XLOOKUP(Tabela4[[#This Row],[Tipo]],Tabela5[Tipo],Tabela5[Id_Carga],-1)</f>
        <v>3</v>
      </c>
      <c r="H3525" s="59">
        <f>MONTH(DATE(2024, FIND(Tabela4[[#This Row],[Mês]], "janfevmarabrmaijunjulagosetoutnovdez")/3 + 1, 1))</f>
        <v>8</v>
      </c>
      <c r="I3525" s="51">
        <v>4</v>
      </c>
      <c r="J3525" s="47">
        <v>4</v>
      </c>
    </row>
    <row r="3526" spans="1:10" x14ac:dyDescent="0.25">
      <c r="A3526" s="59" t="s">
        <v>202</v>
      </c>
      <c r="B3526" s="46" t="s">
        <v>192</v>
      </c>
      <c r="C3526" s="46" t="s">
        <v>86</v>
      </c>
      <c r="D3526" s="46" t="s">
        <v>184</v>
      </c>
      <c r="E3526" s="68">
        <f>_xlfn.XLOOKUP(Tabela4[[#This Row],[Origem]],Tabela2[Estado],Tabela2[Id_Porto],-1)</f>
        <v>4</v>
      </c>
      <c r="F3526" s="68">
        <f>_xlfn.XLOOKUP(Tabela4[[#This Row],[Destino]],Tabela2[Estado],Tabela2[Id_Porto],-1)</f>
        <v>9</v>
      </c>
      <c r="G3526" s="68">
        <f>_xlfn.XLOOKUP(Tabela4[[#This Row],[Tipo]],Tabela5[Tipo],Tabela5[Id_Carga],-1)</f>
        <v>1</v>
      </c>
      <c r="H3526" s="59">
        <f>MONTH(DATE(2024, FIND(Tabela4[[#This Row],[Mês]], "janfevmarabrmaijunjulagosetoutnovdez")/3 + 1, 1))</f>
        <v>8</v>
      </c>
      <c r="I3526" s="51">
        <v>4</v>
      </c>
      <c r="J3526" s="47">
        <v>4</v>
      </c>
    </row>
    <row r="3527" spans="1:10" x14ac:dyDescent="0.25">
      <c r="A3527" s="59" t="s">
        <v>202</v>
      </c>
      <c r="B3527" s="46" t="s">
        <v>191</v>
      </c>
      <c r="C3527" s="46" t="s">
        <v>182</v>
      </c>
      <c r="D3527" s="46" t="s">
        <v>177</v>
      </c>
      <c r="E3527" s="68">
        <f>_xlfn.XLOOKUP(Tabela4[[#This Row],[Origem]],Tabela2[Estado],Tabela2[Id_Porto],-1)</f>
        <v>7</v>
      </c>
      <c r="F3527" s="68">
        <f>_xlfn.XLOOKUP(Tabela4[[#This Row],[Destino]],Tabela2[Estado],Tabela2[Id_Porto],-1)</f>
        <v>1</v>
      </c>
      <c r="G3527" s="68">
        <f>_xlfn.XLOOKUP(Tabela4[[#This Row],[Tipo]],Tabela5[Tipo],Tabela5[Id_Carga],-1)</f>
        <v>3</v>
      </c>
      <c r="H3527" s="59">
        <f>MONTH(DATE(2024, FIND(Tabela4[[#This Row],[Mês]], "janfevmarabrmaijunjulagosetoutnovdez")/3 + 1, 1))</f>
        <v>8</v>
      </c>
      <c r="I3527" s="51">
        <v>2</v>
      </c>
      <c r="J3527" s="47">
        <v>4</v>
      </c>
    </row>
    <row r="3528" spans="1:10" x14ac:dyDescent="0.25">
      <c r="A3528" s="59" t="s">
        <v>202</v>
      </c>
      <c r="B3528" s="46" t="s">
        <v>192</v>
      </c>
      <c r="C3528" s="46" t="s">
        <v>180</v>
      </c>
      <c r="D3528" s="46" t="s">
        <v>186</v>
      </c>
      <c r="E3528" s="68">
        <f>_xlfn.XLOOKUP(Tabela4[[#This Row],[Origem]],Tabela2[Estado],Tabela2[Id_Porto],-1)</f>
        <v>5</v>
      </c>
      <c r="F3528" s="68">
        <f>_xlfn.XLOOKUP(Tabela4[[#This Row],[Destino]],Tabela2[Estado],Tabela2[Id_Porto],-1)</f>
        <v>11</v>
      </c>
      <c r="G3528" s="68">
        <f>_xlfn.XLOOKUP(Tabela4[[#This Row],[Tipo]],Tabela5[Tipo],Tabela5[Id_Carga],-1)</f>
        <v>1</v>
      </c>
      <c r="H3528" s="59">
        <f>MONTH(DATE(2024, FIND(Tabela4[[#This Row],[Mês]], "janfevmarabrmaijunjulagosetoutnovdez")/3 + 1, 1))</f>
        <v>8</v>
      </c>
      <c r="I3528" s="51">
        <v>4</v>
      </c>
      <c r="J3528" s="47">
        <v>4</v>
      </c>
    </row>
    <row r="3529" spans="1:10" x14ac:dyDescent="0.25">
      <c r="A3529" s="59" t="s">
        <v>202</v>
      </c>
      <c r="B3529" s="46" t="s">
        <v>193</v>
      </c>
      <c r="C3529" s="46" t="s">
        <v>185</v>
      </c>
      <c r="D3529" s="46" t="s">
        <v>183</v>
      </c>
      <c r="E3529" s="68">
        <f>_xlfn.XLOOKUP(Tabela4[[#This Row],[Origem]],Tabela2[Estado],Tabela2[Id_Porto],-1)</f>
        <v>10</v>
      </c>
      <c r="F3529" s="68">
        <f>_xlfn.XLOOKUP(Tabela4[[#This Row],[Destino]],Tabela2[Estado],Tabela2[Id_Porto],-1)</f>
        <v>8</v>
      </c>
      <c r="G3529" s="68">
        <f>_xlfn.XLOOKUP(Tabela4[[#This Row],[Tipo]],Tabela5[Tipo],Tabela5[Id_Carga],-1)</f>
        <v>4</v>
      </c>
      <c r="H3529" s="59">
        <f>MONTH(DATE(2024, FIND(Tabela4[[#This Row],[Mês]], "janfevmarabrmaijunjulagosetoutnovdez")/3 + 1, 1))</f>
        <v>8</v>
      </c>
      <c r="I3529" s="51">
        <v>2</v>
      </c>
      <c r="J3529" s="47">
        <v>4</v>
      </c>
    </row>
    <row r="3530" spans="1:10" x14ac:dyDescent="0.25">
      <c r="A3530" s="59" t="s">
        <v>202</v>
      </c>
      <c r="B3530" s="46" t="s">
        <v>193</v>
      </c>
      <c r="C3530" s="46" t="s">
        <v>185</v>
      </c>
      <c r="D3530" s="46" t="s">
        <v>186</v>
      </c>
      <c r="E3530" s="68">
        <f>_xlfn.XLOOKUP(Tabela4[[#This Row],[Origem]],Tabela2[Estado],Tabela2[Id_Porto],-1)</f>
        <v>10</v>
      </c>
      <c r="F3530" s="68">
        <f>_xlfn.XLOOKUP(Tabela4[[#This Row],[Destino]],Tabela2[Estado],Tabela2[Id_Porto],-1)</f>
        <v>11</v>
      </c>
      <c r="G3530" s="68">
        <f>_xlfn.XLOOKUP(Tabela4[[#This Row],[Tipo]],Tabela5[Tipo],Tabela5[Id_Carga],-1)</f>
        <v>4</v>
      </c>
      <c r="H3530" s="59">
        <f>MONTH(DATE(2024, FIND(Tabela4[[#This Row],[Mês]], "janfevmarabrmaijunjulagosetoutnovdez")/3 + 1, 1))</f>
        <v>8</v>
      </c>
      <c r="I3530" s="51">
        <v>2</v>
      </c>
      <c r="J3530" s="47">
        <v>4</v>
      </c>
    </row>
    <row r="3531" spans="1:10" x14ac:dyDescent="0.25">
      <c r="A3531" s="59" t="s">
        <v>202</v>
      </c>
      <c r="B3531" s="46" t="s">
        <v>192</v>
      </c>
      <c r="C3531" s="46" t="s">
        <v>183</v>
      </c>
      <c r="D3531" s="46" t="s">
        <v>177</v>
      </c>
      <c r="E3531" s="68">
        <f>_xlfn.XLOOKUP(Tabela4[[#This Row],[Origem]],Tabela2[Estado],Tabela2[Id_Porto],-1)</f>
        <v>8</v>
      </c>
      <c r="F3531" s="68">
        <f>_xlfn.XLOOKUP(Tabela4[[#This Row],[Destino]],Tabela2[Estado],Tabela2[Id_Porto],-1)</f>
        <v>1</v>
      </c>
      <c r="G3531" s="68">
        <f>_xlfn.XLOOKUP(Tabela4[[#This Row],[Tipo]],Tabela5[Tipo],Tabela5[Id_Carga],-1)</f>
        <v>1</v>
      </c>
      <c r="H3531" s="59">
        <f>MONTH(DATE(2024, FIND(Tabela4[[#This Row],[Mês]], "janfevmarabrmaijunjulagosetoutnovdez")/3 + 1, 1))</f>
        <v>8</v>
      </c>
      <c r="I3531" s="51">
        <v>4</v>
      </c>
      <c r="J3531" s="47">
        <v>4</v>
      </c>
    </row>
    <row r="3532" spans="1:10" x14ac:dyDescent="0.25">
      <c r="A3532" s="59" t="s">
        <v>202</v>
      </c>
      <c r="B3532" s="46" t="s">
        <v>193</v>
      </c>
      <c r="C3532" s="46" t="s">
        <v>183</v>
      </c>
      <c r="D3532" s="46" t="s">
        <v>86</v>
      </c>
      <c r="E3532" s="68">
        <f>_xlfn.XLOOKUP(Tabela4[[#This Row],[Origem]],Tabela2[Estado],Tabela2[Id_Porto],-1)</f>
        <v>8</v>
      </c>
      <c r="F3532" s="68">
        <f>_xlfn.XLOOKUP(Tabela4[[#This Row],[Destino]],Tabela2[Estado],Tabela2[Id_Porto],-1)</f>
        <v>4</v>
      </c>
      <c r="G3532" s="68">
        <f>_xlfn.XLOOKUP(Tabela4[[#This Row],[Tipo]],Tabela5[Tipo],Tabela5[Id_Carga],-1)</f>
        <v>4</v>
      </c>
      <c r="H3532" s="59">
        <f>MONTH(DATE(2024, FIND(Tabela4[[#This Row],[Mês]], "janfevmarabrmaijunjulagosetoutnovdez")/3 + 1, 1))</f>
        <v>8</v>
      </c>
      <c r="I3532" s="51">
        <v>2</v>
      </c>
      <c r="J3532" s="47">
        <v>4</v>
      </c>
    </row>
    <row r="3533" spans="1:10" x14ac:dyDescent="0.25">
      <c r="A3533" s="59" t="s">
        <v>202</v>
      </c>
      <c r="B3533" s="46" t="s">
        <v>191</v>
      </c>
      <c r="C3533" s="46" t="s">
        <v>183</v>
      </c>
      <c r="D3533" s="46" t="s">
        <v>179</v>
      </c>
      <c r="E3533" s="68">
        <f>_xlfn.XLOOKUP(Tabela4[[#This Row],[Origem]],Tabela2[Estado],Tabela2[Id_Porto],-1)</f>
        <v>8</v>
      </c>
      <c r="F3533" s="68">
        <f>_xlfn.XLOOKUP(Tabela4[[#This Row],[Destino]],Tabela2[Estado],Tabela2[Id_Porto],-1)</f>
        <v>3</v>
      </c>
      <c r="G3533" s="68">
        <f>_xlfn.XLOOKUP(Tabela4[[#This Row],[Tipo]],Tabela5[Tipo],Tabela5[Id_Carga],-1)</f>
        <v>3</v>
      </c>
      <c r="H3533" s="59">
        <f>MONTH(DATE(2024, FIND(Tabela4[[#This Row],[Mês]], "janfevmarabrmaijunjulagosetoutnovdez")/3 + 1, 1))</f>
        <v>8</v>
      </c>
      <c r="I3533" s="51">
        <v>2</v>
      </c>
      <c r="J3533" s="47">
        <v>4</v>
      </c>
    </row>
    <row r="3534" spans="1:10" x14ac:dyDescent="0.25">
      <c r="A3534" s="59" t="s">
        <v>202</v>
      </c>
      <c r="B3534" s="46" t="s">
        <v>191</v>
      </c>
      <c r="C3534" s="46" t="s">
        <v>183</v>
      </c>
      <c r="D3534" s="46" t="s">
        <v>180</v>
      </c>
      <c r="E3534" s="68">
        <f>_xlfn.XLOOKUP(Tabela4[[#This Row],[Origem]],Tabela2[Estado],Tabela2[Id_Porto],-1)</f>
        <v>8</v>
      </c>
      <c r="F3534" s="68">
        <f>_xlfn.XLOOKUP(Tabela4[[#This Row],[Destino]],Tabela2[Estado],Tabela2[Id_Porto],-1)</f>
        <v>5</v>
      </c>
      <c r="G3534" s="68">
        <f>_xlfn.XLOOKUP(Tabela4[[#This Row],[Tipo]],Tabela5[Tipo],Tabela5[Id_Carga],-1)</f>
        <v>3</v>
      </c>
      <c r="H3534" s="59">
        <f>MONTH(DATE(2024, FIND(Tabela4[[#This Row],[Mês]], "janfevmarabrmaijunjulagosetoutnovdez")/3 + 1, 1))</f>
        <v>8</v>
      </c>
      <c r="I3534" s="51">
        <v>2</v>
      </c>
      <c r="J3534" s="47">
        <v>4</v>
      </c>
    </row>
    <row r="3535" spans="1:10" x14ac:dyDescent="0.25">
      <c r="A3535" s="59" t="s">
        <v>202</v>
      </c>
      <c r="B3535" s="46" t="s">
        <v>193</v>
      </c>
      <c r="C3535" s="46" t="s">
        <v>183</v>
      </c>
      <c r="D3535" s="46" t="s">
        <v>185</v>
      </c>
      <c r="E3535" s="68">
        <f>_xlfn.XLOOKUP(Tabela4[[#This Row],[Origem]],Tabela2[Estado],Tabela2[Id_Porto],-1)</f>
        <v>8</v>
      </c>
      <c r="F3535" s="68">
        <f>_xlfn.XLOOKUP(Tabela4[[#This Row],[Destino]],Tabela2[Estado],Tabela2[Id_Porto],-1)</f>
        <v>10</v>
      </c>
      <c r="G3535" s="68">
        <f>_xlfn.XLOOKUP(Tabela4[[#This Row],[Tipo]],Tabela5[Tipo],Tabela5[Id_Carga],-1)</f>
        <v>4</v>
      </c>
      <c r="H3535" s="59">
        <f>MONTH(DATE(2024, FIND(Tabela4[[#This Row],[Mês]], "janfevmarabrmaijunjulagosetoutnovdez")/3 + 1, 1))</f>
        <v>8</v>
      </c>
      <c r="I3535" s="51">
        <v>2</v>
      </c>
      <c r="J3535" s="47">
        <v>4</v>
      </c>
    </row>
    <row r="3536" spans="1:10" x14ac:dyDescent="0.25">
      <c r="A3536" s="59" t="s">
        <v>202</v>
      </c>
      <c r="B3536" s="46" t="s">
        <v>192</v>
      </c>
      <c r="C3536" s="46" t="s">
        <v>183</v>
      </c>
      <c r="D3536" s="46" t="s">
        <v>186</v>
      </c>
      <c r="E3536" s="68">
        <f>_xlfn.XLOOKUP(Tabela4[[#This Row],[Origem]],Tabela2[Estado],Tabela2[Id_Porto],-1)</f>
        <v>8</v>
      </c>
      <c r="F3536" s="68">
        <f>_xlfn.XLOOKUP(Tabela4[[#This Row],[Destino]],Tabela2[Estado],Tabela2[Id_Porto],-1)</f>
        <v>11</v>
      </c>
      <c r="G3536" s="68">
        <f>_xlfn.XLOOKUP(Tabela4[[#This Row],[Tipo]],Tabela5[Tipo],Tabela5[Id_Carga],-1)</f>
        <v>1</v>
      </c>
      <c r="H3536" s="59">
        <f>MONTH(DATE(2024, FIND(Tabela4[[#This Row],[Mês]], "janfevmarabrmaijunjulagosetoutnovdez")/3 + 1, 1))</f>
        <v>8</v>
      </c>
      <c r="I3536" s="51">
        <v>4</v>
      </c>
      <c r="J3536" s="47">
        <v>4</v>
      </c>
    </row>
    <row r="3537" spans="1:10" x14ac:dyDescent="0.25">
      <c r="A3537" s="59" t="s">
        <v>202</v>
      </c>
      <c r="B3537" s="46" t="s">
        <v>191</v>
      </c>
      <c r="C3537" s="46" t="s">
        <v>187</v>
      </c>
      <c r="D3537" s="46" t="s">
        <v>177</v>
      </c>
      <c r="E3537" s="68">
        <f>_xlfn.XLOOKUP(Tabela4[[#This Row],[Origem]],Tabela2[Estado],Tabela2[Id_Porto],-1)</f>
        <v>12</v>
      </c>
      <c r="F3537" s="68">
        <f>_xlfn.XLOOKUP(Tabela4[[#This Row],[Destino]],Tabela2[Estado],Tabela2[Id_Porto],-1)</f>
        <v>1</v>
      </c>
      <c r="G3537" s="68">
        <f>_xlfn.XLOOKUP(Tabela4[[#This Row],[Tipo]],Tabela5[Tipo],Tabela5[Id_Carga],-1)</f>
        <v>3</v>
      </c>
      <c r="H3537" s="59">
        <f>MONTH(DATE(2024, FIND(Tabela4[[#This Row],[Mês]], "janfevmarabrmaijunjulagosetoutnovdez")/3 + 1, 1))</f>
        <v>8</v>
      </c>
      <c r="I3537" s="51">
        <v>4</v>
      </c>
      <c r="J3537" s="47">
        <v>4</v>
      </c>
    </row>
    <row r="3538" spans="1:10" x14ac:dyDescent="0.25">
      <c r="A3538" s="59" t="s">
        <v>202</v>
      </c>
      <c r="B3538" s="46" t="s">
        <v>191</v>
      </c>
      <c r="C3538" s="46" t="s">
        <v>187</v>
      </c>
      <c r="D3538" s="46" t="s">
        <v>180</v>
      </c>
      <c r="E3538" s="68">
        <f>_xlfn.XLOOKUP(Tabela4[[#This Row],[Origem]],Tabela2[Estado],Tabela2[Id_Porto],-1)</f>
        <v>12</v>
      </c>
      <c r="F3538" s="68">
        <f>_xlfn.XLOOKUP(Tabela4[[#This Row],[Destino]],Tabela2[Estado],Tabela2[Id_Porto],-1)</f>
        <v>5</v>
      </c>
      <c r="G3538" s="68">
        <f>_xlfn.XLOOKUP(Tabela4[[#This Row],[Tipo]],Tabela5[Tipo],Tabela5[Id_Carga],-1)</f>
        <v>3</v>
      </c>
      <c r="H3538" s="59">
        <f>MONTH(DATE(2024, FIND(Tabela4[[#This Row],[Mês]], "janfevmarabrmaijunjulagosetoutnovdez")/3 + 1, 1))</f>
        <v>8</v>
      </c>
      <c r="I3538" s="51">
        <v>2</v>
      </c>
      <c r="J3538" s="47">
        <v>4</v>
      </c>
    </row>
    <row r="3539" spans="1:10" x14ac:dyDescent="0.25">
      <c r="A3539" s="59" t="s">
        <v>202</v>
      </c>
      <c r="B3539" s="46" t="s">
        <v>191</v>
      </c>
      <c r="C3539" s="46" t="s">
        <v>187</v>
      </c>
      <c r="D3539" s="46" t="s">
        <v>185</v>
      </c>
      <c r="E3539" s="68">
        <f>_xlfn.XLOOKUP(Tabela4[[#This Row],[Origem]],Tabela2[Estado],Tabela2[Id_Porto],-1)</f>
        <v>12</v>
      </c>
      <c r="F3539" s="68">
        <f>_xlfn.XLOOKUP(Tabela4[[#This Row],[Destino]],Tabela2[Estado],Tabela2[Id_Porto],-1)</f>
        <v>10</v>
      </c>
      <c r="G3539" s="68">
        <f>_xlfn.XLOOKUP(Tabela4[[#This Row],[Tipo]],Tabela5[Tipo],Tabela5[Id_Carga],-1)</f>
        <v>3</v>
      </c>
      <c r="H3539" s="59">
        <f>MONTH(DATE(2024, FIND(Tabela4[[#This Row],[Mês]], "janfevmarabrmaijunjulagosetoutnovdez")/3 + 1, 1))</f>
        <v>8</v>
      </c>
      <c r="I3539" s="51">
        <v>2</v>
      </c>
      <c r="J3539" s="47">
        <v>4</v>
      </c>
    </row>
    <row r="3540" spans="1:10" x14ac:dyDescent="0.25">
      <c r="A3540" s="59" t="s">
        <v>202</v>
      </c>
      <c r="B3540" s="46" t="s">
        <v>192</v>
      </c>
      <c r="C3540" s="46" t="s">
        <v>184</v>
      </c>
      <c r="D3540" s="46" t="s">
        <v>86</v>
      </c>
      <c r="E3540" s="68">
        <f>_xlfn.XLOOKUP(Tabela4[[#This Row],[Origem]],Tabela2[Estado],Tabela2[Id_Porto],-1)</f>
        <v>9</v>
      </c>
      <c r="F3540" s="68">
        <f>_xlfn.XLOOKUP(Tabela4[[#This Row],[Destino]],Tabela2[Estado],Tabela2[Id_Porto],-1)</f>
        <v>4</v>
      </c>
      <c r="G3540" s="68">
        <f>_xlfn.XLOOKUP(Tabela4[[#This Row],[Tipo]],Tabela5[Tipo],Tabela5[Id_Carga],-1)</f>
        <v>1</v>
      </c>
      <c r="H3540" s="59">
        <f>MONTH(DATE(2024, FIND(Tabela4[[#This Row],[Mês]], "janfevmarabrmaijunjulagosetoutnovdez")/3 + 1, 1))</f>
        <v>8</v>
      </c>
      <c r="I3540" s="51">
        <v>4</v>
      </c>
      <c r="J3540" s="47">
        <v>4</v>
      </c>
    </row>
    <row r="3541" spans="1:10" x14ac:dyDescent="0.25">
      <c r="A3541" s="59" t="s">
        <v>202</v>
      </c>
      <c r="B3541" s="46" t="s">
        <v>191</v>
      </c>
      <c r="C3541" s="46" t="s">
        <v>184</v>
      </c>
      <c r="D3541" s="46" t="s">
        <v>86</v>
      </c>
      <c r="E3541" s="68">
        <f>_xlfn.XLOOKUP(Tabela4[[#This Row],[Origem]],Tabela2[Estado],Tabela2[Id_Porto],-1)</f>
        <v>9</v>
      </c>
      <c r="F3541" s="68">
        <f>_xlfn.XLOOKUP(Tabela4[[#This Row],[Destino]],Tabela2[Estado],Tabela2[Id_Porto],-1)</f>
        <v>4</v>
      </c>
      <c r="G3541" s="68">
        <f>_xlfn.XLOOKUP(Tabela4[[#This Row],[Tipo]],Tabela5[Tipo],Tabela5[Id_Carga],-1)</f>
        <v>3</v>
      </c>
      <c r="H3541" s="59">
        <f>MONTH(DATE(2024, FIND(Tabela4[[#This Row],[Mês]], "janfevmarabrmaijunjulagosetoutnovdez")/3 + 1, 1))</f>
        <v>8</v>
      </c>
      <c r="I3541" s="51">
        <v>2</v>
      </c>
      <c r="J3541" s="47">
        <v>4</v>
      </c>
    </row>
    <row r="3542" spans="1:10" x14ac:dyDescent="0.25">
      <c r="A3542" s="59" t="s">
        <v>202</v>
      </c>
      <c r="B3542" s="46" t="s">
        <v>191</v>
      </c>
      <c r="C3542" s="46" t="s">
        <v>184</v>
      </c>
      <c r="D3542" s="46" t="s">
        <v>86</v>
      </c>
      <c r="E3542" s="68">
        <f>_xlfn.XLOOKUP(Tabela4[[#This Row],[Origem]],Tabela2[Estado],Tabela2[Id_Porto],-1)</f>
        <v>9</v>
      </c>
      <c r="F3542" s="68">
        <f>_xlfn.XLOOKUP(Tabela4[[#This Row],[Destino]],Tabela2[Estado],Tabela2[Id_Porto],-1)</f>
        <v>4</v>
      </c>
      <c r="G3542" s="68">
        <f>_xlfn.XLOOKUP(Tabela4[[#This Row],[Tipo]],Tabela5[Tipo],Tabela5[Id_Carga],-1)</f>
        <v>3</v>
      </c>
      <c r="H3542" s="59">
        <f>MONTH(DATE(2024, FIND(Tabela4[[#This Row],[Mês]], "janfevmarabrmaijunjulagosetoutnovdez")/3 + 1, 1))</f>
        <v>8</v>
      </c>
      <c r="I3542" s="51">
        <v>2</v>
      </c>
      <c r="J3542" s="47">
        <v>4</v>
      </c>
    </row>
    <row r="3543" spans="1:10" x14ac:dyDescent="0.25">
      <c r="A3543" s="59" t="s">
        <v>202</v>
      </c>
      <c r="B3543" s="46" t="s">
        <v>192</v>
      </c>
      <c r="C3543" s="46" t="s">
        <v>184</v>
      </c>
      <c r="D3543" s="46" t="s">
        <v>179</v>
      </c>
      <c r="E3543" s="68">
        <f>_xlfn.XLOOKUP(Tabela4[[#This Row],[Origem]],Tabela2[Estado],Tabela2[Id_Porto],-1)</f>
        <v>9</v>
      </c>
      <c r="F3543" s="68">
        <f>_xlfn.XLOOKUP(Tabela4[[#This Row],[Destino]],Tabela2[Estado],Tabela2[Id_Porto],-1)</f>
        <v>3</v>
      </c>
      <c r="G3543" s="68">
        <f>_xlfn.XLOOKUP(Tabela4[[#This Row],[Tipo]],Tabela5[Tipo],Tabela5[Id_Carga],-1)</f>
        <v>1</v>
      </c>
      <c r="H3543" s="59">
        <f>MONTH(DATE(2024, FIND(Tabela4[[#This Row],[Mês]], "janfevmarabrmaijunjulagosetoutnovdez")/3 + 1, 1))</f>
        <v>8</v>
      </c>
      <c r="I3543" s="51">
        <v>4</v>
      </c>
      <c r="J3543" s="47">
        <v>4</v>
      </c>
    </row>
    <row r="3544" spans="1:10" x14ac:dyDescent="0.25">
      <c r="A3544" s="59" t="s">
        <v>202</v>
      </c>
      <c r="B3544" s="46" t="s">
        <v>192</v>
      </c>
      <c r="C3544" s="46" t="s">
        <v>184</v>
      </c>
      <c r="D3544" s="46" t="s">
        <v>180</v>
      </c>
      <c r="E3544" s="68">
        <f>_xlfn.XLOOKUP(Tabela4[[#This Row],[Origem]],Tabela2[Estado],Tabela2[Id_Porto],-1)</f>
        <v>9</v>
      </c>
      <c r="F3544" s="68">
        <f>_xlfn.XLOOKUP(Tabela4[[#This Row],[Destino]],Tabela2[Estado],Tabela2[Id_Porto],-1)</f>
        <v>5</v>
      </c>
      <c r="G3544" s="68">
        <f>_xlfn.XLOOKUP(Tabela4[[#This Row],[Tipo]],Tabela5[Tipo],Tabela5[Id_Carga],-1)</f>
        <v>1</v>
      </c>
      <c r="H3544" s="59">
        <f>MONTH(DATE(2024, FIND(Tabela4[[#This Row],[Mês]], "janfevmarabrmaijunjulagosetoutnovdez")/3 + 1, 1))</f>
        <v>8</v>
      </c>
      <c r="I3544" s="51">
        <v>4</v>
      </c>
      <c r="J3544" s="47">
        <v>4</v>
      </c>
    </row>
    <row r="3545" spans="1:10" x14ac:dyDescent="0.25">
      <c r="A3545" s="59" t="s">
        <v>202</v>
      </c>
      <c r="B3545" s="46" t="s">
        <v>192</v>
      </c>
      <c r="C3545" s="46" t="s">
        <v>184</v>
      </c>
      <c r="D3545" s="46" t="s">
        <v>183</v>
      </c>
      <c r="E3545" s="68">
        <f>_xlfn.XLOOKUP(Tabela4[[#This Row],[Origem]],Tabela2[Estado],Tabela2[Id_Porto],-1)</f>
        <v>9</v>
      </c>
      <c r="F3545" s="68">
        <f>_xlfn.XLOOKUP(Tabela4[[#This Row],[Destino]],Tabela2[Estado],Tabela2[Id_Porto],-1)</f>
        <v>8</v>
      </c>
      <c r="G3545" s="68">
        <f>_xlfn.XLOOKUP(Tabela4[[#This Row],[Tipo]],Tabela5[Tipo],Tabela5[Id_Carga],-1)</f>
        <v>1</v>
      </c>
      <c r="H3545" s="59">
        <f>MONTH(DATE(2024, FIND(Tabela4[[#This Row],[Mês]], "janfevmarabrmaijunjulagosetoutnovdez")/3 + 1, 1))</f>
        <v>8</v>
      </c>
      <c r="I3545" s="51">
        <v>4</v>
      </c>
      <c r="J3545" s="47">
        <v>4</v>
      </c>
    </row>
    <row r="3546" spans="1:10" x14ac:dyDescent="0.25">
      <c r="A3546" s="59" t="s">
        <v>202</v>
      </c>
      <c r="B3546" s="46" t="s">
        <v>192</v>
      </c>
      <c r="C3546" s="46" t="s">
        <v>181</v>
      </c>
      <c r="D3546" s="46" t="s">
        <v>86</v>
      </c>
      <c r="E3546" s="68">
        <f>_xlfn.XLOOKUP(Tabela4[[#This Row],[Origem]],Tabela2[Estado],Tabela2[Id_Porto],-1)</f>
        <v>6</v>
      </c>
      <c r="F3546" s="68">
        <f>_xlfn.XLOOKUP(Tabela4[[#This Row],[Destino]],Tabela2[Estado],Tabela2[Id_Porto],-1)</f>
        <v>4</v>
      </c>
      <c r="G3546" s="68">
        <f>_xlfn.XLOOKUP(Tabela4[[#This Row],[Tipo]],Tabela5[Tipo],Tabela5[Id_Carga],-1)</f>
        <v>1</v>
      </c>
      <c r="H3546" s="59">
        <f>MONTH(DATE(2024, FIND(Tabela4[[#This Row],[Mês]], "janfevmarabrmaijunjulagosetoutnovdez")/3 + 1, 1))</f>
        <v>8</v>
      </c>
      <c r="I3546" s="51">
        <v>3</v>
      </c>
      <c r="J3546" s="47">
        <v>3</v>
      </c>
    </row>
    <row r="3547" spans="1:10" x14ac:dyDescent="0.25">
      <c r="A3547" s="59" t="s">
        <v>202</v>
      </c>
      <c r="B3547" s="46" t="s">
        <v>192</v>
      </c>
      <c r="C3547" s="46" t="s">
        <v>86</v>
      </c>
      <c r="D3547" s="46" t="s">
        <v>184</v>
      </c>
      <c r="E3547" s="68">
        <f>_xlfn.XLOOKUP(Tabela4[[#This Row],[Origem]],Tabela2[Estado],Tabela2[Id_Porto],-1)</f>
        <v>4</v>
      </c>
      <c r="F3547" s="68">
        <f>_xlfn.XLOOKUP(Tabela4[[#This Row],[Destino]],Tabela2[Estado],Tabela2[Id_Porto],-1)</f>
        <v>9</v>
      </c>
      <c r="G3547" s="68">
        <f>_xlfn.XLOOKUP(Tabela4[[#This Row],[Tipo]],Tabela5[Tipo],Tabela5[Id_Carga],-1)</f>
        <v>1</v>
      </c>
      <c r="H3547" s="59">
        <f>MONTH(DATE(2024, FIND(Tabela4[[#This Row],[Mês]], "janfevmarabrmaijunjulagosetoutnovdez")/3 + 1, 1))</f>
        <v>8</v>
      </c>
      <c r="I3547" s="51">
        <v>3</v>
      </c>
      <c r="J3547" s="47">
        <v>3</v>
      </c>
    </row>
    <row r="3548" spans="1:10" x14ac:dyDescent="0.25">
      <c r="A3548" s="59" t="s">
        <v>202</v>
      </c>
      <c r="B3548" s="46" t="s">
        <v>192</v>
      </c>
      <c r="C3548" s="46" t="s">
        <v>180</v>
      </c>
      <c r="D3548" s="46" t="s">
        <v>184</v>
      </c>
      <c r="E3548" s="68">
        <f>_xlfn.XLOOKUP(Tabela4[[#This Row],[Origem]],Tabela2[Estado],Tabela2[Id_Porto],-1)</f>
        <v>5</v>
      </c>
      <c r="F3548" s="68">
        <f>_xlfn.XLOOKUP(Tabela4[[#This Row],[Destino]],Tabela2[Estado],Tabela2[Id_Porto],-1)</f>
        <v>9</v>
      </c>
      <c r="G3548" s="68">
        <f>_xlfn.XLOOKUP(Tabela4[[#This Row],[Tipo]],Tabela5[Tipo],Tabela5[Id_Carga],-1)</f>
        <v>1</v>
      </c>
      <c r="H3548" s="59">
        <f>MONTH(DATE(2024, FIND(Tabela4[[#This Row],[Mês]], "janfevmarabrmaijunjulagosetoutnovdez")/3 + 1, 1))</f>
        <v>8</v>
      </c>
      <c r="I3548" s="51">
        <v>3</v>
      </c>
      <c r="J3548" s="47">
        <v>3</v>
      </c>
    </row>
    <row r="3549" spans="1:10" x14ac:dyDescent="0.25">
      <c r="A3549" s="59" t="s">
        <v>202</v>
      </c>
      <c r="B3549" s="46" t="s">
        <v>192</v>
      </c>
      <c r="C3549" s="46" t="s">
        <v>183</v>
      </c>
      <c r="D3549" s="46" t="s">
        <v>86</v>
      </c>
      <c r="E3549" s="68">
        <f>_xlfn.XLOOKUP(Tabela4[[#This Row],[Origem]],Tabela2[Estado],Tabela2[Id_Porto],-1)</f>
        <v>8</v>
      </c>
      <c r="F3549" s="68">
        <f>_xlfn.XLOOKUP(Tabela4[[#This Row],[Destino]],Tabela2[Estado],Tabela2[Id_Porto],-1)</f>
        <v>4</v>
      </c>
      <c r="G3549" s="68">
        <f>_xlfn.XLOOKUP(Tabela4[[#This Row],[Tipo]],Tabela5[Tipo],Tabela5[Id_Carga],-1)</f>
        <v>1</v>
      </c>
      <c r="H3549" s="59">
        <f>MONTH(DATE(2024, FIND(Tabela4[[#This Row],[Mês]], "janfevmarabrmaijunjulagosetoutnovdez")/3 + 1, 1))</f>
        <v>8</v>
      </c>
      <c r="I3549" s="51">
        <v>3</v>
      </c>
      <c r="J3549" s="47">
        <v>3</v>
      </c>
    </row>
    <row r="3550" spans="1:10" x14ac:dyDescent="0.25">
      <c r="A3550" s="59" t="s">
        <v>202</v>
      </c>
      <c r="B3550" s="46" t="s">
        <v>192</v>
      </c>
      <c r="C3550" s="46" t="s">
        <v>187</v>
      </c>
      <c r="D3550" s="46" t="s">
        <v>177</v>
      </c>
      <c r="E3550" s="68">
        <f>_xlfn.XLOOKUP(Tabela4[[#This Row],[Origem]],Tabela2[Estado],Tabela2[Id_Porto],-1)</f>
        <v>12</v>
      </c>
      <c r="F3550" s="68">
        <f>_xlfn.XLOOKUP(Tabela4[[#This Row],[Destino]],Tabela2[Estado],Tabela2[Id_Porto],-1)</f>
        <v>1</v>
      </c>
      <c r="G3550" s="68">
        <f>_xlfn.XLOOKUP(Tabela4[[#This Row],[Tipo]],Tabela5[Tipo],Tabela5[Id_Carga],-1)</f>
        <v>1</v>
      </c>
      <c r="H3550" s="59">
        <f>MONTH(DATE(2024, FIND(Tabela4[[#This Row],[Mês]], "janfevmarabrmaijunjulagosetoutnovdez")/3 + 1, 1))</f>
        <v>8</v>
      </c>
      <c r="I3550" s="51">
        <v>3</v>
      </c>
      <c r="J3550" s="47">
        <v>3</v>
      </c>
    </row>
    <row r="3551" spans="1:10" x14ac:dyDescent="0.25">
      <c r="A3551" s="59" t="s">
        <v>202</v>
      </c>
      <c r="B3551" s="46" t="s">
        <v>192</v>
      </c>
      <c r="C3551" s="46" t="s">
        <v>187</v>
      </c>
      <c r="D3551" s="46" t="s">
        <v>86</v>
      </c>
      <c r="E3551" s="68">
        <f>_xlfn.XLOOKUP(Tabela4[[#This Row],[Origem]],Tabela2[Estado],Tabela2[Id_Porto],-1)</f>
        <v>12</v>
      </c>
      <c r="F3551" s="68">
        <f>_xlfn.XLOOKUP(Tabela4[[#This Row],[Destino]],Tabela2[Estado],Tabela2[Id_Porto],-1)</f>
        <v>4</v>
      </c>
      <c r="G3551" s="68">
        <f>_xlfn.XLOOKUP(Tabela4[[#This Row],[Tipo]],Tabela5[Tipo],Tabela5[Id_Carga],-1)</f>
        <v>1</v>
      </c>
      <c r="H3551" s="59">
        <f>MONTH(DATE(2024, FIND(Tabela4[[#This Row],[Mês]], "janfevmarabrmaijunjulagosetoutnovdez")/3 + 1, 1))</f>
        <v>8</v>
      </c>
      <c r="I3551" s="51">
        <v>3</v>
      </c>
      <c r="J3551" s="47">
        <v>3</v>
      </c>
    </row>
    <row r="3552" spans="1:10" x14ac:dyDescent="0.25">
      <c r="A3552" s="59" t="s">
        <v>202</v>
      </c>
      <c r="B3552" s="46" t="s">
        <v>192</v>
      </c>
      <c r="C3552" s="46" t="s">
        <v>186</v>
      </c>
      <c r="D3552" s="46" t="s">
        <v>86</v>
      </c>
      <c r="E3552" s="68">
        <f>_xlfn.XLOOKUP(Tabela4[[#This Row],[Origem]],Tabela2[Estado],Tabela2[Id_Porto],-1)</f>
        <v>11</v>
      </c>
      <c r="F3552" s="68">
        <f>_xlfn.XLOOKUP(Tabela4[[#This Row],[Destino]],Tabela2[Estado],Tabela2[Id_Porto],-1)</f>
        <v>4</v>
      </c>
      <c r="G3552" s="68">
        <f>_xlfn.XLOOKUP(Tabela4[[#This Row],[Tipo]],Tabela5[Tipo],Tabela5[Id_Carga],-1)</f>
        <v>1</v>
      </c>
      <c r="H3552" s="59">
        <f>MONTH(DATE(2024, FIND(Tabela4[[#This Row],[Mês]], "janfevmarabrmaijunjulagosetoutnovdez")/3 + 1, 1))</f>
        <v>8</v>
      </c>
      <c r="I3552" s="51">
        <v>3</v>
      </c>
      <c r="J3552" s="47">
        <v>3</v>
      </c>
    </row>
    <row r="3553" spans="1:10" x14ac:dyDescent="0.25">
      <c r="A3553" s="59" t="s">
        <v>202</v>
      </c>
      <c r="B3553" s="46" t="s">
        <v>192</v>
      </c>
      <c r="C3553" s="46" t="s">
        <v>186</v>
      </c>
      <c r="D3553" s="46" t="s">
        <v>183</v>
      </c>
      <c r="E3553" s="68">
        <f>_xlfn.XLOOKUP(Tabela4[[#This Row],[Origem]],Tabela2[Estado],Tabela2[Id_Porto],-1)</f>
        <v>11</v>
      </c>
      <c r="F3553" s="68">
        <f>_xlfn.XLOOKUP(Tabela4[[#This Row],[Destino]],Tabela2[Estado],Tabela2[Id_Porto],-1)</f>
        <v>8</v>
      </c>
      <c r="G3553" s="68">
        <f>_xlfn.XLOOKUP(Tabela4[[#This Row],[Tipo]],Tabela5[Tipo],Tabela5[Id_Carga],-1)</f>
        <v>1</v>
      </c>
      <c r="H3553" s="59">
        <f>MONTH(DATE(2024, FIND(Tabela4[[#This Row],[Mês]], "janfevmarabrmaijunjulagosetoutnovdez")/3 + 1, 1))</f>
        <v>8</v>
      </c>
      <c r="I3553" s="51">
        <v>3</v>
      </c>
      <c r="J3553" s="47">
        <v>3</v>
      </c>
    </row>
    <row r="3554" spans="1:10" x14ac:dyDescent="0.25">
      <c r="A3554" s="59" t="s">
        <v>202</v>
      </c>
      <c r="B3554" s="46" t="s">
        <v>193</v>
      </c>
      <c r="C3554" s="46" t="s">
        <v>177</v>
      </c>
      <c r="D3554" s="46" t="s">
        <v>180</v>
      </c>
      <c r="E3554" s="68">
        <f>_xlfn.XLOOKUP(Tabela4[[#This Row],[Origem]],Tabela2[Estado],Tabela2[Id_Porto],-1)</f>
        <v>1</v>
      </c>
      <c r="F3554" s="68">
        <f>_xlfn.XLOOKUP(Tabela4[[#This Row],[Destino]],Tabela2[Estado],Tabela2[Id_Porto],-1)</f>
        <v>5</v>
      </c>
      <c r="G3554" s="68">
        <f>_xlfn.XLOOKUP(Tabela4[[#This Row],[Tipo]],Tabela5[Tipo],Tabela5[Id_Carga],-1)</f>
        <v>4</v>
      </c>
      <c r="H3554" s="59">
        <f>MONTH(DATE(2024, FIND(Tabela4[[#This Row],[Mês]], "janfevmarabrmaijunjulagosetoutnovdez")/3 + 1, 1))</f>
        <v>8</v>
      </c>
      <c r="I3554" s="51">
        <v>1</v>
      </c>
      <c r="J3554" s="47">
        <v>2</v>
      </c>
    </row>
    <row r="3555" spans="1:10" x14ac:dyDescent="0.25">
      <c r="A3555" s="59" t="s">
        <v>202</v>
      </c>
      <c r="B3555" s="46" t="s">
        <v>192</v>
      </c>
      <c r="C3555" s="46" t="s">
        <v>177</v>
      </c>
      <c r="D3555" s="46" t="s">
        <v>183</v>
      </c>
      <c r="E3555" s="68">
        <f>_xlfn.XLOOKUP(Tabela4[[#This Row],[Origem]],Tabela2[Estado],Tabela2[Id_Porto],-1)</f>
        <v>1</v>
      </c>
      <c r="F3555" s="68">
        <f>_xlfn.XLOOKUP(Tabela4[[#This Row],[Destino]],Tabela2[Estado],Tabela2[Id_Porto],-1)</f>
        <v>8</v>
      </c>
      <c r="G3555" s="68">
        <f>_xlfn.XLOOKUP(Tabela4[[#This Row],[Tipo]],Tabela5[Tipo],Tabela5[Id_Carga],-1)</f>
        <v>1</v>
      </c>
      <c r="H3555" s="59">
        <f>MONTH(DATE(2024, FIND(Tabela4[[#This Row],[Mês]], "janfevmarabrmaijunjulagosetoutnovdez")/3 + 1, 1))</f>
        <v>8</v>
      </c>
      <c r="I3555" s="51">
        <v>2</v>
      </c>
      <c r="J3555" s="47">
        <v>2</v>
      </c>
    </row>
    <row r="3556" spans="1:10" x14ac:dyDescent="0.25">
      <c r="A3556" s="59" t="s">
        <v>202</v>
      </c>
      <c r="B3556" s="46" t="s">
        <v>191</v>
      </c>
      <c r="C3556" s="46" t="s">
        <v>177</v>
      </c>
      <c r="D3556" s="46" t="s">
        <v>183</v>
      </c>
      <c r="E3556" s="68">
        <f>_xlfn.XLOOKUP(Tabela4[[#This Row],[Origem]],Tabela2[Estado],Tabela2[Id_Porto],-1)</f>
        <v>1</v>
      </c>
      <c r="F3556" s="68">
        <f>_xlfn.XLOOKUP(Tabela4[[#This Row],[Destino]],Tabela2[Estado],Tabela2[Id_Porto],-1)</f>
        <v>8</v>
      </c>
      <c r="G3556" s="68">
        <f>_xlfn.XLOOKUP(Tabela4[[#This Row],[Tipo]],Tabela5[Tipo],Tabela5[Id_Carga],-1)</f>
        <v>3</v>
      </c>
      <c r="H3556" s="59">
        <f>MONTH(DATE(2024, FIND(Tabela4[[#This Row],[Mês]], "janfevmarabrmaijunjulagosetoutnovdez")/3 + 1, 1))</f>
        <v>8</v>
      </c>
      <c r="I3556" s="51">
        <v>1</v>
      </c>
      <c r="J3556" s="47">
        <v>2</v>
      </c>
    </row>
    <row r="3557" spans="1:10" x14ac:dyDescent="0.25">
      <c r="A3557" s="59" t="s">
        <v>202</v>
      </c>
      <c r="B3557" s="46" t="s">
        <v>192</v>
      </c>
      <c r="C3557" s="46" t="s">
        <v>177</v>
      </c>
      <c r="D3557" s="46" t="s">
        <v>187</v>
      </c>
      <c r="E3557" s="68">
        <f>_xlfn.XLOOKUP(Tabela4[[#This Row],[Origem]],Tabela2[Estado],Tabela2[Id_Porto],-1)</f>
        <v>1</v>
      </c>
      <c r="F3557" s="68">
        <f>_xlfn.XLOOKUP(Tabela4[[#This Row],[Destino]],Tabela2[Estado],Tabela2[Id_Porto],-1)</f>
        <v>12</v>
      </c>
      <c r="G3557" s="68">
        <f>_xlfn.XLOOKUP(Tabela4[[#This Row],[Tipo]],Tabela5[Tipo],Tabela5[Id_Carga],-1)</f>
        <v>1</v>
      </c>
      <c r="H3557" s="59">
        <f>MONTH(DATE(2024, FIND(Tabela4[[#This Row],[Mês]], "janfevmarabrmaijunjulagosetoutnovdez")/3 + 1, 1))</f>
        <v>8</v>
      </c>
      <c r="I3557" s="51">
        <v>2</v>
      </c>
      <c r="J3557" s="47">
        <v>2</v>
      </c>
    </row>
    <row r="3558" spans="1:10" x14ac:dyDescent="0.25">
      <c r="A3558" s="59" t="s">
        <v>202</v>
      </c>
      <c r="B3558" s="46" t="s">
        <v>193</v>
      </c>
      <c r="C3558" s="46" t="s">
        <v>177</v>
      </c>
      <c r="D3558" s="46" t="s">
        <v>186</v>
      </c>
      <c r="E3558" s="68">
        <f>_xlfn.XLOOKUP(Tabela4[[#This Row],[Origem]],Tabela2[Estado],Tabela2[Id_Porto],-1)</f>
        <v>1</v>
      </c>
      <c r="F3558" s="68">
        <f>_xlfn.XLOOKUP(Tabela4[[#This Row],[Destino]],Tabela2[Estado],Tabela2[Id_Porto],-1)</f>
        <v>11</v>
      </c>
      <c r="G3558" s="68">
        <f>_xlfn.XLOOKUP(Tabela4[[#This Row],[Tipo]],Tabela5[Tipo],Tabela5[Id_Carga],-1)</f>
        <v>4</v>
      </c>
      <c r="H3558" s="59">
        <f>MONTH(DATE(2024, FIND(Tabela4[[#This Row],[Mês]], "janfevmarabrmaijunjulagosetoutnovdez")/3 + 1, 1))</f>
        <v>8</v>
      </c>
      <c r="I3558" s="51">
        <v>1</v>
      </c>
      <c r="J3558" s="47">
        <v>2</v>
      </c>
    </row>
    <row r="3559" spans="1:10" x14ac:dyDescent="0.25">
      <c r="A3559" s="59" t="s">
        <v>202</v>
      </c>
      <c r="B3559" s="46" t="s">
        <v>192</v>
      </c>
      <c r="C3559" s="46" t="s">
        <v>177</v>
      </c>
      <c r="D3559" s="46" t="s">
        <v>184</v>
      </c>
      <c r="E3559" s="68">
        <f>_xlfn.XLOOKUP(Tabela4[[#This Row],[Origem]],Tabela2[Estado],Tabela2[Id_Porto],-1)</f>
        <v>1</v>
      </c>
      <c r="F3559" s="68">
        <f>_xlfn.XLOOKUP(Tabela4[[#This Row],[Destino]],Tabela2[Estado],Tabela2[Id_Porto],-1)</f>
        <v>9</v>
      </c>
      <c r="G3559" s="68">
        <f>_xlfn.XLOOKUP(Tabela4[[#This Row],[Tipo]],Tabela5[Tipo],Tabela5[Id_Carga],-1)</f>
        <v>1</v>
      </c>
      <c r="H3559" s="59">
        <f>MONTH(DATE(2024, FIND(Tabela4[[#This Row],[Mês]], "janfevmarabrmaijunjulagosetoutnovdez")/3 + 1, 1))</f>
        <v>8</v>
      </c>
      <c r="I3559" s="51">
        <v>2</v>
      </c>
      <c r="J3559" s="47">
        <v>2</v>
      </c>
    </row>
    <row r="3560" spans="1:10" x14ac:dyDescent="0.25">
      <c r="A3560" s="59" t="s">
        <v>202</v>
      </c>
      <c r="B3560" s="46" t="s">
        <v>193</v>
      </c>
      <c r="C3560" s="46" t="s">
        <v>177</v>
      </c>
      <c r="D3560" s="46" t="s">
        <v>184</v>
      </c>
      <c r="E3560" s="68">
        <f>_xlfn.XLOOKUP(Tabela4[[#This Row],[Origem]],Tabela2[Estado],Tabela2[Id_Porto],-1)</f>
        <v>1</v>
      </c>
      <c r="F3560" s="68">
        <f>_xlfn.XLOOKUP(Tabela4[[#This Row],[Destino]],Tabela2[Estado],Tabela2[Id_Porto],-1)</f>
        <v>9</v>
      </c>
      <c r="G3560" s="68">
        <f>_xlfn.XLOOKUP(Tabela4[[#This Row],[Tipo]],Tabela5[Tipo],Tabela5[Id_Carga],-1)</f>
        <v>4</v>
      </c>
      <c r="H3560" s="59">
        <f>MONTH(DATE(2024, FIND(Tabela4[[#This Row],[Mês]], "janfevmarabrmaijunjulagosetoutnovdez")/3 + 1, 1))</f>
        <v>8</v>
      </c>
      <c r="I3560" s="51">
        <v>1</v>
      </c>
      <c r="J3560" s="47">
        <v>2</v>
      </c>
    </row>
    <row r="3561" spans="1:10" x14ac:dyDescent="0.25">
      <c r="A3561" s="59" t="s">
        <v>202</v>
      </c>
      <c r="B3561" s="46" t="s">
        <v>191</v>
      </c>
      <c r="C3561" s="46" t="s">
        <v>203</v>
      </c>
      <c r="D3561" s="46" t="s">
        <v>185</v>
      </c>
      <c r="E3561" s="68">
        <f>_xlfn.XLOOKUP(Tabela4[[#This Row],[Origem]],Tabela2[Estado],Tabela2[Id_Porto],-1)</f>
        <v>-1</v>
      </c>
      <c r="F3561" s="68">
        <f>_xlfn.XLOOKUP(Tabela4[[#This Row],[Destino]],Tabela2[Estado],Tabela2[Id_Porto],-1)</f>
        <v>10</v>
      </c>
      <c r="G3561" s="68">
        <f>_xlfn.XLOOKUP(Tabela4[[#This Row],[Tipo]],Tabela5[Tipo],Tabela5[Id_Carga],-1)</f>
        <v>3</v>
      </c>
      <c r="H3561" s="59">
        <f>MONTH(DATE(2024, FIND(Tabela4[[#This Row],[Mês]], "janfevmarabrmaijunjulagosetoutnovdez")/3 + 1, 1))</f>
        <v>8</v>
      </c>
      <c r="I3561" s="51">
        <v>1</v>
      </c>
      <c r="J3561" s="47">
        <v>2</v>
      </c>
    </row>
    <row r="3562" spans="1:10" x14ac:dyDescent="0.25">
      <c r="A3562" s="59" t="s">
        <v>202</v>
      </c>
      <c r="B3562" s="46" t="s">
        <v>191</v>
      </c>
      <c r="C3562" s="46" t="s">
        <v>181</v>
      </c>
      <c r="D3562" s="46" t="s">
        <v>177</v>
      </c>
      <c r="E3562" s="68">
        <f>_xlfn.XLOOKUP(Tabela4[[#This Row],[Origem]],Tabela2[Estado],Tabela2[Id_Porto],-1)</f>
        <v>6</v>
      </c>
      <c r="F3562" s="68">
        <f>_xlfn.XLOOKUP(Tabela4[[#This Row],[Destino]],Tabela2[Estado],Tabela2[Id_Porto],-1)</f>
        <v>1</v>
      </c>
      <c r="G3562" s="68">
        <f>_xlfn.XLOOKUP(Tabela4[[#This Row],[Tipo]],Tabela5[Tipo],Tabela5[Id_Carga],-1)</f>
        <v>3</v>
      </c>
      <c r="H3562" s="59">
        <f>MONTH(DATE(2024, FIND(Tabela4[[#This Row],[Mês]], "janfevmarabrmaijunjulagosetoutnovdez")/3 + 1, 1))</f>
        <v>8</v>
      </c>
      <c r="I3562" s="51">
        <v>1</v>
      </c>
      <c r="J3562" s="47">
        <v>2</v>
      </c>
    </row>
    <row r="3563" spans="1:10" x14ac:dyDescent="0.25">
      <c r="A3563" s="59" t="s">
        <v>202</v>
      </c>
      <c r="B3563" s="46" t="s">
        <v>191</v>
      </c>
      <c r="C3563" s="46" t="s">
        <v>181</v>
      </c>
      <c r="D3563" s="46" t="s">
        <v>177</v>
      </c>
      <c r="E3563" s="68">
        <f>_xlfn.XLOOKUP(Tabela4[[#This Row],[Origem]],Tabela2[Estado],Tabela2[Id_Porto],-1)</f>
        <v>6</v>
      </c>
      <c r="F3563" s="68">
        <f>_xlfn.XLOOKUP(Tabela4[[#This Row],[Destino]],Tabela2[Estado],Tabela2[Id_Porto],-1)</f>
        <v>1</v>
      </c>
      <c r="G3563" s="68">
        <f>_xlfn.XLOOKUP(Tabela4[[#This Row],[Tipo]],Tabela5[Tipo],Tabela5[Id_Carga],-1)</f>
        <v>3</v>
      </c>
      <c r="H3563" s="59">
        <f>MONTH(DATE(2024, FIND(Tabela4[[#This Row],[Mês]], "janfevmarabrmaijunjulagosetoutnovdez")/3 + 1, 1))</f>
        <v>8</v>
      </c>
      <c r="I3563" s="51">
        <v>1</v>
      </c>
      <c r="J3563" s="47">
        <v>2</v>
      </c>
    </row>
    <row r="3564" spans="1:10" x14ac:dyDescent="0.25">
      <c r="A3564" s="59" t="s">
        <v>202</v>
      </c>
      <c r="B3564" s="46" t="s">
        <v>192</v>
      </c>
      <c r="C3564" s="46" t="s">
        <v>181</v>
      </c>
      <c r="D3564" s="46" t="s">
        <v>182</v>
      </c>
      <c r="E3564" s="68">
        <f>_xlfn.XLOOKUP(Tabela4[[#This Row],[Origem]],Tabela2[Estado],Tabela2[Id_Porto],-1)</f>
        <v>6</v>
      </c>
      <c r="F3564" s="68">
        <f>_xlfn.XLOOKUP(Tabela4[[#This Row],[Destino]],Tabela2[Estado],Tabela2[Id_Porto],-1)</f>
        <v>7</v>
      </c>
      <c r="G3564" s="68">
        <f>_xlfn.XLOOKUP(Tabela4[[#This Row],[Tipo]],Tabela5[Tipo],Tabela5[Id_Carga],-1)</f>
        <v>1</v>
      </c>
      <c r="H3564" s="59">
        <f>MONTH(DATE(2024, FIND(Tabela4[[#This Row],[Mês]], "janfevmarabrmaijunjulagosetoutnovdez")/3 + 1, 1))</f>
        <v>8</v>
      </c>
      <c r="I3564" s="51">
        <v>2</v>
      </c>
      <c r="J3564" s="47">
        <v>2</v>
      </c>
    </row>
    <row r="3565" spans="1:10" x14ac:dyDescent="0.25">
      <c r="A3565" s="59" t="s">
        <v>202</v>
      </c>
      <c r="B3565" s="46" t="s">
        <v>192</v>
      </c>
      <c r="C3565" s="46" t="s">
        <v>181</v>
      </c>
      <c r="D3565" s="46" t="s">
        <v>180</v>
      </c>
      <c r="E3565" s="68">
        <f>_xlfn.XLOOKUP(Tabela4[[#This Row],[Origem]],Tabela2[Estado],Tabela2[Id_Porto],-1)</f>
        <v>6</v>
      </c>
      <c r="F3565" s="68">
        <f>_xlfn.XLOOKUP(Tabela4[[#This Row],[Destino]],Tabela2[Estado],Tabela2[Id_Porto],-1)</f>
        <v>5</v>
      </c>
      <c r="G3565" s="68">
        <f>_xlfn.XLOOKUP(Tabela4[[#This Row],[Tipo]],Tabela5[Tipo],Tabela5[Id_Carga],-1)</f>
        <v>1</v>
      </c>
      <c r="H3565" s="59">
        <f>MONTH(DATE(2024, FIND(Tabela4[[#This Row],[Mês]], "janfevmarabrmaijunjulagosetoutnovdez")/3 + 1, 1))</f>
        <v>8</v>
      </c>
      <c r="I3565" s="51">
        <v>2</v>
      </c>
      <c r="J3565" s="47">
        <v>2</v>
      </c>
    </row>
    <row r="3566" spans="1:10" x14ac:dyDescent="0.25">
      <c r="A3566" s="59" t="s">
        <v>202</v>
      </c>
      <c r="B3566" s="46" t="s">
        <v>191</v>
      </c>
      <c r="C3566" s="46" t="s">
        <v>181</v>
      </c>
      <c r="D3566" s="46" t="s">
        <v>184</v>
      </c>
      <c r="E3566" s="68">
        <f>_xlfn.XLOOKUP(Tabela4[[#This Row],[Origem]],Tabela2[Estado],Tabela2[Id_Porto],-1)</f>
        <v>6</v>
      </c>
      <c r="F3566" s="68">
        <f>_xlfn.XLOOKUP(Tabela4[[#This Row],[Destino]],Tabela2[Estado],Tabela2[Id_Porto],-1)</f>
        <v>9</v>
      </c>
      <c r="G3566" s="68">
        <f>_xlfn.XLOOKUP(Tabela4[[#This Row],[Tipo]],Tabela5[Tipo],Tabela5[Id_Carga],-1)</f>
        <v>3</v>
      </c>
      <c r="H3566" s="59">
        <f>MONTH(DATE(2024, FIND(Tabela4[[#This Row],[Mês]], "janfevmarabrmaijunjulagosetoutnovdez")/3 + 1, 1))</f>
        <v>8</v>
      </c>
      <c r="I3566" s="51">
        <v>1</v>
      </c>
      <c r="J3566" s="47">
        <v>2</v>
      </c>
    </row>
    <row r="3567" spans="1:10" x14ac:dyDescent="0.25">
      <c r="A3567" s="59" t="s">
        <v>202</v>
      </c>
      <c r="B3567" s="46" t="s">
        <v>191</v>
      </c>
      <c r="C3567" s="46" t="s">
        <v>86</v>
      </c>
      <c r="D3567" s="46" t="s">
        <v>177</v>
      </c>
      <c r="E3567" s="68">
        <f>_xlfn.XLOOKUP(Tabela4[[#This Row],[Origem]],Tabela2[Estado],Tabela2[Id_Porto],-1)</f>
        <v>4</v>
      </c>
      <c r="F3567" s="68">
        <f>_xlfn.XLOOKUP(Tabela4[[#This Row],[Destino]],Tabela2[Estado],Tabela2[Id_Porto],-1)</f>
        <v>1</v>
      </c>
      <c r="G3567" s="68">
        <f>_xlfn.XLOOKUP(Tabela4[[#This Row],[Tipo]],Tabela5[Tipo],Tabela5[Id_Carga],-1)</f>
        <v>3</v>
      </c>
      <c r="H3567" s="59">
        <f>MONTH(DATE(2024, FIND(Tabela4[[#This Row],[Mês]], "janfevmarabrmaijunjulagosetoutnovdez")/3 + 1, 1))</f>
        <v>8</v>
      </c>
      <c r="I3567" s="51">
        <v>2</v>
      </c>
      <c r="J3567" s="47">
        <v>2</v>
      </c>
    </row>
    <row r="3568" spans="1:10" x14ac:dyDescent="0.25">
      <c r="A3568" s="59" t="s">
        <v>202</v>
      </c>
      <c r="B3568" s="46" t="s">
        <v>192</v>
      </c>
      <c r="C3568" s="46" t="s">
        <v>86</v>
      </c>
      <c r="D3568" s="46" t="s">
        <v>186</v>
      </c>
      <c r="E3568" s="68">
        <f>_xlfn.XLOOKUP(Tabela4[[#This Row],[Origem]],Tabela2[Estado],Tabela2[Id_Porto],-1)</f>
        <v>4</v>
      </c>
      <c r="F3568" s="68">
        <f>_xlfn.XLOOKUP(Tabela4[[#This Row],[Destino]],Tabela2[Estado],Tabela2[Id_Porto],-1)</f>
        <v>11</v>
      </c>
      <c r="G3568" s="68">
        <f>_xlfn.XLOOKUP(Tabela4[[#This Row],[Tipo]],Tabela5[Tipo],Tabela5[Id_Carga],-1)</f>
        <v>1</v>
      </c>
      <c r="H3568" s="59">
        <f>MONTH(DATE(2024, FIND(Tabela4[[#This Row],[Mês]], "janfevmarabrmaijunjulagosetoutnovdez")/3 + 1, 1))</f>
        <v>8</v>
      </c>
      <c r="I3568" s="51">
        <v>2</v>
      </c>
      <c r="J3568" s="47">
        <v>2</v>
      </c>
    </row>
    <row r="3569" spans="1:10" x14ac:dyDescent="0.25">
      <c r="A3569" s="59" t="s">
        <v>202</v>
      </c>
      <c r="B3569" s="46" t="s">
        <v>192</v>
      </c>
      <c r="C3569" s="46" t="s">
        <v>86</v>
      </c>
      <c r="D3569" s="46" t="s">
        <v>186</v>
      </c>
      <c r="E3569" s="68">
        <f>_xlfn.XLOOKUP(Tabela4[[#This Row],[Origem]],Tabela2[Estado],Tabela2[Id_Porto],-1)</f>
        <v>4</v>
      </c>
      <c r="F3569" s="68">
        <f>_xlfn.XLOOKUP(Tabela4[[#This Row],[Destino]],Tabela2[Estado],Tabela2[Id_Porto],-1)</f>
        <v>11</v>
      </c>
      <c r="G3569" s="68">
        <f>_xlfn.XLOOKUP(Tabela4[[#This Row],[Tipo]],Tabela5[Tipo],Tabela5[Id_Carga],-1)</f>
        <v>1</v>
      </c>
      <c r="H3569" s="59">
        <f>MONTH(DATE(2024, FIND(Tabela4[[#This Row],[Mês]], "janfevmarabrmaijunjulagosetoutnovdez")/3 + 1, 1))</f>
        <v>8</v>
      </c>
      <c r="I3569" s="51">
        <v>2</v>
      </c>
      <c r="J3569" s="47">
        <v>2</v>
      </c>
    </row>
    <row r="3570" spans="1:10" x14ac:dyDescent="0.25">
      <c r="A3570" s="59" t="s">
        <v>202</v>
      </c>
      <c r="B3570" s="46" t="s">
        <v>191</v>
      </c>
      <c r="C3570" s="46" t="s">
        <v>182</v>
      </c>
      <c r="D3570" s="46" t="s">
        <v>187</v>
      </c>
      <c r="E3570" s="68">
        <f>_xlfn.XLOOKUP(Tabela4[[#This Row],[Origem]],Tabela2[Estado],Tabela2[Id_Porto],-1)</f>
        <v>7</v>
      </c>
      <c r="F3570" s="68">
        <f>_xlfn.XLOOKUP(Tabela4[[#This Row],[Destino]],Tabela2[Estado],Tabela2[Id_Porto],-1)</f>
        <v>12</v>
      </c>
      <c r="G3570" s="68">
        <f>_xlfn.XLOOKUP(Tabela4[[#This Row],[Tipo]],Tabela5[Tipo],Tabela5[Id_Carga],-1)</f>
        <v>3</v>
      </c>
      <c r="H3570" s="59">
        <f>MONTH(DATE(2024, FIND(Tabela4[[#This Row],[Mês]], "janfevmarabrmaijunjulagosetoutnovdez")/3 + 1, 1))</f>
        <v>8</v>
      </c>
      <c r="I3570" s="51">
        <v>1</v>
      </c>
      <c r="J3570" s="47">
        <v>2</v>
      </c>
    </row>
    <row r="3571" spans="1:10" x14ac:dyDescent="0.25">
      <c r="A3571" s="59" t="s">
        <v>202</v>
      </c>
      <c r="B3571" s="46" t="s">
        <v>191</v>
      </c>
      <c r="C3571" s="46" t="s">
        <v>182</v>
      </c>
      <c r="D3571" s="46" t="s">
        <v>184</v>
      </c>
      <c r="E3571" s="68">
        <f>_xlfn.XLOOKUP(Tabela4[[#This Row],[Origem]],Tabela2[Estado],Tabela2[Id_Porto],-1)</f>
        <v>7</v>
      </c>
      <c r="F3571" s="68">
        <f>_xlfn.XLOOKUP(Tabela4[[#This Row],[Destino]],Tabela2[Estado],Tabela2[Id_Porto],-1)</f>
        <v>9</v>
      </c>
      <c r="G3571" s="68">
        <f>_xlfn.XLOOKUP(Tabela4[[#This Row],[Tipo]],Tabela5[Tipo],Tabela5[Id_Carga],-1)</f>
        <v>3</v>
      </c>
      <c r="H3571" s="59">
        <f>MONTH(DATE(2024, FIND(Tabela4[[#This Row],[Mês]], "janfevmarabrmaijunjulagosetoutnovdez")/3 + 1, 1))</f>
        <v>8</v>
      </c>
      <c r="I3571" s="51">
        <v>1</v>
      </c>
      <c r="J3571" s="47">
        <v>2</v>
      </c>
    </row>
    <row r="3572" spans="1:10" x14ac:dyDescent="0.25">
      <c r="A3572" s="59" t="s">
        <v>202</v>
      </c>
      <c r="B3572" s="46" t="s">
        <v>192</v>
      </c>
      <c r="C3572" s="46" t="s">
        <v>180</v>
      </c>
      <c r="D3572" s="46" t="s">
        <v>181</v>
      </c>
      <c r="E3572" s="68">
        <f>_xlfn.XLOOKUP(Tabela4[[#This Row],[Origem]],Tabela2[Estado],Tabela2[Id_Porto],-1)</f>
        <v>5</v>
      </c>
      <c r="F3572" s="68">
        <f>_xlfn.XLOOKUP(Tabela4[[#This Row],[Destino]],Tabela2[Estado],Tabela2[Id_Porto],-1)</f>
        <v>6</v>
      </c>
      <c r="G3572" s="68">
        <f>_xlfn.XLOOKUP(Tabela4[[#This Row],[Tipo]],Tabela5[Tipo],Tabela5[Id_Carga],-1)</f>
        <v>1</v>
      </c>
      <c r="H3572" s="59">
        <f>MONTH(DATE(2024, FIND(Tabela4[[#This Row],[Mês]], "janfevmarabrmaijunjulagosetoutnovdez")/3 + 1, 1))</f>
        <v>8</v>
      </c>
      <c r="I3572" s="51">
        <v>2</v>
      </c>
      <c r="J3572" s="47">
        <v>2</v>
      </c>
    </row>
    <row r="3573" spans="1:10" x14ac:dyDescent="0.25">
      <c r="A3573" s="59" t="s">
        <v>202</v>
      </c>
      <c r="B3573" s="46" t="s">
        <v>191</v>
      </c>
      <c r="C3573" s="46" t="s">
        <v>180</v>
      </c>
      <c r="D3573" s="46" t="s">
        <v>181</v>
      </c>
      <c r="E3573" s="68">
        <f>_xlfn.XLOOKUP(Tabela4[[#This Row],[Origem]],Tabela2[Estado],Tabela2[Id_Porto],-1)</f>
        <v>5</v>
      </c>
      <c r="F3573" s="68">
        <f>_xlfn.XLOOKUP(Tabela4[[#This Row],[Destino]],Tabela2[Estado],Tabela2[Id_Porto],-1)</f>
        <v>6</v>
      </c>
      <c r="G3573" s="68">
        <f>_xlfn.XLOOKUP(Tabela4[[#This Row],[Tipo]],Tabela5[Tipo],Tabela5[Id_Carga],-1)</f>
        <v>3</v>
      </c>
      <c r="H3573" s="59">
        <f>MONTH(DATE(2024, FIND(Tabela4[[#This Row],[Mês]], "janfevmarabrmaijunjulagosetoutnovdez")/3 + 1, 1))</f>
        <v>8</v>
      </c>
      <c r="I3573" s="51">
        <v>1</v>
      </c>
      <c r="J3573" s="47">
        <v>2</v>
      </c>
    </row>
    <row r="3574" spans="1:10" x14ac:dyDescent="0.25">
      <c r="A3574" s="59" t="s">
        <v>202</v>
      </c>
      <c r="B3574" s="46" t="s">
        <v>192</v>
      </c>
      <c r="C3574" s="46" t="s">
        <v>180</v>
      </c>
      <c r="D3574" s="46" t="s">
        <v>86</v>
      </c>
      <c r="E3574" s="68">
        <f>_xlfn.XLOOKUP(Tabela4[[#This Row],[Origem]],Tabela2[Estado],Tabela2[Id_Porto],-1)</f>
        <v>5</v>
      </c>
      <c r="F3574" s="68">
        <f>_xlfn.XLOOKUP(Tabela4[[#This Row],[Destino]],Tabela2[Estado],Tabela2[Id_Porto],-1)</f>
        <v>4</v>
      </c>
      <c r="G3574" s="68">
        <f>_xlfn.XLOOKUP(Tabela4[[#This Row],[Tipo]],Tabela5[Tipo],Tabela5[Id_Carga],-1)</f>
        <v>1</v>
      </c>
      <c r="H3574" s="59">
        <f>MONTH(DATE(2024, FIND(Tabela4[[#This Row],[Mês]], "janfevmarabrmaijunjulagosetoutnovdez")/3 + 1, 1))</f>
        <v>8</v>
      </c>
      <c r="I3574" s="51">
        <v>2</v>
      </c>
      <c r="J3574" s="47">
        <v>2</v>
      </c>
    </row>
    <row r="3575" spans="1:10" x14ac:dyDescent="0.25">
      <c r="A3575" s="59" t="s">
        <v>202</v>
      </c>
      <c r="B3575" s="46" t="s">
        <v>191</v>
      </c>
      <c r="C3575" s="46" t="s">
        <v>180</v>
      </c>
      <c r="D3575" s="46" t="s">
        <v>86</v>
      </c>
      <c r="E3575" s="68">
        <f>_xlfn.XLOOKUP(Tabela4[[#This Row],[Origem]],Tabela2[Estado],Tabela2[Id_Porto],-1)</f>
        <v>5</v>
      </c>
      <c r="F3575" s="68">
        <f>_xlfn.XLOOKUP(Tabela4[[#This Row],[Destino]],Tabela2[Estado],Tabela2[Id_Porto],-1)</f>
        <v>4</v>
      </c>
      <c r="G3575" s="68">
        <f>_xlfn.XLOOKUP(Tabela4[[#This Row],[Tipo]],Tabela5[Tipo],Tabela5[Id_Carga],-1)</f>
        <v>3</v>
      </c>
      <c r="H3575" s="59">
        <f>MONTH(DATE(2024, FIND(Tabela4[[#This Row],[Mês]], "janfevmarabrmaijunjulagosetoutnovdez")/3 + 1, 1))</f>
        <v>8</v>
      </c>
      <c r="I3575" s="51">
        <v>1</v>
      </c>
      <c r="J3575" s="47">
        <v>2</v>
      </c>
    </row>
    <row r="3576" spans="1:10" x14ac:dyDescent="0.25">
      <c r="A3576" s="59" t="s">
        <v>202</v>
      </c>
      <c r="B3576" s="46" t="s">
        <v>191</v>
      </c>
      <c r="C3576" s="46" t="s">
        <v>180</v>
      </c>
      <c r="D3576" s="46" t="s">
        <v>186</v>
      </c>
      <c r="E3576" s="68">
        <f>_xlfn.XLOOKUP(Tabela4[[#This Row],[Origem]],Tabela2[Estado],Tabela2[Id_Porto],-1)</f>
        <v>5</v>
      </c>
      <c r="F3576" s="68">
        <f>_xlfn.XLOOKUP(Tabela4[[#This Row],[Destino]],Tabela2[Estado],Tabela2[Id_Porto],-1)</f>
        <v>11</v>
      </c>
      <c r="G3576" s="68">
        <f>_xlfn.XLOOKUP(Tabela4[[#This Row],[Tipo]],Tabela5[Tipo],Tabela5[Id_Carga],-1)</f>
        <v>3</v>
      </c>
      <c r="H3576" s="59">
        <f>MONTH(DATE(2024, FIND(Tabela4[[#This Row],[Mês]], "janfevmarabrmaijunjulagosetoutnovdez")/3 + 1, 1))</f>
        <v>8</v>
      </c>
      <c r="I3576" s="51">
        <v>1</v>
      </c>
      <c r="J3576" s="47">
        <v>2</v>
      </c>
    </row>
    <row r="3577" spans="1:10" x14ac:dyDescent="0.25">
      <c r="A3577" s="59" t="s">
        <v>202</v>
      </c>
      <c r="B3577" s="46" t="s">
        <v>191</v>
      </c>
      <c r="C3577" s="46" t="s">
        <v>180</v>
      </c>
      <c r="D3577" s="46" t="s">
        <v>184</v>
      </c>
      <c r="E3577" s="68">
        <f>_xlfn.XLOOKUP(Tabela4[[#This Row],[Origem]],Tabela2[Estado],Tabela2[Id_Porto],-1)</f>
        <v>5</v>
      </c>
      <c r="F3577" s="68">
        <f>_xlfn.XLOOKUP(Tabela4[[#This Row],[Destino]],Tabela2[Estado],Tabela2[Id_Porto],-1)</f>
        <v>9</v>
      </c>
      <c r="G3577" s="68">
        <f>_xlfn.XLOOKUP(Tabela4[[#This Row],[Tipo]],Tabela5[Tipo],Tabela5[Id_Carga],-1)</f>
        <v>3</v>
      </c>
      <c r="H3577" s="59">
        <f>MONTH(DATE(2024, FIND(Tabela4[[#This Row],[Mês]], "janfevmarabrmaijunjulagosetoutnovdez")/3 + 1, 1))</f>
        <v>8</v>
      </c>
      <c r="I3577" s="51">
        <v>1</v>
      </c>
      <c r="J3577" s="47">
        <v>2</v>
      </c>
    </row>
    <row r="3578" spans="1:10" x14ac:dyDescent="0.25">
      <c r="A3578" s="59" t="s">
        <v>202</v>
      </c>
      <c r="B3578" s="46" t="s">
        <v>191</v>
      </c>
      <c r="C3578" s="46" t="s">
        <v>185</v>
      </c>
      <c r="D3578" s="46" t="s">
        <v>186</v>
      </c>
      <c r="E3578" s="68">
        <f>_xlfn.XLOOKUP(Tabela4[[#This Row],[Origem]],Tabela2[Estado],Tabela2[Id_Porto],-1)</f>
        <v>10</v>
      </c>
      <c r="F3578" s="68">
        <f>_xlfn.XLOOKUP(Tabela4[[#This Row],[Destino]],Tabela2[Estado],Tabela2[Id_Porto],-1)</f>
        <v>11</v>
      </c>
      <c r="G3578" s="68">
        <f>_xlfn.XLOOKUP(Tabela4[[#This Row],[Tipo]],Tabela5[Tipo],Tabela5[Id_Carga],-1)</f>
        <v>3</v>
      </c>
      <c r="H3578" s="59">
        <f>MONTH(DATE(2024, FIND(Tabela4[[#This Row],[Mês]], "janfevmarabrmaijunjulagosetoutnovdez")/3 + 1, 1))</f>
        <v>8</v>
      </c>
      <c r="I3578" s="51">
        <v>1</v>
      </c>
      <c r="J3578" s="47">
        <v>2</v>
      </c>
    </row>
    <row r="3579" spans="1:10" x14ac:dyDescent="0.25">
      <c r="A3579" s="59" t="s">
        <v>202</v>
      </c>
      <c r="B3579" s="46" t="s">
        <v>191</v>
      </c>
      <c r="C3579" s="46" t="s">
        <v>183</v>
      </c>
      <c r="D3579" s="46" t="s">
        <v>181</v>
      </c>
      <c r="E3579" s="68">
        <f>_xlfn.XLOOKUP(Tabela4[[#This Row],[Origem]],Tabela2[Estado],Tabela2[Id_Porto],-1)</f>
        <v>8</v>
      </c>
      <c r="F3579" s="68">
        <f>_xlfn.XLOOKUP(Tabela4[[#This Row],[Destino]],Tabela2[Estado],Tabela2[Id_Porto],-1)</f>
        <v>6</v>
      </c>
      <c r="G3579" s="68">
        <f>_xlfn.XLOOKUP(Tabela4[[#This Row],[Tipo]],Tabela5[Tipo],Tabela5[Id_Carga],-1)</f>
        <v>3</v>
      </c>
      <c r="H3579" s="59">
        <f>MONTH(DATE(2024, FIND(Tabela4[[#This Row],[Mês]], "janfevmarabrmaijunjulagosetoutnovdez")/3 + 1, 1))</f>
        <v>8</v>
      </c>
      <c r="I3579" s="51">
        <v>2</v>
      </c>
      <c r="J3579" s="47">
        <v>2</v>
      </c>
    </row>
    <row r="3580" spans="1:10" x14ac:dyDescent="0.25">
      <c r="A3580" s="59" t="s">
        <v>202</v>
      </c>
      <c r="B3580" s="46" t="s">
        <v>191</v>
      </c>
      <c r="C3580" s="46" t="s">
        <v>183</v>
      </c>
      <c r="D3580" s="46" t="s">
        <v>179</v>
      </c>
      <c r="E3580" s="68">
        <f>_xlfn.XLOOKUP(Tabela4[[#This Row],[Origem]],Tabela2[Estado],Tabela2[Id_Porto],-1)</f>
        <v>8</v>
      </c>
      <c r="F3580" s="68">
        <f>_xlfn.XLOOKUP(Tabela4[[#This Row],[Destino]],Tabela2[Estado],Tabela2[Id_Porto],-1)</f>
        <v>3</v>
      </c>
      <c r="G3580" s="68">
        <f>_xlfn.XLOOKUP(Tabela4[[#This Row],[Tipo]],Tabela5[Tipo],Tabela5[Id_Carga],-1)</f>
        <v>3</v>
      </c>
      <c r="H3580" s="59">
        <f>MONTH(DATE(2024, FIND(Tabela4[[#This Row],[Mês]], "janfevmarabrmaijunjulagosetoutnovdez")/3 + 1, 1))</f>
        <v>8</v>
      </c>
      <c r="I3580" s="51">
        <v>1</v>
      </c>
      <c r="J3580" s="47">
        <v>2</v>
      </c>
    </row>
    <row r="3581" spans="1:10" x14ac:dyDescent="0.25">
      <c r="A3581" s="59" t="s">
        <v>202</v>
      </c>
      <c r="B3581" s="46" t="s">
        <v>192</v>
      </c>
      <c r="C3581" s="46" t="s">
        <v>183</v>
      </c>
      <c r="D3581" s="46" t="s">
        <v>180</v>
      </c>
      <c r="E3581" s="68">
        <f>_xlfn.XLOOKUP(Tabela4[[#This Row],[Origem]],Tabela2[Estado],Tabela2[Id_Porto],-1)</f>
        <v>8</v>
      </c>
      <c r="F3581" s="68">
        <f>_xlfn.XLOOKUP(Tabela4[[#This Row],[Destino]],Tabela2[Estado],Tabela2[Id_Porto],-1)</f>
        <v>5</v>
      </c>
      <c r="G3581" s="68">
        <f>_xlfn.XLOOKUP(Tabela4[[#This Row],[Tipo]],Tabela5[Tipo],Tabela5[Id_Carga],-1)</f>
        <v>1</v>
      </c>
      <c r="H3581" s="59">
        <f>MONTH(DATE(2024, FIND(Tabela4[[#This Row],[Mês]], "janfevmarabrmaijunjulagosetoutnovdez")/3 + 1, 1))</f>
        <v>8</v>
      </c>
      <c r="I3581" s="51">
        <v>2</v>
      </c>
      <c r="J3581" s="47">
        <v>2</v>
      </c>
    </row>
    <row r="3582" spans="1:10" x14ac:dyDescent="0.25">
      <c r="A3582" s="59" t="s">
        <v>202</v>
      </c>
      <c r="B3582" s="46" t="s">
        <v>191</v>
      </c>
      <c r="C3582" s="46" t="s">
        <v>183</v>
      </c>
      <c r="D3582" s="46" t="s">
        <v>186</v>
      </c>
      <c r="E3582" s="68">
        <f>_xlfn.XLOOKUP(Tabela4[[#This Row],[Origem]],Tabela2[Estado],Tabela2[Id_Porto],-1)</f>
        <v>8</v>
      </c>
      <c r="F3582" s="68">
        <f>_xlfn.XLOOKUP(Tabela4[[#This Row],[Destino]],Tabela2[Estado],Tabela2[Id_Porto],-1)</f>
        <v>11</v>
      </c>
      <c r="G3582" s="68">
        <f>_xlfn.XLOOKUP(Tabela4[[#This Row],[Tipo]],Tabela5[Tipo],Tabela5[Id_Carga],-1)</f>
        <v>3</v>
      </c>
      <c r="H3582" s="59">
        <f>MONTH(DATE(2024, FIND(Tabela4[[#This Row],[Mês]], "janfevmarabrmaijunjulagosetoutnovdez")/3 + 1, 1))</f>
        <v>8</v>
      </c>
      <c r="I3582" s="51">
        <v>1</v>
      </c>
      <c r="J3582" s="47">
        <v>2</v>
      </c>
    </row>
    <row r="3583" spans="1:10" x14ac:dyDescent="0.25">
      <c r="A3583" s="59" t="s">
        <v>202</v>
      </c>
      <c r="B3583" s="46" t="s">
        <v>193</v>
      </c>
      <c r="C3583" s="46" t="s">
        <v>183</v>
      </c>
      <c r="D3583" s="46" t="s">
        <v>186</v>
      </c>
      <c r="E3583" s="68">
        <f>_xlfn.XLOOKUP(Tabela4[[#This Row],[Origem]],Tabela2[Estado],Tabela2[Id_Porto],-1)</f>
        <v>8</v>
      </c>
      <c r="F3583" s="68">
        <f>_xlfn.XLOOKUP(Tabela4[[#This Row],[Destino]],Tabela2[Estado],Tabela2[Id_Porto],-1)</f>
        <v>11</v>
      </c>
      <c r="G3583" s="68">
        <f>_xlfn.XLOOKUP(Tabela4[[#This Row],[Tipo]],Tabela5[Tipo],Tabela5[Id_Carga],-1)</f>
        <v>4</v>
      </c>
      <c r="H3583" s="59">
        <f>MONTH(DATE(2024, FIND(Tabela4[[#This Row],[Mês]], "janfevmarabrmaijunjulagosetoutnovdez")/3 + 1, 1))</f>
        <v>8</v>
      </c>
      <c r="I3583" s="51">
        <v>1</v>
      </c>
      <c r="J3583" s="47">
        <v>2</v>
      </c>
    </row>
    <row r="3584" spans="1:10" x14ac:dyDescent="0.25">
      <c r="A3584" s="59" t="s">
        <v>202</v>
      </c>
      <c r="B3584" s="46" t="s">
        <v>191</v>
      </c>
      <c r="C3584" s="46" t="s">
        <v>187</v>
      </c>
      <c r="D3584" s="46" t="s">
        <v>181</v>
      </c>
      <c r="E3584" s="68">
        <f>_xlfn.XLOOKUP(Tabela4[[#This Row],[Origem]],Tabela2[Estado],Tabela2[Id_Porto],-1)</f>
        <v>12</v>
      </c>
      <c r="F3584" s="68">
        <f>_xlfn.XLOOKUP(Tabela4[[#This Row],[Destino]],Tabela2[Estado],Tabela2[Id_Porto],-1)</f>
        <v>6</v>
      </c>
      <c r="G3584" s="68">
        <f>_xlfn.XLOOKUP(Tabela4[[#This Row],[Tipo]],Tabela5[Tipo],Tabela5[Id_Carga],-1)</f>
        <v>3</v>
      </c>
      <c r="H3584" s="59">
        <f>MONTH(DATE(2024, FIND(Tabela4[[#This Row],[Mês]], "janfevmarabrmaijunjulagosetoutnovdez")/3 + 1, 1))</f>
        <v>8</v>
      </c>
      <c r="I3584" s="51">
        <v>1</v>
      </c>
      <c r="J3584" s="47">
        <v>2</v>
      </c>
    </row>
    <row r="3585" spans="1:10" x14ac:dyDescent="0.25">
      <c r="A3585" s="59" t="s">
        <v>202</v>
      </c>
      <c r="B3585" s="46" t="s">
        <v>191</v>
      </c>
      <c r="C3585" s="46" t="s">
        <v>187</v>
      </c>
      <c r="D3585" s="46" t="s">
        <v>181</v>
      </c>
      <c r="E3585" s="68">
        <f>_xlfn.XLOOKUP(Tabela4[[#This Row],[Origem]],Tabela2[Estado],Tabela2[Id_Porto],-1)</f>
        <v>12</v>
      </c>
      <c r="F3585" s="68">
        <f>_xlfn.XLOOKUP(Tabela4[[#This Row],[Destino]],Tabela2[Estado],Tabela2[Id_Porto],-1)</f>
        <v>6</v>
      </c>
      <c r="G3585" s="68">
        <f>_xlfn.XLOOKUP(Tabela4[[#This Row],[Tipo]],Tabela5[Tipo],Tabela5[Id_Carga],-1)</f>
        <v>3</v>
      </c>
      <c r="H3585" s="59">
        <f>MONTH(DATE(2024, FIND(Tabela4[[#This Row],[Mês]], "janfevmarabrmaijunjulagosetoutnovdez")/3 + 1, 1))</f>
        <v>8</v>
      </c>
      <c r="I3585" s="51">
        <v>1</v>
      </c>
      <c r="J3585" s="47">
        <v>2</v>
      </c>
    </row>
    <row r="3586" spans="1:10" x14ac:dyDescent="0.25">
      <c r="A3586" s="59" t="s">
        <v>202</v>
      </c>
      <c r="B3586" s="46" t="s">
        <v>193</v>
      </c>
      <c r="C3586" s="46" t="s">
        <v>187</v>
      </c>
      <c r="D3586" s="46" t="s">
        <v>181</v>
      </c>
      <c r="E3586" s="68">
        <f>_xlfn.XLOOKUP(Tabela4[[#This Row],[Origem]],Tabela2[Estado],Tabela2[Id_Porto],-1)</f>
        <v>12</v>
      </c>
      <c r="F3586" s="68">
        <f>_xlfn.XLOOKUP(Tabela4[[#This Row],[Destino]],Tabela2[Estado],Tabela2[Id_Porto],-1)</f>
        <v>6</v>
      </c>
      <c r="G3586" s="68">
        <f>_xlfn.XLOOKUP(Tabela4[[#This Row],[Tipo]],Tabela5[Tipo],Tabela5[Id_Carga],-1)</f>
        <v>4</v>
      </c>
      <c r="H3586" s="59">
        <f>MONTH(DATE(2024, FIND(Tabela4[[#This Row],[Mês]], "janfevmarabrmaijunjulagosetoutnovdez")/3 + 1, 1))</f>
        <v>8</v>
      </c>
      <c r="I3586" s="51">
        <v>1</v>
      </c>
      <c r="J3586" s="47">
        <v>2</v>
      </c>
    </row>
    <row r="3587" spans="1:10" x14ac:dyDescent="0.25">
      <c r="A3587" s="59" t="s">
        <v>202</v>
      </c>
      <c r="B3587" s="46" t="s">
        <v>192</v>
      </c>
      <c r="C3587" s="46" t="s">
        <v>187</v>
      </c>
      <c r="D3587" s="46" t="s">
        <v>86</v>
      </c>
      <c r="E3587" s="68">
        <f>_xlfn.XLOOKUP(Tabela4[[#This Row],[Origem]],Tabela2[Estado],Tabela2[Id_Porto],-1)</f>
        <v>12</v>
      </c>
      <c r="F3587" s="68">
        <f>_xlfn.XLOOKUP(Tabela4[[#This Row],[Destino]],Tabela2[Estado],Tabela2[Id_Porto],-1)</f>
        <v>4</v>
      </c>
      <c r="G3587" s="68">
        <f>_xlfn.XLOOKUP(Tabela4[[#This Row],[Tipo]],Tabela5[Tipo],Tabela5[Id_Carga],-1)</f>
        <v>1</v>
      </c>
      <c r="H3587" s="59">
        <f>MONTH(DATE(2024, FIND(Tabela4[[#This Row],[Mês]], "janfevmarabrmaijunjulagosetoutnovdez")/3 + 1, 1))</f>
        <v>8</v>
      </c>
      <c r="I3587" s="51">
        <v>2</v>
      </c>
      <c r="J3587" s="47">
        <v>2</v>
      </c>
    </row>
    <row r="3588" spans="1:10" x14ac:dyDescent="0.25">
      <c r="A3588" s="59" t="s">
        <v>202</v>
      </c>
      <c r="B3588" s="46" t="s">
        <v>193</v>
      </c>
      <c r="C3588" s="46" t="s">
        <v>187</v>
      </c>
      <c r="D3588" s="46" t="s">
        <v>185</v>
      </c>
      <c r="E3588" s="68">
        <f>_xlfn.XLOOKUP(Tabela4[[#This Row],[Origem]],Tabela2[Estado],Tabela2[Id_Porto],-1)</f>
        <v>12</v>
      </c>
      <c r="F3588" s="68">
        <f>_xlfn.XLOOKUP(Tabela4[[#This Row],[Destino]],Tabela2[Estado],Tabela2[Id_Porto],-1)</f>
        <v>10</v>
      </c>
      <c r="G3588" s="68">
        <f>_xlfn.XLOOKUP(Tabela4[[#This Row],[Tipo]],Tabela5[Tipo],Tabela5[Id_Carga],-1)</f>
        <v>4</v>
      </c>
      <c r="H3588" s="59">
        <f>MONTH(DATE(2024, FIND(Tabela4[[#This Row],[Mês]], "janfevmarabrmaijunjulagosetoutnovdez")/3 + 1, 1))</f>
        <v>8</v>
      </c>
      <c r="I3588" s="51">
        <v>1</v>
      </c>
      <c r="J3588" s="47">
        <v>2</v>
      </c>
    </row>
    <row r="3589" spans="1:10" x14ac:dyDescent="0.25">
      <c r="A3589" s="59" t="s">
        <v>202</v>
      </c>
      <c r="B3589" s="46" t="s">
        <v>191</v>
      </c>
      <c r="C3589" s="46" t="s">
        <v>187</v>
      </c>
      <c r="D3589" s="46" t="s">
        <v>186</v>
      </c>
      <c r="E3589" s="68">
        <f>_xlfn.XLOOKUP(Tabela4[[#This Row],[Origem]],Tabela2[Estado],Tabela2[Id_Porto],-1)</f>
        <v>12</v>
      </c>
      <c r="F3589" s="68">
        <f>_xlfn.XLOOKUP(Tabela4[[#This Row],[Destino]],Tabela2[Estado],Tabela2[Id_Porto],-1)</f>
        <v>11</v>
      </c>
      <c r="G3589" s="68">
        <f>_xlfn.XLOOKUP(Tabela4[[#This Row],[Tipo]],Tabela5[Tipo],Tabela5[Id_Carga],-1)</f>
        <v>3</v>
      </c>
      <c r="H3589" s="59">
        <f>MONTH(DATE(2024, FIND(Tabela4[[#This Row],[Mês]], "janfevmarabrmaijunjulagosetoutnovdez")/3 + 1, 1))</f>
        <v>8</v>
      </c>
      <c r="I3589" s="51">
        <v>1</v>
      </c>
      <c r="J3589" s="47">
        <v>2</v>
      </c>
    </row>
    <row r="3590" spans="1:10" x14ac:dyDescent="0.25">
      <c r="A3590" s="59" t="s">
        <v>202</v>
      </c>
      <c r="B3590" s="46" t="s">
        <v>191</v>
      </c>
      <c r="C3590" s="46" t="s">
        <v>187</v>
      </c>
      <c r="D3590" s="46" t="s">
        <v>184</v>
      </c>
      <c r="E3590" s="68">
        <f>_xlfn.XLOOKUP(Tabela4[[#This Row],[Origem]],Tabela2[Estado],Tabela2[Id_Porto],-1)</f>
        <v>12</v>
      </c>
      <c r="F3590" s="68">
        <f>_xlfn.XLOOKUP(Tabela4[[#This Row],[Destino]],Tabela2[Estado],Tabela2[Id_Porto],-1)</f>
        <v>9</v>
      </c>
      <c r="G3590" s="68">
        <f>_xlfn.XLOOKUP(Tabela4[[#This Row],[Tipo]],Tabela5[Tipo],Tabela5[Id_Carga],-1)</f>
        <v>3</v>
      </c>
      <c r="H3590" s="59">
        <f>MONTH(DATE(2024, FIND(Tabela4[[#This Row],[Mês]], "janfevmarabrmaijunjulagosetoutnovdez")/3 + 1, 1))</f>
        <v>8</v>
      </c>
      <c r="I3590" s="51">
        <v>1</v>
      </c>
      <c r="J3590" s="47">
        <v>2</v>
      </c>
    </row>
    <row r="3591" spans="1:10" x14ac:dyDescent="0.25">
      <c r="A3591" s="59" t="s">
        <v>202</v>
      </c>
      <c r="B3591" s="46" t="s">
        <v>192</v>
      </c>
      <c r="C3591" s="46" t="s">
        <v>186</v>
      </c>
      <c r="D3591" s="46" t="s">
        <v>177</v>
      </c>
      <c r="E3591" s="68">
        <f>_xlfn.XLOOKUP(Tabela4[[#This Row],[Origem]],Tabela2[Estado],Tabela2[Id_Porto],-1)</f>
        <v>11</v>
      </c>
      <c r="F3591" s="68">
        <f>_xlfn.XLOOKUP(Tabela4[[#This Row],[Destino]],Tabela2[Estado],Tabela2[Id_Porto],-1)</f>
        <v>1</v>
      </c>
      <c r="G3591" s="68">
        <f>_xlfn.XLOOKUP(Tabela4[[#This Row],[Tipo]],Tabela5[Tipo],Tabela5[Id_Carga],-1)</f>
        <v>1</v>
      </c>
      <c r="H3591" s="59">
        <f>MONTH(DATE(2024, FIND(Tabela4[[#This Row],[Mês]], "janfevmarabrmaijunjulagosetoutnovdez")/3 + 1, 1))</f>
        <v>8</v>
      </c>
      <c r="I3591" s="51">
        <v>2</v>
      </c>
      <c r="J3591" s="47">
        <v>2</v>
      </c>
    </row>
    <row r="3592" spans="1:10" x14ac:dyDescent="0.25">
      <c r="A3592" s="59" t="s">
        <v>202</v>
      </c>
      <c r="B3592" s="46" t="s">
        <v>191</v>
      </c>
      <c r="C3592" s="46" t="s">
        <v>186</v>
      </c>
      <c r="D3592" s="46" t="s">
        <v>181</v>
      </c>
      <c r="E3592" s="68">
        <f>_xlfn.XLOOKUP(Tabela4[[#This Row],[Origem]],Tabela2[Estado],Tabela2[Id_Porto],-1)</f>
        <v>11</v>
      </c>
      <c r="F3592" s="68">
        <f>_xlfn.XLOOKUP(Tabela4[[#This Row],[Destino]],Tabela2[Estado],Tabela2[Id_Porto],-1)</f>
        <v>6</v>
      </c>
      <c r="G3592" s="68">
        <f>_xlfn.XLOOKUP(Tabela4[[#This Row],[Tipo]],Tabela5[Tipo],Tabela5[Id_Carga],-1)</f>
        <v>3</v>
      </c>
      <c r="H3592" s="59">
        <f>MONTH(DATE(2024, FIND(Tabela4[[#This Row],[Mês]], "janfevmarabrmaijunjulagosetoutnovdez")/3 + 1, 1))</f>
        <v>8</v>
      </c>
      <c r="I3592" s="51">
        <v>1</v>
      </c>
      <c r="J3592" s="47">
        <v>2</v>
      </c>
    </row>
    <row r="3593" spans="1:10" x14ac:dyDescent="0.25">
      <c r="A3593" s="59" t="s">
        <v>202</v>
      </c>
      <c r="B3593" s="46" t="s">
        <v>193</v>
      </c>
      <c r="C3593" s="46" t="s">
        <v>186</v>
      </c>
      <c r="D3593" s="46" t="s">
        <v>181</v>
      </c>
      <c r="E3593" s="68">
        <f>_xlfn.XLOOKUP(Tabela4[[#This Row],[Origem]],Tabela2[Estado],Tabela2[Id_Porto],-1)</f>
        <v>11</v>
      </c>
      <c r="F3593" s="68">
        <f>_xlfn.XLOOKUP(Tabela4[[#This Row],[Destino]],Tabela2[Estado],Tabela2[Id_Porto],-1)</f>
        <v>6</v>
      </c>
      <c r="G3593" s="68">
        <f>_xlfn.XLOOKUP(Tabela4[[#This Row],[Tipo]],Tabela5[Tipo],Tabela5[Id_Carga],-1)</f>
        <v>4</v>
      </c>
      <c r="H3593" s="59">
        <f>MONTH(DATE(2024, FIND(Tabela4[[#This Row],[Mês]], "janfevmarabrmaijunjulagosetoutnovdez")/3 + 1, 1))</f>
        <v>8</v>
      </c>
      <c r="I3593" s="51">
        <v>1</v>
      </c>
      <c r="J3593" s="47">
        <v>2</v>
      </c>
    </row>
    <row r="3594" spans="1:10" x14ac:dyDescent="0.25">
      <c r="A3594" s="59" t="s">
        <v>202</v>
      </c>
      <c r="B3594" s="46" t="s">
        <v>191</v>
      </c>
      <c r="C3594" s="46" t="s">
        <v>186</v>
      </c>
      <c r="D3594" s="46" t="s">
        <v>86</v>
      </c>
      <c r="E3594" s="68">
        <f>_xlfn.XLOOKUP(Tabela4[[#This Row],[Origem]],Tabela2[Estado],Tabela2[Id_Porto],-1)</f>
        <v>11</v>
      </c>
      <c r="F3594" s="68">
        <f>_xlfn.XLOOKUP(Tabela4[[#This Row],[Destino]],Tabela2[Estado],Tabela2[Id_Porto],-1)</f>
        <v>4</v>
      </c>
      <c r="G3594" s="68">
        <f>_xlfn.XLOOKUP(Tabela4[[#This Row],[Tipo]],Tabela5[Tipo],Tabela5[Id_Carga],-1)</f>
        <v>3</v>
      </c>
      <c r="H3594" s="59">
        <f>MONTH(DATE(2024, FIND(Tabela4[[#This Row],[Mês]], "janfevmarabrmaijunjulagosetoutnovdez")/3 + 1, 1))</f>
        <v>8</v>
      </c>
      <c r="I3594" s="51">
        <v>1</v>
      </c>
      <c r="J3594" s="47">
        <v>2</v>
      </c>
    </row>
    <row r="3595" spans="1:10" x14ac:dyDescent="0.25">
      <c r="A3595" s="59" t="s">
        <v>202</v>
      </c>
      <c r="B3595" s="46" t="s">
        <v>191</v>
      </c>
      <c r="C3595" s="46" t="s">
        <v>186</v>
      </c>
      <c r="D3595" s="46" t="s">
        <v>86</v>
      </c>
      <c r="E3595" s="68">
        <f>_xlfn.XLOOKUP(Tabela4[[#This Row],[Origem]],Tabela2[Estado],Tabela2[Id_Porto],-1)</f>
        <v>11</v>
      </c>
      <c r="F3595" s="68">
        <f>_xlfn.XLOOKUP(Tabela4[[#This Row],[Destino]],Tabela2[Estado],Tabela2[Id_Porto],-1)</f>
        <v>4</v>
      </c>
      <c r="G3595" s="68">
        <f>_xlfn.XLOOKUP(Tabela4[[#This Row],[Tipo]],Tabela5[Tipo],Tabela5[Id_Carga],-1)</f>
        <v>3</v>
      </c>
      <c r="H3595" s="59">
        <f>MONTH(DATE(2024, FIND(Tabela4[[#This Row],[Mês]], "janfevmarabrmaijunjulagosetoutnovdez")/3 + 1, 1))</f>
        <v>8</v>
      </c>
      <c r="I3595" s="51">
        <v>1</v>
      </c>
      <c r="J3595" s="47">
        <v>2</v>
      </c>
    </row>
    <row r="3596" spans="1:10" x14ac:dyDescent="0.25">
      <c r="A3596" s="59" t="s">
        <v>202</v>
      </c>
      <c r="B3596" s="46" t="s">
        <v>194</v>
      </c>
      <c r="C3596" s="46" t="s">
        <v>186</v>
      </c>
      <c r="D3596" s="46" t="s">
        <v>180</v>
      </c>
      <c r="E3596" s="68">
        <f>_xlfn.XLOOKUP(Tabela4[[#This Row],[Origem]],Tabela2[Estado],Tabela2[Id_Porto],-1)</f>
        <v>11</v>
      </c>
      <c r="F3596" s="68">
        <f>_xlfn.XLOOKUP(Tabela4[[#This Row],[Destino]],Tabela2[Estado],Tabela2[Id_Porto],-1)</f>
        <v>5</v>
      </c>
      <c r="G3596" s="68">
        <f>_xlfn.XLOOKUP(Tabela4[[#This Row],[Tipo]],Tabela5[Tipo],Tabela5[Id_Carga],-1)</f>
        <v>2</v>
      </c>
      <c r="H3596" s="59">
        <f>MONTH(DATE(2024, FIND(Tabela4[[#This Row],[Mês]], "janfevmarabrmaijunjulagosetoutnovdez")/3 + 1, 1))</f>
        <v>8</v>
      </c>
      <c r="I3596" s="51">
        <v>2</v>
      </c>
      <c r="J3596" s="47">
        <v>2</v>
      </c>
    </row>
    <row r="3597" spans="1:10" x14ac:dyDescent="0.25">
      <c r="A3597" s="59" t="s">
        <v>202</v>
      </c>
      <c r="B3597" s="46" t="s">
        <v>191</v>
      </c>
      <c r="C3597" s="46" t="s">
        <v>186</v>
      </c>
      <c r="D3597" s="46" t="s">
        <v>180</v>
      </c>
      <c r="E3597" s="68">
        <f>_xlfn.XLOOKUP(Tabela4[[#This Row],[Origem]],Tabela2[Estado],Tabela2[Id_Porto],-1)</f>
        <v>11</v>
      </c>
      <c r="F3597" s="68">
        <f>_xlfn.XLOOKUP(Tabela4[[#This Row],[Destino]],Tabela2[Estado],Tabela2[Id_Porto],-1)</f>
        <v>5</v>
      </c>
      <c r="G3597" s="68">
        <f>_xlfn.XLOOKUP(Tabela4[[#This Row],[Tipo]],Tabela5[Tipo],Tabela5[Id_Carga],-1)</f>
        <v>3</v>
      </c>
      <c r="H3597" s="59">
        <f>MONTH(DATE(2024, FIND(Tabela4[[#This Row],[Mês]], "janfevmarabrmaijunjulagosetoutnovdez")/3 + 1, 1))</f>
        <v>8</v>
      </c>
      <c r="I3597" s="51">
        <v>1</v>
      </c>
      <c r="J3597" s="47">
        <v>2</v>
      </c>
    </row>
    <row r="3598" spans="1:10" x14ac:dyDescent="0.25">
      <c r="A3598" s="59" t="s">
        <v>202</v>
      </c>
      <c r="B3598" s="46" t="s">
        <v>191</v>
      </c>
      <c r="C3598" s="46" t="s">
        <v>186</v>
      </c>
      <c r="D3598" s="46" t="s">
        <v>183</v>
      </c>
      <c r="E3598" s="68">
        <f>_xlfn.XLOOKUP(Tabela4[[#This Row],[Origem]],Tabela2[Estado],Tabela2[Id_Porto],-1)</f>
        <v>11</v>
      </c>
      <c r="F3598" s="68">
        <f>_xlfn.XLOOKUP(Tabela4[[#This Row],[Destino]],Tabela2[Estado],Tabela2[Id_Porto],-1)</f>
        <v>8</v>
      </c>
      <c r="G3598" s="68">
        <f>_xlfn.XLOOKUP(Tabela4[[#This Row],[Tipo]],Tabela5[Tipo],Tabela5[Id_Carga],-1)</f>
        <v>3</v>
      </c>
      <c r="H3598" s="59">
        <f>MONTH(DATE(2024, FIND(Tabela4[[#This Row],[Mês]], "janfevmarabrmaijunjulagosetoutnovdez")/3 + 1, 1))</f>
        <v>8</v>
      </c>
      <c r="I3598" s="51">
        <v>1</v>
      </c>
      <c r="J3598" s="47">
        <v>2</v>
      </c>
    </row>
    <row r="3599" spans="1:10" x14ac:dyDescent="0.25">
      <c r="A3599" s="59" t="s">
        <v>202</v>
      </c>
      <c r="B3599" s="46" t="s">
        <v>193</v>
      </c>
      <c r="C3599" s="46" t="s">
        <v>186</v>
      </c>
      <c r="D3599" s="46" t="s">
        <v>184</v>
      </c>
      <c r="E3599" s="68">
        <f>_xlfn.XLOOKUP(Tabela4[[#This Row],[Origem]],Tabela2[Estado],Tabela2[Id_Porto],-1)</f>
        <v>11</v>
      </c>
      <c r="F3599" s="68">
        <f>_xlfn.XLOOKUP(Tabela4[[#This Row],[Destino]],Tabela2[Estado],Tabela2[Id_Porto],-1)</f>
        <v>9</v>
      </c>
      <c r="G3599" s="68">
        <f>_xlfn.XLOOKUP(Tabela4[[#This Row],[Tipo]],Tabela5[Tipo],Tabela5[Id_Carga],-1)</f>
        <v>4</v>
      </c>
      <c r="H3599" s="59">
        <f>MONTH(DATE(2024, FIND(Tabela4[[#This Row],[Mês]], "janfevmarabrmaijunjulagosetoutnovdez")/3 + 1, 1))</f>
        <v>8</v>
      </c>
      <c r="I3599" s="51">
        <v>1</v>
      </c>
      <c r="J3599" s="47">
        <v>2</v>
      </c>
    </row>
    <row r="3600" spans="1:10" x14ac:dyDescent="0.25">
      <c r="A3600" s="59" t="s">
        <v>202</v>
      </c>
      <c r="B3600" s="46" t="s">
        <v>191</v>
      </c>
      <c r="C3600" s="46" t="s">
        <v>184</v>
      </c>
      <c r="D3600" s="46" t="s">
        <v>181</v>
      </c>
      <c r="E3600" s="68">
        <f>_xlfn.XLOOKUP(Tabela4[[#This Row],[Origem]],Tabela2[Estado],Tabela2[Id_Porto],-1)</f>
        <v>9</v>
      </c>
      <c r="F3600" s="68">
        <f>_xlfn.XLOOKUP(Tabela4[[#This Row],[Destino]],Tabela2[Estado],Tabela2[Id_Porto],-1)</f>
        <v>6</v>
      </c>
      <c r="G3600" s="68">
        <f>_xlfn.XLOOKUP(Tabela4[[#This Row],[Tipo]],Tabela5[Tipo],Tabela5[Id_Carga],-1)</f>
        <v>3</v>
      </c>
      <c r="H3600" s="59">
        <f>MONTH(DATE(2024, FIND(Tabela4[[#This Row],[Mês]], "janfevmarabrmaijunjulagosetoutnovdez")/3 + 1, 1))</f>
        <v>8</v>
      </c>
      <c r="I3600" s="51">
        <v>2</v>
      </c>
      <c r="J3600" s="47">
        <v>2</v>
      </c>
    </row>
    <row r="3601" spans="1:10" x14ac:dyDescent="0.25">
      <c r="A3601" s="59" t="s">
        <v>202</v>
      </c>
      <c r="B3601" s="46" t="s">
        <v>194</v>
      </c>
      <c r="C3601" s="46" t="s">
        <v>184</v>
      </c>
      <c r="D3601" s="46" t="s">
        <v>180</v>
      </c>
      <c r="E3601" s="68">
        <f>_xlfn.XLOOKUP(Tabela4[[#This Row],[Origem]],Tabela2[Estado],Tabela2[Id_Porto],-1)</f>
        <v>9</v>
      </c>
      <c r="F3601" s="68">
        <f>_xlfn.XLOOKUP(Tabela4[[#This Row],[Destino]],Tabela2[Estado],Tabela2[Id_Porto],-1)</f>
        <v>5</v>
      </c>
      <c r="G3601" s="68">
        <f>_xlfn.XLOOKUP(Tabela4[[#This Row],[Tipo]],Tabela5[Tipo],Tabela5[Id_Carga],-1)</f>
        <v>2</v>
      </c>
      <c r="H3601" s="59">
        <f>MONTH(DATE(2024, FIND(Tabela4[[#This Row],[Mês]], "janfevmarabrmaijunjulagosetoutnovdez")/3 + 1, 1))</f>
        <v>8</v>
      </c>
      <c r="I3601" s="51">
        <v>2</v>
      </c>
      <c r="J3601" s="47">
        <v>2</v>
      </c>
    </row>
    <row r="3602" spans="1:10" x14ac:dyDescent="0.25">
      <c r="A3602" s="59" t="s">
        <v>202</v>
      </c>
      <c r="B3602" s="46" t="s">
        <v>191</v>
      </c>
      <c r="C3602" s="46" t="s">
        <v>184</v>
      </c>
      <c r="D3602" s="46" t="s">
        <v>180</v>
      </c>
      <c r="E3602" s="68">
        <f>_xlfn.XLOOKUP(Tabela4[[#This Row],[Origem]],Tabela2[Estado],Tabela2[Id_Porto],-1)</f>
        <v>9</v>
      </c>
      <c r="F3602" s="68">
        <f>_xlfn.XLOOKUP(Tabela4[[#This Row],[Destino]],Tabela2[Estado],Tabela2[Id_Porto],-1)</f>
        <v>5</v>
      </c>
      <c r="G3602" s="68">
        <f>_xlfn.XLOOKUP(Tabela4[[#This Row],[Tipo]],Tabela5[Tipo],Tabela5[Id_Carga],-1)</f>
        <v>3</v>
      </c>
      <c r="H3602" s="59">
        <f>MONTH(DATE(2024, FIND(Tabela4[[#This Row],[Mês]], "janfevmarabrmaijunjulagosetoutnovdez")/3 + 1, 1))</f>
        <v>8</v>
      </c>
      <c r="I3602" s="51">
        <v>1</v>
      </c>
      <c r="J3602" s="47">
        <v>2</v>
      </c>
    </row>
    <row r="3603" spans="1:10" x14ac:dyDescent="0.25">
      <c r="A3603" s="59" t="s">
        <v>202</v>
      </c>
      <c r="B3603" s="46" t="s">
        <v>194</v>
      </c>
      <c r="C3603" s="46" t="s">
        <v>184</v>
      </c>
      <c r="D3603" s="46" t="s">
        <v>185</v>
      </c>
      <c r="E3603" s="68">
        <f>_xlfn.XLOOKUP(Tabela4[[#This Row],[Origem]],Tabela2[Estado],Tabela2[Id_Porto],-1)</f>
        <v>9</v>
      </c>
      <c r="F3603" s="68">
        <f>_xlfn.XLOOKUP(Tabela4[[#This Row],[Destino]],Tabela2[Estado],Tabela2[Id_Porto],-1)</f>
        <v>10</v>
      </c>
      <c r="G3603" s="68">
        <f>_xlfn.XLOOKUP(Tabela4[[#This Row],[Tipo]],Tabela5[Tipo],Tabela5[Id_Carga],-1)</f>
        <v>2</v>
      </c>
      <c r="H3603" s="59">
        <f>MONTH(DATE(2024, FIND(Tabela4[[#This Row],[Mês]], "janfevmarabrmaijunjulagosetoutnovdez")/3 + 1, 1))</f>
        <v>8</v>
      </c>
      <c r="I3603" s="51">
        <v>2</v>
      </c>
      <c r="J3603" s="47">
        <v>2</v>
      </c>
    </row>
    <row r="3604" spans="1:10" x14ac:dyDescent="0.25">
      <c r="A3604" s="59" t="s">
        <v>202</v>
      </c>
      <c r="B3604" s="46" t="s">
        <v>192</v>
      </c>
      <c r="C3604" s="46" t="s">
        <v>177</v>
      </c>
      <c r="D3604" s="46" t="s">
        <v>181</v>
      </c>
      <c r="E3604" s="68">
        <f>_xlfn.XLOOKUP(Tabela4[[#This Row],[Origem]],Tabela2[Estado],Tabela2[Id_Porto],-1)</f>
        <v>1</v>
      </c>
      <c r="F3604" s="68">
        <f>_xlfn.XLOOKUP(Tabela4[[#This Row],[Destino]],Tabela2[Estado],Tabela2[Id_Porto],-1)</f>
        <v>6</v>
      </c>
      <c r="G3604" s="68">
        <f>_xlfn.XLOOKUP(Tabela4[[#This Row],[Tipo]],Tabela5[Tipo],Tabela5[Id_Carga],-1)</f>
        <v>1</v>
      </c>
      <c r="H3604" s="59">
        <f>MONTH(DATE(2024, FIND(Tabela4[[#This Row],[Mês]], "janfevmarabrmaijunjulagosetoutnovdez")/3 + 1, 1))</f>
        <v>8</v>
      </c>
      <c r="I3604" s="51">
        <v>1</v>
      </c>
      <c r="J3604" s="47">
        <v>1</v>
      </c>
    </row>
    <row r="3605" spans="1:10" x14ac:dyDescent="0.25">
      <c r="A3605" s="59" t="s">
        <v>202</v>
      </c>
      <c r="B3605" s="46" t="s">
        <v>192</v>
      </c>
      <c r="C3605" s="46" t="s">
        <v>177</v>
      </c>
      <c r="D3605" s="46" t="s">
        <v>186</v>
      </c>
      <c r="E3605" s="68">
        <f>_xlfn.XLOOKUP(Tabela4[[#This Row],[Origem]],Tabela2[Estado],Tabela2[Id_Porto],-1)</f>
        <v>1</v>
      </c>
      <c r="F3605" s="68">
        <f>_xlfn.XLOOKUP(Tabela4[[#This Row],[Destino]],Tabela2[Estado],Tabela2[Id_Porto],-1)</f>
        <v>11</v>
      </c>
      <c r="G3605" s="68">
        <f>_xlfn.XLOOKUP(Tabela4[[#This Row],[Tipo]],Tabela5[Tipo],Tabela5[Id_Carga],-1)</f>
        <v>1</v>
      </c>
      <c r="H3605" s="59">
        <f>MONTH(DATE(2024, FIND(Tabela4[[#This Row],[Mês]], "janfevmarabrmaijunjulagosetoutnovdez")/3 + 1, 1))</f>
        <v>8</v>
      </c>
      <c r="I3605" s="51">
        <v>1</v>
      </c>
      <c r="J3605" s="47">
        <v>1</v>
      </c>
    </row>
    <row r="3606" spans="1:10" x14ac:dyDescent="0.25">
      <c r="A3606" s="59" t="s">
        <v>202</v>
      </c>
      <c r="B3606" s="46" t="s">
        <v>192</v>
      </c>
      <c r="C3606" s="46" t="s">
        <v>181</v>
      </c>
      <c r="D3606" s="46" t="s">
        <v>180</v>
      </c>
      <c r="E3606" s="68">
        <f>_xlfn.XLOOKUP(Tabela4[[#This Row],[Origem]],Tabela2[Estado],Tabela2[Id_Porto],-1)</f>
        <v>6</v>
      </c>
      <c r="F3606" s="68">
        <f>_xlfn.XLOOKUP(Tabela4[[#This Row],[Destino]],Tabela2[Estado],Tabela2[Id_Porto],-1)</f>
        <v>5</v>
      </c>
      <c r="G3606" s="68">
        <f>_xlfn.XLOOKUP(Tabela4[[#This Row],[Tipo]],Tabela5[Tipo],Tabela5[Id_Carga],-1)</f>
        <v>1</v>
      </c>
      <c r="H3606" s="59">
        <f>MONTH(DATE(2024, FIND(Tabela4[[#This Row],[Mês]], "janfevmarabrmaijunjulagosetoutnovdez")/3 + 1, 1))</f>
        <v>8</v>
      </c>
      <c r="I3606" s="51">
        <v>1</v>
      </c>
      <c r="J3606" s="47">
        <v>1</v>
      </c>
    </row>
    <row r="3607" spans="1:10" x14ac:dyDescent="0.25">
      <c r="A3607" s="59" t="s">
        <v>202</v>
      </c>
      <c r="B3607" s="46" t="s">
        <v>192</v>
      </c>
      <c r="C3607" s="46" t="s">
        <v>181</v>
      </c>
      <c r="D3607" s="46" t="s">
        <v>187</v>
      </c>
      <c r="E3607" s="68">
        <f>_xlfn.XLOOKUP(Tabela4[[#This Row],[Origem]],Tabela2[Estado],Tabela2[Id_Porto],-1)</f>
        <v>6</v>
      </c>
      <c r="F3607" s="68">
        <f>_xlfn.XLOOKUP(Tabela4[[#This Row],[Destino]],Tabela2[Estado],Tabela2[Id_Porto],-1)</f>
        <v>12</v>
      </c>
      <c r="G3607" s="68">
        <f>_xlfn.XLOOKUP(Tabela4[[#This Row],[Tipo]],Tabela5[Tipo],Tabela5[Id_Carga],-1)</f>
        <v>1</v>
      </c>
      <c r="H3607" s="59">
        <f>MONTH(DATE(2024, FIND(Tabela4[[#This Row],[Mês]], "janfevmarabrmaijunjulagosetoutnovdez")/3 + 1, 1))</f>
        <v>8</v>
      </c>
      <c r="I3607" s="51">
        <v>1</v>
      </c>
      <c r="J3607" s="47">
        <v>1</v>
      </c>
    </row>
    <row r="3608" spans="1:10" x14ac:dyDescent="0.25">
      <c r="A3608" s="59" t="s">
        <v>202</v>
      </c>
      <c r="B3608" s="46" t="s">
        <v>192</v>
      </c>
      <c r="C3608" s="46" t="s">
        <v>181</v>
      </c>
      <c r="D3608" s="46" t="s">
        <v>186</v>
      </c>
      <c r="E3608" s="68">
        <f>_xlfn.XLOOKUP(Tabela4[[#This Row],[Origem]],Tabela2[Estado],Tabela2[Id_Porto],-1)</f>
        <v>6</v>
      </c>
      <c r="F3608" s="68">
        <f>_xlfn.XLOOKUP(Tabela4[[#This Row],[Destino]],Tabela2[Estado],Tabela2[Id_Porto],-1)</f>
        <v>11</v>
      </c>
      <c r="G3608" s="68">
        <f>_xlfn.XLOOKUP(Tabela4[[#This Row],[Tipo]],Tabela5[Tipo],Tabela5[Id_Carga],-1)</f>
        <v>1</v>
      </c>
      <c r="H3608" s="59">
        <f>MONTH(DATE(2024, FIND(Tabela4[[#This Row],[Mês]], "janfevmarabrmaijunjulagosetoutnovdez")/3 + 1, 1))</f>
        <v>8</v>
      </c>
      <c r="I3608" s="51">
        <v>1</v>
      </c>
      <c r="J3608" s="47">
        <v>1</v>
      </c>
    </row>
    <row r="3609" spans="1:10" x14ac:dyDescent="0.25">
      <c r="A3609" s="59" t="s">
        <v>202</v>
      </c>
      <c r="B3609" s="46" t="s">
        <v>192</v>
      </c>
      <c r="C3609" s="46" t="s">
        <v>181</v>
      </c>
      <c r="D3609" s="46" t="s">
        <v>186</v>
      </c>
      <c r="E3609" s="68">
        <f>_xlfn.XLOOKUP(Tabela4[[#This Row],[Origem]],Tabela2[Estado],Tabela2[Id_Porto],-1)</f>
        <v>6</v>
      </c>
      <c r="F3609" s="68">
        <f>_xlfn.XLOOKUP(Tabela4[[#This Row],[Destino]],Tabela2[Estado],Tabela2[Id_Porto],-1)</f>
        <v>11</v>
      </c>
      <c r="G3609" s="68">
        <f>_xlfn.XLOOKUP(Tabela4[[#This Row],[Tipo]],Tabela5[Tipo],Tabela5[Id_Carga],-1)</f>
        <v>1</v>
      </c>
      <c r="H3609" s="59">
        <f>MONTH(DATE(2024, FIND(Tabela4[[#This Row],[Mês]], "janfevmarabrmaijunjulagosetoutnovdez")/3 + 1, 1))</f>
        <v>8</v>
      </c>
      <c r="I3609" s="51">
        <v>1</v>
      </c>
      <c r="J3609" s="47">
        <v>1</v>
      </c>
    </row>
    <row r="3610" spans="1:10" x14ac:dyDescent="0.25">
      <c r="A3610" s="59" t="s">
        <v>202</v>
      </c>
      <c r="B3610" s="46" t="s">
        <v>192</v>
      </c>
      <c r="C3610" s="46" t="s">
        <v>86</v>
      </c>
      <c r="D3610" s="46" t="s">
        <v>177</v>
      </c>
      <c r="E3610" s="68">
        <f>_xlfn.XLOOKUP(Tabela4[[#This Row],[Origem]],Tabela2[Estado],Tabela2[Id_Porto],-1)</f>
        <v>4</v>
      </c>
      <c r="F3610" s="68">
        <f>_xlfn.XLOOKUP(Tabela4[[#This Row],[Destino]],Tabela2[Estado],Tabela2[Id_Porto],-1)</f>
        <v>1</v>
      </c>
      <c r="G3610" s="68">
        <f>_xlfn.XLOOKUP(Tabela4[[#This Row],[Tipo]],Tabela5[Tipo],Tabela5[Id_Carga],-1)</f>
        <v>1</v>
      </c>
      <c r="H3610" s="59">
        <f>MONTH(DATE(2024, FIND(Tabela4[[#This Row],[Mês]], "janfevmarabrmaijunjulagosetoutnovdez")/3 + 1, 1))</f>
        <v>8</v>
      </c>
      <c r="I3610" s="51">
        <v>1</v>
      </c>
      <c r="J3610" s="47">
        <v>1</v>
      </c>
    </row>
    <row r="3611" spans="1:10" x14ac:dyDescent="0.25">
      <c r="A3611" s="59" t="s">
        <v>202</v>
      </c>
      <c r="B3611" s="46" t="s">
        <v>192</v>
      </c>
      <c r="C3611" s="46" t="s">
        <v>86</v>
      </c>
      <c r="D3611" s="46" t="s">
        <v>184</v>
      </c>
      <c r="E3611" s="68">
        <f>_xlfn.XLOOKUP(Tabela4[[#This Row],[Origem]],Tabela2[Estado],Tabela2[Id_Porto],-1)</f>
        <v>4</v>
      </c>
      <c r="F3611" s="68">
        <f>_xlfn.XLOOKUP(Tabela4[[#This Row],[Destino]],Tabela2[Estado],Tabela2[Id_Porto],-1)</f>
        <v>9</v>
      </c>
      <c r="G3611" s="68">
        <f>_xlfn.XLOOKUP(Tabela4[[#This Row],[Tipo]],Tabela5[Tipo],Tabela5[Id_Carga],-1)</f>
        <v>1</v>
      </c>
      <c r="H3611" s="59">
        <f>MONTH(DATE(2024, FIND(Tabela4[[#This Row],[Mês]], "janfevmarabrmaijunjulagosetoutnovdez")/3 + 1, 1))</f>
        <v>8</v>
      </c>
      <c r="I3611" s="51">
        <v>1</v>
      </c>
      <c r="J3611" s="47">
        <v>1</v>
      </c>
    </row>
    <row r="3612" spans="1:10" x14ac:dyDescent="0.25">
      <c r="A3612" s="59" t="s">
        <v>202</v>
      </c>
      <c r="B3612" s="46" t="s">
        <v>194</v>
      </c>
      <c r="C3612" s="46" t="s">
        <v>182</v>
      </c>
      <c r="D3612" s="46" t="s">
        <v>183</v>
      </c>
      <c r="E3612" s="68">
        <f>_xlfn.XLOOKUP(Tabela4[[#This Row],[Origem]],Tabela2[Estado],Tabela2[Id_Porto],-1)</f>
        <v>7</v>
      </c>
      <c r="F3612" s="68">
        <f>_xlfn.XLOOKUP(Tabela4[[#This Row],[Destino]],Tabela2[Estado],Tabela2[Id_Porto],-1)</f>
        <v>8</v>
      </c>
      <c r="G3612" s="68">
        <f>_xlfn.XLOOKUP(Tabela4[[#This Row],[Tipo]],Tabela5[Tipo],Tabela5[Id_Carga],-1)</f>
        <v>2</v>
      </c>
      <c r="H3612" s="59">
        <f>MONTH(DATE(2024, FIND(Tabela4[[#This Row],[Mês]], "janfevmarabrmaijunjulagosetoutnovdez")/3 + 1, 1))</f>
        <v>8</v>
      </c>
      <c r="I3612" s="51">
        <v>1</v>
      </c>
      <c r="J3612" s="47">
        <v>1</v>
      </c>
    </row>
    <row r="3613" spans="1:10" x14ac:dyDescent="0.25">
      <c r="A3613" s="59" t="s">
        <v>202</v>
      </c>
      <c r="B3613" s="46" t="s">
        <v>192</v>
      </c>
      <c r="C3613" s="46" t="s">
        <v>182</v>
      </c>
      <c r="D3613" s="46" t="s">
        <v>186</v>
      </c>
      <c r="E3613" s="68">
        <f>_xlfn.XLOOKUP(Tabela4[[#This Row],[Origem]],Tabela2[Estado],Tabela2[Id_Porto],-1)</f>
        <v>7</v>
      </c>
      <c r="F3613" s="68">
        <f>_xlfn.XLOOKUP(Tabela4[[#This Row],[Destino]],Tabela2[Estado],Tabela2[Id_Porto],-1)</f>
        <v>11</v>
      </c>
      <c r="G3613" s="68">
        <f>_xlfn.XLOOKUP(Tabela4[[#This Row],[Tipo]],Tabela5[Tipo],Tabela5[Id_Carga],-1)</f>
        <v>1</v>
      </c>
      <c r="H3613" s="59">
        <f>MONTH(DATE(2024, FIND(Tabela4[[#This Row],[Mês]], "janfevmarabrmaijunjulagosetoutnovdez")/3 + 1, 1))</f>
        <v>8</v>
      </c>
      <c r="I3613" s="51">
        <v>1</v>
      </c>
      <c r="J3613" s="47">
        <v>1</v>
      </c>
    </row>
    <row r="3614" spans="1:10" x14ac:dyDescent="0.25">
      <c r="A3614" s="59" t="s">
        <v>202</v>
      </c>
      <c r="B3614" s="46" t="s">
        <v>192</v>
      </c>
      <c r="C3614" s="46" t="s">
        <v>180</v>
      </c>
      <c r="D3614" s="46" t="s">
        <v>187</v>
      </c>
      <c r="E3614" s="68">
        <f>_xlfn.XLOOKUP(Tabela4[[#This Row],[Origem]],Tabela2[Estado],Tabela2[Id_Porto],-1)</f>
        <v>5</v>
      </c>
      <c r="F3614" s="68">
        <f>_xlfn.XLOOKUP(Tabela4[[#This Row],[Destino]],Tabela2[Estado],Tabela2[Id_Porto],-1)</f>
        <v>12</v>
      </c>
      <c r="G3614" s="68">
        <f>_xlfn.XLOOKUP(Tabela4[[#This Row],[Tipo]],Tabela5[Tipo],Tabela5[Id_Carga],-1)</f>
        <v>1</v>
      </c>
      <c r="H3614" s="59">
        <f>MONTH(DATE(2024, FIND(Tabela4[[#This Row],[Mês]], "janfevmarabrmaijunjulagosetoutnovdez")/3 + 1, 1))</f>
        <v>8</v>
      </c>
      <c r="I3614" s="51">
        <v>1</v>
      </c>
      <c r="J3614" s="47">
        <v>1</v>
      </c>
    </row>
    <row r="3615" spans="1:10" x14ac:dyDescent="0.25">
      <c r="A3615" s="59" t="s">
        <v>202</v>
      </c>
      <c r="B3615" s="46" t="s">
        <v>192</v>
      </c>
      <c r="C3615" s="46" t="s">
        <v>183</v>
      </c>
      <c r="D3615" s="46" t="s">
        <v>181</v>
      </c>
      <c r="E3615" s="68">
        <f>_xlfn.XLOOKUP(Tabela4[[#This Row],[Origem]],Tabela2[Estado],Tabela2[Id_Porto],-1)</f>
        <v>8</v>
      </c>
      <c r="F3615" s="68">
        <f>_xlfn.XLOOKUP(Tabela4[[#This Row],[Destino]],Tabela2[Estado],Tabela2[Id_Porto],-1)</f>
        <v>6</v>
      </c>
      <c r="G3615" s="68">
        <f>_xlfn.XLOOKUP(Tabela4[[#This Row],[Tipo]],Tabela5[Tipo],Tabela5[Id_Carga],-1)</f>
        <v>1</v>
      </c>
      <c r="H3615" s="59">
        <f>MONTH(DATE(2024, FIND(Tabela4[[#This Row],[Mês]], "janfevmarabrmaijunjulagosetoutnovdez")/3 + 1, 1))</f>
        <v>8</v>
      </c>
      <c r="I3615" s="51">
        <v>1</v>
      </c>
      <c r="J3615" s="47">
        <v>1</v>
      </c>
    </row>
    <row r="3616" spans="1:10" x14ac:dyDescent="0.25">
      <c r="A3616" s="59" t="s">
        <v>202</v>
      </c>
      <c r="B3616" s="46" t="s">
        <v>194</v>
      </c>
      <c r="C3616" s="46" t="s">
        <v>183</v>
      </c>
      <c r="D3616" s="46" t="s">
        <v>86</v>
      </c>
      <c r="E3616" s="68">
        <f>_xlfn.XLOOKUP(Tabela4[[#This Row],[Origem]],Tabela2[Estado],Tabela2[Id_Porto],-1)</f>
        <v>8</v>
      </c>
      <c r="F3616" s="68">
        <f>_xlfn.XLOOKUP(Tabela4[[#This Row],[Destino]],Tabela2[Estado],Tabela2[Id_Porto],-1)</f>
        <v>4</v>
      </c>
      <c r="G3616" s="68">
        <f>_xlfn.XLOOKUP(Tabela4[[#This Row],[Tipo]],Tabela5[Tipo],Tabela5[Id_Carga],-1)</f>
        <v>2</v>
      </c>
      <c r="H3616" s="59">
        <f>MONTH(DATE(2024, FIND(Tabela4[[#This Row],[Mês]], "janfevmarabrmaijunjulagosetoutnovdez")/3 + 1, 1))</f>
        <v>8</v>
      </c>
      <c r="I3616" s="51">
        <v>1</v>
      </c>
      <c r="J3616" s="47">
        <v>1</v>
      </c>
    </row>
    <row r="3617" spans="1:10" x14ac:dyDescent="0.25">
      <c r="A3617" s="59" t="s">
        <v>202</v>
      </c>
      <c r="B3617" s="46" t="s">
        <v>192</v>
      </c>
      <c r="C3617" s="46" t="s">
        <v>186</v>
      </c>
      <c r="D3617" s="46" t="s">
        <v>181</v>
      </c>
      <c r="E3617" s="68">
        <f>_xlfn.XLOOKUP(Tabela4[[#This Row],[Origem]],Tabela2[Estado],Tabela2[Id_Porto],-1)</f>
        <v>11</v>
      </c>
      <c r="F3617" s="68">
        <f>_xlfn.XLOOKUP(Tabela4[[#This Row],[Destino]],Tabela2[Estado],Tabela2[Id_Porto],-1)</f>
        <v>6</v>
      </c>
      <c r="G3617" s="68">
        <f>_xlfn.XLOOKUP(Tabela4[[#This Row],[Tipo]],Tabela5[Tipo],Tabela5[Id_Carga],-1)</f>
        <v>1</v>
      </c>
      <c r="H3617" s="59">
        <f>MONTH(DATE(2024, FIND(Tabela4[[#This Row],[Mês]], "janfevmarabrmaijunjulagosetoutnovdez")/3 + 1, 1))</f>
        <v>8</v>
      </c>
      <c r="I3617" s="51">
        <v>1</v>
      </c>
      <c r="J3617" s="47">
        <v>1</v>
      </c>
    </row>
    <row r="3618" spans="1:10" x14ac:dyDescent="0.25">
      <c r="A3618" s="59" t="s">
        <v>202</v>
      </c>
      <c r="B3618" s="46" t="s">
        <v>194</v>
      </c>
      <c r="C3618" s="46" t="s">
        <v>186</v>
      </c>
      <c r="D3618" s="46" t="s">
        <v>86</v>
      </c>
      <c r="E3618" s="68">
        <f>_xlfn.XLOOKUP(Tabela4[[#This Row],[Origem]],Tabela2[Estado],Tabela2[Id_Porto],-1)</f>
        <v>11</v>
      </c>
      <c r="F3618" s="68">
        <f>_xlfn.XLOOKUP(Tabela4[[#This Row],[Destino]],Tabela2[Estado],Tabela2[Id_Porto],-1)</f>
        <v>4</v>
      </c>
      <c r="G3618" s="68">
        <f>_xlfn.XLOOKUP(Tabela4[[#This Row],[Tipo]],Tabela5[Tipo],Tabela5[Id_Carga],-1)</f>
        <v>2</v>
      </c>
      <c r="H3618" s="59">
        <f>MONTH(DATE(2024, FIND(Tabela4[[#This Row],[Mês]], "janfevmarabrmaijunjulagosetoutnovdez")/3 + 1, 1))</f>
        <v>8</v>
      </c>
      <c r="I3618" s="51">
        <v>1</v>
      </c>
      <c r="J3618" s="47">
        <v>1</v>
      </c>
    </row>
    <row r="3619" spans="1:10" x14ac:dyDescent="0.25">
      <c r="A3619" s="59" t="s">
        <v>202</v>
      </c>
      <c r="B3619" s="46" t="s">
        <v>194</v>
      </c>
      <c r="C3619" s="46" t="s">
        <v>184</v>
      </c>
      <c r="D3619" s="46" t="s">
        <v>181</v>
      </c>
      <c r="E3619" s="68">
        <f>_xlfn.XLOOKUP(Tabela4[[#This Row],[Origem]],Tabela2[Estado],Tabela2[Id_Porto],-1)</f>
        <v>9</v>
      </c>
      <c r="F3619" s="68">
        <f>_xlfn.XLOOKUP(Tabela4[[#This Row],[Destino]],Tabela2[Estado],Tabela2[Id_Porto],-1)</f>
        <v>6</v>
      </c>
      <c r="G3619" s="68">
        <f>_xlfn.XLOOKUP(Tabela4[[#This Row],[Tipo]],Tabela5[Tipo],Tabela5[Id_Carga],-1)</f>
        <v>2</v>
      </c>
      <c r="H3619" s="59">
        <f>MONTH(DATE(2024, FIND(Tabela4[[#This Row],[Mês]], "janfevmarabrmaijunjulagosetoutnovdez")/3 + 1, 1))</f>
        <v>8</v>
      </c>
      <c r="I3619" s="51">
        <v>1</v>
      </c>
      <c r="J3619" s="47">
        <v>1</v>
      </c>
    </row>
    <row r="3620" spans="1:10" x14ac:dyDescent="0.25">
      <c r="A3620" s="59" t="s">
        <v>202</v>
      </c>
      <c r="B3620" s="46" t="s">
        <v>194</v>
      </c>
      <c r="C3620" s="46" t="s">
        <v>184</v>
      </c>
      <c r="D3620" s="46" t="s">
        <v>86</v>
      </c>
      <c r="E3620" s="68">
        <f>_xlfn.XLOOKUP(Tabela4[[#This Row],[Origem]],Tabela2[Estado],Tabela2[Id_Porto],-1)</f>
        <v>9</v>
      </c>
      <c r="F3620" s="68">
        <f>_xlfn.XLOOKUP(Tabela4[[#This Row],[Destino]],Tabela2[Estado],Tabela2[Id_Porto],-1)</f>
        <v>4</v>
      </c>
      <c r="G3620" s="68">
        <f>_xlfn.XLOOKUP(Tabela4[[#This Row],[Tipo]],Tabela5[Tipo],Tabela5[Id_Carga],-1)</f>
        <v>2</v>
      </c>
      <c r="H3620" s="59">
        <f>MONTH(DATE(2024, FIND(Tabela4[[#This Row],[Mês]], "janfevmarabrmaijunjulagosetoutnovdez")/3 + 1, 1))</f>
        <v>8</v>
      </c>
      <c r="I3620" s="51">
        <v>1</v>
      </c>
      <c r="J3620" s="47">
        <v>1</v>
      </c>
    </row>
    <row r="3621" spans="1:10" x14ac:dyDescent="0.25">
      <c r="A3621" s="59" t="s">
        <v>202</v>
      </c>
      <c r="B3621" s="46" t="s">
        <v>192</v>
      </c>
      <c r="C3621" s="46" t="s">
        <v>184</v>
      </c>
      <c r="D3621" s="46" t="s">
        <v>179</v>
      </c>
      <c r="E3621" s="68">
        <f>_xlfn.XLOOKUP(Tabela4[[#This Row],[Origem]],Tabela2[Estado],Tabela2[Id_Porto],-1)</f>
        <v>9</v>
      </c>
      <c r="F3621" s="68">
        <f>_xlfn.XLOOKUP(Tabela4[[#This Row],[Destino]],Tabela2[Estado],Tabela2[Id_Porto],-1)</f>
        <v>3</v>
      </c>
      <c r="G3621" s="68">
        <f>_xlfn.XLOOKUP(Tabela4[[#This Row],[Tipo]],Tabela5[Tipo],Tabela5[Id_Carga],-1)</f>
        <v>1</v>
      </c>
      <c r="H3621" s="59">
        <f>MONTH(DATE(2024, FIND(Tabela4[[#This Row],[Mês]], "janfevmarabrmaijunjulagosetoutnovdez")/3 + 1, 1))</f>
        <v>8</v>
      </c>
      <c r="I3621" s="51">
        <v>1</v>
      </c>
      <c r="J3621" s="47">
        <v>1</v>
      </c>
    </row>
    <row r="3622" spans="1:10" x14ac:dyDescent="0.25">
      <c r="A3622" s="59" t="s">
        <v>202</v>
      </c>
      <c r="B3622" s="46" t="s">
        <v>192</v>
      </c>
      <c r="C3622" s="46" t="s">
        <v>184</v>
      </c>
      <c r="D3622" s="46" t="s">
        <v>180</v>
      </c>
      <c r="E3622" s="68">
        <f>_xlfn.XLOOKUP(Tabela4[[#This Row],[Origem]],Tabela2[Estado],Tabela2[Id_Porto],-1)</f>
        <v>9</v>
      </c>
      <c r="F3622" s="68">
        <f>_xlfn.XLOOKUP(Tabela4[[#This Row],[Destino]],Tabela2[Estado],Tabela2[Id_Porto],-1)</f>
        <v>5</v>
      </c>
      <c r="G3622" s="68">
        <f>_xlfn.XLOOKUP(Tabela4[[#This Row],[Tipo]],Tabela5[Tipo],Tabela5[Id_Carga],-1)</f>
        <v>1</v>
      </c>
      <c r="H3622" s="59">
        <f>MONTH(DATE(2024, FIND(Tabela4[[#This Row],[Mês]], "janfevmarabrmaijunjulagosetoutnovdez")/3 + 1, 1))</f>
        <v>8</v>
      </c>
      <c r="I3622" s="51">
        <v>1</v>
      </c>
      <c r="J3622" s="47">
        <v>1</v>
      </c>
    </row>
    <row r="3623" spans="1:10" x14ac:dyDescent="0.25">
      <c r="A3623" s="59" t="s">
        <v>202</v>
      </c>
      <c r="B3623" s="46" t="s">
        <v>192</v>
      </c>
      <c r="C3623" s="46" t="s">
        <v>184</v>
      </c>
      <c r="D3623" s="46" t="s">
        <v>183</v>
      </c>
      <c r="E3623" s="68">
        <f>_xlfn.XLOOKUP(Tabela4[[#This Row],[Origem]],Tabela2[Estado],Tabela2[Id_Porto],-1)</f>
        <v>9</v>
      </c>
      <c r="F3623" s="68">
        <f>_xlfn.XLOOKUP(Tabela4[[#This Row],[Destino]],Tabela2[Estado],Tabela2[Id_Porto],-1)</f>
        <v>8</v>
      </c>
      <c r="G3623" s="68">
        <f>_xlfn.XLOOKUP(Tabela4[[#This Row],[Tipo]],Tabela5[Tipo],Tabela5[Id_Carga],-1)</f>
        <v>1</v>
      </c>
      <c r="H3623" s="59">
        <f>MONTH(DATE(2024, FIND(Tabela4[[#This Row],[Mês]], "janfevmarabrmaijunjulagosetoutnovdez")/3 + 1, 1))</f>
        <v>8</v>
      </c>
      <c r="I3623" s="51">
        <v>1</v>
      </c>
      <c r="J3623" s="47">
        <v>1</v>
      </c>
    </row>
    <row r="3624" spans="1:10" x14ac:dyDescent="0.25">
      <c r="A3624" s="59" t="s">
        <v>204</v>
      </c>
      <c r="B3624" s="46" t="s">
        <v>191</v>
      </c>
      <c r="C3624" s="46" t="s">
        <v>177</v>
      </c>
      <c r="D3624" s="46" t="s">
        <v>184</v>
      </c>
      <c r="E3624" s="68">
        <f>_xlfn.XLOOKUP(Tabela4[[#This Row],[Origem]],Tabela2[Estado],Tabela2[Id_Porto],-1)</f>
        <v>1</v>
      </c>
      <c r="F3624" s="68">
        <f>_xlfn.XLOOKUP(Tabela4[[#This Row],[Destino]],Tabela2[Estado],Tabela2[Id_Porto],-1)</f>
        <v>9</v>
      </c>
      <c r="G3624" s="68">
        <f>_xlfn.XLOOKUP(Tabela4[[#This Row],[Tipo]],Tabela5[Tipo],Tabela5[Id_Carga],-1)</f>
        <v>3</v>
      </c>
      <c r="H3624" s="59">
        <f>MONTH(DATE(2024, FIND(Tabela4[[#This Row],[Mês]], "janfevmarabrmaijunjulagosetoutnovdez")/3 + 1, 1))</f>
        <v>9</v>
      </c>
      <c r="I3624" s="51">
        <v>3035</v>
      </c>
      <c r="J3624" s="47">
        <v>6070</v>
      </c>
    </row>
    <row r="3625" spans="1:10" x14ac:dyDescent="0.25">
      <c r="A3625" s="59" t="s">
        <v>204</v>
      </c>
      <c r="B3625" s="46" t="s">
        <v>191</v>
      </c>
      <c r="C3625" s="46" t="s">
        <v>184</v>
      </c>
      <c r="D3625" s="46" t="s">
        <v>180</v>
      </c>
      <c r="E3625" s="68">
        <f>_xlfn.XLOOKUP(Tabela4[[#This Row],[Origem]],Tabela2[Estado],Tabela2[Id_Porto],-1)</f>
        <v>9</v>
      </c>
      <c r="F3625" s="68">
        <f>_xlfn.XLOOKUP(Tabela4[[#This Row],[Destino]],Tabela2[Estado],Tabela2[Id_Porto],-1)</f>
        <v>5</v>
      </c>
      <c r="G3625" s="68">
        <f>_xlfn.XLOOKUP(Tabela4[[#This Row],[Tipo]],Tabela5[Tipo],Tabela5[Id_Carga],-1)</f>
        <v>3</v>
      </c>
      <c r="H3625" s="59">
        <f>MONTH(DATE(2024, FIND(Tabela4[[#This Row],[Mês]], "janfevmarabrmaijunjulagosetoutnovdez")/3 + 1, 1))</f>
        <v>9</v>
      </c>
      <c r="I3625" s="51">
        <v>2664</v>
      </c>
      <c r="J3625" s="47">
        <v>5328</v>
      </c>
    </row>
    <row r="3626" spans="1:10" x14ac:dyDescent="0.25">
      <c r="A3626" s="59" t="s">
        <v>204</v>
      </c>
      <c r="B3626" s="46" t="s">
        <v>191</v>
      </c>
      <c r="C3626" s="46" t="s">
        <v>177</v>
      </c>
      <c r="D3626" s="46" t="s">
        <v>184</v>
      </c>
      <c r="E3626" s="68">
        <f>_xlfn.XLOOKUP(Tabela4[[#This Row],[Origem]],Tabela2[Estado],Tabela2[Id_Porto],-1)</f>
        <v>1</v>
      </c>
      <c r="F3626" s="68">
        <f>_xlfn.XLOOKUP(Tabela4[[#This Row],[Destino]],Tabela2[Estado],Tabela2[Id_Porto],-1)</f>
        <v>9</v>
      </c>
      <c r="G3626" s="68">
        <f>_xlfn.XLOOKUP(Tabela4[[#This Row],[Tipo]],Tabela5[Tipo],Tabela5[Id_Carga],-1)</f>
        <v>3</v>
      </c>
      <c r="H3626" s="59">
        <f>MONTH(DATE(2024, FIND(Tabela4[[#This Row],[Mês]], "janfevmarabrmaijunjulagosetoutnovdez")/3 + 1, 1))</f>
        <v>9</v>
      </c>
      <c r="I3626" s="51">
        <v>1873</v>
      </c>
      <c r="J3626" s="47">
        <v>3746</v>
      </c>
    </row>
    <row r="3627" spans="1:10" x14ac:dyDescent="0.25">
      <c r="A3627" s="59" t="s">
        <v>204</v>
      </c>
      <c r="B3627" s="46" t="s">
        <v>191</v>
      </c>
      <c r="C3627" s="46" t="s">
        <v>183</v>
      </c>
      <c r="D3627" s="46" t="s">
        <v>182</v>
      </c>
      <c r="E3627" s="68">
        <f>_xlfn.XLOOKUP(Tabela4[[#This Row],[Origem]],Tabela2[Estado],Tabela2[Id_Porto],-1)</f>
        <v>8</v>
      </c>
      <c r="F3627" s="68">
        <f>_xlfn.XLOOKUP(Tabela4[[#This Row],[Destino]],Tabela2[Estado],Tabela2[Id_Porto],-1)</f>
        <v>7</v>
      </c>
      <c r="G3627" s="68">
        <f>_xlfn.XLOOKUP(Tabela4[[#This Row],[Tipo]],Tabela5[Tipo],Tabela5[Id_Carga],-1)</f>
        <v>3</v>
      </c>
      <c r="H3627" s="59">
        <f>MONTH(DATE(2024, FIND(Tabela4[[#This Row],[Mês]], "janfevmarabrmaijunjulagosetoutnovdez")/3 + 1, 1))</f>
        <v>9</v>
      </c>
      <c r="I3627" s="51">
        <v>1812</v>
      </c>
      <c r="J3627" s="47">
        <v>3624</v>
      </c>
    </row>
    <row r="3628" spans="1:10" x14ac:dyDescent="0.25">
      <c r="A3628" s="59" t="s">
        <v>204</v>
      </c>
      <c r="B3628" s="46" t="s">
        <v>192</v>
      </c>
      <c r="C3628" s="46" t="s">
        <v>182</v>
      </c>
      <c r="D3628" s="46" t="s">
        <v>183</v>
      </c>
      <c r="E3628" s="68">
        <f>_xlfn.XLOOKUP(Tabela4[[#This Row],[Origem]],Tabela2[Estado],Tabela2[Id_Porto],-1)</f>
        <v>7</v>
      </c>
      <c r="F3628" s="68">
        <f>_xlfn.XLOOKUP(Tabela4[[#This Row],[Destino]],Tabela2[Estado],Tabela2[Id_Porto],-1)</f>
        <v>8</v>
      </c>
      <c r="G3628" s="68">
        <f>_xlfn.XLOOKUP(Tabela4[[#This Row],[Tipo]],Tabela5[Tipo],Tabela5[Id_Carga],-1)</f>
        <v>1</v>
      </c>
      <c r="H3628" s="59">
        <f>MONTH(DATE(2024, FIND(Tabela4[[#This Row],[Mês]], "janfevmarabrmaijunjulagosetoutnovdez")/3 + 1, 1))</f>
        <v>9</v>
      </c>
      <c r="I3628" s="51">
        <v>3365</v>
      </c>
      <c r="J3628" s="47">
        <v>3365</v>
      </c>
    </row>
    <row r="3629" spans="1:10" x14ac:dyDescent="0.25">
      <c r="A3629" s="59" t="s">
        <v>204</v>
      </c>
      <c r="B3629" s="46" t="s">
        <v>191</v>
      </c>
      <c r="C3629" s="46" t="s">
        <v>184</v>
      </c>
      <c r="D3629" s="46" t="s">
        <v>86</v>
      </c>
      <c r="E3629" s="68">
        <f>_xlfn.XLOOKUP(Tabela4[[#This Row],[Origem]],Tabela2[Estado],Tabela2[Id_Porto],-1)</f>
        <v>9</v>
      </c>
      <c r="F3629" s="68">
        <f>_xlfn.XLOOKUP(Tabela4[[#This Row],[Destino]],Tabela2[Estado],Tabela2[Id_Porto],-1)</f>
        <v>4</v>
      </c>
      <c r="G3629" s="68">
        <f>_xlfn.XLOOKUP(Tabela4[[#This Row],[Tipo]],Tabela5[Tipo],Tabela5[Id_Carga],-1)</f>
        <v>3</v>
      </c>
      <c r="H3629" s="59">
        <f>MONTH(DATE(2024, FIND(Tabela4[[#This Row],[Mês]], "janfevmarabrmaijunjulagosetoutnovdez")/3 + 1, 1))</f>
        <v>9</v>
      </c>
      <c r="I3629" s="51">
        <v>1521</v>
      </c>
      <c r="J3629" s="47">
        <v>3042</v>
      </c>
    </row>
    <row r="3630" spans="1:10" x14ac:dyDescent="0.25">
      <c r="A3630" s="59" t="s">
        <v>204</v>
      </c>
      <c r="B3630" s="46" t="s">
        <v>191</v>
      </c>
      <c r="C3630" s="46" t="s">
        <v>184</v>
      </c>
      <c r="D3630" s="46" t="s">
        <v>177</v>
      </c>
      <c r="E3630" s="68">
        <f>_xlfn.XLOOKUP(Tabela4[[#This Row],[Origem]],Tabela2[Estado],Tabela2[Id_Porto],-1)</f>
        <v>9</v>
      </c>
      <c r="F3630" s="68">
        <f>_xlfn.XLOOKUP(Tabela4[[#This Row],[Destino]],Tabela2[Estado],Tabela2[Id_Porto],-1)</f>
        <v>1</v>
      </c>
      <c r="G3630" s="68">
        <f>_xlfn.XLOOKUP(Tabela4[[#This Row],[Tipo]],Tabela5[Tipo],Tabela5[Id_Carga],-1)</f>
        <v>3</v>
      </c>
      <c r="H3630" s="59">
        <f>MONTH(DATE(2024, FIND(Tabela4[[#This Row],[Mês]], "janfevmarabrmaijunjulagosetoutnovdez")/3 + 1, 1))</f>
        <v>9</v>
      </c>
      <c r="I3630" s="51">
        <v>1419</v>
      </c>
      <c r="J3630" s="47">
        <v>2838</v>
      </c>
    </row>
    <row r="3631" spans="1:10" x14ac:dyDescent="0.25">
      <c r="A3631" s="59" t="s">
        <v>204</v>
      </c>
      <c r="B3631" s="46" t="s">
        <v>191</v>
      </c>
      <c r="C3631" s="46" t="s">
        <v>184</v>
      </c>
      <c r="D3631" s="46" t="s">
        <v>182</v>
      </c>
      <c r="E3631" s="68">
        <f>_xlfn.XLOOKUP(Tabela4[[#This Row],[Origem]],Tabela2[Estado],Tabela2[Id_Porto],-1)</f>
        <v>9</v>
      </c>
      <c r="F3631" s="68">
        <f>_xlfn.XLOOKUP(Tabela4[[#This Row],[Destino]],Tabela2[Estado],Tabela2[Id_Porto],-1)</f>
        <v>7</v>
      </c>
      <c r="G3631" s="68">
        <f>_xlfn.XLOOKUP(Tabela4[[#This Row],[Tipo]],Tabela5[Tipo],Tabela5[Id_Carga],-1)</f>
        <v>3</v>
      </c>
      <c r="H3631" s="59">
        <f>MONTH(DATE(2024, FIND(Tabela4[[#This Row],[Mês]], "janfevmarabrmaijunjulagosetoutnovdez")/3 + 1, 1))</f>
        <v>9</v>
      </c>
      <c r="I3631" s="51">
        <v>1165</v>
      </c>
      <c r="J3631" s="47">
        <v>2330</v>
      </c>
    </row>
    <row r="3632" spans="1:10" x14ac:dyDescent="0.25">
      <c r="A3632" s="59" t="s">
        <v>204</v>
      </c>
      <c r="B3632" s="46" t="s">
        <v>191</v>
      </c>
      <c r="C3632" s="46" t="s">
        <v>186</v>
      </c>
      <c r="D3632" s="46" t="s">
        <v>86</v>
      </c>
      <c r="E3632" s="68">
        <f>_xlfn.XLOOKUP(Tabela4[[#This Row],[Origem]],Tabela2[Estado],Tabela2[Id_Porto],-1)</f>
        <v>11</v>
      </c>
      <c r="F3632" s="68">
        <f>_xlfn.XLOOKUP(Tabela4[[#This Row],[Destino]],Tabela2[Estado],Tabela2[Id_Porto],-1)</f>
        <v>4</v>
      </c>
      <c r="G3632" s="68">
        <f>_xlfn.XLOOKUP(Tabela4[[#This Row],[Tipo]],Tabela5[Tipo],Tabela5[Id_Carga],-1)</f>
        <v>3</v>
      </c>
      <c r="H3632" s="59">
        <f>MONTH(DATE(2024, FIND(Tabela4[[#This Row],[Mês]], "janfevmarabrmaijunjulagosetoutnovdez")/3 + 1, 1))</f>
        <v>9</v>
      </c>
      <c r="I3632" s="51">
        <v>1143</v>
      </c>
      <c r="J3632" s="47">
        <v>2286</v>
      </c>
    </row>
    <row r="3633" spans="1:10" x14ac:dyDescent="0.25">
      <c r="A3633" s="59" t="s">
        <v>204</v>
      </c>
      <c r="B3633" s="46" t="s">
        <v>191</v>
      </c>
      <c r="C3633" s="46" t="s">
        <v>184</v>
      </c>
      <c r="D3633" s="46" t="s">
        <v>185</v>
      </c>
      <c r="E3633" s="68">
        <f>_xlfn.XLOOKUP(Tabela4[[#This Row],[Origem]],Tabela2[Estado],Tabela2[Id_Porto],-1)</f>
        <v>9</v>
      </c>
      <c r="F3633" s="68">
        <f>_xlfn.XLOOKUP(Tabela4[[#This Row],[Destino]],Tabela2[Estado],Tabela2[Id_Porto],-1)</f>
        <v>10</v>
      </c>
      <c r="G3633" s="68">
        <f>_xlfn.XLOOKUP(Tabela4[[#This Row],[Tipo]],Tabela5[Tipo],Tabela5[Id_Carga],-1)</f>
        <v>3</v>
      </c>
      <c r="H3633" s="59">
        <f>MONTH(DATE(2024, FIND(Tabela4[[#This Row],[Mês]], "janfevmarabrmaijunjulagosetoutnovdez")/3 + 1, 1))</f>
        <v>9</v>
      </c>
      <c r="I3633" s="51">
        <v>1132</v>
      </c>
      <c r="J3633" s="47">
        <v>2264</v>
      </c>
    </row>
    <row r="3634" spans="1:10" x14ac:dyDescent="0.25">
      <c r="A3634" s="59" t="s">
        <v>204</v>
      </c>
      <c r="B3634" s="46" t="s">
        <v>191</v>
      </c>
      <c r="C3634" s="46" t="s">
        <v>180</v>
      </c>
      <c r="D3634" s="46" t="s">
        <v>177</v>
      </c>
      <c r="E3634" s="68">
        <f>_xlfn.XLOOKUP(Tabela4[[#This Row],[Origem]],Tabela2[Estado],Tabela2[Id_Porto],-1)</f>
        <v>5</v>
      </c>
      <c r="F3634" s="68">
        <f>_xlfn.XLOOKUP(Tabela4[[#This Row],[Destino]],Tabela2[Estado],Tabela2[Id_Porto],-1)</f>
        <v>1</v>
      </c>
      <c r="G3634" s="68">
        <f>_xlfn.XLOOKUP(Tabela4[[#This Row],[Tipo]],Tabela5[Tipo],Tabela5[Id_Carga],-1)</f>
        <v>3</v>
      </c>
      <c r="H3634" s="59">
        <f>MONTH(DATE(2024, FIND(Tabela4[[#This Row],[Mês]], "janfevmarabrmaijunjulagosetoutnovdez")/3 + 1, 1))</f>
        <v>9</v>
      </c>
      <c r="I3634" s="51">
        <v>1118</v>
      </c>
      <c r="J3634" s="47">
        <v>2236</v>
      </c>
    </row>
    <row r="3635" spans="1:10" x14ac:dyDescent="0.25">
      <c r="A3635" s="59" t="s">
        <v>204</v>
      </c>
      <c r="B3635" s="46" t="s">
        <v>191</v>
      </c>
      <c r="C3635" s="46" t="s">
        <v>186</v>
      </c>
      <c r="D3635" s="46" t="s">
        <v>180</v>
      </c>
      <c r="E3635" s="68">
        <f>_xlfn.XLOOKUP(Tabela4[[#This Row],[Origem]],Tabela2[Estado],Tabela2[Id_Porto],-1)</f>
        <v>11</v>
      </c>
      <c r="F3635" s="68">
        <f>_xlfn.XLOOKUP(Tabela4[[#This Row],[Destino]],Tabela2[Estado],Tabela2[Id_Porto],-1)</f>
        <v>5</v>
      </c>
      <c r="G3635" s="68">
        <f>_xlfn.XLOOKUP(Tabela4[[#This Row],[Tipo]],Tabela5[Tipo],Tabela5[Id_Carga],-1)</f>
        <v>3</v>
      </c>
      <c r="H3635" s="59">
        <f>MONTH(DATE(2024, FIND(Tabela4[[#This Row],[Mês]], "janfevmarabrmaijunjulagosetoutnovdez")/3 + 1, 1))</f>
        <v>9</v>
      </c>
      <c r="I3635" s="51">
        <v>1048</v>
      </c>
      <c r="J3635" s="47">
        <v>2096</v>
      </c>
    </row>
    <row r="3636" spans="1:10" x14ac:dyDescent="0.25">
      <c r="A3636" s="59" t="s">
        <v>204</v>
      </c>
      <c r="B3636" s="46" t="s">
        <v>191</v>
      </c>
      <c r="C3636" s="46" t="s">
        <v>177</v>
      </c>
      <c r="D3636" s="46" t="s">
        <v>180</v>
      </c>
      <c r="E3636" s="68">
        <f>_xlfn.XLOOKUP(Tabela4[[#This Row],[Origem]],Tabela2[Estado],Tabela2[Id_Porto],-1)</f>
        <v>1</v>
      </c>
      <c r="F3636" s="68">
        <f>_xlfn.XLOOKUP(Tabela4[[#This Row],[Destino]],Tabela2[Estado],Tabela2[Id_Porto],-1)</f>
        <v>5</v>
      </c>
      <c r="G3636" s="68">
        <f>_xlfn.XLOOKUP(Tabela4[[#This Row],[Tipo]],Tabela5[Tipo],Tabela5[Id_Carga],-1)</f>
        <v>3</v>
      </c>
      <c r="H3636" s="59">
        <f>MONTH(DATE(2024, FIND(Tabela4[[#This Row],[Mês]], "janfevmarabrmaijunjulagosetoutnovdez")/3 + 1, 1))</f>
        <v>9</v>
      </c>
      <c r="I3636" s="51">
        <v>1016</v>
      </c>
      <c r="J3636" s="47">
        <v>2032</v>
      </c>
    </row>
    <row r="3637" spans="1:10" x14ac:dyDescent="0.25">
      <c r="A3637" s="59" t="s">
        <v>204</v>
      </c>
      <c r="B3637" s="46" t="s">
        <v>191</v>
      </c>
      <c r="C3637" s="46" t="s">
        <v>186</v>
      </c>
      <c r="D3637" s="46" t="s">
        <v>177</v>
      </c>
      <c r="E3637" s="68">
        <f>_xlfn.XLOOKUP(Tabela4[[#This Row],[Origem]],Tabela2[Estado],Tabela2[Id_Porto],-1)</f>
        <v>11</v>
      </c>
      <c r="F3637" s="68">
        <f>_xlfn.XLOOKUP(Tabela4[[#This Row],[Destino]],Tabela2[Estado],Tabela2[Id_Porto],-1)</f>
        <v>1</v>
      </c>
      <c r="G3637" s="68">
        <f>_xlfn.XLOOKUP(Tabela4[[#This Row],[Tipo]],Tabela5[Tipo],Tabela5[Id_Carga],-1)</f>
        <v>3</v>
      </c>
      <c r="H3637" s="59">
        <f>MONTH(DATE(2024, FIND(Tabela4[[#This Row],[Mês]], "janfevmarabrmaijunjulagosetoutnovdez")/3 + 1, 1))</f>
        <v>9</v>
      </c>
      <c r="I3637" s="51">
        <v>821</v>
      </c>
      <c r="J3637" s="47">
        <v>1642</v>
      </c>
    </row>
    <row r="3638" spans="1:10" x14ac:dyDescent="0.25">
      <c r="A3638" s="59" t="s">
        <v>204</v>
      </c>
      <c r="B3638" s="46" t="s">
        <v>191</v>
      </c>
      <c r="C3638" s="46" t="s">
        <v>181</v>
      </c>
      <c r="D3638" s="46" t="s">
        <v>184</v>
      </c>
      <c r="E3638" s="68">
        <f>_xlfn.XLOOKUP(Tabela4[[#This Row],[Origem]],Tabela2[Estado],Tabela2[Id_Porto],-1)</f>
        <v>6</v>
      </c>
      <c r="F3638" s="68">
        <f>_xlfn.XLOOKUP(Tabela4[[#This Row],[Destino]],Tabela2[Estado],Tabela2[Id_Porto],-1)</f>
        <v>9</v>
      </c>
      <c r="G3638" s="68">
        <f>_xlfn.XLOOKUP(Tabela4[[#This Row],[Tipo]],Tabela5[Tipo],Tabela5[Id_Carga],-1)</f>
        <v>3</v>
      </c>
      <c r="H3638" s="59">
        <f>MONTH(DATE(2024, FIND(Tabela4[[#This Row],[Mês]], "janfevmarabrmaijunjulagosetoutnovdez")/3 + 1, 1))</f>
        <v>9</v>
      </c>
      <c r="I3638" s="51">
        <v>674</v>
      </c>
      <c r="J3638" s="47">
        <v>1348</v>
      </c>
    </row>
    <row r="3639" spans="1:10" x14ac:dyDescent="0.25">
      <c r="A3639" s="59" t="s">
        <v>204</v>
      </c>
      <c r="B3639" s="46" t="s">
        <v>191</v>
      </c>
      <c r="C3639" s="46" t="s">
        <v>86</v>
      </c>
      <c r="D3639" s="46" t="s">
        <v>177</v>
      </c>
      <c r="E3639" s="68">
        <f>_xlfn.XLOOKUP(Tabela4[[#This Row],[Origem]],Tabela2[Estado],Tabela2[Id_Porto],-1)</f>
        <v>4</v>
      </c>
      <c r="F3639" s="68">
        <f>_xlfn.XLOOKUP(Tabela4[[#This Row],[Destino]],Tabela2[Estado],Tabela2[Id_Porto],-1)</f>
        <v>1</v>
      </c>
      <c r="G3639" s="68">
        <f>_xlfn.XLOOKUP(Tabela4[[#This Row],[Tipo]],Tabela5[Tipo],Tabela5[Id_Carga],-1)</f>
        <v>3</v>
      </c>
      <c r="H3639" s="59">
        <f>MONTH(DATE(2024, FIND(Tabela4[[#This Row],[Mês]], "janfevmarabrmaijunjulagosetoutnovdez")/3 + 1, 1))</f>
        <v>9</v>
      </c>
      <c r="I3639" s="51">
        <v>659</v>
      </c>
      <c r="J3639" s="47">
        <v>1318</v>
      </c>
    </row>
    <row r="3640" spans="1:10" x14ac:dyDescent="0.25">
      <c r="A3640" s="59" t="s">
        <v>204</v>
      </c>
      <c r="B3640" s="46" t="s">
        <v>193</v>
      </c>
      <c r="C3640" s="46" t="s">
        <v>186</v>
      </c>
      <c r="D3640" s="46" t="s">
        <v>177</v>
      </c>
      <c r="E3640" s="68">
        <f>_xlfn.XLOOKUP(Tabela4[[#This Row],[Origem]],Tabela2[Estado],Tabela2[Id_Porto],-1)</f>
        <v>11</v>
      </c>
      <c r="F3640" s="68">
        <f>_xlfn.XLOOKUP(Tabela4[[#This Row],[Destino]],Tabela2[Estado],Tabela2[Id_Porto],-1)</f>
        <v>1</v>
      </c>
      <c r="G3640" s="68">
        <f>_xlfn.XLOOKUP(Tabela4[[#This Row],[Tipo]],Tabela5[Tipo],Tabela5[Id_Carga],-1)</f>
        <v>4</v>
      </c>
      <c r="H3640" s="59">
        <f>MONTH(DATE(2024, FIND(Tabela4[[#This Row],[Mês]], "janfevmarabrmaijunjulagosetoutnovdez")/3 + 1, 1))</f>
        <v>9</v>
      </c>
      <c r="I3640" s="51">
        <v>623</v>
      </c>
      <c r="J3640" s="47">
        <v>1246</v>
      </c>
    </row>
    <row r="3641" spans="1:10" x14ac:dyDescent="0.25">
      <c r="A3641" s="59" t="s">
        <v>204</v>
      </c>
      <c r="B3641" s="46" t="s">
        <v>192</v>
      </c>
      <c r="C3641" s="46" t="s">
        <v>186</v>
      </c>
      <c r="D3641" s="46" t="s">
        <v>180</v>
      </c>
      <c r="E3641" s="68">
        <f>_xlfn.XLOOKUP(Tabela4[[#This Row],[Origem]],Tabela2[Estado],Tabela2[Id_Porto],-1)</f>
        <v>11</v>
      </c>
      <c r="F3641" s="68">
        <f>_xlfn.XLOOKUP(Tabela4[[#This Row],[Destino]],Tabela2[Estado],Tabela2[Id_Porto],-1)</f>
        <v>5</v>
      </c>
      <c r="G3641" s="68">
        <f>_xlfn.XLOOKUP(Tabela4[[#This Row],[Tipo]],Tabela5[Tipo],Tabela5[Id_Carga],-1)</f>
        <v>1</v>
      </c>
      <c r="H3641" s="59">
        <f>MONTH(DATE(2024, FIND(Tabela4[[#This Row],[Mês]], "janfevmarabrmaijunjulagosetoutnovdez")/3 + 1, 1))</f>
        <v>9</v>
      </c>
      <c r="I3641" s="51">
        <v>1239</v>
      </c>
      <c r="J3641" s="47">
        <v>1239</v>
      </c>
    </row>
    <row r="3642" spans="1:10" x14ac:dyDescent="0.25">
      <c r="A3642" s="59" t="s">
        <v>204</v>
      </c>
      <c r="B3642" s="46" t="s">
        <v>191</v>
      </c>
      <c r="C3642" s="46" t="s">
        <v>186</v>
      </c>
      <c r="D3642" s="46" t="s">
        <v>180</v>
      </c>
      <c r="E3642" s="68">
        <f>_xlfn.XLOOKUP(Tabela4[[#This Row],[Origem]],Tabela2[Estado],Tabela2[Id_Porto],-1)</f>
        <v>11</v>
      </c>
      <c r="F3642" s="68">
        <f>_xlfn.XLOOKUP(Tabela4[[#This Row],[Destino]],Tabela2[Estado],Tabela2[Id_Porto],-1)</f>
        <v>5</v>
      </c>
      <c r="G3642" s="68">
        <f>_xlfn.XLOOKUP(Tabela4[[#This Row],[Tipo]],Tabela5[Tipo],Tabela5[Id_Carga],-1)</f>
        <v>3</v>
      </c>
      <c r="H3642" s="59">
        <f>MONTH(DATE(2024, FIND(Tabela4[[#This Row],[Mês]], "janfevmarabrmaijunjulagosetoutnovdez")/3 + 1, 1))</f>
        <v>9</v>
      </c>
      <c r="I3642" s="51">
        <v>587</v>
      </c>
      <c r="J3642" s="47">
        <v>1174</v>
      </c>
    </row>
    <row r="3643" spans="1:10" x14ac:dyDescent="0.25">
      <c r="A3643" s="59" t="s">
        <v>204</v>
      </c>
      <c r="B3643" s="46" t="s">
        <v>191</v>
      </c>
      <c r="C3643" s="46" t="s">
        <v>177</v>
      </c>
      <c r="D3643" s="46" t="s">
        <v>86</v>
      </c>
      <c r="E3643" s="68">
        <f>_xlfn.XLOOKUP(Tabela4[[#This Row],[Origem]],Tabela2[Estado],Tabela2[Id_Porto],-1)</f>
        <v>1</v>
      </c>
      <c r="F3643" s="68">
        <f>_xlfn.XLOOKUP(Tabela4[[#This Row],[Destino]],Tabela2[Estado],Tabela2[Id_Porto],-1)</f>
        <v>4</v>
      </c>
      <c r="G3643" s="68">
        <f>_xlfn.XLOOKUP(Tabela4[[#This Row],[Tipo]],Tabela5[Tipo],Tabela5[Id_Carga],-1)</f>
        <v>3</v>
      </c>
      <c r="H3643" s="59">
        <f>MONTH(DATE(2024, FIND(Tabela4[[#This Row],[Mês]], "janfevmarabrmaijunjulagosetoutnovdez")/3 + 1, 1))</f>
        <v>9</v>
      </c>
      <c r="I3643" s="51">
        <v>578</v>
      </c>
      <c r="J3643" s="47">
        <v>1156</v>
      </c>
    </row>
    <row r="3644" spans="1:10" x14ac:dyDescent="0.25">
      <c r="A3644" s="59" t="s">
        <v>204</v>
      </c>
      <c r="B3644" s="46" t="s">
        <v>191</v>
      </c>
      <c r="C3644" s="46" t="s">
        <v>177</v>
      </c>
      <c r="D3644" s="46" t="s">
        <v>183</v>
      </c>
      <c r="E3644" s="68">
        <f>_xlfn.XLOOKUP(Tabela4[[#This Row],[Origem]],Tabela2[Estado],Tabela2[Id_Porto],-1)</f>
        <v>1</v>
      </c>
      <c r="F3644" s="68">
        <f>_xlfn.XLOOKUP(Tabela4[[#This Row],[Destino]],Tabela2[Estado],Tabela2[Id_Porto],-1)</f>
        <v>8</v>
      </c>
      <c r="G3644" s="68">
        <f>_xlfn.XLOOKUP(Tabela4[[#This Row],[Tipo]],Tabela5[Tipo],Tabela5[Id_Carga],-1)</f>
        <v>3</v>
      </c>
      <c r="H3644" s="59">
        <f>MONTH(DATE(2024, FIND(Tabela4[[#This Row],[Mês]], "janfevmarabrmaijunjulagosetoutnovdez")/3 + 1, 1))</f>
        <v>9</v>
      </c>
      <c r="I3644" s="51">
        <v>573</v>
      </c>
      <c r="J3644" s="47">
        <v>1146</v>
      </c>
    </row>
    <row r="3645" spans="1:10" x14ac:dyDescent="0.25">
      <c r="A3645" s="59" t="s">
        <v>204</v>
      </c>
      <c r="B3645" s="46" t="s">
        <v>191</v>
      </c>
      <c r="C3645" s="46" t="s">
        <v>181</v>
      </c>
      <c r="D3645" s="46" t="s">
        <v>184</v>
      </c>
      <c r="E3645" s="68">
        <f>_xlfn.XLOOKUP(Tabela4[[#This Row],[Origem]],Tabela2[Estado],Tabela2[Id_Porto],-1)</f>
        <v>6</v>
      </c>
      <c r="F3645" s="68">
        <f>_xlfn.XLOOKUP(Tabela4[[#This Row],[Destino]],Tabela2[Estado],Tabela2[Id_Porto],-1)</f>
        <v>9</v>
      </c>
      <c r="G3645" s="68">
        <f>_xlfn.XLOOKUP(Tabela4[[#This Row],[Tipo]],Tabela5[Tipo],Tabela5[Id_Carga],-1)</f>
        <v>3</v>
      </c>
      <c r="H3645" s="59">
        <f>MONTH(DATE(2024, FIND(Tabela4[[#This Row],[Mês]], "janfevmarabrmaijunjulagosetoutnovdez")/3 + 1, 1))</f>
        <v>9</v>
      </c>
      <c r="I3645" s="51">
        <v>532</v>
      </c>
      <c r="J3645" s="47">
        <v>1064</v>
      </c>
    </row>
    <row r="3646" spans="1:10" x14ac:dyDescent="0.25">
      <c r="A3646" s="59" t="s">
        <v>204</v>
      </c>
      <c r="B3646" s="46" t="s">
        <v>191</v>
      </c>
      <c r="C3646" s="46" t="s">
        <v>86</v>
      </c>
      <c r="D3646" s="46" t="s">
        <v>184</v>
      </c>
      <c r="E3646" s="68">
        <f>_xlfn.XLOOKUP(Tabela4[[#This Row],[Origem]],Tabela2[Estado],Tabela2[Id_Porto],-1)</f>
        <v>4</v>
      </c>
      <c r="F3646" s="68">
        <f>_xlfn.XLOOKUP(Tabela4[[#This Row],[Destino]],Tabela2[Estado],Tabela2[Id_Porto],-1)</f>
        <v>9</v>
      </c>
      <c r="G3646" s="68">
        <f>_xlfn.XLOOKUP(Tabela4[[#This Row],[Tipo]],Tabela5[Tipo],Tabela5[Id_Carga],-1)</f>
        <v>3</v>
      </c>
      <c r="H3646" s="59">
        <f>MONTH(DATE(2024, FIND(Tabela4[[#This Row],[Mês]], "janfevmarabrmaijunjulagosetoutnovdez")/3 + 1, 1))</f>
        <v>9</v>
      </c>
      <c r="I3646" s="51">
        <v>519</v>
      </c>
      <c r="J3646" s="47">
        <v>1038</v>
      </c>
    </row>
    <row r="3647" spans="1:10" x14ac:dyDescent="0.25">
      <c r="A3647" s="59" t="s">
        <v>204</v>
      </c>
      <c r="B3647" s="46" t="s">
        <v>191</v>
      </c>
      <c r="C3647" s="46" t="s">
        <v>177</v>
      </c>
      <c r="D3647" s="46" t="s">
        <v>186</v>
      </c>
      <c r="E3647" s="68">
        <f>_xlfn.XLOOKUP(Tabela4[[#This Row],[Origem]],Tabela2[Estado],Tabela2[Id_Porto],-1)</f>
        <v>1</v>
      </c>
      <c r="F3647" s="68">
        <f>_xlfn.XLOOKUP(Tabela4[[#This Row],[Destino]],Tabela2[Estado],Tabela2[Id_Porto],-1)</f>
        <v>11</v>
      </c>
      <c r="G3647" s="68">
        <f>_xlfn.XLOOKUP(Tabela4[[#This Row],[Tipo]],Tabela5[Tipo],Tabela5[Id_Carga],-1)</f>
        <v>3</v>
      </c>
      <c r="H3647" s="59">
        <f>MONTH(DATE(2024, FIND(Tabela4[[#This Row],[Mês]], "janfevmarabrmaijunjulagosetoutnovdez")/3 + 1, 1))</f>
        <v>9</v>
      </c>
      <c r="I3647" s="51">
        <v>470</v>
      </c>
      <c r="J3647" s="47">
        <v>940</v>
      </c>
    </row>
    <row r="3648" spans="1:10" x14ac:dyDescent="0.25">
      <c r="A3648" s="59" t="s">
        <v>204</v>
      </c>
      <c r="B3648" s="46" t="s">
        <v>192</v>
      </c>
      <c r="C3648" s="46" t="s">
        <v>183</v>
      </c>
      <c r="D3648" s="46" t="s">
        <v>182</v>
      </c>
      <c r="E3648" s="68">
        <f>_xlfn.XLOOKUP(Tabela4[[#This Row],[Origem]],Tabela2[Estado],Tabela2[Id_Porto],-1)</f>
        <v>8</v>
      </c>
      <c r="F3648" s="68">
        <f>_xlfn.XLOOKUP(Tabela4[[#This Row],[Destino]],Tabela2[Estado],Tabela2[Id_Porto],-1)</f>
        <v>7</v>
      </c>
      <c r="G3648" s="68">
        <f>_xlfn.XLOOKUP(Tabela4[[#This Row],[Tipo]],Tabela5[Tipo],Tabela5[Id_Carga],-1)</f>
        <v>1</v>
      </c>
      <c r="H3648" s="59">
        <f>MONTH(DATE(2024, FIND(Tabela4[[#This Row],[Mês]], "janfevmarabrmaijunjulagosetoutnovdez")/3 + 1, 1))</f>
        <v>9</v>
      </c>
      <c r="I3648" s="51">
        <v>913</v>
      </c>
      <c r="J3648" s="47">
        <v>913</v>
      </c>
    </row>
    <row r="3649" spans="1:10" x14ac:dyDescent="0.25">
      <c r="A3649" s="59" t="s">
        <v>204</v>
      </c>
      <c r="B3649" s="46" t="s">
        <v>193</v>
      </c>
      <c r="C3649" s="46" t="s">
        <v>186</v>
      </c>
      <c r="D3649" s="46" t="s">
        <v>86</v>
      </c>
      <c r="E3649" s="68">
        <f>_xlfn.XLOOKUP(Tabela4[[#This Row],[Origem]],Tabela2[Estado],Tabela2[Id_Porto],-1)</f>
        <v>11</v>
      </c>
      <c r="F3649" s="68">
        <f>_xlfn.XLOOKUP(Tabela4[[#This Row],[Destino]],Tabela2[Estado],Tabela2[Id_Porto],-1)</f>
        <v>4</v>
      </c>
      <c r="G3649" s="68">
        <f>_xlfn.XLOOKUP(Tabela4[[#This Row],[Tipo]],Tabela5[Tipo],Tabela5[Id_Carga],-1)</f>
        <v>4</v>
      </c>
      <c r="H3649" s="59">
        <f>MONTH(DATE(2024, FIND(Tabela4[[#This Row],[Mês]], "janfevmarabrmaijunjulagosetoutnovdez")/3 + 1, 1))</f>
        <v>9</v>
      </c>
      <c r="I3649" s="51">
        <v>431</v>
      </c>
      <c r="J3649" s="47">
        <v>862</v>
      </c>
    </row>
    <row r="3650" spans="1:10" x14ac:dyDescent="0.25">
      <c r="A3650" s="59" t="s">
        <v>204</v>
      </c>
      <c r="B3650" s="46" t="s">
        <v>192</v>
      </c>
      <c r="C3650" s="46" t="s">
        <v>186</v>
      </c>
      <c r="D3650" s="46" t="s">
        <v>86</v>
      </c>
      <c r="E3650" s="68">
        <f>_xlfn.XLOOKUP(Tabela4[[#This Row],[Origem]],Tabela2[Estado],Tabela2[Id_Porto],-1)</f>
        <v>11</v>
      </c>
      <c r="F3650" s="68">
        <f>_xlfn.XLOOKUP(Tabela4[[#This Row],[Destino]],Tabela2[Estado],Tabela2[Id_Porto],-1)</f>
        <v>4</v>
      </c>
      <c r="G3650" s="68">
        <f>_xlfn.XLOOKUP(Tabela4[[#This Row],[Tipo]],Tabela5[Tipo],Tabela5[Id_Carga],-1)</f>
        <v>1</v>
      </c>
      <c r="H3650" s="59">
        <f>MONTH(DATE(2024, FIND(Tabela4[[#This Row],[Mês]], "janfevmarabrmaijunjulagosetoutnovdez")/3 + 1, 1))</f>
        <v>9</v>
      </c>
      <c r="I3650" s="51">
        <v>838</v>
      </c>
      <c r="J3650" s="47">
        <v>838</v>
      </c>
    </row>
    <row r="3651" spans="1:10" x14ac:dyDescent="0.25">
      <c r="A3651" s="59" t="s">
        <v>204</v>
      </c>
      <c r="B3651" s="46" t="s">
        <v>191</v>
      </c>
      <c r="C3651" s="46" t="s">
        <v>183</v>
      </c>
      <c r="D3651" s="46" t="s">
        <v>180</v>
      </c>
      <c r="E3651" s="68">
        <f>_xlfn.XLOOKUP(Tabela4[[#This Row],[Origem]],Tabela2[Estado],Tabela2[Id_Porto],-1)</f>
        <v>8</v>
      </c>
      <c r="F3651" s="68">
        <f>_xlfn.XLOOKUP(Tabela4[[#This Row],[Destino]],Tabela2[Estado],Tabela2[Id_Porto],-1)</f>
        <v>5</v>
      </c>
      <c r="G3651" s="68">
        <f>_xlfn.XLOOKUP(Tabela4[[#This Row],[Tipo]],Tabela5[Tipo],Tabela5[Id_Carga],-1)</f>
        <v>3</v>
      </c>
      <c r="H3651" s="59">
        <f>MONTH(DATE(2024, FIND(Tabela4[[#This Row],[Mês]], "janfevmarabrmaijunjulagosetoutnovdez")/3 + 1, 1))</f>
        <v>9</v>
      </c>
      <c r="I3651" s="51">
        <v>413</v>
      </c>
      <c r="J3651" s="47">
        <v>826</v>
      </c>
    </row>
    <row r="3652" spans="1:10" x14ac:dyDescent="0.25">
      <c r="A3652" s="59" t="s">
        <v>204</v>
      </c>
      <c r="B3652" s="46" t="s">
        <v>191</v>
      </c>
      <c r="C3652" s="46" t="s">
        <v>184</v>
      </c>
      <c r="D3652" s="46" t="s">
        <v>181</v>
      </c>
      <c r="E3652" s="68">
        <f>_xlfn.XLOOKUP(Tabela4[[#This Row],[Origem]],Tabela2[Estado],Tabela2[Id_Porto],-1)</f>
        <v>9</v>
      </c>
      <c r="F3652" s="68">
        <f>_xlfn.XLOOKUP(Tabela4[[#This Row],[Destino]],Tabela2[Estado],Tabela2[Id_Porto],-1)</f>
        <v>6</v>
      </c>
      <c r="G3652" s="68">
        <f>_xlfn.XLOOKUP(Tabela4[[#This Row],[Tipo]],Tabela5[Tipo],Tabela5[Id_Carga],-1)</f>
        <v>3</v>
      </c>
      <c r="H3652" s="59">
        <f>MONTH(DATE(2024, FIND(Tabela4[[#This Row],[Mês]], "janfevmarabrmaijunjulagosetoutnovdez")/3 + 1, 1))</f>
        <v>9</v>
      </c>
      <c r="I3652" s="51">
        <v>395</v>
      </c>
      <c r="J3652" s="47">
        <v>790</v>
      </c>
    </row>
    <row r="3653" spans="1:10" x14ac:dyDescent="0.25">
      <c r="A3653" s="59" t="s">
        <v>204</v>
      </c>
      <c r="B3653" s="46" t="s">
        <v>192</v>
      </c>
      <c r="C3653" s="46" t="s">
        <v>180</v>
      </c>
      <c r="D3653" s="46" t="s">
        <v>184</v>
      </c>
      <c r="E3653" s="68">
        <f>_xlfn.XLOOKUP(Tabela4[[#This Row],[Origem]],Tabela2[Estado],Tabela2[Id_Porto],-1)</f>
        <v>5</v>
      </c>
      <c r="F3653" s="68">
        <f>_xlfn.XLOOKUP(Tabela4[[#This Row],[Destino]],Tabela2[Estado],Tabela2[Id_Porto],-1)</f>
        <v>9</v>
      </c>
      <c r="G3653" s="68">
        <f>_xlfn.XLOOKUP(Tabela4[[#This Row],[Tipo]],Tabela5[Tipo],Tabela5[Id_Carga],-1)</f>
        <v>1</v>
      </c>
      <c r="H3653" s="59">
        <f>MONTH(DATE(2024, FIND(Tabela4[[#This Row],[Mês]], "janfevmarabrmaijunjulagosetoutnovdez")/3 + 1, 1))</f>
        <v>9</v>
      </c>
      <c r="I3653" s="51">
        <v>741</v>
      </c>
      <c r="J3653" s="47">
        <v>741</v>
      </c>
    </row>
    <row r="3654" spans="1:10" x14ac:dyDescent="0.25">
      <c r="A3654" s="59" t="s">
        <v>204</v>
      </c>
      <c r="B3654" s="46" t="s">
        <v>191</v>
      </c>
      <c r="C3654" s="46" t="s">
        <v>180</v>
      </c>
      <c r="D3654" s="46" t="s">
        <v>186</v>
      </c>
      <c r="E3654" s="68">
        <f>_xlfn.XLOOKUP(Tabela4[[#This Row],[Origem]],Tabela2[Estado],Tabela2[Id_Porto],-1)</f>
        <v>5</v>
      </c>
      <c r="F3654" s="68">
        <f>_xlfn.XLOOKUP(Tabela4[[#This Row],[Destino]],Tabela2[Estado],Tabela2[Id_Porto],-1)</f>
        <v>11</v>
      </c>
      <c r="G3654" s="68">
        <f>_xlfn.XLOOKUP(Tabela4[[#This Row],[Tipo]],Tabela5[Tipo],Tabela5[Id_Carga],-1)</f>
        <v>3</v>
      </c>
      <c r="H3654" s="59">
        <f>MONTH(DATE(2024, FIND(Tabela4[[#This Row],[Mês]], "janfevmarabrmaijunjulagosetoutnovdez")/3 + 1, 1))</f>
        <v>9</v>
      </c>
      <c r="I3654" s="51">
        <v>344</v>
      </c>
      <c r="J3654" s="47">
        <v>688</v>
      </c>
    </row>
    <row r="3655" spans="1:10" x14ac:dyDescent="0.25">
      <c r="A3655" s="59" t="s">
        <v>204</v>
      </c>
      <c r="B3655" s="46" t="s">
        <v>191</v>
      </c>
      <c r="C3655" s="46" t="s">
        <v>182</v>
      </c>
      <c r="D3655" s="46" t="s">
        <v>183</v>
      </c>
      <c r="E3655" s="68">
        <f>_xlfn.XLOOKUP(Tabela4[[#This Row],[Origem]],Tabela2[Estado],Tabela2[Id_Porto],-1)</f>
        <v>7</v>
      </c>
      <c r="F3655" s="68">
        <f>_xlfn.XLOOKUP(Tabela4[[#This Row],[Destino]],Tabela2[Estado],Tabela2[Id_Porto],-1)</f>
        <v>8</v>
      </c>
      <c r="G3655" s="68">
        <f>_xlfn.XLOOKUP(Tabela4[[#This Row],[Tipo]],Tabela5[Tipo],Tabela5[Id_Carga],-1)</f>
        <v>3</v>
      </c>
      <c r="H3655" s="59">
        <f>MONTH(DATE(2024, FIND(Tabela4[[#This Row],[Mês]], "janfevmarabrmaijunjulagosetoutnovdez")/3 + 1, 1))</f>
        <v>9</v>
      </c>
      <c r="I3655" s="51">
        <v>342</v>
      </c>
      <c r="J3655" s="47">
        <v>684</v>
      </c>
    </row>
    <row r="3656" spans="1:10" x14ac:dyDescent="0.25">
      <c r="A3656" s="59" t="s">
        <v>204</v>
      </c>
      <c r="B3656" s="46" t="s">
        <v>193</v>
      </c>
      <c r="C3656" s="46" t="s">
        <v>186</v>
      </c>
      <c r="D3656" s="46" t="s">
        <v>180</v>
      </c>
      <c r="E3656" s="68">
        <f>_xlfn.XLOOKUP(Tabela4[[#This Row],[Origem]],Tabela2[Estado],Tabela2[Id_Porto],-1)</f>
        <v>11</v>
      </c>
      <c r="F3656" s="68">
        <f>_xlfn.XLOOKUP(Tabela4[[#This Row],[Destino]],Tabela2[Estado],Tabela2[Id_Porto],-1)</f>
        <v>5</v>
      </c>
      <c r="G3656" s="68">
        <f>_xlfn.XLOOKUP(Tabela4[[#This Row],[Tipo]],Tabela5[Tipo],Tabela5[Id_Carga],-1)</f>
        <v>4</v>
      </c>
      <c r="H3656" s="59">
        <f>MONTH(DATE(2024, FIND(Tabela4[[#This Row],[Mês]], "janfevmarabrmaijunjulagosetoutnovdez")/3 + 1, 1))</f>
        <v>9</v>
      </c>
      <c r="I3656" s="51">
        <v>336</v>
      </c>
      <c r="J3656" s="47">
        <v>672</v>
      </c>
    </row>
    <row r="3657" spans="1:10" x14ac:dyDescent="0.25">
      <c r="A3657" s="59" t="s">
        <v>204</v>
      </c>
      <c r="B3657" s="46" t="s">
        <v>191</v>
      </c>
      <c r="C3657" s="46" t="s">
        <v>186</v>
      </c>
      <c r="D3657" s="46" t="s">
        <v>185</v>
      </c>
      <c r="E3657" s="68">
        <f>_xlfn.XLOOKUP(Tabela4[[#This Row],[Origem]],Tabela2[Estado],Tabela2[Id_Porto],-1)</f>
        <v>11</v>
      </c>
      <c r="F3657" s="68">
        <f>_xlfn.XLOOKUP(Tabela4[[#This Row],[Destino]],Tabela2[Estado],Tabela2[Id_Porto],-1)</f>
        <v>10</v>
      </c>
      <c r="G3657" s="68">
        <f>_xlfn.XLOOKUP(Tabela4[[#This Row],[Tipo]],Tabela5[Tipo],Tabela5[Id_Carga],-1)</f>
        <v>3</v>
      </c>
      <c r="H3657" s="59">
        <f>MONTH(DATE(2024, FIND(Tabela4[[#This Row],[Mês]], "janfevmarabrmaijunjulagosetoutnovdez")/3 + 1, 1))</f>
        <v>9</v>
      </c>
      <c r="I3657" s="51">
        <v>335</v>
      </c>
      <c r="J3657" s="47">
        <v>670</v>
      </c>
    </row>
    <row r="3658" spans="1:10" x14ac:dyDescent="0.25">
      <c r="A3658" s="59" t="s">
        <v>204</v>
      </c>
      <c r="B3658" s="46" t="s">
        <v>191</v>
      </c>
      <c r="C3658" s="46" t="s">
        <v>184</v>
      </c>
      <c r="D3658" s="46" t="s">
        <v>86</v>
      </c>
      <c r="E3658" s="68">
        <f>_xlfn.XLOOKUP(Tabela4[[#This Row],[Origem]],Tabela2[Estado],Tabela2[Id_Porto],-1)</f>
        <v>9</v>
      </c>
      <c r="F3658" s="68">
        <f>_xlfn.XLOOKUP(Tabela4[[#This Row],[Destino]],Tabela2[Estado],Tabela2[Id_Porto],-1)</f>
        <v>4</v>
      </c>
      <c r="G3658" s="68">
        <f>_xlfn.XLOOKUP(Tabela4[[#This Row],[Tipo]],Tabela5[Tipo],Tabela5[Id_Carga],-1)</f>
        <v>3</v>
      </c>
      <c r="H3658" s="59">
        <f>MONTH(DATE(2024, FIND(Tabela4[[#This Row],[Mês]], "janfevmarabrmaijunjulagosetoutnovdez")/3 + 1, 1))</f>
        <v>9</v>
      </c>
      <c r="I3658" s="51">
        <v>321</v>
      </c>
      <c r="J3658" s="47">
        <v>642</v>
      </c>
    </row>
    <row r="3659" spans="1:10" x14ac:dyDescent="0.25">
      <c r="A3659" s="59" t="s">
        <v>204</v>
      </c>
      <c r="B3659" s="46" t="s">
        <v>191</v>
      </c>
      <c r="C3659" s="46" t="s">
        <v>187</v>
      </c>
      <c r="D3659" s="46" t="s">
        <v>86</v>
      </c>
      <c r="E3659" s="68">
        <f>_xlfn.XLOOKUP(Tabela4[[#This Row],[Origem]],Tabela2[Estado],Tabela2[Id_Porto],-1)</f>
        <v>12</v>
      </c>
      <c r="F3659" s="68">
        <f>_xlfn.XLOOKUP(Tabela4[[#This Row],[Destino]],Tabela2[Estado],Tabela2[Id_Porto],-1)</f>
        <v>4</v>
      </c>
      <c r="G3659" s="68">
        <f>_xlfn.XLOOKUP(Tabela4[[#This Row],[Tipo]],Tabela5[Tipo],Tabela5[Id_Carga],-1)</f>
        <v>3</v>
      </c>
      <c r="H3659" s="59">
        <f>MONTH(DATE(2024, FIND(Tabela4[[#This Row],[Mês]], "janfevmarabrmaijunjulagosetoutnovdez")/3 + 1, 1))</f>
        <v>9</v>
      </c>
      <c r="I3659" s="51">
        <v>319</v>
      </c>
      <c r="J3659" s="47">
        <v>638</v>
      </c>
    </row>
    <row r="3660" spans="1:10" x14ac:dyDescent="0.25">
      <c r="A3660" s="59" t="s">
        <v>204</v>
      </c>
      <c r="B3660" s="46" t="s">
        <v>192</v>
      </c>
      <c r="C3660" s="46" t="s">
        <v>184</v>
      </c>
      <c r="D3660" s="46" t="s">
        <v>185</v>
      </c>
      <c r="E3660" s="68">
        <f>_xlfn.XLOOKUP(Tabela4[[#This Row],[Origem]],Tabela2[Estado],Tabela2[Id_Porto],-1)</f>
        <v>9</v>
      </c>
      <c r="F3660" s="68">
        <f>_xlfn.XLOOKUP(Tabela4[[#This Row],[Destino]],Tabela2[Estado],Tabela2[Id_Porto],-1)</f>
        <v>10</v>
      </c>
      <c r="G3660" s="68">
        <f>_xlfn.XLOOKUP(Tabela4[[#This Row],[Tipo]],Tabela5[Tipo],Tabela5[Id_Carga],-1)</f>
        <v>1</v>
      </c>
      <c r="H3660" s="59">
        <f>MONTH(DATE(2024, FIND(Tabela4[[#This Row],[Mês]], "janfevmarabrmaijunjulagosetoutnovdez")/3 + 1, 1))</f>
        <v>9</v>
      </c>
      <c r="I3660" s="51">
        <v>623</v>
      </c>
      <c r="J3660" s="47">
        <v>623</v>
      </c>
    </row>
    <row r="3661" spans="1:10" x14ac:dyDescent="0.25">
      <c r="A3661" s="59" t="s">
        <v>204</v>
      </c>
      <c r="B3661" s="46" t="s">
        <v>191</v>
      </c>
      <c r="C3661" s="46" t="s">
        <v>180</v>
      </c>
      <c r="D3661" s="46" t="s">
        <v>184</v>
      </c>
      <c r="E3661" s="68">
        <f>_xlfn.XLOOKUP(Tabela4[[#This Row],[Origem]],Tabela2[Estado],Tabela2[Id_Porto],-1)</f>
        <v>5</v>
      </c>
      <c r="F3661" s="68">
        <f>_xlfn.XLOOKUP(Tabela4[[#This Row],[Destino]],Tabela2[Estado],Tabela2[Id_Porto],-1)</f>
        <v>9</v>
      </c>
      <c r="G3661" s="68">
        <f>_xlfn.XLOOKUP(Tabela4[[#This Row],[Tipo]],Tabela5[Tipo],Tabela5[Id_Carga],-1)</f>
        <v>3</v>
      </c>
      <c r="H3661" s="59">
        <f>MONTH(DATE(2024, FIND(Tabela4[[#This Row],[Mês]], "janfevmarabrmaijunjulagosetoutnovdez")/3 + 1, 1))</f>
        <v>9</v>
      </c>
      <c r="I3661" s="51">
        <v>287</v>
      </c>
      <c r="J3661" s="47">
        <v>574</v>
      </c>
    </row>
    <row r="3662" spans="1:10" x14ac:dyDescent="0.25">
      <c r="A3662" s="59" t="s">
        <v>204</v>
      </c>
      <c r="B3662" s="46" t="s">
        <v>192</v>
      </c>
      <c r="C3662" s="46" t="s">
        <v>187</v>
      </c>
      <c r="D3662" s="46" t="s">
        <v>86</v>
      </c>
      <c r="E3662" s="68">
        <f>_xlfn.XLOOKUP(Tabela4[[#This Row],[Origem]],Tabela2[Estado],Tabela2[Id_Porto],-1)</f>
        <v>12</v>
      </c>
      <c r="F3662" s="68">
        <f>_xlfn.XLOOKUP(Tabela4[[#This Row],[Destino]],Tabela2[Estado],Tabela2[Id_Porto],-1)</f>
        <v>4</v>
      </c>
      <c r="G3662" s="68">
        <f>_xlfn.XLOOKUP(Tabela4[[#This Row],[Tipo]],Tabela5[Tipo],Tabela5[Id_Carga],-1)</f>
        <v>1</v>
      </c>
      <c r="H3662" s="59">
        <f>MONTH(DATE(2024, FIND(Tabela4[[#This Row],[Mês]], "janfevmarabrmaijunjulagosetoutnovdez")/3 + 1, 1))</f>
        <v>9</v>
      </c>
      <c r="I3662" s="51">
        <v>568</v>
      </c>
      <c r="J3662" s="47">
        <v>568</v>
      </c>
    </row>
    <row r="3663" spans="1:10" x14ac:dyDescent="0.25">
      <c r="A3663" s="59" t="s">
        <v>204</v>
      </c>
      <c r="B3663" s="46" t="s">
        <v>192</v>
      </c>
      <c r="C3663" s="46" t="s">
        <v>184</v>
      </c>
      <c r="D3663" s="46" t="s">
        <v>180</v>
      </c>
      <c r="E3663" s="68">
        <f>_xlfn.XLOOKUP(Tabela4[[#This Row],[Origem]],Tabela2[Estado],Tabela2[Id_Porto],-1)</f>
        <v>9</v>
      </c>
      <c r="F3663" s="68">
        <f>_xlfn.XLOOKUP(Tabela4[[#This Row],[Destino]],Tabela2[Estado],Tabela2[Id_Porto],-1)</f>
        <v>5</v>
      </c>
      <c r="G3663" s="68">
        <f>_xlfn.XLOOKUP(Tabela4[[#This Row],[Tipo]],Tabela5[Tipo],Tabela5[Id_Carga],-1)</f>
        <v>1</v>
      </c>
      <c r="H3663" s="59">
        <f>MONTH(DATE(2024, FIND(Tabela4[[#This Row],[Mês]], "janfevmarabrmaijunjulagosetoutnovdez")/3 + 1, 1))</f>
        <v>9</v>
      </c>
      <c r="I3663" s="51">
        <v>562</v>
      </c>
      <c r="J3663" s="47">
        <v>562</v>
      </c>
    </row>
    <row r="3664" spans="1:10" x14ac:dyDescent="0.25">
      <c r="A3664" s="59" t="s">
        <v>204</v>
      </c>
      <c r="B3664" s="46" t="s">
        <v>191</v>
      </c>
      <c r="C3664" s="46" t="s">
        <v>187</v>
      </c>
      <c r="D3664" s="46" t="s">
        <v>180</v>
      </c>
      <c r="E3664" s="68">
        <f>_xlfn.XLOOKUP(Tabela4[[#This Row],[Origem]],Tabela2[Estado],Tabela2[Id_Porto],-1)</f>
        <v>12</v>
      </c>
      <c r="F3664" s="68">
        <f>_xlfn.XLOOKUP(Tabela4[[#This Row],[Destino]],Tabela2[Estado],Tabela2[Id_Porto],-1)</f>
        <v>5</v>
      </c>
      <c r="G3664" s="68">
        <f>_xlfn.XLOOKUP(Tabela4[[#This Row],[Tipo]],Tabela5[Tipo],Tabela5[Id_Carga],-1)</f>
        <v>3</v>
      </c>
      <c r="H3664" s="59">
        <f>MONTH(DATE(2024, FIND(Tabela4[[#This Row],[Mês]], "janfevmarabrmaijunjulagosetoutnovdez")/3 + 1, 1))</f>
        <v>9</v>
      </c>
      <c r="I3664" s="51">
        <v>277</v>
      </c>
      <c r="J3664" s="47">
        <v>554</v>
      </c>
    </row>
    <row r="3665" spans="1:10" x14ac:dyDescent="0.25">
      <c r="A3665" s="59" t="s">
        <v>204</v>
      </c>
      <c r="B3665" s="46" t="s">
        <v>192</v>
      </c>
      <c r="C3665" s="46" t="s">
        <v>187</v>
      </c>
      <c r="D3665" s="46" t="s">
        <v>180</v>
      </c>
      <c r="E3665" s="68">
        <f>_xlfn.XLOOKUP(Tabela4[[#This Row],[Origem]],Tabela2[Estado],Tabela2[Id_Porto],-1)</f>
        <v>12</v>
      </c>
      <c r="F3665" s="68">
        <f>_xlfn.XLOOKUP(Tabela4[[#This Row],[Destino]],Tabela2[Estado],Tabela2[Id_Porto],-1)</f>
        <v>5</v>
      </c>
      <c r="G3665" s="68">
        <f>_xlfn.XLOOKUP(Tabela4[[#This Row],[Tipo]],Tabela5[Tipo],Tabela5[Id_Carga],-1)</f>
        <v>1</v>
      </c>
      <c r="H3665" s="59">
        <f>MONTH(DATE(2024, FIND(Tabela4[[#This Row],[Mês]], "janfevmarabrmaijunjulagosetoutnovdez")/3 + 1, 1))</f>
        <v>9</v>
      </c>
      <c r="I3665" s="51">
        <v>552</v>
      </c>
      <c r="J3665" s="47">
        <v>552</v>
      </c>
    </row>
    <row r="3666" spans="1:10" x14ac:dyDescent="0.25">
      <c r="A3666" s="59" t="s">
        <v>204</v>
      </c>
      <c r="B3666" s="46" t="s">
        <v>193</v>
      </c>
      <c r="C3666" s="46" t="s">
        <v>184</v>
      </c>
      <c r="D3666" s="46" t="s">
        <v>185</v>
      </c>
      <c r="E3666" s="68">
        <f>_xlfn.XLOOKUP(Tabela4[[#This Row],[Origem]],Tabela2[Estado],Tabela2[Id_Porto],-1)</f>
        <v>9</v>
      </c>
      <c r="F3666" s="68">
        <f>_xlfn.XLOOKUP(Tabela4[[#This Row],[Destino]],Tabela2[Estado],Tabela2[Id_Porto],-1)</f>
        <v>10</v>
      </c>
      <c r="G3666" s="68">
        <f>_xlfn.XLOOKUP(Tabela4[[#This Row],[Tipo]],Tabela5[Tipo],Tabela5[Id_Carga],-1)</f>
        <v>4</v>
      </c>
      <c r="H3666" s="59">
        <f>MONTH(DATE(2024, FIND(Tabela4[[#This Row],[Mês]], "janfevmarabrmaijunjulagosetoutnovdez")/3 + 1, 1))</f>
        <v>9</v>
      </c>
      <c r="I3666" s="51">
        <v>275</v>
      </c>
      <c r="J3666" s="47">
        <v>550</v>
      </c>
    </row>
    <row r="3667" spans="1:10" x14ac:dyDescent="0.25">
      <c r="A3667" s="59" t="s">
        <v>204</v>
      </c>
      <c r="B3667" s="46" t="s">
        <v>191</v>
      </c>
      <c r="C3667" s="46" t="s">
        <v>180</v>
      </c>
      <c r="D3667" s="46" t="s">
        <v>184</v>
      </c>
      <c r="E3667" s="68">
        <f>_xlfn.XLOOKUP(Tabela4[[#This Row],[Origem]],Tabela2[Estado],Tabela2[Id_Porto],-1)</f>
        <v>5</v>
      </c>
      <c r="F3667" s="68">
        <f>_xlfn.XLOOKUP(Tabela4[[#This Row],[Destino]],Tabela2[Estado],Tabela2[Id_Porto],-1)</f>
        <v>9</v>
      </c>
      <c r="G3667" s="68">
        <f>_xlfn.XLOOKUP(Tabela4[[#This Row],[Tipo]],Tabela5[Tipo],Tabela5[Id_Carga],-1)</f>
        <v>3</v>
      </c>
      <c r="H3667" s="59">
        <f>MONTH(DATE(2024, FIND(Tabela4[[#This Row],[Mês]], "janfevmarabrmaijunjulagosetoutnovdez")/3 + 1, 1))</f>
        <v>9</v>
      </c>
      <c r="I3667" s="51">
        <v>272</v>
      </c>
      <c r="J3667" s="47">
        <v>544</v>
      </c>
    </row>
    <row r="3668" spans="1:10" x14ac:dyDescent="0.25">
      <c r="A3668" s="59" t="s">
        <v>204</v>
      </c>
      <c r="B3668" s="46" t="s">
        <v>191</v>
      </c>
      <c r="C3668" s="46" t="s">
        <v>186</v>
      </c>
      <c r="D3668" s="46" t="s">
        <v>86</v>
      </c>
      <c r="E3668" s="68">
        <f>_xlfn.XLOOKUP(Tabela4[[#This Row],[Origem]],Tabela2[Estado],Tabela2[Id_Porto],-1)</f>
        <v>11</v>
      </c>
      <c r="F3668" s="68">
        <f>_xlfn.XLOOKUP(Tabela4[[#This Row],[Destino]],Tabela2[Estado],Tabela2[Id_Porto],-1)</f>
        <v>4</v>
      </c>
      <c r="G3668" s="68">
        <f>_xlfn.XLOOKUP(Tabela4[[#This Row],[Tipo]],Tabela5[Tipo],Tabela5[Id_Carga],-1)</f>
        <v>3</v>
      </c>
      <c r="H3668" s="59">
        <f>MONTH(DATE(2024, FIND(Tabela4[[#This Row],[Mês]], "janfevmarabrmaijunjulagosetoutnovdez")/3 + 1, 1))</f>
        <v>9</v>
      </c>
      <c r="I3668" s="51">
        <v>266</v>
      </c>
      <c r="J3668" s="47">
        <v>532</v>
      </c>
    </row>
    <row r="3669" spans="1:10" x14ac:dyDescent="0.25">
      <c r="A3669" s="59" t="s">
        <v>204</v>
      </c>
      <c r="B3669" s="46" t="s">
        <v>191</v>
      </c>
      <c r="C3669" s="46" t="s">
        <v>184</v>
      </c>
      <c r="D3669" s="46" t="s">
        <v>186</v>
      </c>
      <c r="E3669" s="68">
        <f>_xlfn.XLOOKUP(Tabela4[[#This Row],[Origem]],Tabela2[Estado],Tabela2[Id_Porto],-1)</f>
        <v>9</v>
      </c>
      <c r="F3669" s="68">
        <f>_xlfn.XLOOKUP(Tabela4[[#This Row],[Destino]],Tabela2[Estado],Tabela2[Id_Porto],-1)</f>
        <v>11</v>
      </c>
      <c r="G3669" s="68">
        <f>_xlfn.XLOOKUP(Tabela4[[#This Row],[Tipo]],Tabela5[Tipo],Tabela5[Id_Carga],-1)</f>
        <v>3</v>
      </c>
      <c r="H3669" s="59">
        <f>MONTH(DATE(2024, FIND(Tabela4[[#This Row],[Mês]], "janfevmarabrmaijunjulagosetoutnovdez")/3 + 1, 1))</f>
        <v>9</v>
      </c>
      <c r="I3669" s="51">
        <v>264</v>
      </c>
      <c r="J3669" s="47">
        <v>528</v>
      </c>
    </row>
    <row r="3670" spans="1:10" x14ac:dyDescent="0.25">
      <c r="A3670" s="59" t="s">
        <v>204</v>
      </c>
      <c r="B3670" s="46" t="s">
        <v>191</v>
      </c>
      <c r="C3670" s="46" t="s">
        <v>184</v>
      </c>
      <c r="D3670" s="46" t="s">
        <v>186</v>
      </c>
      <c r="E3670" s="68">
        <f>_xlfn.XLOOKUP(Tabela4[[#This Row],[Origem]],Tabela2[Estado],Tabela2[Id_Porto],-1)</f>
        <v>9</v>
      </c>
      <c r="F3670" s="68">
        <f>_xlfn.XLOOKUP(Tabela4[[#This Row],[Destino]],Tabela2[Estado],Tabela2[Id_Porto],-1)</f>
        <v>11</v>
      </c>
      <c r="G3670" s="68">
        <f>_xlfn.XLOOKUP(Tabela4[[#This Row],[Tipo]],Tabela5[Tipo],Tabela5[Id_Carga],-1)</f>
        <v>3</v>
      </c>
      <c r="H3670" s="59">
        <f>MONTH(DATE(2024, FIND(Tabela4[[#This Row],[Mês]], "janfevmarabrmaijunjulagosetoutnovdez")/3 + 1, 1))</f>
        <v>9</v>
      </c>
      <c r="I3670" s="51">
        <v>254</v>
      </c>
      <c r="J3670" s="47">
        <v>508</v>
      </c>
    </row>
    <row r="3671" spans="1:10" x14ac:dyDescent="0.25">
      <c r="A3671" s="59" t="s">
        <v>204</v>
      </c>
      <c r="B3671" s="46" t="s">
        <v>191</v>
      </c>
      <c r="C3671" s="46" t="s">
        <v>184</v>
      </c>
      <c r="D3671" s="46" t="s">
        <v>186</v>
      </c>
      <c r="E3671" s="68">
        <f>_xlfn.XLOOKUP(Tabela4[[#This Row],[Origem]],Tabela2[Estado],Tabela2[Id_Porto],-1)</f>
        <v>9</v>
      </c>
      <c r="F3671" s="68">
        <f>_xlfn.XLOOKUP(Tabela4[[#This Row],[Destino]],Tabela2[Estado],Tabela2[Id_Porto],-1)</f>
        <v>11</v>
      </c>
      <c r="G3671" s="68">
        <f>_xlfn.XLOOKUP(Tabela4[[#This Row],[Tipo]],Tabela5[Tipo],Tabela5[Id_Carga],-1)</f>
        <v>3</v>
      </c>
      <c r="H3671" s="59">
        <f>MONTH(DATE(2024, FIND(Tabela4[[#This Row],[Mês]], "janfevmarabrmaijunjulagosetoutnovdez")/3 + 1, 1))</f>
        <v>9</v>
      </c>
      <c r="I3671" s="51">
        <v>251</v>
      </c>
      <c r="J3671" s="47">
        <v>502</v>
      </c>
    </row>
    <row r="3672" spans="1:10" x14ac:dyDescent="0.25">
      <c r="A3672" s="59" t="s">
        <v>204</v>
      </c>
      <c r="B3672" s="46" t="s">
        <v>193</v>
      </c>
      <c r="C3672" s="46" t="s">
        <v>184</v>
      </c>
      <c r="D3672" s="46" t="s">
        <v>186</v>
      </c>
      <c r="E3672" s="68">
        <f>_xlfn.XLOOKUP(Tabela4[[#This Row],[Origem]],Tabela2[Estado],Tabela2[Id_Porto],-1)</f>
        <v>9</v>
      </c>
      <c r="F3672" s="68">
        <f>_xlfn.XLOOKUP(Tabela4[[#This Row],[Destino]],Tabela2[Estado],Tabela2[Id_Porto],-1)</f>
        <v>11</v>
      </c>
      <c r="G3672" s="68">
        <f>_xlfn.XLOOKUP(Tabela4[[#This Row],[Tipo]],Tabela5[Tipo],Tabela5[Id_Carga],-1)</f>
        <v>4</v>
      </c>
      <c r="H3672" s="59">
        <f>MONTH(DATE(2024, FIND(Tabela4[[#This Row],[Mês]], "janfevmarabrmaijunjulagosetoutnovdez")/3 + 1, 1))</f>
        <v>9</v>
      </c>
      <c r="I3672" s="51">
        <v>251</v>
      </c>
      <c r="J3672" s="47">
        <v>502</v>
      </c>
    </row>
    <row r="3673" spans="1:10" x14ac:dyDescent="0.25">
      <c r="A3673" s="59" t="s">
        <v>204</v>
      </c>
      <c r="B3673" s="46" t="s">
        <v>193</v>
      </c>
      <c r="C3673" s="46" t="s">
        <v>184</v>
      </c>
      <c r="D3673" s="46" t="s">
        <v>86</v>
      </c>
      <c r="E3673" s="68">
        <f>_xlfn.XLOOKUP(Tabela4[[#This Row],[Origem]],Tabela2[Estado],Tabela2[Id_Porto],-1)</f>
        <v>9</v>
      </c>
      <c r="F3673" s="68">
        <f>_xlfn.XLOOKUP(Tabela4[[#This Row],[Destino]],Tabela2[Estado],Tabela2[Id_Porto],-1)</f>
        <v>4</v>
      </c>
      <c r="G3673" s="68">
        <f>_xlfn.XLOOKUP(Tabela4[[#This Row],[Tipo]],Tabela5[Tipo],Tabela5[Id_Carga],-1)</f>
        <v>4</v>
      </c>
      <c r="H3673" s="59">
        <f>MONTH(DATE(2024, FIND(Tabela4[[#This Row],[Mês]], "janfevmarabrmaijunjulagosetoutnovdez")/3 + 1, 1))</f>
        <v>9</v>
      </c>
      <c r="I3673" s="51">
        <v>246</v>
      </c>
      <c r="J3673" s="47">
        <v>492</v>
      </c>
    </row>
    <row r="3674" spans="1:10" x14ac:dyDescent="0.25">
      <c r="A3674" s="59" t="s">
        <v>204</v>
      </c>
      <c r="B3674" s="46" t="s">
        <v>191</v>
      </c>
      <c r="C3674" s="46" t="s">
        <v>184</v>
      </c>
      <c r="D3674" s="46" t="s">
        <v>183</v>
      </c>
      <c r="E3674" s="68">
        <f>_xlfn.XLOOKUP(Tabela4[[#This Row],[Origem]],Tabela2[Estado],Tabela2[Id_Porto],-1)</f>
        <v>9</v>
      </c>
      <c r="F3674" s="68">
        <f>_xlfn.XLOOKUP(Tabela4[[#This Row],[Destino]],Tabela2[Estado],Tabela2[Id_Porto],-1)</f>
        <v>8</v>
      </c>
      <c r="G3674" s="68">
        <f>_xlfn.XLOOKUP(Tabela4[[#This Row],[Tipo]],Tabela5[Tipo],Tabela5[Id_Carga],-1)</f>
        <v>3</v>
      </c>
      <c r="H3674" s="59">
        <f>MONTH(DATE(2024, FIND(Tabela4[[#This Row],[Mês]], "janfevmarabrmaijunjulagosetoutnovdez")/3 + 1, 1))</f>
        <v>9</v>
      </c>
      <c r="I3674" s="51">
        <v>245</v>
      </c>
      <c r="J3674" s="47">
        <v>490</v>
      </c>
    </row>
    <row r="3675" spans="1:10" x14ac:dyDescent="0.25">
      <c r="A3675" s="59" t="s">
        <v>204</v>
      </c>
      <c r="B3675" s="46" t="s">
        <v>191</v>
      </c>
      <c r="C3675" s="46" t="s">
        <v>86</v>
      </c>
      <c r="D3675" s="46" t="s">
        <v>184</v>
      </c>
      <c r="E3675" s="68">
        <f>_xlfn.XLOOKUP(Tabela4[[#This Row],[Origem]],Tabela2[Estado],Tabela2[Id_Porto],-1)</f>
        <v>4</v>
      </c>
      <c r="F3675" s="68">
        <f>_xlfn.XLOOKUP(Tabela4[[#This Row],[Destino]],Tabela2[Estado],Tabela2[Id_Porto],-1)</f>
        <v>9</v>
      </c>
      <c r="G3675" s="68">
        <f>_xlfn.XLOOKUP(Tabela4[[#This Row],[Tipo]],Tabela5[Tipo],Tabela5[Id_Carga],-1)</f>
        <v>3</v>
      </c>
      <c r="H3675" s="59">
        <f>MONTH(DATE(2024, FIND(Tabela4[[#This Row],[Mês]], "janfevmarabrmaijunjulagosetoutnovdez")/3 + 1, 1))</f>
        <v>9</v>
      </c>
      <c r="I3675" s="51">
        <v>244</v>
      </c>
      <c r="J3675" s="47">
        <v>488</v>
      </c>
    </row>
    <row r="3676" spans="1:10" x14ac:dyDescent="0.25">
      <c r="A3676" s="59" t="s">
        <v>204</v>
      </c>
      <c r="B3676" s="46" t="s">
        <v>192</v>
      </c>
      <c r="C3676" s="46" t="s">
        <v>184</v>
      </c>
      <c r="D3676" s="46" t="s">
        <v>186</v>
      </c>
      <c r="E3676" s="68">
        <f>_xlfn.XLOOKUP(Tabela4[[#This Row],[Origem]],Tabela2[Estado],Tabela2[Id_Porto],-1)</f>
        <v>9</v>
      </c>
      <c r="F3676" s="68">
        <f>_xlfn.XLOOKUP(Tabela4[[#This Row],[Destino]],Tabela2[Estado],Tabela2[Id_Porto],-1)</f>
        <v>11</v>
      </c>
      <c r="G3676" s="68">
        <f>_xlfn.XLOOKUP(Tabela4[[#This Row],[Tipo]],Tabela5[Tipo],Tabela5[Id_Carga],-1)</f>
        <v>1</v>
      </c>
      <c r="H3676" s="59">
        <f>MONTH(DATE(2024, FIND(Tabela4[[#This Row],[Mês]], "janfevmarabrmaijunjulagosetoutnovdez")/3 + 1, 1))</f>
        <v>9</v>
      </c>
      <c r="I3676" s="51">
        <v>488</v>
      </c>
      <c r="J3676" s="47">
        <v>488</v>
      </c>
    </row>
    <row r="3677" spans="1:10" x14ac:dyDescent="0.25">
      <c r="A3677" s="59" t="s">
        <v>204</v>
      </c>
      <c r="B3677" s="46" t="s">
        <v>191</v>
      </c>
      <c r="C3677" s="46" t="s">
        <v>183</v>
      </c>
      <c r="D3677" s="46" t="s">
        <v>177</v>
      </c>
      <c r="E3677" s="68">
        <f>_xlfn.XLOOKUP(Tabela4[[#This Row],[Origem]],Tabela2[Estado],Tabela2[Id_Porto],-1)</f>
        <v>8</v>
      </c>
      <c r="F3677" s="68">
        <f>_xlfn.XLOOKUP(Tabela4[[#This Row],[Destino]],Tabela2[Estado],Tabela2[Id_Porto],-1)</f>
        <v>1</v>
      </c>
      <c r="G3677" s="68">
        <f>_xlfn.XLOOKUP(Tabela4[[#This Row],[Tipo]],Tabela5[Tipo],Tabela5[Id_Carga],-1)</f>
        <v>3</v>
      </c>
      <c r="H3677" s="59">
        <f>MONTH(DATE(2024, FIND(Tabela4[[#This Row],[Mês]], "janfevmarabrmaijunjulagosetoutnovdez")/3 + 1, 1))</f>
        <v>9</v>
      </c>
      <c r="I3677" s="51">
        <v>243</v>
      </c>
      <c r="J3677" s="47">
        <v>486</v>
      </c>
    </row>
    <row r="3678" spans="1:10" x14ac:dyDescent="0.25">
      <c r="A3678" s="59" t="s">
        <v>204</v>
      </c>
      <c r="B3678" s="46" t="s">
        <v>191</v>
      </c>
      <c r="C3678" s="46" t="s">
        <v>184</v>
      </c>
      <c r="D3678" s="46" t="s">
        <v>183</v>
      </c>
      <c r="E3678" s="68">
        <f>_xlfn.XLOOKUP(Tabela4[[#This Row],[Origem]],Tabela2[Estado],Tabela2[Id_Porto],-1)</f>
        <v>9</v>
      </c>
      <c r="F3678" s="68">
        <f>_xlfn.XLOOKUP(Tabela4[[#This Row],[Destino]],Tabela2[Estado],Tabela2[Id_Porto],-1)</f>
        <v>8</v>
      </c>
      <c r="G3678" s="68">
        <f>_xlfn.XLOOKUP(Tabela4[[#This Row],[Tipo]],Tabela5[Tipo],Tabela5[Id_Carga],-1)</f>
        <v>3</v>
      </c>
      <c r="H3678" s="59">
        <f>MONTH(DATE(2024, FIND(Tabela4[[#This Row],[Mês]], "janfevmarabrmaijunjulagosetoutnovdez")/3 + 1, 1))</f>
        <v>9</v>
      </c>
      <c r="I3678" s="51">
        <v>241</v>
      </c>
      <c r="J3678" s="47">
        <v>482</v>
      </c>
    </row>
    <row r="3679" spans="1:10" x14ac:dyDescent="0.25">
      <c r="A3679" s="59" t="s">
        <v>204</v>
      </c>
      <c r="B3679" s="46" t="s">
        <v>191</v>
      </c>
      <c r="C3679" s="46" t="s">
        <v>86</v>
      </c>
      <c r="D3679" s="46" t="s">
        <v>186</v>
      </c>
      <c r="E3679" s="68">
        <f>_xlfn.XLOOKUP(Tabela4[[#This Row],[Origem]],Tabela2[Estado],Tabela2[Id_Porto],-1)</f>
        <v>4</v>
      </c>
      <c r="F3679" s="68">
        <f>_xlfn.XLOOKUP(Tabela4[[#This Row],[Destino]],Tabela2[Estado],Tabela2[Id_Porto],-1)</f>
        <v>11</v>
      </c>
      <c r="G3679" s="68">
        <f>_xlfn.XLOOKUP(Tabela4[[#This Row],[Tipo]],Tabela5[Tipo],Tabela5[Id_Carga],-1)</f>
        <v>3</v>
      </c>
      <c r="H3679" s="59">
        <f>MONTH(DATE(2024, FIND(Tabela4[[#This Row],[Mês]], "janfevmarabrmaijunjulagosetoutnovdez")/3 + 1, 1))</f>
        <v>9</v>
      </c>
      <c r="I3679" s="51">
        <v>225</v>
      </c>
      <c r="J3679" s="47">
        <v>450</v>
      </c>
    </row>
    <row r="3680" spans="1:10" x14ac:dyDescent="0.25">
      <c r="A3680" s="59" t="s">
        <v>204</v>
      </c>
      <c r="B3680" s="46" t="s">
        <v>192</v>
      </c>
      <c r="C3680" s="46" t="s">
        <v>86</v>
      </c>
      <c r="D3680" s="46" t="s">
        <v>184</v>
      </c>
      <c r="E3680" s="68">
        <f>_xlfn.XLOOKUP(Tabela4[[#This Row],[Origem]],Tabela2[Estado],Tabela2[Id_Porto],-1)</f>
        <v>4</v>
      </c>
      <c r="F3680" s="68">
        <f>_xlfn.XLOOKUP(Tabela4[[#This Row],[Destino]],Tabela2[Estado],Tabela2[Id_Porto],-1)</f>
        <v>9</v>
      </c>
      <c r="G3680" s="68">
        <f>_xlfn.XLOOKUP(Tabela4[[#This Row],[Tipo]],Tabela5[Tipo],Tabela5[Id_Carga],-1)</f>
        <v>1</v>
      </c>
      <c r="H3680" s="59">
        <f>MONTH(DATE(2024, FIND(Tabela4[[#This Row],[Mês]], "janfevmarabrmaijunjulagosetoutnovdez")/3 + 1, 1))</f>
        <v>9</v>
      </c>
      <c r="I3680" s="51">
        <v>446</v>
      </c>
      <c r="J3680" s="47">
        <v>446</v>
      </c>
    </row>
    <row r="3681" spans="1:10" x14ac:dyDescent="0.25">
      <c r="A3681" s="59" t="s">
        <v>204</v>
      </c>
      <c r="B3681" s="46" t="s">
        <v>191</v>
      </c>
      <c r="C3681" s="46" t="s">
        <v>178</v>
      </c>
      <c r="D3681" s="46" t="s">
        <v>86</v>
      </c>
      <c r="E3681" s="68">
        <f>_xlfn.XLOOKUP(Tabela4[[#This Row],[Origem]],Tabela2[Estado],Tabela2[Id_Porto],-1)</f>
        <v>2</v>
      </c>
      <c r="F3681" s="68">
        <f>_xlfn.XLOOKUP(Tabela4[[#This Row],[Destino]],Tabela2[Estado],Tabela2[Id_Porto],-1)</f>
        <v>4</v>
      </c>
      <c r="G3681" s="68">
        <f>_xlfn.XLOOKUP(Tabela4[[#This Row],[Tipo]],Tabela5[Tipo],Tabela5[Id_Carga],-1)</f>
        <v>3</v>
      </c>
      <c r="H3681" s="59">
        <f>MONTH(DATE(2024, FIND(Tabela4[[#This Row],[Mês]], "janfevmarabrmaijunjulagosetoutnovdez")/3 + 1, 1))</f>
        <v>9</v>
      </c>
      <c r="I3681" s="51">
        <v>220</v>
      </c>
      <c r="J3681" s="47">
        <v>440</v>
      </c>
    </row>
    <row r="3682" spans="1:10" x14ac:dyDescent="0.25">
      <c r="A3682" s="59" t="s">
        <v>204</v>
      </c>
      <c r="B3682" s="46" t="s">
        <v>193</v>
      </c>
      <c r="C3682" s="46" t="s">
        <v>184</v>
      </c>
      <c r="D3682" s="46" t="s">
        <v>180</v>
      </c>
      <c r="E3682" s="68">
        <f>_xlfn.XLOOKUP(Tabela4[[#This Row],[Origem]],Tabela2[Estado],Tabela2[Id_Porto],-1)</f>
        <v>9</v>
      </c>
      <c r="F3682" s="68">
        <f>_xlfn.XLOOKUP(Tabela4[[#This Row],[Destino]],Tabela2[Estado],Tabela2[Id_Porto],-1)</f>
        <v>5</v>
      </c>
      <c r="G3682" s="68">
        <f>_xlfn.XLOOKUP(Tabela4[[#This Row],[Tipo]],Tabela5[Tipo],Tabela5[Id_Carga],-1)</f>
        <v>4</v>
      </c>
      <c r="H3682" s="59">
        <f>MONTH(DATE(2024, FIND(Tabela4[[#This Row],[Mês]], "janfevmarabrmaijunjulagosetoutnovdez")/3 + 1, 1))</f>
        <v>9</v>
      </c>
      <c r="I3682" s="51">
        <v>207</v>
      </c>
      <c r="J3682" s="47">
        <v>414</v>
      </c>
    </row>
    <row r="3683" spans="1:10" x14ac:dyDescent="0.25">
      <c r="A3683" s="59" t="s">
        <v>204</v>
      </c>
      <c r="B3683" s="46" t="s">
        <v>191</v>
      </c>
      <c r="C3683" s="46" t="s">
        <v>186</v>
      </c>
      <c r="D3683" s="46" t="s">
        <v>181</v>
      </c>
      <c r="E3683" s="68">
        <f>_xlfn.XLOOKUP(Tabela4[[#This Row],[Origem]],Tabela2[Estado],Tabela2[Id_Porto],-1)</f>
        <v>11</v>
      </c>
      <c r="F3683" s="68">
        <f>_xlfn.XLOOKUP(Tabela4[[#This Row],[Destino]],Tabela2[Estado],Tabela2[Id_Porto],-1)</f>
        <v>6</v>
      </c>
      <c r="G3683" s="68">
        <f>_xlfn.XLOOKUP(Tabela4[[#This Row],[Tipo]],Tabela5[Tipo],Tabela5[Id_Carga],-1)</f>
        <v>3</v>
      </c>
      <c r="H3683" s="59">
        <f>MONTH(DATE(2024, FIND(Tabela4[[#This Row],[Mês]], "janfevmarabrmaijunjulagosetoutnovdez")/3 + 1, 1))</f>
        <v>9</v>
      </c>
      <c r="I3683" s="51">
        <v>206</v>
      </c>
      <c r="J3683" s="47">
        <v>412</v>
      </c>
    </row>
    <row r="3684" spans="1:10" x14ac:dyDescent="0.25">
      <c r="A3684" s="59" t="s">
        <v>204</v>
      </c>
      <c r="B3684" s="46" t="s">
        <v>192</v>
      </c>
      <c r="C3684" s="46" t="s">
        <v>184</v>
      </c>
      <c r="D3684" s="46" t="s">
        <v>86</v>
      </c>
      <c r="E3684" s="68">
        <f>_xlfn.XLOOKUP(Tabela4[[#This Row],[Origem]],Tabela2[Estado],Tabela2[Id_Porto],-1)</f>
        <v>9</v>
      </c>
      <c r="F3684" s="68">
        <f>_xlfn.XLOOKUP(Tabela4[[#This Row],[Destino]],Tabela2[Estado],Tabela2[Id_Porto],-1)</f>
        <v>4</v>
      </c>
      <c r="G3684" s="68">
        <f>_xlfn.XLOOKUP(Tabela4[[#This Row],[Tipo]],Tabela5[Tipo],Tabela5[Id_Carga],-1)</f>
        <v>1</v>
      </c>
      <c r="H3684" s="59">
        <f>MONTH(DATE(2024, FIND(Tabela4[[#This Row],[Mês]], "janfevmarabrmaijunjulagosetoutnovdez")/3 + 1, 1))</f>
        <v>9</v>
      </c>
      <c r="I3684" s="51">
        <v>403</v>
      </c>
      <c r="J3684" s="47">
        <v>403</v>
      </c>
    </row>
    <row r="3685" spans="1:10" x14ac:dyDescent="0.25">
      <c r="A3685" s="59" t="s">
        <v>204</v>
      </c>
      <c r="B3685" s="46" t="s">
        <v>191</v>
      </c>
      <c r="C3685" s="46" t="s">
        <v>177</v>
      </c>
      <c r="D3685" s="46" t="s">
        <v>183</v>
      </c>
      <c r="E3685" s="68">
        <f>_xlfn.XLOOKUP(Tabela4[[#This Row],[Origem]],Tabela2[Estado],Tabela2[Id_Porto],-1)</f>
        <v>1</v>
      </c>
      <c r="F3685" s="68">
        <f>_xlfn.XLOOKUP(Tabela4[[#This Row],[Destino]],Tabela2[Estado],Tabela2[Id_Porto],-1)</f>
        <v>8</v>
      </c>
      <c r="G3685" s="68">
        <f>_xlfn.XLOOKUP(Tabela4[[#This Row],[Tipo]],Tabela5[Tipo],Tabela5[Id_Carga],-1)</f>
        <v>3</v>
      </c>
      <c r="H3685" s="59">
        <f>MONTH(DATE(2024, FIND(Tabela4[[#This Row],[Mês]], "janfevmarabrmaijunjulagosetoutnovdez")/3 + 1, 1))</f>
        <v>9</v>
      </c>
      <c r="I3685" s="51">
        <v>192</v>
      </c>
      <c r="J3685" s="47">
        <v>384</v>
      </c>
    </row>
    <row r="3686" spans="1:10" x14ac:dyDescent="0.25">
      <c r="A3686" s="59" t="s">
        <v>204</v>
      </c>
      <c r="B3686" s="46" t="s">
        <v>191</v>
      </c>
      <c r="C3686" s="46" t="s">
        <v>187</v>
      </c>
      <c r="D3686" s="46" t="s">
        <v>86</v>
      </c>
      <c r="E3686" s="68">
        <f>_xlfn.XLOOKUP(Tabela4[[#This Row],[Origem]],Tabela2[Estado],Tabela2[Id_Porto],-1)</f>
        <v>12</v>
      </c>
      <c r="F3686" s="68">
        <f>_xlfn.XLOOKUP(Tabela4[[#This Row],[Destino]],Tabela2[Estado],Tabela2[Id_Porto],-1)</f>
        <v>4</v>
      </c>
      <c r="G3686" s="68">
        <f>_xlfn.XLOOKUP(Tabela4[[#This Row],[Tipo]],Tabela5[Tipo],Tabela5[Id_Carga],-1)</f>
        <v>3</v>
      </c>
      <c r="H3686" s="59">
        <f>MONTH(DATE(2024, FIND(Tabela4[[#This Row],[Mês]], "janfevmarabrmaijunjulagosetoutnovdez")/3 + 1, 1))</f>
        <v>9</v>
      </c>
      <c r="I3686" s="51">
        <v>192</v>
      </c>
      <c r="J3686" s="47">
        <v>384</v>
      </c>
    </row>
    <row r="3687" spans="1:10" x14ac:dyDescent="0.25">
      <c r="A3687" s="59" t="s">
        <v>204</v>
      </c>
      <c r="B3687" s="46" t="s">
        <v>191</v>
      </c>
      <c r="C3687" s="46" t="s">
        <v>181</v>
      </c>
      <c r="D3687" s="46" t="s">
        <v>177</v>
      </c>
      <c r="E3687" s="68">
        <f>_xlfn.XLOOKUP(Tabela4[[#This Row],[Origem]],Tabela2[Estado],Tabela2[Id_Porto],-1)</f>
        <v>6</v>
      </c>
      <c r="F3687" s="68">
        <f>_xlfn.XLOOKUP(Tabela4[[#This Row],[Destino]],Tabela2[Estado],Tabela2[Id_Porto],-1)</f>
        <v>1</v>
      </c>
      <c r="G3687" s="68">
        <f>_xlfn.XLOOKUP(Tabela4[[#This Row],[Tipo]],Tabela5[Tipo],Tabela5[Id_Carga],-1)</f>
        <v>3</v>
      </c>
      <c r="H3687" s="59">
        <f>MONTH(DATE(2024, FIND(Tabela4[[#This Row],[Mês]], "janfevmarabrmaijunjulagosetoutnovdez")/3 + 1, 1))</f>
        <v>9</v>
      </c>
      <c r="I3687" s="51">
        <v>190</v>
      </c>
      <c r="J3687" s="47">
        <v>380</v>
      </c>
    </row>
    <row r="3688" spans="1:10" x14ac:dyDescent="0.25">
      <c r="A3688" s="59" t="s">
        <v>204</v>
      </c>
      <c r="B3688" s="46" t="s">
        <v>191</v>
      </c>
      <c r="C3688" s="46" t="s">
        <v>182</v>
      </c>
      <c r="D3688" s="46" t="s">
        <v>184</v>
      </c>
      <c r="E3688" s="68">
        <f>_xlfn.XLOOKUP(Tabela4[[#This Row],[Origem]],Tabela2[Estado],Tabela2[Id_Porto],-1)</f>
        <v>7</v>
      </c>
      <c r="F3688" s="68">
        <f>_xlfn.XLOOKUP(Tabela4[[#This Row],[Destino]],Tabela2[Estado],Tabela2[Id_Porto],-1)</f>
        <v>9</v>
      </c>
      <c r="G3688" s="68">
        <f>_xlfn.XLOOKUP(Tabela4[[#This Row],[Tipo]],Tabela5[Tipo],Tabela5[Id_Carga],-1)</f>
        <v>3</v>
      </c>
      <c r="H3688" s="59">
        <f>MONTH(DATE(2024, FIND(Tabela4[[#This Row],[Mês]], "janfevmarabrmaijunjulagosetoutnovdez")/3 + 1, 1))</f>
        <v>9</v>
      </c>
      <c r="I3688" s="51">
        <v>190</v>
      </c>
      <c r="J3688" s="47">
        <v>380</v>
      </c>
    </row>
    <row r="3689" spans="1:10" x14ac:dyDescent="0.25">
      <c r="A3689" s="59" t="s">
        <v>204</v>
      </c>
      <c r="B3689" s="46" t="s">
        <v>192</v>
      </c>
      <c r="C3689" s="46" t="s">
        <v>182</v>
      </c>
      <c r="D3689" s="46" t="s">
        <v>184</v>
      </c>
      <c r="E3689" s="68">
        <f>_xlfn.XLOOKUP(Tabela4[[#This Row],[Origem]],Tabela2[Estado],Tabela2[Id_Porto],-1)</f>
        <v>7</v>
      </c>
      <c r="F3689" s="68">
        <f>_xlfn.XLOOKUP(Tabela4[[#This Row],[Destino]],Tabela2[Estado],Tabela2[Id_Porto],-1)</f>
        <v>9</v>
      </c>
      <c r="G3689" s="68">
        <f>_xlfn.XLOOKUP(Tabela4[[#This Row],[Tipo]],Tabela5[Tipo],Tabela5[Id_Carga],-1)</f>
        <v>1</v>
      </c>
      <c r="H3689" s="59">
        <f>MONTH(DATE(2024, FIND(Tabela4[[#This Row],[Mês]], "janfevmarabrmaijunjulagosetoutnovdez")/3 + 1, 1))</f>
        <v>9</v>
      </c>
      <c r="I3689" s="51">
        <v>373</v>
      </c>
      <c r="J3689" s="47">
        <v>373</v>
      </c>
    </row>
    <row r="3690" spans="1:10" x14ac:dyDescent="0.25">
      <c r="A3690" s="59" t="s">
        <v>204</v>
      </c>
      <c r="B3690" s="46" t="s">
        <v>191</v>
      </c>
      <c r="C3690" s="46" t="s">
        <v>183</v>
      </c>
      <c r="D3690" s="46" t="s">
        <v>181</v>
      </c>
      <c r="E3690" s="68">
        <f>_xlfn.XLOOKUP(Tabela4[[#This Row],[Origem]],Tabela2[Estado],Tabela2[Id_Porto],-1)</f>
        <v>8</v>
      </c>
      <c r="F3690" s="68">
        <f>_xlfn.XLOOKUP(Tabela4[[#This Row],[Destino]],Tabela2[Estado],Tabela2[Id_Porto],-1)</f>
        <v>6</v>
      </c>
      <c r="G3690" s="68">
        <f>_xlfn.XLOOKUP(Tabela4[[#This Row],[Tipo]],Tabela5[Tipo],Tabela5[Id_Carga],-1)</f>
        <v>3</v>
      </c>
      <c r="H3690" s="59">
        <f>MONTH(DATE(2024, FIND(Tabela4[[#This Row],[Mês]], "janfevmarabrmaijunjulagosetoutnovdez")/3 + 1, 1))</f>
        <v>9</v>
      </c>
      <c r="I3690" s="51">
        <v>185</v>
      </c>
      <c r="J3690" s="47">
        <v>370</v>
      </c>
    </row>
    <row r="3691" spans="1:10" x14ac:dyDescent="0.25">
      <c r="A3691" s="59" t="s">
        <v>204</v>
      </c>
      <c r="B3691" s="46" t="s">
        <v>191</v>
      </c>
      <c r="C3691" s="46" t="s">
        <v>177</v>
      </c>
      <c r="D3691" s="46" t="s">
        <v>181</v>
      </c>
      <c r="E3691" s="68">
        <f>_xlfn.XLOOKUP(Tabela4[[#This Row],[Origem]],Tabela2[Estado],Tabela2[Id_Porto],-1)</f>
        <v>1</v>
      </c>
      <c r="F3691" s="68">
        <f>_xlfn.XLOOKUP(Tabela4[[#This Row],[Destino]],Tabela2[Estado],Tabela2[Id_Porto],-1)</f>
        <v>6</v>
      </c>
      <c r="G3691" s="68">
        <f>_xlfn.XLOOKUP(Tabela4[[#This Row],[Tipo]],Tabela5[Tipo],Tabela5[Id_Carga],-1)</f>
        <v>3</v>
      </c>
      <c r="H3691" s="59">
        <f>MONTH(DATE(2024, FIND(Tabela4[[#This Row],[Mês]], "janfevmarabrmaijunjulagosetoutnovdez")/3 + 1, 1))</f>
        <v>9</v>
      </c>
      <c r="I3691" s="51">
        <v>184</v>
      </c>
      <c r="J3691" s="47">
        <v>368</v>
      </c>
    </row>
    <row r="3692" spans="1:10" x14ac:dyDescent="0.25">
      <c r="A3692" s="59" t="s">
        <v>204</v>
      </c>
      <c r="B3692" s="46" t="s">
        <v>193</v>
      </c>
      <c r="C3692" s="46" t="s">
        <v>184</v>
      </c>
      <c r="D3692" s="46" t="s">
        <v>177</v>
      </c>
      <c r="E3692" s="68">
        <f>_xlfn.XLOOKUP(Tabela4[[#This Row],[Origem]],Tabela2[Estado],Tabela2[Id_Porto],-1)</f>
        <v>9</v>
      </c>
      <c r="F3692" s="68">
        <f>_xlfn.XLOOKUP(Tabela4[[#This Row],[Destino]],Tabela2[Estado],Tabela2[Id_Porto],-1)</f>
        <v>1</v>
      </c>
      <c r="G3692" s="68">
        <f>_xlfn.XLOOKUP(Tabela4[[#This Row],[Tipo]],Tabela5[Tipo],Tabela5[Id_Carga],-1)</f>
        <v>4</v>
      </c>
      <c r="H3692" s="59">
        <f>MONTH(DATE(2024, FIND(Tabela4[[#This Row],[Mês]], "janfevmarabrmaijunjulagosetoutnovdez")/3 + 1, 1))</f>
        <v>9</v>
      </c>
      <c r="I3692" s="51">
        <v>180</v>
      </c>
      <c r="J3692" s="47">
        <v>360</v>
      </c>
    </row>
    <row r="3693" spans="1:10" x14ac:dyDescent="0.25">
      <c r="A3693" s="59" t="s">
        <v>204</v>
      </c>
      <c r="B3693" s="46" t="s">
        <v>191</v>
      </c>
      <c r="C3693" s="46" t="s">
        <v>180</v>
      </c>
      <c r="D3693" s="46" t="s">
        <v>177</v>
      </c>
      <c r="E3693" s="68">
        <f>_xlfn.XLOOKUP(Tabela4[[#This Row],[Origem]],Tabela2[Estado],Tabela2[Id_Porto],-1)</f>
        <v>5</v>
      </c>
      <c r="F3693" s="68">
        <f>_xlfn.XLOOKUP(Tabela4[[#This Row],[Destino]],Tabela2[Estado],Tabela2[Id_Porto],-1)</f>
        <v>1</v>
      </c>
      <c r="G3693" s="68">
        <f>_xlfn.XLOOKUP(Tabela4[[#This Row],[Tipo]],Tabela5[Tipo],Tabela5[Id_Carga],-1)</f>
        <v>3</v>
      </c>
      <c r="H3693" s="59">
        <f>MONTH(DATE(2024, FIND(Tabela4[[#This Row],[Mês]], "janfevmarabrmaijunjulagosetoutnovdez")/3 + 1, 1))</f>
        <v>9</v>
      </c>
      <c r="I3693" s="51">
        <v>173</v>
      </c>
      <c r="J3693" s="47">
        <v>346</v>
      </c>
    </row>
    <row r="3694" spans="1:10" x14ac:dyDescent="0.25">
      <c r="A3694" s="59" t="s">
        <v>204</v>
      </c>
      <c r="B3694" s="46" t="s">
        <v>191</v>
      </c>
      <c r="C3694" s="46" t="s">
        <v>181</v>
      </c>
      <c r="D3694" s="46" t="s">
        <v>186</v>
      </c>
      <c r="E3694" s="68">
        <f>_xlfn.XLOOKUP(Tabela4[[#This Row],[Origem]],Tabela2[Estado],Tabela2[Id_Porto],-1)</f>
        <v>6</v>
      </c>
      <c r="F3694" s="68">
        <f>_xlfn.XLOOKUP(Tabela4[[#This Row],[Destino]],Tabela2[Estado],Tabela2[Id_Porto],-1)</f>
        <v>11</v>
      </c>
      <c r="G3694" s="68">
        <f>_xlfn.XLOOKUP(Tabela4[[#This Row],[Tipo]],Tabela5[Tipo],Tabela5[Id_Carga],-1)</f>
        <v>3</v>
      </c>
      <c r="H3694" s="59">
        <f>MONTH(DATE(2024, FIND(Tabela4[[#This Row],[Mês]], "janfevmarabrmaijunjulagosetoutnovdez")/3 + 1, 1))</f>
        <v>9</v>
      </c>
      <c r="I3694" s="51">
        <v>171</v>
      </c>
      <c r="J3694" s="47">
        <v>342</v>
      </c>
    </row>
    <row r="3695" spans="1:10" x14ac:dyDescent="0.25">
      <c r="A3695" s="59" t="s">
        <v>204</v>
      </c>
      <c r="B3695" s="46" t="s">
        <v>192</v>
      </c>
      <c r="C3695" s="46" t="s">
        <v>181</v>
      </c>
      <c r="D3695" s="46" t="s">
        <v>184</v>
      </c>
      <c r="E3695" s="68">
        <f>_xlfn.XLOOKUP(Tabela4[[#This Row],[Origem]],Tabela2[Estado],Tabela2[Id_Porto],-1)</f>
        <v>6</v>
      </c>
      <c r="F3695" s="68">
        <f>_xlfn.XLOOKUP(Tabela4[[#This Row],[Destino]],Tabela2[Estado],Tabela2[Id_Porto],-1)</f>
        <v>9</v>
      </c>
      <c r="G3695" s="68">
        <f>_xlfn.XLOOKUP(Tabela4[[#This Row],[Tipo]],Tabela5[Tipo],Tabela5[Id_Carga],-1)</f>
        <v>1</v>
      </c>
      <c r="H3695" s="59">
        <f>MONTH(DATE(2024, FIND(Tabela4[[#This Row],[Mês]], "janfevmarabrmaijunjulagosetoutnovdez")/3 + 1, 1))</f>
        <v>9</v>
      </c>
      <c r="I3695" s="51">
        <v>342</v>
      </c>
      <c r="J3695" s="47">
        <v>342</v>
      </c>
    </row>
    <row r="3696" spans="1:10" x14ac:dyDescent="0.25">
      <c r="A3696" s="59" t="s">
        <v>204</v>
      </c>
      <c r="B3696" s="46" t="s">
        <v>191</v>
      </c>
      <c r="C3696" s="46" t="s">
        <v>180</v>
      </c>
      <c r="D3696" s="46" t="s">
        <v>86</v>
      </c>
      <c r="E3696" s="68">
        <f>_xlfn.XLOOKUP(Tabela4[[#This Row],[Origem]],Tabela2[Estado],Tabela2[Id_Porto],-1)</f>
        <v>5</v>
      </c>
      <c r="F3696" s="68">
        <f>_xlfn.XLOOKUP(Tabela4[[#This Row],[Destino]],Tabela2[Estado],Tabela2[Id_Porto],-1)</f>
        <v>4</v>
      </c>
      <c r="G3696" s="68">
        <f>_xlfn.XLOOKUP(Tabela4[[#This Row],[Tipo]],Tabela5[Tipo],Tabela5[Id_Carga],-1)</f>
        <v>3</v>
      </c>
      <c r="H3696" s="59">
        <f>MONTH(DATE(2024, FIND(Tabela4[[#This Row],[Mês]], "janfevmarabrmaijunjulagosetoutnovdez")/3 + 1, 1))</f>
        <v>9</v>
      </c>
      <c r="I3696" s="51">
        <v>170</v>
      </c>
      <c r="J3696" s="47">
        <v>340</v>
      </c>
    </row>
    <row r="3697" spans="1:10" x14ac:dyDescent="0.25">
      <c r="A3697" s="59" t="s">
        <v>204</v>
      </c>
      <c r="B3697" s="46" t="s">
        <v>191</v>
      </c>
      <c r="C3697" s="46" t="s">
        <v>86</v>
      </c>
      <c r="D3697" s="46" t="s">
        <v>180</v>
      </c>
      <c r="E3697" s="68">
        <f>_xlfn.XLOOKUP(Tabela4[[#This Row],[Origem]],Tabela2[Estado],Tabela2[Id_Porto],-1)</f>
        <v>4</v>
      </c>
      <c r="F3697" s="68">
        <f>_xlfn.XLOOKUP(Tabela4[[#This Row],[Destino]],Tabela2[Estado],Tabela2[Id_Porto],-1)</f>
        <v>5</v>
      </c>
      <c r="G3697" s="68">
        <f>_xlfn.XLOOKUP(Tabela4[[#This Row],[Tipo]],Tabela5[Tipo],Tabela5[Id_Carga],-1)</f>
        <v>3</v>
      </c>
      <c r="H3697" s="59">
        <f>MONTH(DATE(2024, FIND(Tabela4[[#This Row],[Mês]], "janfevmarabrmaijunjulagosetoutnovdez")/3 + 1, 1))</f>
        <v>9</v>
      </c>
      <c r="I3697" s="51">
        <v>166</v>
      </c>
      <c r="J3697" s="47">
        <v>332</v>
      </c>
    </row>
    <row r="3698" spans="1:10" x14ac:dyDescent="0.25">
      <c r="A3698" s="59" t="s">
        <v>204</v>
      </c>
      <c r="B3698" s="46" t="s">
        <v>192</v>
      </c>
      <c r="C3698" s="46" t="s">
        <v>178</v>
      </c>
      <c r="D3698" s="46" t="s">
        <v>86</v>
      </c>
      <c r="E3698" s="68">
        <f>_xlfn.XLOOKUP(Tabela4[[#This Row],[Origem]],Tabela2[Estado],Tabela2[Id_Porto],-1)</f>
        <v>2</v>
      </c>
      <c r="F3698" s="68">
        <f>_xlfn.XLOOKUP(Tabela4[[#This Row],[Destino]],Tabela2[Estado],Tabela2[Id_Porto],-1)</f>
        <v>4</v>
      </c>
      <c r="G3698" s="68">
        <f>_xlfn.XLOOKUP(Tabela4[[#This Row],[Tipo]],Tabela5[Tipo],Tabela5[Id_Carga],-1)</f>
        <v>1</v>
      </c>
      <c r="H3698" s="59">
        <f>MONTH(DATE(2024, FIND(Tabela4[[#This Row],[Mês]], "janfevmarabrmaijunjulagosetoutnovdez")/3 + 1, 1))</f>
        <v>9</v>
      </c>
      <c r="I3698" s="51">
        <v>321</v>
      </c>
      <c r="J3698" s="47">
        <v>321</v>
      </c>
    </row>
    <row r="3699" spans="1:10" x14ac:dyDescent="0.25">
      <c r="A3699" s="59" t="s">
        <v>204</v>
      </c>
      <c r="B3699" s="46" t="s">
        <v>191</v>
      </c>
      <c r="C3699" s="46" t="s">
        <v>184</v>
      </c>
      <c r="D3699" s="46" t="s">
        <v>177</v>
      </c>
      <c r="E3699" s="68">
        <f>_xlfn.XLOOKUP(Tabela4[[#This Row],[Origem]],Tabela2[Estado],Tabela2[Id_Porto],-1)</f>
        <v>9</v>
      </c>
      <c r="F3699" s="68">
        <f>_xlfn.XLOOKUP(Tabela4[[#This Row],[Destino]],Tabela2[Estado],Tabela2[Id_Porto],-1)</f>
        <v>1</v>
      </c>
      <c r="G3699" s="68">
        <f>_xlfn.XLOOKUP(Tabela4[[#This Row],[Tipo]],Tabela5[Tipo],Tabela5[Id_Carga],-1)</f>
        <v>3</v>
      </c>
      <c r="H3699" s="59">
        <f>MONTH(DATE(2024, FIND(Tabela4[[#This Row],[Mês]], "janfevmarabrmaijunjulagosetoutnovdez")/3 + 1, 1))</f>
        <v>9</v>
      </c>
      <c r="I3699" s="51">
        <v>159</v>
      </c>
      <c r="J3699" s="47">
        <v>318</v>
      </c>
    </row>
    <row r="3700" spans="1:10" x14ac:dyDescent="0.25">
      <c r="A3700" s="59" t="s">
        <v>204</v>
      </c>
      <c r="B3700" s="46" t="s">
        <v>192</v>
      </c>
      <c r="C3700" s="46" t="s">
        <v>178</v>
      </c>
      <c r="D3700" s="46" t="s">
        <v>184</v>
      </c>
      <c r="E3700" s="68">
        <f>_xlfn.XLOOKUP(Tabela4[[#This Row],[Origem]],Tabela2[Estado],Tabela2[Id_Porto],-1)</f>
        <v>2</v>
      </c>
      <c r="F3700" s="68">
        <f>_xlfn.XLOOKUP(Tabela4[[#This Row],[Destino]],Tabela2[Estado],Tabela2[Id_Porto],-1)</f>
        <v>9</v>
      </c>
      <c r="G3700" s="68">
        <f>_xlfn.XLOOKUP(Tabela4[[#This Row],[Tipo]],Tabela5[Tipo],Tabela5[Id_Carga],-1)</f>
        <v>1</v>
      </c>
      <c r="H3700" s="59">
        <f>MONTH(DATE(2024, FIND(Tabela4[[#This Row],[Mês]], "janfevmarabrmaijunjulagosetoutnovdez")/3 + 1, 1))</f>
        <v>9</v>
      </c>
      <c r="I3700" s="51">
        <v>316</v>
      </c>
      <c r="J3700" s="47">
        <v>316</v>
      </c>
    </row>
    <row r="3701" spans="1:10" x14ac:dyDescent="0.25">
      <c r="A3701" s="59" t="s">
        <v>204</v>
      </c>
      <c r="B3701" s="46" t="s">
        <v>193</v>
      </c>
      <c r="C3701" s="46" t="s">
        <v>180</v>
      </c>
      <c r="D3701" s="46" t="s">
        <v>177</v>
      </c>
      <c r="E3701" s="68">
        <f>_xlfn.XLOOKUP(Tabela4[[#This Row],[Origem]],Tabela2[Estado],Tabela2[Id_Porto],-1)</f>
        <v>5</v>
      </c>
      <c r="F3701" s="68">
        <f>_xlfn.XLOOKUP(Tabela4[[#This Row],[Destino]],Tabela2[Estado],Tabela2[Id_Porto],-1)</f>
        <v>1</v>
      </c>
      <c r="G3701" s="68">
        <f>_xlfn.XLOOKUP(Tabela4[[#This Row],[Tipo]],Tabela5[Tipo],Tabela5[Id_Carga],-1)</f>
        <v>4</v>
      </c>
      <c r="H3701" s="59">
        <f>MONTH(DATE(2024, FIND(Tabela4[[#This Row],[Mês]], "janfevmarabrmaijunjulagosetoutnovdez")/3 + 1, 1))</f>
        <v>9</v>
      </c>
      <c r="I3701" s="51">
        <v>152</v>
      </c>
      <c r="J3701" s="47">
        <v>304</v>
      </c>
    </row>
    <row r="3702" spans="1:10" x14ac:dyDescent="0.25">
      <c r="A3702" s="59" t="s">
        <v>204</v>
      </c>
      <c r="B3702" s="46" t="s">
        <v>192</v>
      </c>
      <c r="C3702" s="46" t="s">
        <v>184</v>
      </c>
      <c r="D3702" s="46" t="s">
        <v>177</v>
      </c>
      <c r="E3702" s="68">
        <f>_xlfn.XLOOKUP(Tabela4[[#This Row],[Origem]],Tabela2[Estado],Tabela2[Id_Porto],-1)</f>
        <v>9</v>
      </c>
      <c r="F3702" s="68">
        <f>_xlfn.XLOOKUP(Tabela4[[#This Row],[Destino]],Tabela2[Estado],Tabela2[Id_Porto],-1)</f>
        <v>1</v>
      </c>
      <c r="G3702" s="68">
        <f>_xlfn.XLOOKUP(Tabela4[[#This Row],[Tipo]],Tabela5[Tipo],Tabela5[Id_Carga],-1)</f>
        <v>1</v>
      </c>
      <c r="H3702" s="59">
        <f>MONTH(DATE(2024, FIND(Tabela4[[#This Row],[Mês]], "janfevmarabrmaijunjulagosetoutnovdez")/3 + 1, 1))</f>
        <v>9</v>
      </c>
      <c r="I3702" s="51">
        <v>291</v>
      </c>
      <c r="J3702" s="47">
        <v>291</v>
      </c>
    </row>
    <row r="3703" spans="1:10" x14ac:dyDescent="0.25">
      <c r="A3703" s="59" t="s">
        <v>204</v>
      </c>
      <c r="B3703" s="46" t="s">
        <v>192</v>
      </c>
      <c r="C3703" s="46" t="s">
        <v>183</v>
      </c>
      <c r="D3703" s="46" t="s">
        <v>184</v>
      </c>
      <c r="E3703" s="68">
        <f>_xlfn.XLOOKUP(Tabela4[[#This Row],[Origem]],Tabela2[Estado],Tabela2[Id_Porto],-1)</f>
        <v>8</v>
      </c>
      <c r="F3703" s="68">
        <f>_xlfn.XLOOKUP(Tabela4[[#This Row],[Destino]],Tabela2[Estado],Tabela2[Id_Porto],-1)</f>
        <v>9</v>
      </c>
      <c r="G3703" s="68">
        <f>_xlfn.XLOOKUP(Tabela4[[#This Row],[Tipo]],Tabela5[Tipo],Tabela5[Id_Carga],-1)</f>
        <v>1</v>
      </c>
      <c r="H3703" s="59">
        <f>MONTH(DATE(2024, FIND(Tabela4[[#This Row],[Mês]], "janfevmarabrmaijunjulagosetoutnovdez")/3 + 1, 1))</f>
        <v>9</v>
      </c>
      <c r="I3703" s="51">
        <v>272</v>
      </c>
      <c r="J3703" s="47">
        <v>272</v>
      </c>
    </row>
    <row r="3704" spans="1:10" x14ac:dyDescent="0.25">
      <c r="A3704" s="59" t="s">
        <v>204</v>
      </c>
      <c r="B3704" s="46" t="s">
        <v>192</v>
      </c>
      <c r="C3704" s="46" t="s">
        <v>86</v>
      </c>
      <c r="D3704" s="46" t="s">
        <v>177</v>
      </c>
      <c r="E3704" s="68">
        <f>_xlfn.XLOOKUP(Tabela4[[#This Row],[Origem]],Tabela2[Estado],Tabela2[Id_Porto],-1)</f>
        <v>4</v>
      </c>
      <c r="F3704" s="68">
        <f>_xlfn.XLOOKUP(Tabela4[[#This Row],[Destino]],Tabela2[Estado],Tabela2[Id_Porto],-1)</f>
        <v>1</v>
      </c>
      <c r="G3704" s="68">
        <f>_xlfn.XLOOKUP(Tabela4[[#This Row],[Tipo]],Tabela5[Tipo],Tabela5[Id_Carga],-1)</f>
        <v>1</v>
      </c>
      <c r="H3704" s="59">
        <f>MONTH(DATE(2024, FIND(Tabela4[[#This Row],[Mês]], "janfevmarabrmaijunjulagosetoutnovdez")/3 + 1, 1))</f>
        <v>9</v>
      </c>
      <c r="I3704" s="51">
        <v>271</v>
      </c>
      <c r="J3704" s="47">
        <v>271</v>
      </c>
    </row>
    <row r="3705" spans="1:10" x14ac:dyDescent="0.25">
      <c r="A3705" s="59" t="s">
        <v>204</v>
      </c>
      <c r="B3705" s="46" t="s">
        <v>191</v>
      </c>
      <c r="C3705" s="46" t="s">
        <v>186</v>
      </c>
      <c r="D3705" s="46" t="s">
        <v>177</v>
      </c>
      <c r="E3705" s="68">
        <f>_xlfn.XLOOKUP(Tabela4[[#This Row],[Origem]],Tabela2[Estado],Tabela2[Id_Porto],-1)</f>
        <v>11</v>
      </c>
      <c r="F3705" s="68">
        <f>_xlfn.XLOOKUP(Tabela4[[#This Row],[Destino]],Tabela2[Estado],Tabela2[Id_Porto],-1)</f>
        <v>1</v>
      </c>
      <c r="G3705" s="68">
        <f>_xlfn.XLOOKUP(Tabela4[[#This Row],[Tipo]],Tabela5[Tipo],Tabela5[Id_Carga],-1)</f>
        <v>3</v>
      </c>
      <c r="H3705" s="59">
        <f>MONTH(DATE(2024, FIND(Tabela4[[#This Row],[Mês]], "janfevmarabrmaijunjulagosetoutnovdez")/3 + 1, 1))</f>
        <v>9</v>
      </c>
      <c r="I3705" s="51">
        <v>135</v>
      </c>
      <c r="J3705" s="47">
        <v>270</v>
      </c>
    </row>
    <row r="3706" spans="1:10" x14ac:dyDescent="0.25">
      <c r="A3706" s="59" t="s">
        <v>204</v>
      </c>
      <c r="B3706" s="46" t="s">
        <v>191</v>
      </c>
      <c r="C3706" s="46" t="s">
        <v>187</v>
      </c>
      <c r="D3706" s="46" t="s">
        <v>177</v>
      </c>
      <c r="E3706" s="68">
        <f>_xlfn.XLOOKUP(Tabela4[[#This Row],[Origem]],Tabela2[Estado],Tabela2[Id_Porto],-1)</f>
        <v>12</v>
      </c>
      <c r="F3706" s="68">
        <f>_xlfn.XLOOKUP(Tabela4[[#This Row],[Destino]],Tabela2[Estado],Tabela2[Id_Porto],-1)</f>
        <v>1</v>
      </c>
      <c r="G3706" s="68">
        <f>_xlfn.XLOOKUP(Tabela4[[#This Row],[Tipo]],Tabela5[Tipo],Tabela5[Id_Carga],-1)</f>
        <v>3</v>
      </c>
      <c r="H3706" s="59">
        <f>MONTH(DATE(2024, FIND(Tabela4[[#This Row],[Mês]], "janfevmarabrmaijunjulagosetoutnovdez")/3 + 1, 1))</f>
        <v>9</v>
      </c>
      <c r="I3706" s="51">
        <v>133</v>
      </c>
      <c r="J3706" s="47">
        <v>266</v>
      </c>
    </row>
    <row r="3707" spans="1:10" x14ac:dyDescent="0.25">
      <c r="A3707" s="59" t="s">
        <v>204</v>
      </c>
      <c r="B3707" s="46" t="s">
        <v>192</v>
      </c>
      <c r="C3707" s="46" t="s">
        <v>86</v>
      </c>
      <c r="D3707" s="46" t="s">
        <v>186</v>
      </c>
      <c r="E3707" s="68">
        <f>_xlfn.XLOOKUP(Tabela4[[#This Row],[Origem]],Tabela2[Estado],Tabela2[Id_Porto],-1)</f>
        <v>4</v>
      </c>
      <c r="F3707" s="68">
        <f>_xlfn.XLOOKUP(Tabela4[[#This Row],[Destino]],Tabela2[Estado],Tabela2[Id_Porto],-1)</f>
        <v>11</v>
      </c>
      <c r="G3707" s="68">
        <f>_xlfn.XLOOKUP(Tabela4[[#This Row],[Tipo]],Tabela5[Tipo],Tabela5[Id_Carga],-1)</f>
        <v>1</v>
      </c>
      <c r="H3707" s="59">
        <f>MONTH(DATE(2024, FIND(Tabela4[[#This Row],[Mês]], "janfevmarabrmaijunjulagosetoutnovdez")/3 + 1, 1))</f>
        <v>9</v>
      </c>
      <c r="I3707" s="51">
        <v>260</v>
      </c>
      <c r="J3707" s="47">
        <v>260</v>
      </c>
    </row>
    <row r="3708" spans="1:10" x14ac:dyDescent="0.25">
      <c r="A3708" s="59" t="s">
        <v>204</v>
      </c>
      <c r="B3708" s="46" t="s">
        <v>192</v>
      </c>
      <c r="C3708" s="46" t="s">
        <v>187</v>
      </c>
      <c r="D3708" s="46" t="s">
        <v>181</v>
      </c>
      <c r="E3708" s="68">
        <f>_xlfn.XLOOKUP(Tabela4[[#This Row],[Origem]],Tabela2[Estado],Tabela2[Id_Porto],-1)</f>
        <v>12</v>
      </c>
      <c r="F3708" s="68">
        <f>_xlfn.XLOOKUP(Tabela4[[#This Row],[Destino]],Tabela2[Estado],Tabela2[Id_Porto],-1)</f>
        <v>6</v>
      </c>
      <c r="G3708" s="68">
        <f>_xlfn.XLOOKUP(Tabela4[[#This Row],[Tipo]],Tabela5[Tipo],Tabela5[Id_Carga],-1)</f>
        <v>1</v>
      </c>
      <c r="H3708" s="59">
        <f>MONTH(DATE(2024, FIND(Tabela4[[#This Row],[Mês]], "janfevmarabrmaijunjulagosetoutnovdez")/3 + 1, 1))</f>
        <v>9</v>
      </c>
      <c r="I3708" s="51">
        <v>255</v>
      </c>
      <c r="J3708" s="47">
        <v>255</v>
      </c>
    </row>
    <row r="3709" spans="1:10" x14ac:dyDescent="0.25">
      <c r="A3709" s="59" t="s">
        <v>204</v>
      </c>
      <c r="B3709" s="46" t="s">
        <v>192</v>
      </c>
      <c r="C3709" s="46" t="s">
        <v>184</v>
      </c>
      <c r="D3709" s="46" t="s">
        <v>182</v>
      </c>
      <c r="E3709" s="68">
        <f>_xlfn.XLOOKUP(Tabela4[[#This Row],[Origem]],Tabela2[Estado],Tabela2[Id_Porto],-1)</f>
        <v>9</v>
      </c>
      <c r="F3709" s="68">
        <f>_xlfn.XLOOKUP(Tabela4[[#This Row],[Destino]],Tabela2[Estado],Tabela2[Id_Porto],-1)</f>
        <v>7</v>
      </c>
      <c r="G3709" s="68">
        <f>_xlfn.XLOOKUP(Tabela4[[#This Row],[Tipo]],Tabela5[Tipo],Tabela5[Id_Carga],-1)</f>
        <v>1</v>
      </c>
      <c r="H3709" s="59">
        <f>MONTH(DATE(2024, FIND(Tabela4[[#This Row],[Mês]], "janfevmarabrmaijunjulagosetoutnovdez")/3 + 1, 1))</f>
        <v>9</v>
      </c>
      <c r="I3709" s="51">
        <v>254</v>
      </c>
      <c r="J3709" s="47">
        <v>254</v>
      </c>
    </row>
    <row r="3710" spans="1:10" x14ac:dyDescent="0.25">
      <c r="A3710" s="59" t="s">
        <v>204</v>
      </c>
      <c r="B3710" s="46" t="s">
        <v>191</v>
      </c>
      <c r="C3710" s="46" t="s">
        <v>178</v>
      </c>
      <c r="D3710" s="46" t="s">
        <v>184</v>
      </c>
      <c r="E3710" s="68">
        <f>_xlfn.XLOOKUP(Tabela4[[#This Row],[Origem]],Tabela2[Estado],Tabela2[Id_Porto],-1)</f>
        <v>2</v>
      </c>
      <c r="F3710" s="68">
        <f>_xlfn.XLOOKUP(Tabela4[[#This Row],[Destino]],Tabela2[Estado],Tabela2[Id_Porto],-1)</f>
        <v>9</v>
      </c>
      <c r="G3710" s="68">
        <f>_xlfn.XLOOKUP(Tabela4[[#This Row],[Tipo]],Tabela5[Tipo],Tabela5[Id_Carga],-1)</f>
        <v>3</v>
      </c>
      <c r="H3710" s="59">
        <f>MONTH(DATE(2024, FIND(Tabela4[[#This Row],[Mês]], "janfevmarabrmaijunjulagosetoutnovdez")/3 + 1, 1))</f>
        <v>9</v>
      </c>
      <c r="I3710" s="51">
        <v>118</v>
      </c>
      <c r="J3710" s="47">
        <v>236</v>
      </c>
    </row>
    <row r="3711" spans="1:10" x14ac:dyDescent="0.25">
      <c r="A3711" s="59" t="s">
        <v>204</v>
      </c>
      <c r="B3711" s="46" t="s">
        <v>191</v>
      </c>
      <c r="C3711" s="46" t="s">
        <v>181</v>
      </c>
      <c r="D3711" s="46" t="s">
        <v>86</v>
      </c>
      <c r="E3711" s="68">
        <f>_xlfn.XLOOKUP(Tabela4[[#This Row],[Origem]],Tabela2[Estado],Tabela2[Id_Porto],-1)</f>
        <v>6</v>
      </c>
      <c r="F3711" s="68">
        <f>_xlfn.XLOOKUP(Tabela4[[#This Row],[Destino]],Tabela2[Estado],Tabela2[Id_Porto],-1)</f>
        <v>4</v>
      </c>
      <c r="G3711" s="68">
        <f>_xlfn.XLOOKUP(Tabela4[[#This Row],[Tipo]],Tabela5[Tipo],Tabela5[Id_Carga],-1)</f>
        <v>3</v>
      </c>
      <c r="H3711" s="59">
        <f>MONTH(DATE(2024, FIND(Tabela4[[#This Row],[Mês]], "janfevmarabrmaijunjulagosetoutnovdez")/3 + 1, 1))</f>
        <v>9</v>
      </c>
      <c r="I3711" s="51">
        <v>117</v>
      </c>
      <c r="J3711" s="47">
        <v>234</v>
      </c>
    </row>
    <row r="3712" spans="1:10" x14ac:dyDescent="0.25">
      <c r="A3712" s="59" t="s">
        <v>204</v>
      </c>
      <c r="B3712" s="46" t="s">
        <v>191</v>
      </c>
      <c r="C3712" s="46" t="s">
        <v>86</v>
      </c>
      <c r="D3712" s="46" t="s">
        <v>184</v>
      </c>
      <c r="E3712" s="68">
        <f>_xlfn.XLOOKUP(Tabela4[[#This Row],[Origem]],Tabela2[Estado],Tabela2[Id_Porto],-1)</f>
        <v>4</v>
      </c>
      <c r="F3712" s="68">
        <f>_xlfn.XLOOKUP(Tabela4[[#This Row],[Destino]],Tabela2[Estado],Tabela2[Id_Porto],-1)</f>
        <v>9</v>
      </c>
      <c r="G3712" s="68">
        <f>_xlfn.XLOOKUP(Tabela4[[#This Row],[Tipo]],Tabela5[Tipo],Tabela5[Id_Carga],-1)</f>
        <v>3</v>
      </c>
      <c r="H3712" s="59">
        <f>MONTH(DATE(2024, FIND(Tabela4[[#This Row],[Mês]], "janfevmarabrmaijunjulagosetoutnovdez")/3 + 1, 1))</f>
        <v>9</v>
      </c>
      <c r="I3712" s="51">
        <v>115</v>
      </c>
      <c r="J3712" s="47">
        <v>230</v>
      </c>
    </row>
    <row r="3713" spans="1:10" x14ac:dyDescent="0.25">
      <c r="A3713" s="59" t="s">
        <v>204</v>
      </c>
      <c r="B3713" s="46" t="s">
        <v>192</v>
      </c>
      <c r="C3713" s="46" t="s">
        <v>181</v>
      </c>
      <c r="D3713" s="46" t="s">
        <v>184</v>
      </c>
      <c r="E3713" s="68">
        <f>_xlfn.XLOOKUP(Tabela4[[#This Row],[Origem]],Tabela2[Estado],Tabela2[Id_Porto],-1)</f>
        <v>6</v>
      </c>
      <c r="F3713" s="68">
        <f>_xlfn.XLOOKUP(Tabela4[[#This Row],[Destino]],Tabela2[Estado],Tabela2[Id_Porto],-1)</f>
        <v>9</v>
      </c>
      <c r="G3713" s="68">
        <f>_xlfn.XLOOKUP(Tabela4[[#This Row],[Tipo]],Tabela5[Tipo],Tabela5[Id_Carga],-1)</f>
        <v>1</v>
      </c>
      <c r="H3713" s="59">
        <f>MONTH(DATE(2024, FIND(Tabela4[[#This Row],[Mês]], "janfevmarabrmaijunjulagosetoutnovdez")/3 + 1, 1))</f>
        <v>9</v>
      </c>
      <c r="I3713" s="51">
        <v>227</v>
      </c>
      <c r="J3713" s="47">
        <v>227</v>
      </c>
    </row>
    <row r="3714" spans="1:10" x14ac:dyDescent="0.25">
      <c r="A3714" s="59" t="s">
        <v>204</v>
      </c>
      <c r="B3714" s="46" t="s">
        <v>191</v>
      </c>
      <c r="C3714" s="46" t="s">
        <v>183</v>
      </c>
      <c r="D3714" s="46" t="s">
        <v>86</v>
      </c>
      <c r="E3714" s="68">
        <f>_xlfn.XLOOKUP(Tabela4[[#This Row],[Origem]],Tabela2[Estado],Tabela2[Id_Porto],-1)</f>
        <v>8</v>
      </c>
      <c r="F3714" s="68">
        <f>_xlfn.XLOOKUP(Tabela4[[#This Row],[Destino]],Tabela2[Estado],Tabela2[Id_Porto],-1)</f>
        <v>4</v>
      </c>
      <c r="G3714" s="68">
        <f>_xlfn.XLOOKUP(Tabela4[[#This Row],[Tipo]],Tabela5[Tipo],Tabela5[Id_Carga],-1)</f>
        <v>3</v>
      </c>
      <c r="H3714" s="59">
        <f>MONTH(DATE(2024, FIND(Tabela4[[#This Row],[Mês]], "janfevmarabrmaijunjulagosetoutnovdez")/3 + 1, 1))</f>
        <v>9</v>
      </c>
      <c r="I3714" s="51">
        <v>112</v>
      </c>
      <c r="J3714" s="47">
        <v>224</v>
      </c>
    </row>
    <row r="3715" spans="1:10" x14ac:dyDescent="0.25">
      <c r="A3715" s="59" t="s">
        <v>204</v>
      </c>
      <c r="B3715" s="46" t="s">
        <v>191</v>
      </c>
      <c r="C3715" s="46" t="s">
        <v>181</v>
      </c>
      <c r="D3715" s="46" t="s">
        <v>180</v>
      </c>
      <c r="E3715" s="68">
        <f>_xlfn.XLOOKUP(Tabela4[[#This Row],[Origem]],Tabela2[Estado],Tabela2[Id_Porto],-1)</f>
        <v>6</v>
      </c>
      <c r="F3715" s="68">
        <f>_xlfn.XLOOKUP(Tabela4[[#This Row],[Destino]],Tabela2[Estado],Tabela2[Id_Porto],-1)</f>
        <v>5</v>
      </c>
      <c r="G3715" s="68">
        <f>_xlfn.XLOOKUP(Tabela4[[#This Row],[Tipo]],Tabela5[Tipo],Tabela5[Id_Carga],-1)</f>
        <v>3</v>
      </c>
      <c r="H3715" s="59">
        <f>MONTH(DATE(2024, FIND(Tabela4[[#This Row],[Mês]], "janfevmarabrmaijunjulagosetoutnovdez")/3 + 1, 1))</f>
        <v>9</v>
      </c>
      <c r="I3715" s="51">
        <v>111</v>
      </c>
      <c r="J3715" s="47">
        <v>222</v>
      </c>
    </row>
    <row r="3716" spans="1:10" x14ac:dyDescent="0.25">
      <c r="A3716" s="59" t="s">
        <v>204</v>
      </c>
      <c r="B3716" s="46" t="s">
        <v>192</v>
      </c>
      <c r="C3716" s="46" t="s">
        <v>86</v>
      </c>
      <c r="D3716" s="46" t="s">
        <v>184</v>
      </c>
      <c r="E3716" s="68">
        <f>_xlfn.XLOOKUP(Tabela4[[#This Row],[Origem]],Tabela2[Estado],Tabela2[Id_Porto],-1)</f>
        <v>4</v>
      </c>
      <c r="F3716" s="68">
        <f>_xlfn.XLOOKUP(Tabela4[[#This Row],[Destino]],Tabela2[Estado],Tabela2[Id_Porto],-1)</f>
        <v>9</v>
      </c>
      <c r="G3716" s="68">
        <f>_xlfn.XLOOKUP(Tabela4[[#This Row],[Tipo]],Tabela5[Tipo],Tabela5[Id_Carga],-1)</f>
        <v>1</v>
      </c>
      <c r="H3716" s="59">
        <f>MONTH(DATE(2024, FIND(Tabela4[[#This Row],[Mês]], "janfevmarabrmaijunjulagosetoutnovdez")/3 + 1, 1))</f>
        <v>9</v>
      </c>
      <c r="I3716" s="51">
        <v>216</v>
      </c>
      <c r="J3716" s="47">
        <v>216</v>
      </c>
    </row>
    <row r="3717" spans="1:10" x14ac:dyDescent="0.25">
      <c r="A3717" s="59" t="s">
        <v>204</v>
      </c>
      <c r="B3717" s="46" t="s">
        <v>191</v>
      </c>
      <c r="C3717" s="46" t="s">
        <v>182</v>
      </c>
      <c r="D3717" s="46" t="s">
        <v>184</v>
      </c>
      <c r="E3717" s="68">
        <f>_xlfn.XLOOKUP(Tabela4[[#This Row],[Origem]],Tabela2[Estado],Tabela2[Id_Porto],-1)</f>
        <v>7</v>
      </c>
      <c r="F3717" s="68">
        <f>_xlfn.XLOOKUP(Tabela4[[#This Row],[Destino]],Tabela2[Estado],Tabela2[Id_Porto],-1)</f>
        <v>9</v>
      </c>
      <c r="G3717" s="68">
        <f>_xlfn.XLOOKUP(Tabela4[[#This Row],[Tipo]],Tabela5[Tipo],Tabela5[Id_Carga],-1)</f>
        <v>3</v>
      </c>
      <c r="H3717" s="59">
        <f>MONTH(DATE(2024, FIND(Tabela4[[#This Row],[Mês]], "janfevmarabrmaijunjulagosetoutnovdez")/3 + 1, 1))</f>
        <v>9</v>
      </c>
      <c r="I3717" s="51">
        <v>107</v>
      </c>
      <c r="J3717" s="47">
        <v>214</v>
      </c>
    </row>
    <row r="3718" spans="1:10" x14ac:dyDescent="0.25">
      <c r="A3718" s="59" t="s">
        <v>204</v>
      </c>
      <c r="B3718" s="46" t="s">
        <v>192</v>
      </c>
      <c r="C3718" s="46" t="s">
        <v>186</v>
      </c>
      <c r="D3718" s="46" t="s">
        <v>181</v>
      </c>
      <c r="E3718" s="68">
        <f>_xlfn.XLOOKUP(Tabela4[[#This Row],[Origem]],Tabela2[Estado],Tabela2[Id_Porto],-1)</f>
        <v>11</v>
      </c>
      <c r="F3718" s="68">
        <f>_xlfn.XLOOKUP(Tabela4[[#This Row],[Destino]],Tabela2[Estado],Tabela2[Id_Porto],-1)</f>
        <v>6</v>
      </c>
      <c r="G3718" s="68">
        <f>_xlfn.XLOOKUP(Tabela4[[#This Row],[Tipo]],Tabela5[Tipo],Tabela5[Id_Carga],-1)</f>
        <v>1</v>
      </c>
      <c r="H3718" s="59">
        <f>MONTH(DATE(2024, FIND(Tabela4[[#This Row],[Mês]], "janfevmarabrmaijunjulagosetoutnovdez")/3 + 1, 1))</f>
        <v>9</v>
      </c>
      <c r="I3718" s="51">
        <v>213</v>
      </c>
      <c r="J3718" s="47">
        <v>213</v>
      </c>
    </row>
    <row r="3719" spans="1:10" x14ac:dyDescent="0.25">
      <c r="A3719" s="59" t="s">
        <v>204</v>
      </c>
      <c r="B3719" s="46" t="s">
        <v>192</v>
      </c>
      <c r="C3719" s="46" t="s">
        <v>184</v>
      </c>
      <c r="D3719" s="46" t="s">
        <v>183</v>
      </c>
      <c r="E3719" s="68">
        <f>_xlfn.XLOOKUP(Tabela4[[#This Row],[Origem]],Tabela2[Estado],Tabela2[Id_Porto],-1)</f>
        <v>9</v>
      </c>
      <c r="F3719" s="68">
        <f>_xlfn.XLOOKUP(Tabela4[[#This Row],[Destino]],Tabela2[Estado],Tabela2[Id_Porto],-1)</f>
        <v>8</v>
      </c>
      <c r="G3719" s="68">
        <f>_xlfn.XLOOKUP(Tabela4[[#This Row],[Tipo]],Tabela5[Tipo],Tabela5[Id_Carga],-1)</f>
        <v>1</v>
      </c>
      <c r="H3719" s="59">
        <f>MONTH(DATE(2024, FIND(Tabela4[[#This Row],[Mês]], "janfevmarabrmaijunjulagosetoutnovdez")/3 + 1, 1))</f>
        <v>9</v>
      </c>
      <c r="I3719" s="51">
        <v>209</v>
      </c>
      <c r="J3719" s="47">
        <v>209</v>
      </c>
    </row>
    <row r="3720" spans="1:10" x14ac:dyDescent="0.25">
      <c r="A3720" s="59" t="s">
        <v>204</v>
      </c>
      <c r="B3720" s="46" t="s">
        <v>191</v>
      </c>
      <c r="C3720" s="46" t="s">
        <v>180</v>
      </c>
      <c r="D3720" s="46" t="s">
        <v>86</v>
      </c>
      <c r="E3720" s="68">
        <f>_xlfn.XLOOKUP(Tabela4[[#This Row],[Origem]],Tabela2[Estado],Tabela2[Id_Porto],-1)</f>
        <v>5</v>
      </c>
      <c r="F3720" s="68">
        <f>_xlfn.XLOOKUP(Tabela4[[#This Row],[Destino]],Tabela2[Estado],Tabela2[Id_Porto],-1)</f>
        <v>4</v>
      </c>
      <c r="G3720" s="68">
        <f>_xlfn.XLOOKUP(Tabela4[[#This Row],[Tipo]],Tabela5[Tipo],Tabela5[Id_Carga],-1)</f>
        <v>3</v>
      </c>
      <c r="H3720" s="59">
        <f>MONTH(DATE(2024, FIND(Tabela4[[#This Row],[Mês]], "janfevmarabrmaijunjulagosetoutnovdez")/3 + 1, 1))</f>
        <v>9</v>
      </c>
      <c r="I3720" s="51">
        <v>104</v>
      </c>
      <c r="J3720" s="47">
        <v>208</v>
      </c>
    </row>
    <row r="3721" spans="1:10" x14ac:dyDescent="0.25">
      <c r="A3721" s="59" t="s">
        <v>204</v>
      </c>
      <c r="B3721" s="46" t="s">
        <v>193</v>
      </c>
      <c r="C3721" s="46" t="s">
        <v>184</v>
      </c>
      <c r="D3721" s="46" t="s">
        <v>183</v>
      </c>
      <c r="E3721" s="68">
        <f>_xlfn.XLOOKUP(Tabela4[[#This Row],[Origem]],Tabela2[Estado],Tabela2[Id_Porto],-1)</f>
        <v>9</v>
      </c>
      <c r="F3721" s="68">
        <f>_xlfn.XLOOKUP(Tabela4[[#This Row],[Destino]],Tabela2[Estado],Tabela2[Id_Porto],-1)</f>
        <v>8</v>
      </c>
      <c r="G3721" s="68">
        <f>_xlfn.XLOOKUP(Tabela4[[#This Row],[Tipo]],Tabela5[Tipo],Tabela5[Id_Carga],-1)</f>
        <v>4</v>
      </c>
      <c r="H3721" s="59">
        <f>MONTH(DATE(2024, FIND(Tabela4[[#This Row],[Mês]], "janfevmarabrmaijunjulagosetoutnovdez")/3 + 1, 1))</f>
        <v>9</v>
      </c>
      <c r="I3721" s="51">
        <v>100</v>
      </c>
      <c r="J3721" s="47">
        <v>200</v>
      </c>
    </row>
    <row r="3722" spans="1:10" x14ac:dyDescent="0.25">
      <c r="A3722" s="59" t="s">
        <v>204</v>
      </c>
      <c r="B3722" s="46" t="s">
        <v>192</v>
      </c>
      <c r="C3722" s="46" t="s">
        <v>180</v>
      </c>
      <c r="D3722" s="46" t="s">
        <v>181</v>
      </c>
      <c r="E3722" s="68">
        <f>_xlfn.XLOOKUP(Tabela4[[#This Row],[Origem]],Tabela2[Estado],Tabela2[Id_Porto],-1)</f>
        <v>5</v>
      </c>
      <c r="F3722" s="68">
        <f>_xlfn.XLOOKUP(Tabela4[[#This Row],[Destino]],Tabela2[Estado],Tabela2[Id_Porto],-1)</f>
        <v>6</v>
      </c>
      <c r="G3722" s="68">
        <f>_xlfn.XLOOKUP(Tabela4[[#This Row],[Tipo]],Tabela5[Tipo],Tabela5[Id_Carga],-1)</f>
        <v>1</v>
      </c>
      <c r="H3722" s="59">
        <f>MONTH(DATE(2024, FIND(Tabela4[[#This Row],[Mês]], "janfevmarabrmaijunjulagosetoutnovdez")/3 + 1, 1))</f>
        <v>9</v>
      </c>
      <c r="I3722" s="51">
        <v>198</v>
      </c>
      <c r="J3722" s="47">
        <v>198</v>
      </c>
    </row>
    <row r="3723" spans="1:10" x14ac:dyDescent="0.25">
      <c r="A3723" s="59" t="s">
        <v>204</v>
      </c>
      <c r="B3723" s="46" t="s">
        <v>191</v>
      </c>
      <c r="C3723" s="46" t="s">
        <v>180</v>
      </c>
      <c r="D3723" s="46" t="s">
        <v>187</v>
      </c>
      <c r="E3723" s="68">
        <f>_xlfn.XLOOKUP(Tabela4[[#This Row],[Origem]],Tabela2[Estado],Tabela2[Id_Porto],-1)</f>
        <v>5</v>
      </c>
      <c r="F3723" s="68">
        <f>_xlfn.XLOOKUP(Tabela4[[#This Row],[Destino]],Tabela2[Estado],Tabela2[Id_Porto],-1)</f>
        <v>12</v>
      </c>
      <c r="G3723" s="68">
        <f>_xlfn.XLOOKUP(Tabela4[[#This Row],[Tipo]],Tabela5[Tipo],Tabela5[Id_Carga],-1)</f>
        <v>3</v>
      </c>
      <c r="H3723" s="59">
        <f>MONTH(DATE(2024, FIND(Tabela4[[#This Row],[Mês]], "janfevmarabrmaijunjulagosetoutnovdez")/3 + 1, 1))</f>
        <v>9</v>
      </c>
      <c r="I3723" s="51">
        <v>98</v>
      </c>
      <c r="J3723" s="47">
        <v>196</v>
      </c>
    </row>
    <row r="3724" spans="1:10" x14ac:dyDescent="0.25">
      <c r="A3724" s="59" t="s">
        <v>204</v>
      </c>
      <c r="B3724" s="46" t="s">
        <v>192</v>
      </c>
      <c r="C3724" s="46" t="s">
        <v>182</v>
      </c>
      <c r="D3724" s="46" t="s">
        <v>184</v>
      </c>
      <c r="E3724" s="68">
        <f>_xlfn.XLOOKUP(Tabela4[[#This Row],[Origem]],Tabela2[Estado],Tabela2[Id_Porto],-1)</f>
        <v>7</v>
      </c>
      <c r="F3724" s="68">
        <f>_xlfn.XLOOKUP(Tabela4[[#This Row],[Destino]],Tabela2[Estado],Tabela2[Id_Porto],-1)</f>
        <v>9</v>
      </c>
      <c r="G3724" s="68">
        <f>_xlfn.XLOOKUP(Tabela4[[#This Row],[Tipo]],Tabela5[Tipo],Tabela5[Id_Carga],-1)</f>
        <v>1</v>
      </c>
      <c r="H3724" s="59">
        <f>MONTH(DATE(2024, FIND(Tabela4[[#This Row],[Mês]], "janfevmarabrmaijunjulagosetoutnovdez")/3 + 1, 1))</f>
        <v>9</v>
      </c>
      <c r="I3724" s="51">
        <v>195</v>
      </c>
      <c r="J3724" s="47">
        <v>195</v>
      </c>
    </row>
    <row r="3725" spans="1:10" x14ac:dyDescent="0.25">
      <c r="A3725" s="59" t="s">
        <v>204</v>
      </c>
      <c r="B3725" s="46" t="s">
        <v>191</v>
      </c>
      <c r="C3725" s="46" t="s">
        <v>86</v>
      </c>
      <c r="D3725" s="46" t="s">
        <v>186</v>
      </c>
      <c r="E3725" s="68">
        <f>_xlfn.XLOOKUP(Tabela4[[#This Row],[Origem]],Tabela2[Estado],Tabela2[Id_Porto],-1)</f>
        <v>4</v>
      </c>
      <c r="F3725" s="68">
        <f>_xlfn.XLOOKUP(Tabela4[[#This Row],[Destino]],Tabela2[Estado],Tabela2[Id_Porto],-1)</f>
        <v>11</v>
      </c>
      <c r="G3725" s="68">
        <f>_xlfn.XLOOKUP(Tabela4[[#This Row],[Tipo]],Tabela5[Tipo],Tabela5[Id_Carga],-1)</f>
        <v>3</v>
      </c>
      <c r="H3725" s="59">
        <f>MONTH(DATE(2024, FIND(Tabela4[[#This Row],[Mês]], "janfevmarabrmaijunjulagosetoutnovdez")/3 + 1, 1))</f>
        <v>9</v>
      </c>
      <c r="I3725" s="51">
        <v>96</v>
      </c>
      <c r="J3725" s="47">
        <v>192</v>
      </c>
    </row>
    <row r="3726" spans="1:10" x14ac:dyDescent="0.25">
      <c r="A3726" s="59" t="s">
        <v>204</v>
      </c>
      <c r="B3726" s="46" t="s">
        <v>192</v>
      </c>
      <c r="C3726" s="46" t="s">
        <v>181</v>
      </c>
      <c r="D3726" s="46" t="s">
        <v>184</v>
      </c>
      <c r="E3726" s="68">
        <f>_xlfn.XLOOKUP(Tabela4[[#This Row],[Origem]],Tabela2[Estado],Tabela2[Id_Porto],-1)</f>
        <v>6</v>
      </c>
      <c r="F3726" s="68">
        <f>_xlfn.XLOOKUP(Tabela4[[#This Row],[Destino]],Tabela2[Estado],Tabela2[Id_Porto],-1)</f>
        <v>9</v>
      </c>
      <c r="G3726" s="68">
        <f>_xlfn.XLOOKUP(Tabela4[[#This Row],[Tipo]],Tabela5[Tipo],Tabela5[Id_Carga],-1)</f>
        <v>1</v>
      </c>
      <c r="H3726" s="59">
        <f>MONTH(DATE(2024, FIND(Tabela4[[#This Row],[Mês]], "janfevmarabrmaijunjulagosetoutnovdez")/3 + 1, 1))</f>
        <v>9</v>
      </c>
      <c r="I3726" s="51">
        <v>190</v>
      </c>
      <c r="J3726" s="47">
        <v>190</v>
      </c>
    </row>
    <row r="3727" spans="1:10" x14ac:dyDescent="0.25">
      <c r="A3727" s="59" t="s">
        <v>204</v>
      </c>
      <c r="B3727" s="46" t="s">
        <v>191</v>
      </c>
      <c r="C3727" s="46" t="s">
        <v>182</v>
      </c>
      <c r="D3727" s="46" t="s">
        <v>183</v>
      </c>
      <c r="E3727" s="68">
        <f>_xlfn.XLOOKUP(Tabela4[[#This Row],[Origem]],Tabela2[Estado],Tabela2[Id_Porto],-1)</f>
        <v>7</v>
      </c>
      <c r="F3727" s="68">
        <f>_xlfn.XLOOKUP(Tabela4[[#This Row],[Destino]],Tabela2[Estado],Tabela2[Id_Porto],-1)</f>
        <v>8</v>
      </c>
      <c r="G3727" s="68">
        <f>_xlfn.XLOOKUP(Tabela4[[#This Row],[Tipo]],Tabela5[Tipo],Tabela5[Id_Carga],-1)</f>
        <v>3</v>
      </c>
      <c r="H3727" s="59">
        <f>MONTH(DATE(2024, FIND(Tabela4[[#This Row],[Mês]], "janfevmarabrmaijunjulagosetoutnovdez")/3 + 1, 1))</f>
        <v>9</v>
      </c>
      <c r="I3727" s="51">
        <v>89</v>
      </c>
      <c r="J3727" s="47">
        <v>178</v>
      </c>
    </row>
    <row r="3728" spans="1:10" x14ac:dyDescent="0.25">
      <c r="A3728" s="59" t="s">
        <v>204</v>
      </c>
      <c r="B3728" s="46" t="s">
        <v>192</v>
      </c>
      <c r="C3728" s="46" t="s">
        <v>180</v>
      </c>
      <c r="D3728" s="46" t="s">
        <v>183</v>
      </c>
      <c r="E3728" s="68">
        <f>_xlfn.XLOOKUP(Tabela4[[#This Row],[Origem]],Tabela2[Estado],Tabela2[Id_Porto],-1)</f>
        <v>5</v>
      </c>
      <c r="F3728" s="68">
        <f>_xlfn.XLOOKUP(Tabela4[[#This Row],[Destino]],Tabela2[Estado],Tabela2[Id_Porto],-1)</f>
        <v>8</v>
      </c>
      <c r="G3728" s="68">
        <f>_xlfn.XLOOKUP(Tabela4[[#This Row],[Tipo]],Tabela5[Tipo],Tabela5[Id_Carga],-1)</f>
        <v>1</v>
      </c>
      <c r="H3728" s="59">
        <f>MONTH(DATE(2024, FIND(Tabela4[[#This Row],[Mês]], "janfevmarabrmaijunjulagosetoutnovdez")/3 + 1, 1))</f>
        <v>9</v>
      </c>
      <c r="I3728" s="51">
        <v>178</v>
      </c>
      <c r="J3728" s="47">
        <v>178</v>
      </c>
    </row>
    <row r="3729" spans="1:10" x14ac:dyDescent="0.25">
      <c r="A3729" s="59" t="s">
        <v>204</v>
      </c>
      <c r="B3729" s="46" t="s">
        <v>191</v>
      </c>
      <c r="C3729" s="46" t="s">
        <v>177</v>
      </c>
      <c r="D3729" s="46" t="s">
        <v>186</v>
      </c>
      <c r="E3729" s="68">
        <f>_xlfn.XLOOKUP(Tabela4[[#This Row],[Origem]],Tabela2[Estado],Tabela2[Id_Porto],-1)</f>
        <v>1</v>
      </c>
      <c r="F3729" s="68">
        <f>_xlfn.XLOOKUP(Tabela4[[#This Row],[Destino]],Tabela2[Estado],Tabela2[Id_Porto],-1)</f>
        <v>11</v>
      </c>
      <c r="G3729" s="68">
        <f>_xlfn.XLOOKUP(Tabela4[[#This Row],[Tipo]],Tabela5[Tipo],Tabela5[Id_Carga],-1)</f>
        <v>3</v>
      </c>
      <c r="H3729" s="59">
        <f>MONTH(DATE(2024, FIND(Tabela4[[#This Row],[Mês]], "janfevmarabrmaijunjulagosetoutnovdez")/3 + 1, 1))</f>
        <v>9</v>
      </c>
      <c r="I3729" s="51">
        <v>88</v>
      </c>
      <c r="J3729" s="47">
        <v>176</v>
      </c>
    </row>
    <row r="3730" spans="1:10" x14ac:dyDescent="0.25">
      <c r="A3730" s="59" t="s">
        <v>204</v>
      </c>
      <c r="B3730" s="46" t="s">
        <v>193</v>
      </c>
      <c r="C3730" s="46" t="s">
        <v>181</v>
      </c>
      <c r="D3730" s="46" t="s">
        <v>184</v>
      </c>
      <c r="E3730" s="68">
        <f>_xlfn.XLOOKUP(Tabela4[[#This Row],[Origem]],Tabela2[Estado],Tabela2[Id_Porto],-1)</f>
        <v>6</v>
      </c>
      <c r="F3730" s="68">
        <f>_xlfn.XLOOKUP(Tabela4[[#This Row],[Destino]],Tabela2[Estado],Tabela2[Id_Porto],-1)</f>
        <v>9</v>
      </c>
      <c r="G3730" s="68">
        <f>_xlfn.XLOOKUP(Tabela4[[#This Row],[Tipo]],Tabela5[Tipo],Tabela5[Id_Carga],-1)</f>
        <v>4</v>
      </c>
      <c r="H3730" s="59">
        <f>MONTH(DATE(2024, FIND(Tabela4[[#This Row],[Mês]], "janfevmarabrmaijunjulagosetoutnovdez")/3 + 1, 1))</f>
        <v>9</v>
      </c>
      <c r="I3730" s="51">
        <v>88</v>
      </c>
      <c r="J3730" s="47">
        <v>176</v>
      </c>
    </row>
    <row r="3731" spans="1:10" x14ac:dyDescent="0.25">
      <c r="A3731" s="59" t="s">
        <v>204</v>
      </c>
      <c r="B3731" s="46" t="s">
        <v>191</v>
      </c>
      <c r="C3731" s="46" t="s">
        <v>86</v>
      </c>
      <c r="D3731" s="46" t="s">
        <v>177</v>
      </c>
      <c r="E3731" s="68">
        <f>_xlfn.XLOOKUP(Tabela4[[#This Row],[Origem]],Tabela2[Estado],Tabela2[Id_Porto],-1)</f>
        <v>4</v>
      </c>
      <c r="F3731" s="68">
        <f>_xlfn.XLOOKUP(Tabela4[[#This Row],[Destino]],Tabela2[Estado],Tabela2[Id_Porto],-1)</f>
        <v>1</v>
      </c>
      <c r="G3731" s="68">
        <f>_xlfn.XLOOKUP(Tabela4[[#This Row],[Tipo]],Tabela5[Tipo],Tabela5[Id_Carga],-1)</f>
        <v>3</v>
      </c>
      <c r="H3731" s="59">
        <f>MONTH(DATE(2024, FIND(Tabela4[[#This Row],[Mês]], "janfevmarabrmaijunjulagosetoutnovdez")/3 + 1, 1))</f>
        <v>9</v>
      </c>
      <c r="I3731" s="51">
        <v>84</v>
      </c>
      <c r="J3731" s="47">
        <v>168</v>
      </c>
    </row>
    <row r="3732" spans="1:10" x14ac:dyDescent="0.25">
      <c r="A3732" s="59" t="s">
        <v>204</v>
      </c>
      <c r="B3732" s="46" t="s">
        <v>191</v>
      </c>
      <c r="C3732" s="46" t="s">
        <v>86</v>
      </c>
      <c r="D3732" s="46" t="s">
        <v>186</v>
      </c>
      <c r="E3732" s="68">
        <f>_xlfn.XLOOKUP(Tabela4[[#This Row],[Origem]],Tabela2[Estado],Tabela2[Id_Porto],-1)</f>
        <v>4</v>
      </c>
      <c r="F3732" s="68">
        <f>_xlfn.XLOOKUP(Tabela4[[#This Row],[Destino]],Tabela2[Estado],Tabela2[Id_Porto],-1)</f>
        <v>11</v>
      </c>
      <c r="G3732" s="68">
        <f>_xlfn.XLOOKUP(Tabela4[[#This Row],[Tipo]],Tabela5[Tipo],Tabela5[Id_Carga],-1)</f>
        <v>3</v>
      </c>
      <c r="H3732" s="59">
        <f>MONTH(DATE(2024, FIND(Tabela4[[#This Row],[Mês]], "janfevmarabrmaijunjulagosetoutnovdez")/3 + 1, 1))</f>
        <v>9</v>
      </c>
      <c r="I3732" s="51">
        <v>83</v>
      </c>
      <c r="J3732" s="47">
        <v>166</v>
      </c>
    </row>
    <row r="3733" spans="1:10" x14ac:dyDescent="0.25">
      <c r="A3733" s="59" t="s">
        <v>204</v>
      </c>
      <c r="B3733" s="46" t="s">
        <v>192</v>
      </c>
      <c r="C3733" s="46" t="s">
        <v>181</v>
      </c>
      <c r="D3733" s="46" t="s">
        <v>184</v>
      </c>
      <c r="E3733" s="68">
        <f>_xlfn.XLOOKUP(Tabela4[[#This Row],[Origem]],Tabela2[Estado],Tabela2[Id_Porto],-1)</f>
        <v>6</v>
      </c>
      <c r="F3733" s="68">
        <f>_xlfn.XLOOKUP(Tabela4[[#This Row],[Destino]],Tabela2[Estado],Tabela2[Id_Porto],-1)</f>
        <v>9</v>
      </c>
      <c r="G3733" s="68">
        <f>_xlfn.XLOOKUP(Tabela4[[#This Row],[Tipo]],Tabela5[Tipo],Tabela5[Id_Carga],-1)</f>
        <v>1</v>
      </c>
      <c r="H3733" s="59">
        <f>MONTH(DATE(2024, FIND(Tabela4[[#This Row],[Mês]], "janfevmarabrmaijunjulagosetoutnovdez")/3 + 1, 1))</f>
        <v>9</v>
      </c>
      <c r="I3733" s="51">
        <v>164</v>
      </c>
      <c r="J3733" s="47">
        <v>164</v>
      </c>
    </row>
    <row r="3734" spans="1:10" x14ac:dyDescent="0.25">
      <c r="A3734" s="59" t="s">
        <v>204</v>
      </c>
      <c r="B3734" s="46" t="s">
        <v>191</v>
      </c>
      <c r="C3734" s="46" t="s">
        <v>184</v>
      </c>
      <c r="D3734" s="46" t="s">
        <v>180</v>
      </c>
      <c r="E3734" s="68">
        <f>_xlfn.XLOOKUP(Tabela4[[#This Row],[Origem]],Tabela2[Estado],Tabela2[Id_Porto],-1)</f>
        <v>9</v>
      </c>
      <c r="F3734" s="68">
        <f>_xlfn.XLOOKUP(Tabela4[[#This Row],[Destino]],Tabela2[Estado],Tabela2[Id_Porto],-1)</f>
        <v>5</v>
      </c>
      <c r="G3734" s="68">
        <f>_xlfn.XLOOKUP(Tabela4[[#This Row],[Tipo]],Tabela5[Tipo],Tabela5[Id_Carga],-1)</f>
        <v>3</v>
      </c>
      <c r="H3734" s="59">
        <f>MONTH(DATE(2024, FIND(Tabela4[[#This Row],[Mês]], "janfevmarabrmaijunjulagosetoutnovdez")/3 + 1, 1))</f>
        <v>9</v>
      </c>
      <c r="I3734" s="51">
        <v>82</v>
      </c>
      <c r="J3734" s="47">
        <v>164</v>
      </c>
    </row>
    <row r="3735" spans="1:10" x14ac:dyDescent="0.25">
      <c r="A3735" s="59" t="s">
        <v>204</v>
      </c>
      <c r="B3735" s="46" t="s">
        <v>191</v>
      </c>
      <c r="C3735" s="46" t="s">
        <v>177</v>
      </c>
      <c r="D3735" s="46" t="s">
        <v>187</v>
      </c>
      <c r="E3735" s="68">
        <f>_xlfn.XLOOKUP(Tabela4[[#This Row],[Origem]],Tabela2[Estado],Tabela2[Id_Porto],-1)</f>
        <v>1</v>
      </c>
      <c r="F3735" s="68">
        <f>_xlfn.XLOOKUP(Tabela4[[#This Row],[Destino]],Tabela2[Estado],Tabela2[Id_Porto],-1)</f>
        <v>12</v>
      </c>
      <c r="G3735" s="68">
        <f>_xlfn.XLOOKUP(Tabela4[[#This Row],[Tipo]],Tabela5[Tipo],Tabela5[Id_Carga],-1)</f>
        <v>3</v>
      </c>
      <c r="H3735" s="59">
        <f>MONTH(DATE(2024, FIND(Tabela4[[#This Row],[Mês]], "janfevmarabrmaijunjulagosetoutnovdez")/3 + 1, 1))</f>
        <v>9</v>
      </c>
      <c r="I3735" s="51">
        <v>79</v>
      </c>
      <c r="J3735" s="47">
        <v>158</v>
      </c>
    </row>
    <row r="3736" spans="1:10" x14ac:dyDescent="0.25">
      <c r="A3736" s="59" t="s">
        <v>204</v>
      </c>
      <c r="B3736" s="46" t="s">
        <v>191</v>
      </c>
      <c r="C3736" s="46" t="s">
        <v>178</v>
      </c>
      <c r="D3736" s="46" t="s">
        <v>186</v>
      </c>
      <c r="E3736" s="68">
        <f>_xlfn.XLOOKUP(Tabela4[[#This Row],[Origem]],Tabela2[Estado],Tabela2[Id_Porto],-1)</f>
        <v>2</v>
      </c>
      <c r="F3736" s="68">
        <f>_xlfn.XLOOKUP(Tabela4[[#This Row],[Destino]],Tabela2[Estado],Tabela2[Id_Porto],-1)</f>
        <v>11</v>
      </c>
      <c r="G3736" s="68">
        <f>_xlfn.XLOOKUP(Tabela4[[#This Row],[Tipo]],Tabela5[Tipo],Tabela5[Id_Carga],-1)</f>
        <v>3</v>
      </c>
      <c r="H3736" s="59">
        <f>MONTH(DATE(2024, FIND(Tabela4[[#This Row],[Mês]], "janfevmarabrmaijunjulagosetoutnovdez")/3 + 1, 1))</f>
        <v>9</v>
      </c>
      <c r="I3736" s="51">
        <v>77</v>
      </c>
      <c r="J3736" s="47">
        <v>154</v>
      </c>
    </row>
    <row r="3737" spans="1:10" x14ac:dyDescent="0.25">
      <c r="A3737" s="59" t="s">
        <v>204</v>
      </c>
      <c r="B3737" s="46" t="s">
        <v>192</v>
      </c>
      <c r="C3737" s="46" t="s">
        <v>186</v>
      </c>
      <c r="D3737" s="46" t="s">
        <v>185</v>
      </c>
      <c r="E3737" s="68">
        <f>_xlfn.XLOOKUP(Tabela4[[#This Row],[Origem]],Tabela2[Estado],Tabela2[Id_Porto],-1)</f>
        <v>11</v>
      </c>
      <c r="F3737" s="68">
        <f>_xlfn.XLOOKUP(Tabela4[[#This Row],[Destino]],Tabela2[Estado],Tabela2[Id_Porto],-1)</f>
        <v>10</v>
      </c>
      <c r="G3737" s="68">
        <f>_xlfn.XLOOKUP(Tabela4[[#This Row],[Tipo]],Tabela5[Tipo],Tabela5[Id_Carga],-1)</f>
        <v>1</v>
      </c>
      <c r="H3737" s="59">
        <f>MONTH(DATE(2024, FIND(Tabela4[[#This Row],[Mês]], "janfevmarabrmaijunjulagosetoutnovdez")/3 + 1, 1))</f>
        <v>9</v>
      </c>
      <c r="I3737" s="51">
        <v>147</v>
      </c>
      <c r="J3737" s="47">
        <v>147</v>
      </c>
    </row>
    <row r="3738" spans="1:10" x14ac:dyDescent="0.25">
      <c r="A3738" s="59" t="s">
        <v>204</v>
      </c>
      <c r="B3738" s="46" t="s">
        <v>191</v>
      </c>
      <c r="C3738" s="46" t="s">
        <v>177</v>
      </c>
      <c r="D3738" s="46" t="s">
        <v>184</v>
      </c>
      <c r="E3738" s="68">
        <f>_xlfn.XLOOKUP(Tabela4[[#This Row],[Origem]],Tabela2[Estado],Tabela2[Id_Porto],-1)</f>
        <v>1</v>
      </c>
      <c r="F3738" s="68">
        <f>_xlfn.XLOOKUP(Tabela4[[#This Row],[Destino]],Tabela2[Estado],Tabela2[Id_Porto],-1)</f>
        <v>9</v>
      </c>
      <c r="G3738" s="68">
        <f>_xlfn.XLOOKUP(Tabela4[[#This Row],[Tipo]],Tabela5[Tipo],Tabela5[Id_Carga],-1)</f>
        <v>3</v>
      </c>
      <c r="H3738" s="59">
        <f>MONTH(DATE(2024, FIND(Tabela4[[#This Row],[Mês]], "janfevmarabrmaijunjulagosetoutnovdez")/3 + 1, 1))</f>
        <v>9</v>
      </c>
      <c r="I3738" s="51">
        <v>146</v>
      </c>
      <c r="J3738" s="47">
        <v>146</v>
      </c>
    </row>
    <row r="3739" spans="1:10" x14ac:dyDescent="0.25">
      <c r="A3739" s="59" t="s">
        <v>204</v>
      </c>
      <c r="B3739" s="46" t="s">
        <v>191</v>
      </c>
      <c r="C3739" s="46" t="s">
        <v>186</v>
      </c>
      <c r="D3739" s="46" t="s">
        <v>186</v>
      </c>
      <c r="E3739" s="68">
        <f>_xlfn.XLOOKUP(Tabela4[[#This Row],[Origem]],Tabela2[Estado],Tabela2[Id_Porto],-1)</f>
        <v>11</v>
      </c>
      <c r="F3739" s="68">
        <f>_xlfn.XLOOKUP(Tabela4[[#This Row],[Destino]],Tabela2[Estado],Tabela2[Id_Porto],-1)</f>
        <v>11</v>
      </c>
      <c r="G3739" s="68">
        <f>_xlfn.XLOOKUP(Tabela4[[#This Row],[Tipo]],Tabela5[Tipo],Tabela5[Id_Carga],-1)</f>
        <v>3</v>
      </c>
      <c r="H3739" s="59">
        <f>MONTH(DATE(2024, FIND(Tabela4[[#This Row],[Mês]], "janfevmarabrmaijunjulagosetoutnovdez")/3 + 1, 1))</f>
        <v>9</v>
      </c>
      <c r="I3739" s="51">
        <v>73</v>
      </c>
      <c r="J3739" s="47">
        <v>146</v>
      </c>
    </row>
    <row r="3740" spans="1:10" x14ac:dyDescent="0.25">
      <c r="A3740" s="59" t="s">
        <v>204</v>
      </c>
      <c r="B3740" s="46" t="s">
        <v>192</v>
      </c>
      <c r="C3740" s="46" t="s">
        <v>180</v>
      </c>
      <c r="D3740" s="46" t="s">
        <v>184</v>
      </c>
      <c r="E3740" s="68">
        <f>_xlfn.XLOOKUP(Tabela4[[#This Row],[Origem]],Tabela2[Estado],Tabela2[Id_Porto],-1)</f>
        <v>5</v>
      </c>
      <c r="F3740" s="68">
        <f>_xlfn.XLOOKUP(Tabela4[[#This Row],[Destino]],Tabela2[Estado],Tabela2[Id_Porto],-1)</f>
        <v>9</v>
      </c>
      <c r="G3740" s="68">
        <f>_xlfn.XLOOKUP(Tabela4[[#This Row],[Tipo]],Tabela5[Tipo],Tabela5[Id_Carga],-1)</f>
        <v>1</v>
      </c>
      <c r="H3740" s="59">
        <f>MONTH(DATE(2024, FIND(Tabela4[[#This Row],[Mês]], "janfevmarabrmaijunjulagosetoutnovdez")/3 + 1, 1))</f>
        <v>9</v>
      </c>
      <c r="I3740" s="51">
        <v>139</v>
      </c>
      <c r="J3740" s="47">
        <v>139</v>
      </c>
    </row>
    <row r="3741" spans="1:10" x14ac:dyDescent="0.25">
      <c r="A3741" s="59" t="s">
        <v>204</v>
      </c>
      <c r="B3741" s="46" t="s">
        <v>191</v>
      </c>
      <c r="C3741" s="46" t="s">
        <v>180</v>
      </c>
      <c r="D3741" s="46" t="s">
        <v>183</v>
      </c>
      <c r="E3741" s="68">
        <f>_xlfn.XLOOKUP(Tabela4[[#This Row],[Origem]],Tabela2[Estado],Tabela2[Id_Porto],-1)</f>
        <v>5</v>
      </c>
      <c r="F3741" s="68">
        <f>_xlfn.XLOOKUP(Tabela4[[#This Row],[Destino]],Tabela2[Estado],Tabela2[Id_Porto],-1)</f>
        <v>8</v>
      </c>
      <c r="G3741" s="68">
        <f>_xlfn.XLOOKUP(Tabela4[[#This Row],[Tipo]],Tabela5[Tipo],Tabela5[Id_Carga],-1)</f>
        <v>3</v>
      </c>
      <c r="H3741" s="59">
        <f>MONTH(DATE(2024, FIND(Tabela4[[#This Row],[Mês]], "janfevmarabrmaijunjulagosetoutnovdez")/3 + 1, 1))</f>
        <v>9</v>
      </c>
      <c r="I3741" s="51">
        <v>69</v>
      </c>
      <c r="J3741" s="47">
        <v>138</v>
      </c>
    </row>
    <row r="3742" spans="1:10" x14ac:dyDescent="0.25">
      <c r="A3742" s="59" t="s">
        <v>204</v>
      </c>
      <c r="B3742" s="46" t="s">
        <v>193</v>
      </c>
      <c r="C3742" s="46" t="s">
        <v>178</v>
      </c>
      <c r="D3742" s="46" t="s">
        <v>86</v>
      </c>
      <c r="E3742" s="68">
        <f>_xlfn.XLOOKUP(Tabela4[[#This Row],[Origem]],Tabela2[Estado],Tabela2[Id_Porto],-1)</f>
        <v>2</v>
      </c>
      <c r="F3742" s="68">
        <f>_xlfn.XLOOKUP(Tabela4[[#This Row],[Destino]],Tabela2[Estado],Tabela2[Id_Porto],-1)</f>
        <v>4</v>
      </c>
      <c r="G3742" s="68">
        <f>_xlfn.XLOOKUP(Tabela4[[#This Row],[Tipo]],Tabela5[Tipo],Tabela5[Id_Carga],-1)</f>
        <v>4</v>
      </c>
      <c r="H3742" s="59">
        <f>MONTH(DATE(2024, FIND(Tabela4[[#This Row],[Mês]], "janfevmarabrmaijunjulagosetoutnovdez")/3 + 1, 1))</f>
        <v>9</v>
      </c>
      <c r="I3742" s="51">
        <v>66</v>
      </c>
      <c r="J3742" s="47">
        <v>132</v>
      </c>
    </row>
    <row r="3743" spans="1:10" x14ac:dyDescent="0.25">
      <c r="A3743" s="59" t="s">
        <v>204</v>
      </c>
      <c r="B3743" s="46" t="s">
        <v>191</v>
      </c>
      <c r="C3743" s="46" t="s">
        <v>187</v>
      </c>
      <c r="D3743" s="46" t="s">
        <v>181</v>
      </c>
      <c r="E3743" s="68">
        <f>_xlfn.XLOOKUP(Tabela4[[#This Row],[Origem]],Tabela2[Estado],Tabela2[Id_Porto],-1)</f>
        <v>12</v>
      </c>
      <c r="F3743" s="68">
        <f>_xlfn.XLOOKUP(Tabela4[[#This Row],[Destino]],Tabela2[Estado],Tabela2[Id_Porto],-1)</f>
        <v>6</v>
      </c>
      <c r="G3743" s="68">
        <f>_xlfn.XLOOKUP(Tabela4[[#This Row],[Tipo]],Tabela5[Tipo],Tabela5[Id_Carga],-1)</f>
        <v>3</v>
      </c>
      <c r="H3743" s="59">
        <f>MONTH(DATE(2024, FIND(Tabela4[[#This Row],[Mês]], "janfevmarabrmaijunjulagosetoutnovdez")/3 + 1, 1))</f>
        <v>9</v>
      </c>
      <c r="I3743" s="51">
        <v>66</v>
      </c>
      <c r="J3743" s="47">
        <v>132</v>
      </c>
    </row>
    <row r="3744" spans="1:10" x14ac:dyDescent="0.25">
      <c r="A3744" s="59" t="s">
        <v>204</v>
      </c>
      <c r="B3744" s="46" t="s">
        <v>193</v>
      </c>
      <c r="C3744" s="46" t="s">
        <v>186</v>
      </c>
      <c r="D3744" s="46" t="s">
        <v>181</v>
      </c>
      <c r="E3744" s="68">
        <f>_xlfn.XLOOKUP(Tabela4[[#This Row],[Origem]],Tabela2[Estado],Tabela2[Id_Porto],-1)</f>
        <v>11</v>
      </c>
      <c r="F3744" s="68">
        <f>_xlfn.XLOOKUP(Tabela4[[#This Row],[Destino]],Tabela2[Estado],Tabela2[Id_Porto],-1)</f>
        <v>6</v>
      </c>
      <c r="G3744" s="68">
        <f>_xlfn.XLOOKUP(Tabela4[[#This Row],[Tipo]],Tabela5[Tipo],Tabela5[Id_Carga],-1)</f>
        <v>4</v>
      </c>
      <c r="H3744" s="59">
        <f>MONTH(DATE(2024, FIND(Tabela4[[#This Row],[Mês]], "janfevmarabrmaijunjulagosetoutnovdez")/3 + 1, 1))</f>
        <v>9</v>
      </c>
      <c r="I3744" s="51">
        <v>66</v>
      </c>
      <c r="J3744" s="47">
        <v>132</v>
      </c>
    </row>
    <row r="3745" spans="1:10" x14ac:dyDescent="0.25">
      <c r="A3745" s="59" t="s">
        <v>204</v>
      </c>
      <c r="B3745" s="46" t="s">
        <v>192</v>
      </c>
      <c r="C3745" s="46" t="s">
        <v>186</v>
      </c>
      <c r="D3745" s="46" t="s">
        <v>86</v>
      </c>
      <c r="E3745" s="68">
        <f>_xlfn.XLOOKUP(Tabela4[[#This Row],[Origem]],Tabela2[Estado],Tabela2[Id_Porto],-1)</f>
        <v>11</v>
      </c>
      <c r="F3745" s="68">
        <f>_xlfn.XLOOKUP(Tabela4[[#This Row],[Destino]],Tabela2[Estado],Tabela2[Id_Porto],-1)</f>
        <v>4</v>
      </c>
      <c r="G3745" s="68">
        <f>_xlfn.XLOOKUP(Tabela4[[#This Row],[Tipo]],Tabela5[Tipo],Tabela5[Id_Carga],-1)</f>
        <v>1</v>
      </c>
      <c r="H3745" s="59">
        <f>MONTH(DATE(2024, FIND(Tabela4[[#This Row],[Mês]], "janfevmarabrmaijunjulagosetoutnovdez")/3 + 1, 1))</f>
        <v>9</v>
      </c>
      <c r="I3745" s="51">
        <v>130</v>
      </c>
      <c r="J3745" s="47">
        <v>130</v>
      </c>
    </row>
    <row r="3746" spans="1:10" x14ac:dyDescent="0.25">
      <c r="A3746" s="59" t="s">
        <v>204</v>
      </c>
      <c r="B3746" s="46" t="s">
        <v>192</v>
      </c>
      <c r="C3746" s="46" t="s">
        <v>184</v>
      </c>
      <c r="D3746" s="46" t="s">
        <v>186</v>
      </c>
      <c r="E3746" s="68">
        <f>_xlfn.XLOOKUP(Tabela4[[#This Row],[Origem]],Tabela2[Estado],Tabela2[Id_Porto],-1)</f>
        <v>9</v>
      </c>
      <c r="F3746" s="68">
        <f>_xlfn.XLOOKUP(Tabela4[[#This Row],[Destino]],Tabela2[Estado],Tabela2[Id_Porto],-1)</f>
        <v>11</v>
      </c>
      <c r="G3746" s="68">
        <f>_xlfn.XLOOKUP(Tabela4[[#This Row],[Tipo]],Tabela5[Tipo],Tabela5[Id_Carga],-1)</f>
        <v>1</v>
      </c>
      <c r="H3746" s="59">
        <f>MONTH(DATE(2024, FIND(Tabela4[[#This Row],[Mês]], "janfevmarabrmaijunjulagosetoutnovdez")/3 + 1, 1))</f>
        <v>9</v>
      </c>
      <c r="I3746" s="51">
        <v>130</v>
      </c>
      <c r="J3746" s="47">
        <v>130</v>
      </c>
    </row>
    <row r="3747" spans="1:10" x14ac:dyDescent="0.25">
      <c r="A3747" s="59" t="s">
        <v>204</v>
      </c>
      <c r="B3747" s="46" t="s">
        <v>191</v>
      </c>
      <c r="C3747" s="46" t="s">
        <v>180</v>
      </c>
      <c r="D3747" s="46" t="s">
        <v>183</v>
      </c>
      <c r="E3747" s="68">
        <f>_xlfn.XLOOKUP(Tabela4[[#This Row],[Origem]],Tabela2[Estado],Tabela2[Id_Porto],-1)</f>
        <v>5</v>
      </c>
      <c r="F3747" s="68">
        <f>_xlfn.XLOOKUP(Tabela4[[#This Row],[Destino]],Tabela2[Estado],Tabela2[Id_Porto],-1)</f>
        <v>8</v>
      </c>
      <c r="G3747" s="68">
        <f>_xlfn.XLOOKUP(Tabela4[[#This Row],[Tipo]],Tabela5[Tipo],Tabela5[Id_Carga],-1)</f>
        <v>3</v>
      </c>
      <c r="H3747" s="59">
        <f>MONTH(DATE(2024, FIND(Tabela4[[#This Row],[Mês]], "janfevmarabrmaijunjulagosetoutnovdez")/3 + 1, 1))</f>
        <v>9</v>
      </c>
      <c r="I3747" s="51">
        <v>62</v>
      </c>
      <c r="J3747" s="47">
        <v>124</v>
      </c>
    </row>
    <row r="3748" spans="1:10" x14ac:dyDescent="0.25">
      <c r="A3748" s="59" t="s">
        <v>204</v>
      </c>
      <c r="B3748" s="46" t="s">
        <v>192</v>
      </c>
      <c r="C3748" s="46" t="s">
        <v>184</v>
      </c>
      <c r="D3748" s="46" t="s">
        <v>181</v>
      </c>
      <c r="E3748" s="68">
        <f>_xlfn.XLOOKUP(Tabela4[[#This Row],[Origem]],Tabela2[Estado],Tabela2[Id_Porto],-1)</f>
        <v>9</v>
      </c>
      <c r="F3748" s="68">
        <f>_xlfn.XLOOKUP(Tabela4[[#This Row],[Destino]],Tabela2[Estado],Tabela2[Id_Porto],-1)</f>
        <v>6</v>
      </c>
      <c r="G3748" s="68">
        <f>_xlfn.XLOOKUP(Tabela4[[#This Row],[Tipo]],Tabela5[Tipo],Tabela5[Id_Carga],-1)</f>
        <v>1</v>
      </c>
      <c r="H3748" s="59">
        <f>MONTH(DATE(2024, FIND(Tabela4[[#This Row],[Mês]], "janfevmarabrmaijunjulagosetoutnovdez")/3 + 1, 1))</f>
        <v>9</v>
      </c>
      <c r="I3748" s="51">
        <v>123</v>
      </c>
      <c r="J3748" s="47">
        <v>123</v>
      </c>
    </row>
    <row r="3749" spans="1:10" x14ac:dyDescent="0.25">
      <c r="A3749" s="59" t="s">
        <v>204</v>
      </c>
      <c r="B3749" s="46" t="s">
        <v>191</v>
      </c>
      <c r="C3749" s="46" t="s">
        <v>182</v>
      </c>
      <c r="D3749" s="46" t="s">
        <v>177</v>
      </c>
      <c r="E3749" s="68">
        <f>_xlfn.XLOOKUP(Tabela4[[#This Row],[Origem]],Tabela2[Estado],Tabela2[Id_Porto],-1)</f>
        <v>7</v>
      </c>
      <c r="F3749" s="68">
        <f>_xlfn.XLOOKUP(Tabela4[[#This Row],[Destino]],Tabela2[Estado],Tabela2[Id_Porto],-1)</f>
        <v>1</v>
      </c>
      <c r="G3749" s="68">
        <f>_xlfn.XLOOKUP(Tabela4[[#This Row],[Tipo]],Tabela5[Tipo],Tabela5[Id_Carga],-1)</f>
        <v>3</v>
      </c>
      <c r="H3749" s="59">
        <f>MONTH(DATE(2024, FIND(Tabela4[[#This Row],[Mês]], "janfevmarabrmaijunjulagosetoutnovdez")/3 + 1, 1))</f>
        <v>9</v>
      </c>
      <c r="I3749" s="51">
        <v>61</v>
      </c>
      <c r="J3749" s="47">
        <v>122</v>
      </c>
    </row>
    <row r="3750" spans="1:10" x14ac:dyDescent="0.25">
      <c r="A3750" s="59" t="s">
        <v>204</v>
      </c>
      <c r="B3750" s="46" t="s">
        <v>191</v>
      </c>
      <c r="C3750" s="46" t="s">
        <v>183</v>
      </c>
      <c r="D3750" s="46" t="s">
        <v>181</v>
      </c>
      <c r="E3750" s="68">
        <f>_xlfn.XLOOKUP(Tabela4[[#This Row],[Origem]],Tabela2[Estado],Tabela2[Id_Porto],-1)</f>
        <v>8</v>
      </c>
      <c r="F3750" s="68">
        <f>_xlfn.XLOOKUP(Tabela4[[#This Row],[Destino]],Tabela2[Estado],Tabela2[Id_Porto],-1)</f>
        <v>6</v>
      </c>
      <c r="G3750" s="68">
        <f>_xlfn.XLOOKUP(Tabela4[[#This Row],[Tipo]],Tabela5[Tipo],Tabela5[Id_Carga],-1)</f>
        <v>3</v>
      </c>
      <c r="H3750" s="59">
        <f>MONTH(DATE(2024, FIND(Tabela4[[#This Row],[Mês]], "janfevmarabrmaijunjulagosetoutnovdez")/3 + 1, 1))</f>
        <v>9</v>
      </c>
      <c r="I3750" s="51">
        <v>60</v>
      </c>
      <c r="J3750" s="47">
        <v>120</v>
      </c>
    </row>
    <row r="3751" spans="1:10" x14ac:dyDescent="0.25">
      <c r="A3751" s="59" t="s">
        <v>204</v>
      </c>
      <c r="B3751" s="46" t="s">
        <v>192</v>
      </c>
      <c r="C3751" s="46" t="s">
        <v>86</v>
      </c>
      <c r="D3751" s="46" t="s">
        <v>183</v>
      </c>
      <c r="E3751" s="68">
        <f>_xlfn.XLOOKUP(Tabela4[[#This Row],[Origem]],Tabela2[Estado],Tabela2[Id_Porto],-1)</f>
        <v>4</v>
      </c>
      <c r="F3751" s="68">
        <f>_xlfn.XLOOKUP(Tabela4[[#This Row],[Destino]],Tabela2[Estado],Tabela2[Id_Porto],-1)</f>
        <v>8</v>
      </c>
      <c r="G3751" s="68">
        <f>_xlfn.XLOOKUP(Tabela4[[#This Row],[Tipo]],Tabela5[Tipo],Tabela5[Id_Carga],-1)</f>
        <v>1</v>
      </c>
      <c r="H3751" s="59">
        <f>MONTH(DATE(2024, FIND(Tabela4[[#This Row],[Mês]], "janfevmarabrmaijunjulagosetoutnovdez")/3 + 1, 1))</f>
        <v>9</v>
      </c>
      <c r="I3751" s="51">
        <v>119</v>
      </c>
      <c r="J3751" s="47">
        <v>119</v>
      </c>
    </row>
    <row r="3752" spans="1:10" x14ac:dyDescent="0.25">
      <c r="A3752" s="59" t="s">
        <v>204</v>
      </c>
      <c r="B3752" s="46" t="s">
        <v>191</v>
      </c>
      <c r="C3752" s="46" t="s">
        <v>187</v>
      </c>
      <c r="D3752" s="46" t="s">
        <v>177</v>
      </c>
      <c r="E3752" s="68">
        <f>_xlfn.XLOOKUP(Tabela4[[#This Row],[Origem]],Tabela2[Estado],Tabela2[Id_Porto],-1)</f>
        <v>12</v>
      </c>
      <c r="F3752" s="68">
        <f>_xlfn.XLOOKUP(Tabela4[[#This Row],[Destino]],Tabela2[Estado],Tabela2[Id_Porto],-1)</f>
        <v>1</v>
      </c>
      <c r="G3752" s="68">
        <f>_xlfn.XLOOKUP(Tabela4[[#This Row],[Tipo]],Tabela5[Tipo],Tabela5[Id_Carga],-1)</f>
        <v>3</v>
      </c>
      <c r="H3752" s="59">
        <f>MONTH(DATE(2024, FIND(Tabela4[[#This Row],[Mês]], "janfevmarabrmaijunjulagosetoutnovdez")/3 + 1, 1))</f>
        <v>9</v>
      </c>
      <c r="I3752" s="51">
        <v>58</v>
      </c>
      <c r="J3752" s="47">
        <v>116</v>
      </c>
    </row>
    <row r="3753" spans="1:10" x14ac:dyDescent="0.25">
      <c r="A3753" s="59" t="s">
        <v>204</v>
      </c>
      <c r="B3753" s="46" t="s">
        <v>191</v>
      </c>
      <c r="C3753" s="46" t="s">
        <v>185</v>
      </c>
      <c r="D3753" s="46" t="s">
        <v>186</v>
      </c>
      <c r="E3753" s="68">
        <f>_xlfn.XLOOKUP(Tabela4[[#This Row],[Origem]],Tabela2[Estado],Tabela2[Id_Porto],-1)</f>
        <v>10</v>
      </c>
      <c r="F3753" s="68">
        <f>_xlfn.XLOOKUP(Tabela4[[#This Row],[Destino]],Tabela2[Estado],Tabela2[Id_Porto],-1)</f>
        <v>11</v>
      </c>
      <c r="G3753" s="68">
        <f>_xlfn.XLOOKUP(Tabela4[[#This Row],[Tipo]],Tabela5[Tipo],Tabela5[Id_Carga],-1)</f>
        <v>3</v>
      </c>
      <c r="H3753" s="59">
        <f>MONTH(DATE(2024, FIND(Tabela4[[#This Row],[Mês]], "janfevmarabrmaijunjulagosetoutnovdez")/3 + 1, 1))</f>
        <v>9</v>
      </c>
      <c r="I3753" s="51">
        <v>57</v>
      </c>
      <c r="J3753" s="47">
        <v>114</v>
      </c>
    </row>
    <row r="3754" spans="1:10" x14ac:dyDescent="0.25">
      <c r="A3754" s="59" t="s">
        <v>204</v>
      </c>
      <c r="B3754" s="46" t="s">
        <v>191</v>
      </c>
      <c r="C3754" s="46" t="s">
        <v>183</v>
      </c>
      <c r="D3754" s="46" t="s">
        <v>180</v>
      </c>
      <c r="E3754" s="68">
        <f>_xlfn.XLOOKUP(Tabela4[[#This Row],[Origem]],Tabela2[Estado],Tabela2[Id_Porto],-1)</f>
        <v>8</v>
      </c>
      <c r="F3754" s="68">
        <f>_xlfn.XLOOKUP(Tabela4[[#This Row],[Destino]],Tabela2[Estado],Tabela2[Id_Porto],-1)</f>
        <v>5</v>
      </c>
      <c r="G3754" s="68">
        <f>_xlfn.XLOOKUP(Tabela4[[#This Row],[Tipo]],Tabela5[Tipo],Tabela5[Id_Carga],-1)</f>
        <v>3</v>
      </c>
      <c r="H3754" s="59">
        <f>MONTH(DATE(2024, FIND(Tabela4[[#This Row],[Mês]], "janfevmarabrmaijunjulagosetoutnovdez")/3 + 1, 1))</f>
        <v>9</v>
      </c>
      <c r="I3754" s="51">
        <v>57</v>
      </c>
      <c r="J3754" s="47">
        <v>114</v>
      </c>
    </row>
    <row r="3755" spans="1:10" x14ac:dyDescent="0.25">
      <c r="A3755" s="59" t="s">
        <v>204</v>
      </c>
      <c r="B3755" s="46" t="s">
        <v>191</v>
      </c>
      <c r="C3755" s="46" t="s">
        <v>183</v>
      </c>
      <c r="D3755" s="46" t="s">
        <v>184</v>
      </c>
      <c r="E3755" s="68">
        <f>_xlfn.XLOOKUP(Tabela4[[#This Row],[Origem]],Tabela2[Estado],Tabela2[Id_Porto],-1)</f>
        <v>8</v>
      </c>
      <c r="F3755" s="68">
        <f>_xlfn.XLOOKUP(Tabela4[[#This Row],[Destino]],Tabela2[Estado],Tabela2[Id_Porto],-1)</f>
        <v>9</v>
      </c>
      <c r="G3755" s="68">
        <f>_xlfn.XLOOKUP(Tabela4[[#This Row],[Tipo]],Tabela5[Tipo],Tabela5[Id_Carga],-1)</f>
        <v>3</v>
      </c>
      <c r="H3755" s="59">
        <f>MONTH(DATE(2024, FIND(Tabela4[[#This Row],[Mês]], "janfevmarabrmaijunjulagosetoutnovdez")/3 + 1, 1))</f>
        <v>9</v>
      </c>
      <c r="I3755" s="51">
        <v>57</v>
      </c>
      <c r="J3755" s="47">
        <v>114</v>
      </c>
    </row>
    <row r="3756" spans="1:10" x14ac:dyDescent="0.25">
      <c r="A3756" s="59" t="s">
        <v>204</v>
      </c>
      <c r="B3756" s="46" t="s">
        <v>191</v>
      </c>
      <c r="C3756" s="46" t="s">
        <v>186</v>
      </c>
      <c r="D3756" s="46" t="s">
        <v>186</v>
      </c>
      <c r="E3756" s="68">
        <f>_xlfn.XLOOKUP(Tabela4[[#This Row],[Origem]],Tabela2[Estado],Tabela2[Id_Porto],-1)</f>
        <v>11</v>
      </c>
      <c r="F3756" s="68">
        <f>_xlfn.XLOOKUP(Tabela4[[#This Row],[Destino]],Tabela2[Estado],Tabela2[Id_Porto],-1)</f>
        <v>11</v>
      </c>
      <c r="G3756" s="68">
        <f>_xlfn.XLOOKUP(Tabela4[[#This Row],[Tipo]],Tabela5[Tipo],Tabela5[Id_Carga],-1)</f>
        <v>3</v>
      </c>
      <c r="H3756" s="59">
        <f>MONTH(DATE(2024, FIND(Tabela4[[#This Row],[Mês]], "janfevmarabrmaijunjulagosetoutnovdez")/3 + 1, 1))</f>
        <v>9</v>
      </c>
      <c r="I3756" s="51">
        <v>57</v>
      </c>
      <c r="J3756" s="47">
        <v>114</v>
      </c>
    </row>
    <row r="3757" spans="1:10" x14ac:dyDescent="0.25">
      <c r="A3757" s="59" t="s">
        <v>204</v>
      </c>
      <c r="B3757" s="46" t="s">
        <v>191</v>
      </c>
      <c r="C3757" s="46" t="s">
        <v>183</v>
      </c>
      <c r="D3757" s="46" t="s">
        <v>186</v>
      </c>
      <c r="E3757" s="68">
        <f>_xlfn.XLOOKUP(Tabela4[[#This Row],[Origem]],Tabela2[Estado],Tabela2[Id_Porto],-1)</f>
        <v>8</v>
      </c>
      <c r="F3757" s="68">
        <f>_xlfn.XLOOKUP(Tabela4[[#This Row],[Destino]],Tabela2[Estado],Tabela2[Id_Porto],-1)</f>
        <v>11</v>
      </c>
      <c r="G3757" s="68">
        <f>_xlfn.XLOOKUP(Tabela4[[#This Row],[Tipo]],Tabela5[Tipo],Tabela5[Id_Carga],-1)</f>
        <v>3</v>
      </c>
      <c r="H3757" s="59">
        <f>MONTH(DATE(2024, FIND(Tabela4[[#This Row],[Mês]], "janfevmarabrmaijunjulagosetoutnovdez")/3 + 1, 1))</f>
        <v>9</v>
      </c>
      <c r="I3757" s="51">
        <v>55</v>
      </c>
      <c r="J3757" s="47">
        <v>110</v>
      </c>
    </row>
    <row r="3758" spans="1:10" x14ac:dyDescent="0.25">
      <c r="A3758" s="59" t="s">
        <v>204</v>
      </c>
      <c r="B3758" s="46" t="s">
        <v>193</v>
      </c>
      <c r="C3758" s="46" t="s">
        <v>187</v>
      </c>
      <c r="D3758" s="46" t="s">
        <v>186</v>
      </c>
      <c r="E3758" s="68">
        <f>_xlfn.XLOOKUP(Tabela4[[#This Row],[Origem]],Tabela2[Estado],Tabela2[Id_Porto],-1)</f>
        <v>12</v>
      </c>
      <c r="F3758" s="68">
        <f>_xlfn.XLOOKUP(Tabela4[[#This Row],[Destino]],Tabela2[Estado],Tabela2[Id_Porto],-1)</f>
        <v>11</v>
      </c>
      <c r="G3758" s="68">
        <f>_xlfn.XLOOKUP(Tabela4[[#This Row],[Tipo]],Tabela5[Tipo],Tabela5[Id_Carga],-1)</f>
        <v>4</v>
      </c>
      <c r="H3758" s="59">
        <f>MONTH(DATE(2024, FIND(Tabela4[[#This Row],[Mês]], "janfevmarabrmaijunjulagosetoutnovdez")/3 + 1, 1))</f>
        <v>9</v>
      </c>
      <c r="I3758" s="51">
        <v>55</v>
      </c>
      <c r="J3758" s="47">
        <v>110</v>
      </c>
    </row>
    <row r="3759" spans="1:10" x14ac:dyDescent="0.25">
      <c r="A3759" s="59" t="s">
        <v>204</v>
      </c>
      <c r="B3759" s="46" t="s">
        <v>192</v>
      </c>
      <c r="C3759" s="46" t="s">
        <v>177</v>
      </c>
      <c r="D3759" s="46" t="s">
        <v>86</v>
      </c>
      <c r="E3759" s="68">
        <f>_xlfn.XLOOKUP(Tabela4[[#This Row],[Origem]],Tabela2[Estado],Tabela2[Id_Porto],-1)</f>
        <v>1</v>
      </c>
      <c r="F3759" s="68">
        <f>_xlfn.XLOOKUP(Tabela4[[#This Row],[Destino]],Tabela2[Estado],Tabela2[Id_Porto],-1)</f>
        <v>4</v>
      </c>
      <c r="G3759" s="68">
        <f>_xlfn.XLOOKUP(Tabela4[[#This Row],[Tipo]],Tabela5[Tipo],Tabela5[Id_Carga],-1)</f>
        <v>1</v>
      </c>
      <c r="H3759" s="59">
        <f>MONTH(DATE(2024, FIND(Tabela4[[#This Row],[Mês]], "janfevmarabrmaijunjulagosetoutnovdez")/3 + 1, 1))</f>
        <v>9</v>
      </c>
      <c r="I3759" s="51">
        <v>108</v>
      </c>
      <c r="J3759" s="47">
        <v>108</v>
      </c>
    </row>
    <row r="3760" spans="1:10" x14ac:dyDescent="0.25">
      <c r="A3760" s="59" t="s">
        <v>204</v>
      </c>
      <c r="B3760" s="46" t="s">
        <v>192</v>
      </c>
      <c r="C3760" s="46" t="s">
        <v>184</v>
      </c>
      <c r="D3760" s="46" t="s">
        <v>181</v>
      </c>
      <c r="E3760" s="68">
        <f>_xlfn.XLOOKUP(Tabela4[[#This Row],[Origem]],Tabela2[Estado],Tabela2[Id_Porto],-1)</f>
        <v>9</v>
      </c>
      <c r="F3760" s="68">
        <f>_xlfn.XLOOKUP(Tabela4[[#This Row],[Destino]],Tabela2[Estado],Tabela2[Id_Porto],-1)</f>
        <v>6</v>
      </c>
      <c r="G3760" s="68">
        <f>_xlfn.XLOOKUP(Tabela4[[#This Row],[Tipo]],Tabela5[Tipo],Tabela5[Id_Carga],-1)</f>
        <v>1</v>
      </c>
      <c r="H3760" s="59">
        <f>MONTH(DATE(2024, FIND(Tabela4[[#This Row],[Mês]], "janfevmarabrmaijunjulagosetoutnovdez")/3 + 1, 1))</f>
        <v>9</v>
      </c>
      <c r="I3760" s="51">
        <v>108</v>
      </c>
      <c r="J3760" s="47">
        <v>108</v>
      </c>
    </row>
    <row r="3761" spans="1:10" x14ac:dyDescent="0.25">
      <c r="A3761" s="59" t="s">
        <v>204</v>
      </c>
      <c r="B3761" s="46" t="s">
        <v>192</v>
      </c>
      <c r="C3761" s="46" t="s">
        <v>184</v>
      </c>
      <c r="D3761" s="46" t="s">
        <v>86</v>
      </c>
      <c r="E3761" s="68">
        <f>_xlfn.XLOOKUP(Tabela4[[#This Row],[Origem]],Tabela2[Estado],Tabela2[Id_Porto],-1)</f>
        <v>9</v>
      </c>
      <c r="F3761" s="68">
        <f>_xlfn.XLOOKUP(Tabela4[[#This Row],[Destino]],Tabela2[Estado],Tabela2[Id_Porto],-1)</f>
        <v>4</v>
      </c>
      <c r="G3761" s="68">
        <f>_xlfn.XLOOKUP(Tabela4[[#This Row],[Tipo]],Tabela5[Tipo],Tabela5[Id_Carga],-1)</f>
        <v>1</v>
      </c>
      <c r="H3761" s="59">
        <f>MONTH(DATE(2024, FIND(Tabela4[[#This Row],[Mês]], "janfevmarabrmaijunjulagosetoutnovdez")/3 + 1, 1))</f>
        <v>9</v>
      </c>
      <c r="I3761" s="51">
        <v>107</v>
      </c>
      <c r="J3761" s="47">
        <v>107</v>
      </c>
    </row>
    <row r="3762" spans="1:10" x14ac:dyDescent="0.25">
      <c r="A3762" s="59" t="s">
        <v>204</v>
      </c>
      <c r="B3762" s="46" t="s">
        <v>191</v>
      </c>
      <c r="C3762" s="46" t="s">
        <v>185</v>
      </c>
      <c r="D3762" s="46" t="s">
        <v>186</v>
      </c>
      <c r="E3762" s="68">
        <f>_xlfn.XLOOKUP(Tabela4[[#This Row],[Origem]],Tabela2[Estado],Tabela2[Id_Porto],-1)</f>
        <v>10</v>
      </c>
      <c r="F3762" s="68">
        <f>_xlfn.XLOOKUP(Tabela4[[#This Row],[Destino]],Tabela2[Estado],Tabela2[Id_Porto],-1)</f>
        <v>11</v>
      </c>
      <c r="G3762" s="68">
        <f>_xlfn.XLOOKUP(Tabela4[[#This Row],[Tipo]],Tabela5[Tipo],Tabela5[Id_Carga],-1)</f>
        <v>3</v>
      </c>
      <c r="H3762" s="59">
        <f>MONTH(DATE(2024, FIND(Tabela4[[#This Row],[Mês]], "janfevmarabrmaijunjulagosetoutnovdez")/3 + 1, 1))</f>
        <v>9</v>
      </c>
      <c r="I3762" s="51">
        <v>53</v>
      </c>
      <c r="J3762" s="47">
        <v>106</v>
      </c>
    </row>
    <row r="3763" spans="1:10" x14ac:dyDescent="0.25">
      <c r="A3763" s="59" t="s">
        <v>204</v>
      </c>
      <c r="B3763" s="46" t="s">
        <v>192</v>
      </c>
      <c r="C3763" s="46" t="s">
        <v>180</v>
      </c>
      <c r="D3763" s="46" t="s">
        <v>177</v>
      </c>
      <c r="E3763" s="68">
        <f>_xlfn.XLOOKUP(Tabela4[[#This Row],[Origem]],Tabela2[Estado],Tabela2[Id_Porto],-1)</f>
        <v>5</v>
      </c>
      <c r="F3763" s="68">
        <f>_xlfn.XLOOKUP(Tabela4[[#This Row],[Destino]],Tabela2[Estado],Tabela2[Id_Porto],-1)</f>
        <v>1</v>
      </c>
      <c r="G3763" s="68">
        <f>_xlfn.XLOOKUP(Tabela4[[#This Row],[Tipo]],Tabela5[Tipo],Tabela5[Id_Carga],-1)</f>
        <v>1</v>
      </c>
      <c r="H3763" s="59">
        <f>MONTH(DATE(2024, FIND(Tabela4[[#This Row],[Mês]], "janfevmarabrmaijunjulagosetoutnovdez")/3 + 1, 1))</f>
        <v>9</v>
      </c>
      <c r="I3763" s="51">
        <v>104</v>
      </c>
      <c r="J3763" s="47">
        <v>104</v>
      </c>
    </row>
    <row r="3764" spans="1:10" x14ac:dyDescent="0.25">
      <c r="A3764" s="59" t="s">
        <v>204</v>
      </c>
      <c r="B3764" s="46" t="s">
        <v>191</v>
      </c>
      <c r="C3764" s="46" t="s">
        <v>181</v>
      </c>
      <c r="D3764" s="46" t="s">
        <v>86</v>
      </c>
      <c r="E3764" s="68">
        <f>_xlfn.XLOOKUP(Tabela4[[#This Row],[Origem]],Tabela2[Estado],Tabela2[Id_Porto],-1)</f>
        <v>6</v>
      </c>
      <c r="F3764" s="68">
        <f>_xlfn.XLOOKUP(Tabela4[[#This Row],[Destino]],Tabela2[Estado],Tabela2[Id_Porto],-1)</f>
        <v>4</v>
      </c>
      <c r="G3764" s="68">
        <f>_xlfn.XLOOKUP(Tabela4[[#This Row],[Tipo]],Tabela5[Tipo],Tabela5[Id_Carga],-1)</f>
        <v>3</v>
      </c>
      <c r="H3764" s="59">
        <f>MONTH(DATE(2024, FIND(Tabela4[[#This Row],[Mês]], "janfevmarabrmaijunjulagosetoutnovdez")/3 + 1, 1))</f>
        <v>9</v>
      </c>
      <c r="I3764" s="51">
        <v>51</v>
      </c>
      <c r="J3764" s="47">
        <v>102</v>
      </c>
    </row>
    <row r="3765" spans="1:10" x14ac:dyDescent="0.25">
      <c r="A3765" s="59" t="s">
        <v>204</v>
      </c>
      <c r="B3765" s="46" t="s">
        <v>191</v>
      </c>
      <c r="C3765" s="46" t="s">
        <v>184</v>
      </c>
      <c r="D3765" s="46" t="s">
        <v>86</v>
      </c>
      <c r="E3765" s="68">
        <f>_xlfn.XLOOKUP(Tabela4[[#This Row],[Origem]],Tabela2[Estado],Tabela2[Id_Porto],-1)</f>
        <v>9</v>
      </c>
      <c r="F3765" s="68">
        <f>_xlfn.XLOOKUP(Tabela4[[#This Row],[Destino]],Tabela2[Estado],Tabela2[Id_Porto],-1)</f>
        <v>4</v>
      </c>
      <c r="G3765" s="68">
        <f>_xlfn.XLOOKUP(Tabela4[[#This Row],[Tipo]],Tabela5[Tipo],Tabela5[Id_Carga],-1)</f>
        <v>3</v>
      </c>
      <c r="H3765" s="59">
        <f>MONTH(DATE(2024, FIND(Tabela4[[#This Row],[Mês]], "janfevmarabrmaijunjulagosetoutnovdez")/3 + 1, 1))</f>
        <v>9</v>
      </c>
      <c r="I3765" s="51">
        <v>51</v>
      </c>
      <c r="J3765" s="47">
        <v>102</v>
      </c>
    </row>
    <row r="3766" spans="1:10" x14ac:dyDescent="0.25">
      <c r="A3766" s="59" t="s">
        <v>204</v>
      </c>
      <c r="B3766" s="46" t="s">
        <v>193</v>
      </c>
      <c r="C3766" s="46" t="s">
        <v>186</v>
      </c>
      <c r="D3766" s="46" t="s">
        <v>185</v>
      </c>
      <c r="E3766" s="68">
        <f>_xlfn.XLOOKUP(Tabela4[[#This Row],[Origem]],Tabela2[Estado],Tabela2[Id_Porto],-1)</f>
        <v>11</v>
      </c>
      <c r="F3766" s="68">
        <f>_xlfn.XLOOKUP(Tabela4[[#This Row],[Destino]],Tabela2[Estado],Tabela2[Id_Porto],-1)</f>
        <v>10</v>
      </c>
      <c r="G3766" s="68">
        <f>_xlfn.XLOOKUP(Tabela4[[#This Row],[Tipo]],Tabela5[Tipo],Tabela5[Id_Carga],-1)</f>
        <v>4</v>
      </c>
      <c r="H3766" s="59">
        <f>MONTH(DATE(2024, FIND(Tabela4[[#This Row],[Mês]], "janfevmarabrmaijunjulagosetoutnovdez")/3 + 1, 1))</f>
        <v>9</v>
      </c>
      <c r="I3766" s="51">
        <v>48</v>
      </c>
      <c r="J3766" s="47">
        <v>96</v>
      </c>
    </row>
    <row r="3767" spans="1:10" x14ac:dyDescent="0.25">
      <c r="A3767" s="59" t="s">
        <v>204</v>
      </c>
      <c r="B3767" s="46" t="s">
        <v>192</v>
      </c>
      <c r="C3767" s="46" t="s">
        <v>177</v>
      </c>
      <c r="D3767" s="46" t="s">
        <v>184</v>
      </c>
      <c r="E3767" s="68">
        <f>_xlfn.XLOOKUP(Tabela4[[#This Row],[Origem]],Tabela2[Estado],Tabela2[Id_Porto],-1)</f>
        <v>1</v>
      </c>
      <c r="F3767" s="68">
        <f>_xlfn.XLOOKUP(Tabela4[[#This Row],[Destino]],Tabela2[Estado],Tabela2[Id_Porto],-1)</f>
        <v>9</v>
      </c>
      <c r="G3767" s="68">
        <f>_xlfn.XLOOKUP(Tabela4[[#This Row],[Tipo]],Tabela5[Tipo],Tabela5[Id_Carga],-1)</f>
        <v>1</v>
      </c>
      <c r="H3767" s="59">
        <f>MONTH(DATE(2024, FIND(Tabela4[[#This Row],[Mês]], "janfevmarabrmaijunjulagosetoutnovdez")/3 + 1, 1))</f>
        <v>9</v>
      </c>
      <c r="I3767" s="51">
        <v>94</v>
      </c>
      <c r="J3767" s="47">
        <v>94</v>
      </c>
    </row>
    <row r="3768" spans="1:10" x14ac:dyDescent="0.25">
      <c r="A3768" s="59" t="s">
        <v>204</v>
      </c>
      <c r="B3768" s="46" t="s">
        <v>192</v>
      </c>
      <c r="C3768" s="46" t="s">
        <v>183</v>
      </c>
      <c r="D3768" s="46" t="s">
        <v>177</v>
      </c>
      <c r="E3768" s="68">
        <f>_xlfn.XLOOKUP(Tabela4[[#This Row],[Origem]],Tabela2[Estado],Tabela2[Id_Porto],-1)</f>
        <v>8</v>
      </c>
      <c r="F3768" s="68">
        <f>_xlfn.XLOOKUP(Tabela4[[#This Row],[Destino]],Tabela2[Estado],Tabela2[Id_Porto],-1)</f>
        <v>1</v>
      </c>
      <c r="G3768" s="68">
        <f>_xlfn.XLOOKUP(Tabela4[[#This Row],[Tipo]],Tabela5[Tipo],Tabela5[Id_Carga],-1)</f>
        <v>1</v>
      </c>
      <c r="H3768" s="59">
        <f>MONTH(DATE(2024, FIND(Tabela4[[#This Row],[Mês]], "janfevmarabrmaijunjulagosetoutnovdez")/3 + 1, 1))</f>
        <v>9</v>
      </c>
      <c r="I3768" s="51">
        <v>94</v>
      </c>
      <c r="J3768" s="47">
        <v>94</v>
      </c>
    </row>
    <row r="3769" spans="1:10" x14ac:dyDescent="0.25">
      <c r="A3769" s="59" t="s">
        <v>204</v>
      </c>
      <c r="B3769" s="46" t="s">
        <v>193</v>
      </c>
      <c r="C3769" s="46" t="s">
        <v>184</v>
      </c>
      <c r="D3769" s="46" t="s">
        <v>186</v>
      </c>
      <c r="E3769" s="68">
        <f>_xlfn.XLOOKUP(Tabela4[[#This Row],[Origem]],Tabela2[Estado],Tabela2[Id_Porto],-1)</f>
        <v>9</v>
      </c>
      <c r="F3769" s="68">
        <f>_xlfn.XLOOKUP(Tabela4[[#This Row],[Destino]],Tabela2[Estado],Tabela2[Id_Porto],-1)</f>
        <v>11</v>
      </c>
      <c r="G3769" s="68">
        <f>_xlfn.XLOOKUP(Tabela4[[#This Row],[Tipo]],Tabela5[Tipo],Tabela5[Id_Carga],-1)</f>
        <v>4</v>
      </c>
      <c r="H3769" s="59">
        <f>MONTH(DATE(2024, FIND(Tabela4[[#This Row],[Mês]], "janfevmarabrmaijunjulagosetoutnovdez")/3 + 1, 1))</f>
        <v>9</v>
      </c>
      <c r="I3769" s="51">
        <v>47</v>
      </c>
      <c r="J3769" s="47">
        <v>94</v>
      </c>
    </row>
    <row r="3770" spans="1:10" x14ac:dyDescent="0.25">
      <c r="A3770" s="59" t="s">
        <v>204</v>
      </c>
      <c r="B3770" s="46" t="s">
        <v>191</v>
      </c>
      <c r="C3770" s="46" t="s">
        <v>187</v>
      </c>
      <c r="D3770" s="46" t="s">
        <v>184</v>
      </c>
      <c r="E3770" s="68">
        <f>_xlfn.XLOOKUP(Tabela4[[#This Row],[Origem]],Tabela2[Estado],Tabela2[Id_Porto],-1)</f>
        <v>12</v>
      </c>
      <c r="F3770" s="68">
        <f>_xlfn.XLOOKUP(Tabela4[[#This Row],[Destino]],Tabela2[Estado],Tabela2[Id_Porto],-1)</f>
        <v>9</v>
      </c>
      <c r="G3770" s="68">
        <f>_xlfn.XLOOKUP(Tabela4[[#This Row],[Tipo]],Tabela5[Tipo],Tabela5[Id_Carga],-1)</f>
        <v>3</v>
      </c>
      <c r="H3770" s="59">
        <f>MONTH(DATE(2024, FIND(Tabela4[[#This Row],[Mês]], "janfevmarabrmaijunjulagosetoutnovdez")/3 + 1, 1))</f>
        <v>9</v>
      </c>
      <c r="I3770" s="51">
        <v>46</v>
      </c>
      <c r="J3770" s="47">
        <v>92</v>
      </c>
    </row>
    <row r="3771" spans="1:10" x14ac:dyDescent="0.25">
      <c r="A3771" s="59" t="s">
        <v>204</v>
      </c>
      <c r="B3771" s="46" t="s">
        <v>193</v>
      </c>
      <c r="C3771" s="46" t="s">
        <v>181</v>
      </c>
      <c r="D3771" s="46" t="s">
        <v>180</v>
      </c>
      <c r="E3771" s="68">
        <f>_xlfn.XLOOKUP(Tabela4[[#This Row],[Origem]],Tabela2[Estado],Tabela2[Id_Porto],-1)</f>
        <v>6</v>
      </c>
      <c r="F3771" s="68">
        <f>_xlfn.XLOOKUP(Tabela4[[#This Row],[Destino]],Tabela2[Estado],Tabela2[Id_Porto],-1)</f>
        <v>5</v>
      </c>
      <c r="G3771" s="68">
        <f>_xlfn.XLOOKUP(Tabela4[[#This Row],[Tipo]],Tabela5[Tipo],Tabela5[Id_Carga],-1)</f>
        <v>4</v>
      </c>
      <c r="H3771" s="59">
        <f>MONTH(DATE(2024, FIND(Tabela4[[#This Row],[Mês]], "janfevmarabrmaijunjulagosetoutnovdez")/3 + 1, 1))</f>
        <v>9</v>
      </c>
      <c r="I3771" s="51">
        <v>45</v>
      </c>
      <c r="J3771" s="47">
        <v>90</v>
      </c>
    </row>
    <row r="3772" spans="1:10" x14ac:dyDescent="0.25">
      <c r="A3772" s="59" t="s">
        <v>204</v>
      </c>
      <c r="B3772" s="46" t="s">
        <v>192</v>
      </c>
      <c r="C3772" s="46" t="s">
        <v>184</v>
      </c>
      <c r="D3772" s="46" t="s">
        <v>86</v>
      </c>
      <c r="E3772" s="68">
        <f>_xlfn.XLOOKUP(Tabela4[[#This Row],[Origem]],Tabela2[Estado],Tabela2[Id_Porto],-1)</f>
        <v>9</v>
      </c>
      <c r="F3772" s="68">
        <f>_xlfn.XLOOKUP(Tabela4[[#This Row],[Destino]],Tabela2[Estado],Tabela2[Id_Porto],-1)</f>
        <v>4</v>
      </c>
      <c r="G3772" s="68">
        <f>_xlfn.XLOOKUP(Tabela4[[#This Row],[Tipo]],Tabela5[Tipo],Tabela5[Id_Carga],-1)</f>
        <v>1</v>
      </c>
      <c r="H3772" s="59">
        <f>MONTH(DATE(2024, FIND(Tabela4[[#This Row],[Mês]], "janfevmarabrmaijunjulagosetoutnovdez")/3 + 1, 1))</f>
        <v>9</v>
      </c>
      <c r="I3772" s="51">
        <v>90</v>
      </c>
      <c r="J3772" s="47">
        <v>90</v>
      </c>
    </row>
    <row r="3773" spans="1:10" x14ac:dyDescent="0.25">
      <c r="A3773" s="59" t="s">
        <v>204</v>
      </c>
      <c r="B3773" s="46" t="s">
        <v>192</v>
      </c>
      <c r="C3773" s="46" t="s">
        <v>184</v>
      </c>
      <c r="D3773" s="46" t="s">
        <v>183</v>
      </c>
      <c r="E3773" s="68">
        <f>_xlfn.XLOOKUP(Tabela4[[#This Row],[Origem]],Tabela2[Estado],Tabela2[Id_Porto],-1)</f>
        <v>9</v>
      </c>
      <c r="F3773" s="68">
        <f>_xlfn.XLOOKUP(Tabela4[[#This Row],[Destino]],Tabela2[Estado],Tabela2[Id_Porto],-1)</f>
        <v>8</v>
      </c>
      <c r="G3773" s="68">
        <f>_xlfn.XLOOKUP(Tabela4[[#This Row],[Tipo]],Tabela5[Tipo],Tabela5[Id_Carga],-1)</f>
        <v>1</v>
      </c>
      <c r="H3773" s="59">
        <f>MONTH(DATE(2024, FIND(Tabela4[[#This Row],[Mês]], "janfevmarabrmaijunjulagosetoutnovdez")/3 + 1, 1))</f>
        <v>9</v>
      </c>
      <c r="I3773" s="51">
        <v>89</v>
      </c>
      <c r="J3773" s="47">
        <v>89</v>
      </c>
    </row>
    <row r="3774" spans="1:10" x14ac:dyDescent="0.25">
      <c r="A3774" s="59" t="s">
        <v>204</v>
      </c>
      <c r="B3774" s="46" t="s">
        <v>191</v>
      </c>
      <c r="C3774" s="46" t="s">
        <v>181</v>
      </c>
      <c r="D3774" s="46" t="s">
        <v>186</v>
      </c>
      <c r="E3774" s="68">
        <f>_xlfn.XLOOKUP(Tabela4[[#This Row],[Origem]],Tabela2[Estado],Tabela2[Id_Porto],-1)</f>
        <v>6</v>
      </c>
      <c r="F3774" s="68">
        <f>_xlfn.XLOOKUP(Tabela4[[#This Row],[Destino]],Tabela2[Estado],Tabela2[Id_Porto],-1)</f>
        <v>11</v>
      </c>
      <c r="G3774" s="68">
        <f>_xlfn.XLOOKUP(Tabela4[[#This Row],[Tipo]],Tabela5[Tipo],Tabela5[Id_Carga],-1)</f>
        <v>3</v>
      </c>
      <c r="H3774" s="59">
        <f>MONTH(DATE(2024, FIND(Tabela4[[#This Row],[Mês]], "janfevmarabrmaijunjulagosetoutnovdez")/3 + 1, 1))</f>
        <v>9</v>
      </c>
      <c r="I3774" s="51">
        <v>44</v>
      </c>
      <c r="J3774" s="47">
        <v>88</v>
      </c>
    </row>
    <row r="3775" spans="1:10" x14ac:dyDescent="0.25">
      <c r="A3775" s="59" t="s">
        <v>204</v>
      </c>
      <c r="B3775" s="46" t="s">
        <v>191</v>
      </c>
      <c r="C3775" s="46" t="s">
        <v>183</v>
      </c>
      <c r="D3775" s="46" t="s">
        <v>184</v>
      </c>
      <c r="E3775" s="68">
        <f>_xlfn.XLOOKUP(Tabela4[[#This Row],[Origem]],Tabela2[Estado],Tabela2[Id_Porto],-1)</f>
        <v>8</v>
      </c>
      <c r="F3775" s="68">
        <f>_xlfn.XLOOKUP(Tabela4[[#This Row],[Destino]],Tabela2[Estado],Tabela2[Id_Porto],-1)</f>
        <v>9</v>
      </c>
      <c r="G3775" s="68">
        <f>_xlfn.XLOOKUP(Tabela4[[#This Row],[Tipo]],Tabela5[Tipo],Tabela5[Id_Carga],-1)</f>
        <v>3</v>
      </c>
      <c r="H3775" s="59">
        <f>MONTH(DATE(2024, FIND(Tabela4[[#This Row],[Mês]], "janfevmarabrmaijunjulagosetoutnovdez")/3 + 1, 1))</f>
        <v>9</v>
      </c>
      <c r="I3775" s="51">
        <v>44</v>
      </c>
      <c r="J3775" s="47">
        <v>88</v>
      </c>
    </row>
    <row r="3776" spans="1:10" x14ac:dyDescent="0.25">
      <c r="A3776" s="59" t="s">
        <v>204</v>
      </c>
      <c r="B3776" s="46" t="s">
        <v>191</v>
      </c>
      <c r="C3776" s="46" t="s">
        <v>184</v>
      </c>
      <c r="D3776" s="46" t="s">
        <v>186</v>
      </c>
      <c r="E3776" s="68">
        <f>_xlfn.XLOOKUP(Tabela4[[#This Row],[Origem]],Tabela2[Estado],Tabela2[Id_Porto],-1)</f>
        <v>9</v>
      </c>
      <c r="F3776" s="68">
        <f>_xlfn.XLOOKUP(Tabela4[[#This Row],[Destino]],Tabela2[Estado],Tabela2[Id_Porto],-1)</f>
        <v>11</v>
      </c>
      <c r="G3776" s="68">
        <f>_xlfn.XLOOKUP(Tabela4[[#This Row],[Tipo]],Tabela5[Tipo],Tabela5[Id_Carga],-1)</f>
        <v>3</v>
      </c>
      <c r="H3776" s="59">
        <f>MONTH(DATE(2024, FIND(Tabela4[[#This Row],[Mês]], "janfevmarabrmaijunjulagosetoutnovdez")/3 + 1, 1))</f>
        <v>9</v>
      </c>
      <c r="I3776" s="51">
        <v>44</v>
      </c>
      <c r="J3776" s="47">
        <v>88</v>
      </c>
    </row>
    <row r="3777" spans="1:10" x14ac:dyDescent="0.25">
      <c r="A3777" s="59" t="s">
        <v>204</v>
      </c>
      <c r="B3777" s="46" t="s">
        <v>192</v>
      </c>
      <c r="C3777" s="46" t="s">
        <v>186</v>
      </c>
      <c r="D3777" s="46" t="s">
        <v>180</v>
      </c>
      <c r="E3777" s="68">
        <f>_xlfn.XLOOKUP(Tabela4[[#This Row],[Origem]],Tabela2[Estado],Tabela2[Id_Porto],-1)</f>
        <v>11</v>
      </c>
      <c r="F3777" s="68">
        <f>_xlfn.XLOOKUP(Tabela4[[#This Row],[Destino]],Tabela2[Estado],Tabela2[Id_Porto],-1)</f>
        <v>5</v>
      </c>
      <c r="G3777" s="68">
        <f>_xlfn.XLOOKUP(Tabela4[[#This Row],[Tipo]],Tabela5[Tipo],Tabela5[Id_Carga],-1)</f>
        <v>1</v>
      </c>
      <c r="H3777" s="59">
        <f>MONTH(DATE(2024, FIND(Tabela4[[#This Row],[Mês]], "janfevmarabrmaijunjulagosetoutnovdez")/3 + 1, 1))</f>
        <v>9</v>
      </c>
      <c r="I3777" s="51">
        <v>85</v>
      </c>
      <c r="J3777" s="47">
        <v>85</v>
      </c>
    </row>
    <row r="3778" spans="1:10" x14ac:dyDescent="0.25">
      <c r="A3778" s="59" t="s">
        <v>204</v>
      </c>
      <c r="B3778" s="46" t="s">
        <v>191</v>
      </c>
      <c r="C3778" s="46" t="s">
        <v>181</v>
      </c>
      <c r="D3778" s="46" t="s">
        <v>177</v>
      </c>
      <c r="E3778" s="68">
        <f>_xlfn.XLOOKUP(Tabela4[[#This Row],[Origem]],Tabela2[Estado],Tabela2[Id_Porto],-1)</f>
        <v>6</v>
      </c>
      <c r="F3778" s="68">
        <f>_xlfn.XLOOKUP(Tabela4[[#This Row],[Destino]],Tabela2[Estado],Tabela2[Id_Porto],-1)</f>
        <v>1</v>
      </c>
      <c r="G3778" s="68">
        <f>_xlfn.XLOOKUP(Tabela4[[#This Row],[Tipo]],Tabela5[Tipo],Tabela5[Id_Carga],-1)</f>
        <v>3</v>
      </c>
      <c r="H3778" s="59">
        <f>MONTH(DATE(2024, FIND(Tabela4[[#This Row],[Mês]], "janfevmarabrmaijunjulagosetoutnovdez")/3 + 1, 1))</f>
        <v>9</v>
      </c>
      <c r="I3778" s="51">
        <v>40</v>
      </c>
      <c r="J3778" s="47">
        <v>80</v>
      </c>
    </row>
    <row r="3779" spans="1:10" x14ac:dyDescent="0.25">
      <c r="A3779" s="59" t="s">
        <v>204</v>
      </c>
      <c r="B3779" s="46" t="s">
        <v>193</v>
      </c>
      <c r="C3779" s="46" t="s">
        <v>181</v>
      </c>
      <c r="D3779" s="46" t="s">
        <v>177</v>
      </c>
      <c r="E3779" s="68">
        <f>_xlfn.XLOOKUP(Tabela4[[#This Row],[Origem]],Tabela2[Estado],Tabela2[Id_Porto],-1)</f>
        <v>6</v>
      </c>
      <c r="F3779" s="68">
        <f>_xlfn.XLOOKUP(Tabela4[[#This Row],[Destino]],Tabela2[Estado],Tabela2[Id_Porto],-1)</f>
        <v>1</v>
      </c>
      <c r="G3779" s="68">
        <f>_xlfn.XLOOKUP(Tabela4[[#This Row],[Tipo]],Tabela5[Tipo],Tabela5[Id_Carga],-1)</f>
        <v>4</v>
      </c>
      <c r="H3779" s="59">
        <f>MONTH(DATE(2024, FIND(Tabela4[[#This Row],[Mês]], "janfevmarabrmaijunjulagosetoutnovdez")/3 + 1, 1))</f>
        <v>9</v>
      </c>
      <c r="I3779" s="51">
        <v>40</v>
      </c>
      <c r="J3779" s="47">
        <v>80</v>
      </c>
    </row>
    <row r="3780" spans="1:10" x14ac:dyDescent="0.25">
      <c r="A3780" s="59" t="s">
        <v>204</v>
      </c>
      <c r="B3780" s="46" t="s">
        <v>191</v>
      </c>
      <c r="C3780" s="46" t="s">
        <v>86</v>
      </c>
      <c r="D3780" s="46" t="s">
        <v>183</v>
      </c>
      <c r="E3780" s="68">
        <f>_xlfn.XLOOKUP(Tabela4[[#This Row],[Origem]],Tabela2[Estado],Tabela2[Id_Porto],-1)</f>
        <v>4</v>
      </c>
      <c r="F3780" s="68">
        <f>_xlfn.XLOOKUP(Tabela4[[#This Row],[Destino]],Tabela2[Estado],Tabela2[Id_Porto],-1)</f>
        <v>8</v>
      </c>
      <c r="G3780" s="68">
        <f>_xlfn.XLOOKUP(Tabela4[[#This Row],[Tipo]],Tabela5[Tipo],Tabela5[Id_Carga],-1)</f>
        <v>3</v>
      </c>
      <c r="H3780" s="59">
        <f>MONTH(DATE(2024, FIND(Tabela4[[#This Row],[Mês]], "janfevmarabrmaijunjulagosetoutnovdez")/3 + 1, 1))</f>
        <v>9</v>
      </c>
      <c r="I3780" s="51">
        <v>40</v>
      </c>
      <c r="J3780" s="47">
        <v>80</v>
      </c>
    </row>
    <row r="3781" spans="1:10" x14ac:dyDescent="0.25">
      <c r="A3781" s="59" t="s">
        <v>204</v>
      </c>
      <c r="B3781" s="46" t="s">
        <v>193</v>
      </c>
      <c r="C3781" s="46" t="s">
        <v>184</v>
      </c>
      <c r="D3781" s="46" t="s">
        <v>181</v>
      </c>
      <c r="E3781" s="68">
        <f>_xlfn.XLOOKUP(Tabela4[[#This Row],[Origem]],Tabela2[Estado],Tabela2[Id_Porto],-1)</f>
        <v>9</v>
      </c>
      <c r="F3781" s="68">
        <f>_xlfn.XLOOKUP(Tabela4[[#This Row],[Destino]],Tabela2[Estado],Tabela2[Id_Porto],-1)</f>
        <v>6</v>
      </c>
      <c r="G3781" s="68">
        <f>_xlfn.XLOOKUP(Tabela4[[#This Row],[Tipo]],Tabela5[Tipo],Tabela5[Id_Carga],-1)</f>
        <v>4</v>
      </c>
      <c r="H3781" s="59">
        <f>MONTH(DATE(2024, FIND(Tabela4[[#This Row],[Mês]], "janfevmarabrmaijunjulagosetoutnovdez")/3 + 1, 1))</f>
        <v>9</v>
      </c>
      <c r="I3781" s="51">
        <v>40</v>
      </c>
      <c r="J3781" s="47">
        <v>80</v>
      </c>
    </row>
    <row r="3782" spans="1:10" x14ac:dyDescent="0.25">
      <c r="A3782" s="59" t="s">
        <v>204</v>
      </c>
      <c r="B3782" s="46" t="s">
        <v>193</v>
      </c>
      <c r="C3782" s="46" t="s">
        <v>178</v>
      </c>
      <c r="D3782" s="46" t="s">
        <v>184</v>
      </c>
      <c r="E3782" s="68">
        <f>_xlfn.XLOOKUP(Tabela4[[#This Row],[Origem]],Tabela2[Estado],Tabela2[Id_Porto],-1)</f>
        <v>2</v>
      </c>
      <c r="F3782" s="68">
        <f>_xlfn.XLOOKUP(Tabela4[[#This Row],[Destino]],Tabela2[Estado],Tabela2[Id_Porto],-1)</f>
        <v>9</v>
      </c>
      <c r="G3782" s="68">
        <f>_xlfn.XLOOKUP(Tabela4[[#This Row],[Tipo]],Tabela5[Tipo],Tabela5[Id_Carga],-1)</f>
        <v>4</v>
      </c>
      <c r="H3782" s="59">
        <f>MONTH(DATE(2024, FIND(Tabela4[[#This Row],[Mês]], "janfevmarabrmaijunjulagosetoutnovdez")/3 + 1, 1))</f>
        <v>9</v>
      </c>
      <c r="I3782" s="51">
        <v>38</v>
      </c>
      <c r="J3782" s="47">
        <v>76</v>
      </c>
    </row>
    <row r="3783" spans="1:10" x14ac:dyDescent="0.25">
      <c r="A3783" s="59" t="s">
        <v>204</v>
      </c>
      <c r="B3783" s="46" t="s">
        <v>193</v>
      </c>
      <c r="C3783" s="46" t="s">
        <v>187</v>
      </c>
      <c r="D3783" s="46" t="s">
        <v>180</v>
      </c>
      <c r="E3783" s="68">
        <f>_xlfn.XLOOKUP(Tabela4[[#This Row],[Origem]],Tabela2[Estado],Tabela2[Id_Porto],-1)</f>
        <v>12</v>
      </c>
      <c r="F3783" s="68">
        <f>_xlfn.XLOOKUP(Tabela4[[#This Row],[Destino]],Tabela2[Estado],Tabela2[Id_Porto],-1)</f>
        <v>5</v>
      </c>
      <c r="G3783" s="68">
        <f>_xlfn.XLOOKUP(Tabela4[[#This Row],[Tipo]],Tabela5[Tipo],Tabela5[Id_Carga],-1)</f>
        <v>4</v>
      </c>
      <c r="H3783" s="59">
        <f>MONTH(DATE(2024, FIND(Tabela4[[#This Row],[Mês]], "janfevmarabrmaijunjulagosetoutnovdez")/3 + 1, 1))</f>
        <v>9</v>
      </c>
      <c r="I3783" s="51">
        <v>38</v>
      </c>
      <c r="J3783" s="47">
        <v>76</v>
      </c>
    </row>
    <row r="3784" spans="1:10" x14ac:dyDescent="0.25">
      <c r="A3784" s="59" t="s">
        <v>204</v>
      </c>
      <c r="B3784" s="46" t="s">
        <v>191</v>
      </c>
      <c r="C3784" s="46" t="s">
        <v>86</v>
      </c>
      <c r="D3784" s="46" t="s">
        <v>187</v>
      </c>
      <c r="E3784" s="68">
        <f>_xlfn.XLOOKUP(Tabela4[[#This Row],[Origem]],Tabela2[Estado],Tabela2[Id_Porto],-1)</f>
        <v>4</v>
      </c>
      <c r="F3784" s="68">
        <f>_xlfn.XLOOKUP(Tabela4[[#This Row],[Destino]],Tabela2[Estado],Tabela2[Id_Porto],-1)</f>
        <v>12</v>
      </c>
      <c r="G3784" s="68">
        <f>_xlfn.XLOOKUP(Tabela4[[#This Row],[Tipo]],Tabela5[Tipo],Tabela5[Id_Carga],-1)</f>
        <v>3</v>
      </c>
      <c r="H3784" s="59">
        <f>MONTH(DATE(2024, FIND(Tabela4[[#This Row],[Mês]], "janfevmarabrmaijunjulagosetoutnovdez")/3 + 1, 1))</f>
        <v>9</v>
      </c>
      <c r="I3784" s="51">
        <v>37</v>
      </c>
      <c r="J3784" s="47">
        <v>74</v>
      </c>
    </row>
    <row r="3785" spans="1:10" x14ac:dyDescent="0.25">
      <c r="A3785" s="59" t="s">
        <v>204</v>
      </c>
      <c r="B3785" s="46" t="s">
        <v>191</v>
      </c>
      <c r="C3785" s="46" t="s">
        <v>177</v>
      </c>
      <c r="D3785" s="46" t="s">
        <v>86</v>
      </c>
      <c r="E3785" s="68">
        <f>_xlfn.XLOOKUP(Tabela4[[#This Row],[Origem]],Tabela2[Estado],Tabela2[Id_Porto],-1)</f>
        <v>1</v>
      </c>
      <c r="F3785" s="68">
        <f>_xlfn.XLOOKUP(Tabela4[[#This Row],[Destino]],Tabela2[Estado],Tabela2[Id_Porto],-1)</f>
        <v>4</v>
      </c>
      <c r="G3785" s="68">
        <f>_xlfn.XLOOKUP(Tabela4[[#This Row],[Tipo]],Tabela5[Tipo],Tabela5[Id_Carga],-1)</f>
        <v>3</v>
      </c>
      <c r="H3785" s="59">
        <f>MONTH(DATE(2024, FIND(Tabela4[[#This Row],[Mês]], "janfevmarabrmaijunjulagosetoutnovdez")/3 + 1, 1))</f>
        <v>9</v>
      </c>
      <c r="I3785" s="51">
        <v>36</v>
      </c>
      <c r="J3785" s="47">
        <v>72</v>
      </c>
    </row>
    <row r="3786" spans="1:10" x14ac:dyDescent="0.25">
      <c r="A3786" s="59" t="s">
        <v>204</v>
      </c>
      <c r="B3786" s="46" t="s">
        <v>191</v>
      </c>
      <c r="C3786" s="46" t="s">
        <v>183</v>
      </c>
      <c r="D3786" s="46" t="s">
        <v>177</v>
      </c>
      <c r="E3786" s="68">
        <f>_xlfn.XLOOKUP(Tabela4[[#This Row],[Origem]],Tabela2[Estado],Tabela2[Id_Porto],-1)</f>
        <v>8</v>
      </c>
      <c r="F3786" s="68">
        <f>_xlfn.XLOOKUP(Tabela4[[#This Row],[Destino]],Tabela2[Estado],Tabela2[Id_Porto],-1)</f>
        <v>1</v>
      </c>
      <c r="G3786" s="68">
        <f>_xlfn.XLOOKUP(Tabela4[[#This Row],[Tipo]],Tabela5[Tipo],Tabela5[Id_Carga],-1)</f>
        <v>3</v>
      </c>
      <c r="H3786" s="59">
        <f>MONTH(DATE(2024, FIND(Tabela4[[#This Row],[Mês]], "janfevmarabrmaijunjulagosetoutnovdez")/3 + 1, 1))</f>
        <v>9</v>
      </c>
      <c r="I3786" s="51">
        <v>36</v>
      </c>
      <c r="J3786" s="47">
        <v>72</v>
      </c>
    </row>
    <row r="3787" spans="1:10" x14ac:dyDescent="0.25">
      <c r="A3787" s="59" t="s">
        <v>204</v>
      </c>
      <c r="B3787" s="46" t="s">
        <v>192</v>
      </c>
      <c r="C3787" s="46" t="s">
        <v>177</v>
      </c>
      <c r="D3787" s="46" t="s">
        <v>183</v>
      </c>
      <c r="E3787" s="68">
        <f>_xlfn.XLOOKUP(Tabela4[[#This Row],[Origem]],Tabela2[Estado],Tabela2[Id_Porto],-1)</f>
        <v>1</v>
      </c>
      <c r="F3787" s="68">
        <f>_xlfn.XLOOKUP(Tabela4[[#This Row],[Destino]],Tabela2[Estado],Tabela2[Id_Porto],-1)</f>
        <v>8</v>
      </c>
      <c r="G3787" s="68">
        <f>_xlfn.XLOOKUP(Tabela4[[#This Row],[Tipo]],Tabela5[Tipo],Tabela5[Id_Carga],-1)</f>
        <v>1</v>
      </c>
      <c r="H3787" s="59">
        <f>MONTH(DATE(2024, FIND(Tabela4[[#This Row],[Mês]], "janfevmarabrmaijunjulagosetoutnovdez")/3 + 1, 1))</f>
        <v>9</v>
      </c>
      <c r="I3787" s="51">
        <v>70</v>
      </c>
      <c r="J3787" s="47">
        <v>70</v>
      </c>
    </row>
    <row r="3788" spans="1:10" x14ac:dyDescent="0.25">
      <c r="A3788" s="59" t="s">
        <v>204</v>
      </c>
      <c r="B3788" s="46" t="s">
        <v>193</v>
      </c>
      <c r="C3788" s="46" t="s">
        <v>181</v>
      </c>
      <c r="D3788" s="46" t="s">
        <v>86</v>
      </c>
      <c r="E3788" s="68">
        <f>_xlfn.XLOOKUP(Tabela4[[#This Row],[Origem]],Tabela2[Estado],Tabela2[Id_Porto],-1)</f>
        <v>6</v>
      </c>
      <c r="F3788" s="68">
        <f>_xlfn.XLOOKUP(Tabela4[[#This Row],[Destino]],Tabela2[Estado],Tabela2[Id_Porto],-1)</f>
        <v>4</v>
      </c>
      <c r="G3788" s="68">
        <f>_xlfn.XLOOKUP(Tabela4[[#This Row],[Tipo]],Tabela5[Tipo],Tabela5[Id_Carga],-1)</f>
        <v>4</v>
      </c>
      <c r="H3788" s="59">
        <f>MONTH(DATE(2024, FIND(Tabela4[[#This Row],[Mês]], "janfevmarabrmaijunjulagosetoutnovdez")/3 + 1, 1))</f>
        <v>9</v>
      </c>
      <c r="I3788" s="51">
        <v>34</v>
      </c>
      <c r="J3788" s="47">
        <v>68</v>
      </c>
    </row>
    <row r="3789" spans="1:10" x14ac:dyDescent="0.25">
      <c r="A3789" s="59" t="s">
        <v>204</v>
      </c>
      <c r="B3789" s="46" t="s">
        <v>191</v>
      </c>
      <c r="C3789" s="46" t="s">
        <v>184</v>
      </c>
      <c r="D3789" s="46" t="s">
        <v>177</v>
      </c>
      <c r="E3789" s="68">
        <f>_xlfn.XLOOKUP(Tabela4[[#This Row],[Origem]],Tabela2[Estado],Tabela2[Id_Porto],-1)</f>
        <v>9</v>
      </c>
      <c r="F3789" s="68">
        <f>_xlfn.XLOOKUP(Tabela4[[#This Row],[Destino]],Tabela2[Estado],Tabela2[Id_Porto],-1)</f>
        <v>1</v>
      </c>
      <c r="G3789" s="68">
        <f>_xlfn.XLOOKUP(Tabela4[[#This Row],[Tipo]],Tabela5[Tipo],Tabela5[Id_Carga],-1)</f>
        <v>3</v>
      </c>
      <c r="H3789" s="59">
        <f>MONTH(DATE(2024, FIND(Tabela4[[#This Row],[Mês]], "janfevmarabrmaijunjulagosetoutnovdez")/3 + 1, 1))</f>
        <v>9</v>
      </c>
      <c r="I3789" s="51">
        <v>68</v>
      </c>
      <c r="J3789" s="47">
        <v>68</v>
      </c>
    </row>
    <row r="3790" spans="1:10" x14ac:dyDescent="0.25">
      <c r="A3790" s="59" t="s">
        <v>204</v>
      </c>
      <c r="B3790" s="46" t="s">
        <v>192</v>
      </c>
      <c r="C3790" s="46" t="s">
        <v>86</v>
      </c>
      <c r="D3790" s="46" t="s">
        <v>186</v>
      </c>
      <c r="E3790" s="68">
        <f>_xlfn.XLOOKUP(Tabela4[[#This Row],[Origem]],Tabela2[Estado],Tabela2[Id_Porto],-1)</f>
        <v>4</v>
      </c>
      <c r="F3790" s="68">
        <f>_xlfn.XLOOKUP(Tabela4[[#This Row],[Destino]],Tabela2[Estado],Tabela2[Id_Porto],-1)</f>
        <v>11</v>
      </c>
      <c r="G3790" s="68">
        <f>_xlfn.XLOOKUP(Tabela4[[#This Row],[Tipo]],Tabela5[Tipo],Tabela5[Id_Carga],-1)</f>
        <v>1</v>
      </c>
      <c r="H3790" s="59">
        <f>MONTH(DATE(2024, FIND(Tabela4[[#This Row],[Mês]], "janfevmarabrmaijunjulagosetoutnovdez")/3 + 1, 1))</f>
        <v>9</v>
      </c>
      <c r="I3790" s="51">
        <v>66</v>
      </c>
      <c r="J3790" s="47">
        <v>66</v>
      </c>
    </row>
    <row r="3791" spans="1:10" x14ac:dyDescent="0.25">
      <c r="A3791" s="59" t="s">
        <v>204</v>
      </c>
      <c r="B3791" s="46" t="s">
        <v>192</v>
      </c>
      <c r="C3791" s="46" t="s">
        <v>186</v>
      </c>
      <c r="D3791" s="46" t="s">
        <v>177</v>
      </c>
      <c r="E3791" s="68">
        <f>_xlfn.XLOOKUP(Tabela4[[#This Row],[Origem]],Tabela2[Estado],Tabela2[Id_Porto],-1)</f>
        <v>11</v>
      </c>
      <c r="F3791" s="68">
        <f>_xlfn.XLOOKUP(Tabela4[[#This Row],[Destino]],Tabela2[Estado],Tabela2[Id_Porto],-1)</f>
        <v>1</v>
      </c>
      <c r="G3791" s="68">
        <f>_xlfn.XLOOKUP(Tabela4[[#This Row],[Tipo]],Tabela5[Tipo],Tabela5[Id_Carga],-1)</f>
        <v>1</v>
      </c>
      <c r="H3791" s="59">
        <f>MONTH(DATE(2024, FIND(Tabela4[[#This Row],[Mês]], "janfevmarabrmaijunjulagosetoutnovdez")/3 + 1, 1))</f>
        <v>9</v>
      </c>
      <c r="I3791" s="51">
        <v>65</v>
      </c>
      <c r="J3791" s="47">
        <v>65</v>
      </c>
    </row>
    <row r="3792" spans="1:10" x14ac:dyDescent="0.25">
      <c r="A3792" s="59" t="s">
        <v>204</v>
      </c>
      <c r="B3792" s="46" t="s">
        <v>191</v>
      </c>
      <c r="C3792" s="46" t="s">
        <v>86</v>
      </c>
      <c r="D3792" s="46" t="s">
        <v>183</v>
      </c>
      <c r="E3792" s="68">
        <f>_xlfn.XLOOKUP(Tabela4[[#This Row],[Origem]],Tabela2[Estado],Tabela2[Id_Porto],-1)</f>
        <v>4</v>
      </c>
      <c r="F3792" s="68">
        <f>_xlfn.XLOOKUP(Tabela4[[#This Row],[Destino]],Tabela2[Estado],Tabela2[Id_Porto],-1)</f>
        <v>8</v>
      </c>
      <c r="G3792" s="68">
        <f>_xlfn.XLOOKUP(Tabela4[[#This Row],[Tipo]],Tabela5[Tipo],Tabela5[Id_Carga],-1)</f>
        <v>3</v>
      </c>
      <c r="H3792" s="59">
        <f>MONTH(DATE(2024, FIND(Tabela4[[#This Row],[Mês]], "janfevmarabrmaijunjulagosetoutnovdez")/3 + 1, 1))</f>
        <v>9</v>
      </c>
      <c r="I3792" s="51">
        <v>32</v>
      </c>
      <c r="J3792" s="47">
        <v>64</v>
      </c>
    </row>
    <row r="3793" spans="1:10" x14ac:dyDescent="0.25">
      <c r="A3793" s="59" t="s">
        <v>204</v>
      </c>
      <c r="B3793" s="46" t="s">
        <v>191</v>
      </c>
      <c r="C3793" s="46" t="s">
        <v>183</v>
      </c>
      <c r="D3793" s="46" t="s">
        <v>184</v>
      </c>
      <c r="E3793" s="68">
        <f>_xlfn.XLOOKUP(Tabela4[[#This Row],[Origem]],Tabela2[Estado],Tabela2[Id_Porto],-1)</f>
        <v>8</v>
      </c>
      <c r="F3793" s="68">
        <f>_xlfn.XLOOKUP(Tabela4[[#This Row],[Destino]],Tabela2[Estado],Tabela2[Id_Porto],-1)</f>
        <v>9</v>
      </c>
      <c r="G3793" s="68">
        <f>_xlfn.XLOOKUP(Tabela4[[#This Row],[Tipo]],Tabela5[Tipo],Tabela5[Id_Carga],-1)</f>
        <v>3</v>
      </c>
      <c r="H3793" s="59">
        <f>MONTH(DATE(2024, FIND(Tabela4[[#This Row],[Mês]], "janfevmarabrmaijunjulagosetoutnovdez")/3 + 1, 1))</f>
        <v>9</v>
      </c>
      <c r="I3793" s="51">
        <v>32</v>
      </c>
      <c r="J3793" s="47">
        <v>64</v>
      </c>
    </row>
    <row r="3794" spans="1:10" x14ac:dyDescent="0.25">
      <c r="A3794" s="59" t="s">
        <v>204</v>
      </c>
      <c r="B3794" s="46" t="s">
        <v>191</v>
      </c>
      <c r="C3794" s="46" t="s">
        <v>187</v>
      </c>
      <c r="D3794" s="46" t="s">
        <v>180</v>
      </c>
      <c r="E3794" s="68">
        <f>_xlfn.XLOOKUP(Tabela4[[#This Row],[Origem]],Tabela2[Estado],Tabela2[Id_Porto],-1)</f>
        <v>12</v>
      </c>
      <c r="F3794" s="68">
        <f>_xlfn.XLOOKUP(Tabela4[[#This Row],[Destino]],Tabela2[Estado],Tabela2[Id_Porto],-1)</f>
        <v>5</v>
      </c>
      <c r="G3794" s="68">
        <f>_xlfn.XLOOKUP(Tabela4[[#This Row],[Tipo]],Tabela5[Tipo],Tabela5[Id_Carga],-1)</f>
        <v>3</v>
      </c>
      <c r="H3794" s="59">
        <f>MONTH(DATE(2024, FIND(Tabela4[[#This Row],[Mês]], "janfevmarabrmaijunjulagosetoutnovdez")/3 + 1, 1))</f>
        <v>9</v>
      </c>
      <c r="I3794" s="51">
        <v>32</v>
      </c>
      <c r="J3794" s="47">
        <v>64</v>
      </c>
    </row>
    <row r="3795" spans="1:10" x14ac:dyDescent="0.25">
      <c r="A3795" s="59" t="s">
        <v>204</v>
      </c>
      <c r="B3795" s="46" t="s">
        <v>191</v>
      </c>
      <c r="C3795" s="46" t="s">
        <v>181</v>
      </c>
      <c r="D3795" s="46" t="s">
        <v>186</v>
      </c>
      <c r="E3795" s="68">
        <f>_xlfn.XLOOKUP(Tabela4[[#This Row],[Origem]],Tabela2[Estado],Tabela2[Id_Porto],-1)</f>
        <v>6</v>
      </c>
      <c r="F3795" s="68">
        <f>_xlfn.XLOOKUP(Tabela4[[#This Row],[Destino]],Tabela2[Estado],Tabela2[Id_Porto],-1)</f>
        <v>11</v>
      </c>
      <c r="G3795" s="68">
        <f>_xlfn.XLOOKUP(Tabela4[[#This Row],[Tipo]],Tabela5[Tipo],Tabela5[Id_Carga],-1)</f>
        <v>3</v>
      </c>
      <c r="H3795" s="59">
        <f>MONTH(DATE(2024, FIND(Tabela4[[#This Row],[Mês]], "janfevmarabrmaijunjulagosetoutnovdez")/3 + 1, 1))</f>
        <v>9</v>
      </c>
      <c r="I3795" s="51">
        <v>31</v>
      </c>
      <c r="J3795" s="47">
        <v>62</v>
      </c>
    </row>
    <row r="3796" spans="1:10" x14ac:dyDescent="0.25">
      <c r="A3796" s="59" t="s">
        <v>204</v>
      </c>
      <c r="B3796" s="46" t="s">
        <v>191</v>
      </c>
      <c r="C3796" s="46" t="s">
        <v>184</v>
      </c>
      <c r="D3796" s="46" t="s">
        <v>181</v>
      </c>
      <c r="E3796" s="68">
        <f>_xlfn.XLOOKUP(Tabela4[[#This Row],[Origem]],Tabela2[Estado],Tabela2[Id_Porto],-1)</f>
        <v>9</v>
      </c>
      <c r="F3796" s="68">
        <f>_xlfn.XLOOKUP(Tabela4[[#This Row],[Destino]],Tabela2[Estado],Tabela2[Id_Porto],-1)</f>
        <v>6</v>
      </c>
      <c r="G3796" s="68">
        <f>_xlfn.XLOOKUP(Tabela4[[#This Row],[Tipo]],Tabela5[Tipo],Tabela5[Id_Carga],-1)</f>
        <v>3</v>
      </c>
      <c r="H3796" s="59">
        <f>MONTH(DATE(2024, FIND(Tabela4[[#This Row],[Mês]], "janfevmarabrmaijunjulagosetoutnovdez")/3 + 1, 1))</f>
        <v>9</v>
      </c>
      <c r="I3796" s="51">
        <v>30</v>
      </c>
      <c r="J3796" s="47">
        <v>60</v>
      </c>
    </row>
    <row r="3797" spans="1:10" x14ac:dyDescent="0.25">
      <c r="A3797" s="59" t="s">
        <v>204</v>
      </c>
      <c r="B3797" s="46" t="s">
        <v>191</v>
      </c>
      <c r="C3797" s="46" t="s">
        <v>181</v>
      </c>
      <c r="D3797" s="46" t="s">
        <v>86</v>
      </c>
      <c r="E3797" s="68">
        <f>_xlfn.XLOOKUP(Tabela4[[#This Row],[Origem]],Tabela2[Estado],Tabela2[Id_Porto],-1)</f>
        <v>6</v>
      </c>
      <c r="F3797" s="68">
        <f>_xlfn.XLOOKUP(Tabela4[[#This Row],[Destino]],Tabela2[Estado],Tabela2[Id_Porto],-1)</f>
        <v>4</v>
      </c>
      <c r="G3797" s="68">
        <f>_xlfn.XLOOKUP(Tabela4[[#This Row],[Tipo]],Tabela5[Tipo],Tabela5[Id_Carga],-1)</f>
        <v>3</v>
      </c>
      <c r="H3797" s="59">
        <f>MONTH(DATE(2024, FIND(Tabela4[[#This Row],[Mês]], "janfevmarabrmaijunjulagosetoutnovdez")/3 + 1, 1))</f>
        <v>9</v>
      </c>
      <c r="I3797" s="51">
        <v>29</v>
      </c>
      <c r="J3797" s="47">
        <v>58</v>
      </c>
    </row>
    <row r="3798" spans="1:10" x14ac:dyDescent="0.25">
      <c r="A3798" s="59" t="s">
        <v>204</v>
      </c>
      <c r="B3798" s="46" t="s">
        <v>193</v>
      </c>
      <c r="C3798" s="46" t="s">
        <v>86</v>
      </c>
      <c r="D3798" s="46" t="s">
        <v>184</v>
      </c>
      <c r="E3798" s="68">
        <f>_xlfn.XLOOKUP(Tabela4[[#This Row],[Origem]],Tabela2[Estado],Tabela2[Id_Porto],-1)</f>
        <v>4</v>
      </c>
      <c r="F3798" s="68">
        <f>_xlfn.XLOOKUP(Tabela4[[#This Row],[Destino]],Tabela2[Estado],Tabela2[Id_Porto],-1)</f>
        <v>9</v>
      </c>
      <c r="G3798" s="68">
        <f>_xlfn.XLOOKUP(Tabela4[[#This Row],[Tipo]],Tabela5[Tipo],Tabela5[Id_Carga],-1)</f>
        <v>4</v>
      </c>
      <c r="H3798" s="59">
        <f>MONTH(DATE(2024, FIND(Tabela4[[#This Row],[Mês]], "janfevmarabrmaijunjulagosetoutnovdez")/3 + 1, 1))</f>
        <v>9</v>
      </c>
      <c r="I3798" s="51">
        <v>29</v>
      </c>
      <c r="J3798" s="47">
        <v>58</v>
      </c>
    </row>
    <row r="3799" spans="1:10" x14ac:dyDescent="0.25">
      <c r="A3799" s="59" t="s">
        <v>204</v>
      </c>
      <c r="B3799" s="46" t="s">
        <v>191</v>
      </c>
      <c r="C3799" s="46" t="s">
        <v>186</v>
      </c>
      <c r="D3799" s="46" t="s">
        <v>184</v>
      </c>
      <c r="E3799" s="68">
        <f>_xlfn.XLOOKUP(Tabela4[[#This Row],[Origem]],Tabela2[Estado],Tabela2[Id_Porto],-1)</f>
        <v>11</v>
      </c>
      <c r="F3799" s="68">
        <f>_xlfn.XLOOKUP(Tabela4[[#This Row],[Destino]],Tabela2[Estado],Tabela2[Id_Porto],-1)</f>
        <v>9</v>
      </c>
      <c r="G3799" s="68">
        <f>_xlfn.XLOOKUP(Tabela4[[#This Row],[Tipo]],Tabela5[Tipo],Tabela5[Id_Carga],-1)</f>
        <v>3</v>
      </c>
      <c r="H3799" s="59">
        <f>MONTH(DATE(2024, FIND(Tabela4[[#This Row],[Mês]], "janfevmarabrmaijunjulagosetoutnovdez")/3 + 1, 1))</f>
        <v>9</v>
      </c>
      <c r="I3799" s="51">
        <v>29</v>
      </c>
      <c r="J3799" s="47">
        <v>58</v>
      </c>
    </row>
    <row r="3800" spans="1:10" x14ac:dyDescent="0.25">
      <c r="A3800" s="59" t="s">
        <v>204</v>
      </c>
      <c r="B3800" s="46" t="s">
        <v>192</v>
      </c>
      <c r="C3800" s="46" t="s">
        <v>86</v>
      </c>
      <c r="D3800" s="46" t="s">
        <v>187</v>
      </c>
      <c r="E3800" s="68">
        <f>_xlfn.XLOOKUP(Tabela4[[#This Row],[Origem]],Tabela2[Estado],Tabela2[Id_Porto],-1)</f>
        <v>4</v>
      </c>
      <c r="F3800" s="68">
        <f>_xlfn.XLOOKUP(Tabela4[[#This Row],[Destino]],Tabela2[Estado],Tabela2[Id_Porto],-1)</f>
        <v>12</v>
      </c>
      <c r="G3800" s="68">
        <f>_xlfn.XLOOKUP(Tabela4[[#This Row],[Tipo]],Tabela5[Tipo],Tabela5[Id_Carga],-1)</f>
        <v>1</v>
      </c>
      <c r="H3800" s="59">
        <f>MONTH(DATE(2024, FIND(Tabela4[[#This Row],[Mês]], "janfevmarabrmaijunjulagosetoutnovdez")/3 + 1, 1))</f>
        <v>9</v>
      </c>
      <c r="I3800" s="51">
        <v>56</v>
      </c>
      <c r="J3800" s="47">
        <v>56</v>
      </c>
    </row>
    <row r="3801" spans="1:10" x14ac:dyDescent="0.25">
      <c r="A3801" s="59" t="s">
        <v>204</v>
      </c>
      <c r="B3801" s="46" t="s">
        <v>192</v>
      </c>
      <c r="C3801" s="46" t="s">
        <v>183</v>
      </c>
      <c r="D3801" s="46" t="s">
        <v>180</v>
      </c>
      <c r="E3801" s="68">
        <f>_xlfn.XLOOKUP(Tabela4[[#This Row],[Origem]],Tabela2[Estado],Tabela2[Id_Porto],-1)</f>
        <v>8</v>
      </c>
      <c r="F3801" s="68">
        <f>_xlfn.XLOOKUP(Tabela4[[#This Row],[Destino]],Tabela2[Estado],Tabela2[Id_Porto],-1)</f>
        <v>5</v>
      </c>
      <c r="G3801" s="68">
        <f>_xlfn.XLOOKUP(Tabela4[[#This Row],[Tipo]],Tabela5[Tipo],Tabela5[Id_Carga],-1)</f>
        <v>1</v>
      </c>
      <c r="H3801" s="59">
        <f>MONTH(DATE(2024, FIND(Tabela4[[#This Row],[Mês]], "janfevmarabrmaijunjulagosetoutnovdez")/3 + 1, 1))</f>
        <v>9</v>
      </c>
      <c r="I3801" s="51">
        <v>55</v>
      </c>
      <c r="J3801" s="47">
        <v>55</v>
      </c>
    </row>
    <row r="3802" spans="1:10" x14ac:dyDescent="0.25">
      <c r="A3802" s="59" t="s">
        <v>204</v>
      </c>
      <c r="B3802" s="46" t="s">
        <v>191</v>
      </c>
      <c r="C3802" s="46" t="s">
        <v>180</v>
      </c>
      <c r="D3802" s="46" t="s">
        <v>186</v>
      </c>
      <c r="E3802" s="68">
        <f>_xlfn.XLOOKUP(Tabela4[[#This Row],[Origem]],Tabela2[Estado],Tabela2[Id_Porto],-1)</f>
        <v>5</v>
      </c>
      <c r="F3802" s="68">
        <f>_xlfn.XLOOKUP(Tabela4[[#This Row],[Destino]],Tabela2[Estado],Tabela2[Id_Porto],-1)</f>
        <v>11</v>
      </c>
      <c r="G3802" s="68">
        <f>_xlfn.XLOOKUP(Tabela4[[#This Row],[Tipo]],Tabela5[Tipo],Tabela5[Id_Carga],-1)</f>
        <v>3</v>
      </c>
      <c r="H3802" s="59">
        <f>MONTH(DATE(2024, FIND(Tabela4[[#This Row],[Mês]], "janfevmarabrmaijunjulagosetoutnovdez")/3 + 1, 1))</f>
        <v>9</v>
      </c>
      <c r="I3802" s="51">
        <v>27</v>
      </c>
      <c r="J3802" s="47">
        <v>54</v>
      </c>
    </row>
    <row r="3803" spans="1:10" x14ac:dyDescent="0.25">
      <c r="A3803" s="59" t="s">
        <v>204</v>
      </c>
      <c r="B3803" s="46" t="s">
        <v>193</v>
      </c>
      <c r="C3803" s="46" t="s">
        <v>183</v>
      </c>
      <c r="D3803" s="46" t="s">
        <v>86</v>
      </c>
      <c r="E3803" s="68">
        <f>_xlfn.XLOOKUP(Tabela4[[#This Row],[Origem]],Tabela2[Estado],Tabela2[Id_Porto],-1)</f>
        <v>8</v>
      </c>
      <c r="F3803" s="68">
        <f>_xlfn.XLOOKUP(Tabela4[[#This Row],[Destino]],Tabela2[Estado],Tabela2[Id_Porto],-1)</f>
        <v>4</v>
      </c>
      <c r="G3803" s="68">
        <f>_xlfn.XLOOKUP(Tabela4[[#This Row],[Tipo]],Tabela5[Tipo],Tabela5[Id_Carga],-1)</f>
        <v>4</v>
      </c>
      <c r="H3803" s="59">
        <f>MONTH(DATE(2024, FIND(Tabela4[[#This Row],[Mês]], "janfevmarabrmaijunjulagosetoutnovdez")/3 + 1, 1))</f>
        <v>9</v>
      </c>
      <c r="I3803" s="51">
        <v>27</v>
      </c>
      <c r="J3803" s="47">
        <v>54</v>
      </c>
    </row>
    <row r="3804" spans="1:10" x14ac:dyDescent="0.25">
      <c r="A3804" s="59" t="s">
        <v>204</v>
      </c>
      <c r="B3804" s="46" t="s">
        <v>192</v>
      </c>
      <c r="C3804" s="46" t="s">
        <v>180</v>
      </c>
      <c r="D3804" s="46" t="s">
        <v>184</v>
      </c>
      <c r="E3804" s="68">
        <f>_xlfn.XLOOKUP(Tabela4[[#This Row],[Origem]],Tabela2[Estado],Tabela2[Id_Porto],-1)</f>
        <v>5</v>
      </c>
      <c r="F3804" s="68">
        <f>_xlfn.XLOOKUP(Tabela4[[#This Row],[Destino]],Tabela2[Estado],Tabela2[Id_Porto],-1)</f>
        <v>9</v>
      </c>
      <c r="G3804" s="68">
        <f>_xlfn.XLOOKUP(Tabela4[[#This Row],[Tipo]],Tabela5[Tipo],Tabela5[Id_Carga],-1)</f>
        <v>1</v>
      </c>
      <c r="H3804" s="59">
        <f>MONTH(DATE(2024, FIND(Tabela4[[#This Row],[Mês]], "janfevmarabrmaijunjulagosetoutnovdez")/3 + 1, 1))</f>
        <v>9</v>
      </c>
      <c r="I3804" s="51">
        <v>53</v>
      </c>
      <c r="J3804" s="47">
        <v>53</v>
      </c>
    </row>
    <row r="3805" spans="1:10" x14ac:dyDescent="0.25">
      <c r="A3805" s="59" t="s">
        <v>204</v>
      </c>
      <c r="B3805" s="46" t="s">
        <v>191</v>
      </c>
      <c r="C3805" s="46" t="s">
        <v>180</v>
      </c>
      <c r="D3805" s="46" t="s">
        <v>181</v>
      </c>
      <c r="E3805" s="68">
        <f>_xlfn.XLOOKUP(Tabela4[[#This Row],[Origem]],Tabela2[Estado],Tabela2[Id_Porto],-1)</f>
        <v>5</v>
      </c>
      <c r="F3805" s="68">
        <f>_xlfn.XLOOKUP(Tabela4[[#This Row],[Destino]],Tabela2[Estado],Tabela2[Id_Porto],-1)</f>
        <v>6</v>
      </c>
      <c r="G3805" s="68">
        <f>_xlfn.XLOOKUP(Tabela4[[#This Row],[Tipo]],Tabela5[Tipo],Tabela5[Id_Carga],-1)</f>
        <v>3</v>
      </c>
      <c r="H3805" s="59">
        <f>MONTH(DATE(2024, FIND(Tabela4[[#This Row],[Mês]], "janfevmarabrmaijunjulagosetoutnovdez")/3 + 1, 1))</f>
        <v>9</v>
      </c>
      <c r="I3805" s="51">
        <v>26</v>
      </c>
      <c r="J3805" s="47">
        <v>52</v>
      </c>
    </row>
    <row r="3806" spans="1:10" x14ac:dyDescent="0.25">
      <c r="A3806" s="59" t="s">
        <v>204</v>
      </c>
      <c r="B3806" s="46" t="s">
        <v>192</v>
      </c>
      <c r="C3806" s="46" t="s">
        <v>180</v>
      </c>
      <c r="D3806" s="46" t="s">
        <v>177</v>
      </c>
      <c r="E3806" s="68">
        <f>_xlfn.XLOOKUP(Tabela4[[#This Row],[Origem]],Tabela2[Estado],Tabela2[Id_Porto],-1)</f>
        <v>5</v>
      </c>
      <c r="F3806" s="68">
        <f>_xlfn.XLOOKUP(Tabela4[[#This Row],[Destino]],Tabela2[Estado],Tabela2[Id_Porto],-1)</f>
        <v>1</v>
      </c>
      <c r="G3806" s="68">
        <f>_xlfn.XLOOKUP(Tabela4[[#This Row],[Tipo]],Tabela5[Tipo],Tabela5[Id_Carga],-1)</f>
        <v>1</v>
      </c>
      <c r="H3806" s="59">
        <f>MONTH(DATE(2024, FIND(Tabela4[[#This Row],[Mês]], "janfevmarabrmaijunjulagosetoutnovdez")/3 + 1, 1))</f>
        <v>9</v>
      </c>
      <c r="I3806" s="51">
        <v>51</v>
      </c>
      <c r="J3806" s="47">
        <v>51</v>
      </c>
    </row>
    <row r="3807" spans="1:10" x14ac:dyDescent="0.25">
      <c r="A3807" s="59" t="s">
        <v>204</v>
      </c>
      <c r="B3807" s="46" t="s">
        <v>191</v>
      </c>
      <c r="C3807" s="46" t="s">
        <v>177</v>
      </c>
      <c r="D3807" s="46" t="s">
        <v>181</v>
      </c>
      <c r="E3807" s="68">
        <f>_xlfn.XLOOKUP(Tabela4[[#This Row],[Origem]],Tabela2[Estado],Tabela2[Id_Porto],-1)</f>
        <v>1</v>
      </c>
      <c r="F3807" s="68">
        <f>_xlfn.XLOOKUP(Tabela4[[#This Row],[Destino]],Tabela2[Estado],Tabela2[Id_Porto],-1)</f>
        <v>6</v>
      </c>
      <c r="G3807" s="68">
        <f>_xlfn.XLOOKUP(Tabela4[[#This Row],[Tipo]],Tabela5[Tipo],Tabela5[Id_Carga],-1)</f>
        <v>3</v>
      </c>
      <c r="H3807" s="59">
        <f>MONTH(DATE(2024, FIND(Tabela4[[#This Row],[Mês]], "janfevmarabrmaijunjulagosetoutnovdez")/3 + 1, 1))</f>
        <v>9</v>
      </c>
      <c r="I3807" s="51">
        <v>25</v>
      </c>
      <c r="J3807" s="47">
        <v>50</v>
      </c>
    </row>
    <row r="3808" spans="1:10" x14ac:dyDescent="0.25">
      <c r="A3808" s="59" t="s">
        <v>204</v>
      </c>
      <c r="B3808" s="46" t="s">
        <v>192</v>
      </c>
      <c r="C3808" s="46" t="s">
        <v>86</v>
      </c>
      <c r="D3808" s="46" t="s">
        <v>181</v>
      </c>
      <c r="E3808" s="68">
        <f>_xlfn.XLOOKUP(Tabela4[[#This Row],[Origem]],Tabela2[Estado],Tabela2[Id_Porto],-1)</f>
        <v>4</v>
      </c>
      <c r="F3808" s="68">
        <f>_xlfn.XLOOKUP(Tabela4[[#This Row],[Destino]],Tabela2[Estado],Tabela2[Id_Porto],-1)</f>
        <v>6</v>
      </c>
      <c r="G3808" s="68">
        <f>_xlfn.XLOOKUP(Tabela4[[#This Row],[Tipo]],Tabela5[Tipo],Tabela5[Id_Carga],-1)</f>
        <v>1</v>
      </c>
      <c r="H3808" s="59">
        <f>MONTH(DATE(2024, FIND(Tabela4[[#This Row],[Mês]], "janfevmarabrmaijunjulagosetoutnovdez")/3 + 1, 1))</f>
        <v>9</v>
      </c>
      <c r="I3808" s="51">
        <v>50</v>
      </c>
      <c r="J3808" s="47">
        <v>50</v>
      </c>
    </row>
    <row r="3809" spans="1:10" x14ac:dyDescent="0.25">
      <c r="A3809" s="59" t="s">
        <v>204</v>
      </c>
      <c r="B3809" s="46" t="s">
        <v>192</v>
      </c>
      <c r="C3809" s="46" t="s">
        <v>182</v>
      </c>
      <c r="D3809" s="46" t="s">
        <v>184</v>
      </c>
      <c r="E3809" s="68">
        <f>_xlfn.XLOOKUP(Tabela4[[#This Row],[Origem]],Tabela2[Estado],Tabela2[Id_Porto],-1)</f>
        <v>7</v>
      </c>
      <c r="F3809" s="68">
        <f>_xlfn.XLOOKUP(Tabela4[[#This Row],[Destino]],Tabela2[Estado],Tabela2[Id_Porto],-1)</f>
        <v>9</v>
      </c>
      <c r="G3809" s="68">
        <f>_xlfn.XLOOKUP(Tabela4[[#This Row],[Tipo]],Tabela5[Tipo],Tabela5[Id_Carga],-1)</f>
        <v>1</v>
      </c>
      <c r="H3809" s="59">
        <f>MONTH(DATE(2024, FIND(Tabela4[[#This Row],[Mês]], "janfevmarabrmaijunjulagosetoutnovdez")/3 + 1, 1))</f>
        <v>9</v>
      </c>
      <c r="I3809" s="51">
        <v>50</v>
      </c>
      <c r="J3809" s="47">
        <v>50</v>
      </c>
    </row>
    <row r="3810" spans="1:10" x14ac:dyDescent="0.25">
      <c r="A3810" s="59" t="s">
        <v>204</v>
      </c>
      <c r="B3810" s="46" t="s">
        <v>193</v>
      </c>
      <c r="C3810" s="46" t="s">
        <v>185</v>
      </c>
      <c r="D3810" s="46" t="s">
        <v>186</v>
      </c>
      <c r="E3810" s="68">
        <f>_xlfn.XLOOKUP(Tabela4[[#This Row],[Origem]],Tabela2[Estado],Tabela2[Id_Porto],-1)</f>
        <v>10</v>
      </c>
      <c r="F3810" s="68">
        <f>_xlfn.XLOOKUP(Tabela4[[#This Row],[Destino]],Tabela2[Estado],Tabela2[Id_Porto],-1)</f>
        <v>11</v>
      </c>
      <c r="G3810" s="68">
        <f>_xlfn.XLOOKUP(Tabela4[[#This Row],[Tipo]],Tabela5[Tipo],Tabela5[Id_Carga],-1)</f>
        <v>4</v>
      </c>
      <c r="H3810" s="59">
        <f>MONTH(DATE(2024, FIND(Tabela4[[#This Row],[Mês]], "janfevmarabrmaijunjulagosetoutnovdez")/3 + 1, 1))</f>
        <v>9</v>
      </c>
      <c r="I3810" s="51">
        <v>25</v>
      </c>
      <c r="J3810" s="47">
        <v>50</v>
      </c>
    </row>
    <row r="3811" spans="1:10" x14ac:dyDescent="0.25">
      <c r="A3811" s="59" t="s">
        <v>204</v>
      </c>
      <c r="B3811" s="46" t="s">
        <v>192</v>
      </c>
      <c r="C3811" s="46" t="s">
        <v>186</v>
      </c>
      <c r="D3811" s="46" t="s">
        <v>186</v>
      </c>
      <c r="E3811" s="68">
        <f>_xlfn.XLOOKUP(Tabela4[[#This Row],[Origem]],Tabela2[Estado],Tabela2[Id_Porto],-1)</f>
        <v>11</v>
      </c>
      <c r="F3811" s="68">
        <f>_xlfn.XLOOKUP(Tabela4[[#This Row],[Destino]],Tabela2[Estado],Tabela2[Id_Porto],-1)</f>
        <v>11</v>
      </c>
      <c r="G3811" s="68">
        <f>_xlfn.XLOOKUP(Tabela4[[#This Row],[Tipo]],Tabela5[Tipo],Tabela5[Id_Carga],-1)</f>
        <v>1</v>
      </c>
      <c r="H3811" s="59">
        <f>MONTH(DATE(2024, FIND(Tabela4[[#This Row],[Mês]], "janfevmarabrmaijunjulagosetoutnovdez")/3 + 1, 1))</f>
        <v>9</v>
      </c>
      <c r="I3811" s="51">
        <v>50</v>
      </c>
      <c r="J3811" s="47">
        <v>50</v>
      </c>
    </row>
    <row r="3812" spans="1:10" x14ac:dyDescent="0.25">
      <c r="A3812" s="59" t="s">
        <v>204</v>
      </c>
      <c r="B3812" s="46" t="s">
        <v>192</v>
      </c>
      <c r="C3812" s="46" t="s">
        <v>180</v>
      </c>
      <c r="D3812" s="46" t="s">
        <v>183</v>
      </c>
      <c r="E3812" s="68">
        <f>_xlfn.XLOOKUP(Tabela4[[#This Row],[Origem]],Tabela2[Estado],Tabela2[Id_Porto],-1)</f>
        <v>5</v>
      </c>
      <c r="F3812" s="68">
        <f>_xlfn.XLOOKUP(Tabela4[[#This Row],[Destino]],Tabela2[Estado],Tabela2[Id_Porto],-1)</f>
        <v>8</v>
      </c>
      <c r="G3812" s="68">
        <f>_xlfn.XLOOKUP(Tabela4[[#This Row],[Tipo]],Tabela5[Tipo],Tabela5[Id_Carga],-1)</f>
        <v>1</v>
      </c>
      <c r="H3812" s="59">
        <f>MONTH(DATE(2024, FIND(Tabela4[[#This Row],[Mês]], "janfevmarabrmaijunjulagosetoutnovdez")/3 + 1, 1))</f>
        <v>9</v>
      </c>
      <c r="I3812" s="51">
        <v>49</v>
      </c>
      <c r="J3812" s="47">
        <v>49</v>
      </c>
    </row>
    <row r="3813" spans="1:10" x14ac:dyDescent="0.25">
      <c r="A3813" s="59" t="s">
        <v>204</v>
      </c>
      <c r="B3813" s="46" t="s">
        <v>191</v>
      </c>
      <c r="C3813" s="46" t="s">
        <v>186</v>
      </c>
      <c r="D3813" s="46" t="s">
        <v>177</v>
      </c>
      <c r="E3813" s="68">
        <f>_xlfn.XLOOKUP(Tabela4[[#This Row],[Origem]],Tabela2[Estado],Tabela2[Id_Porto],-1)</f>
        <v>11</v>
      </c>
      <c r="F3813" s="68">
        <f>_xlfn.XLOOKUP(Tabela4[[#This Row],[Destino]],Tabela2[Estado],Tabela2[Id_Porto],-1)</f>
        <v>1</v>
      </c>
      <c r="G3813" s="68">
        <f>_xlfn.XLOOKUP(Tabela4[[#This Row],[Tipo]],Tabela5[Tipo],Tabela5[Id_Carga],-1)</f>
        <v>3</v>
      </c>
      <c r="H3813" s="59">
        <f>MONTH(DATE(2024, FIND(Tabela4[[#This Row],[Mês]], "janfevmarabrmaijunjulagosetoutnovdez")/3 + 1, 1))</f>
        <v>9</v>
      </c>
      <c r="I3813" s="51">
        <v>48</v>
      </c>
      <c r="J3813" s="47">
        <v>48</v>
      </c>
    </row>
    <row r="3814" spans="1:10" x14ac:dyDescent="0.25">
      <c r="A3814" s="59" t="s">
        <v>204</v>
      </c>
      <c r="B3814" s="46" t="s">
        <v>191</v>
      </c>
      <c r="C3814" s="46" t="s">
        <v>181</v>
      </c>
      <c r="D3814" s="46" t="s">
        <v>187</v>
      </c>
      <c r="E3814" s="68">
        <f>_xlfn.XLOOKUP(Tabela4[[#This Row],[Origem]],Tabela2[Estado],Tabela2[Id_Porto],-1)</f>
        <v>6</v>
      </c>
      <c r="F3814" s="68">
        <f>_xlfn.XLOOKUP(Tabela4[[#This Row],[Destino]],Tabela2[Estado],Tabela2[Id_Porto],-1)</f>
        <v>12</v>
      </c>
      <c r="G3814" s="68">
        <f>_xlfn.XLOOKUP(Tabela4[[#This Row],[Tipo]],Tabela5[Tipo],Tabela5[Id_Carga],-1)</f>
        <v>3</v>
      </c>
      <c r="H3814" s="59">
        <f>MONTH(DATE(2024, FIND(Tabela4[[#This Row],[Mês]], "janfevmarabrmaijunjulagosetoutnovdez")/3 + 1, 1))</f>
        <v>9</v>
      </c>
      <c r="I3814" s="51">
        <v>23</v>
      </c>
      <c r="J3814" s="47">
        <v>46</v>
      </c>
    </row>
    <row r="3815" spans="1:10" x14ac:dyDescent="0.25">
      <c r="A3815" s="59" t="s">
        <v>204</v>
      </c>
      <c r="B3815" s="46" t="s">
        <v>191</v>
      </c>
      <c r="C3815" s="46" t="s">
        <v>184</v>
      </c>
      <c r="D3815" s="46" t="s">
        <v>86</v>
      </c>
      <c r="E3815" s="68">
        <f>_xlfn.XLOOKUP(Tabela4[[#This Row],[Origem]],Tabela2[Estado],Tabela2[Id_Porto],-1)</f>
        <v>9</v>
      </c>
      <c r="F3815" s="68">
        <f>_xlfn.XLOOKUP(Tabela4[[#This Row],[Destino]],Tabela2[Estado],Tabela2[Id_Porto],-1)</f>
        <v>4</v>
      </c>
      <c r="G3815" s="68">
        <f>_xlfn.XLOOKUP(Tabela4[[#This Row],[Tipo]],Tabela5[Tipo],Tabela5[Id_Carga],-1)</f>
        <v>3</v>
      </c>
      <c r="H3815" s="59">
        <f>MONTH(DATE(2024, FIND(Tabela4[[#This Row],[Mês]], "janfevmarabrmaijunjulagosetoutnovdez")/3 + 1, 1))</f>
        <v>9</v>
      </c>
      <c r="I3815" s="51">
        <v>23</v>
      </c>
      <c r="J3815" s="47">
        <v>46</v>
      </c>
    </row>
    <row r="3816" spans="1:10" x14ac:dyDescent="0.25">
      <c r="A3816" s="59" t="s">
        <v>204</v>
      </c>
      <c r="B3816" s="46" t="s">
        <v>192</v>
      </c>
      <c r="C3816" s="46" t="s">
        <v>181</v>
      </c>
      <c r="D3816" s="46" t="s">
        <v>180</v>
      </c>
      <c r="E3816" s="68">
        <f>_xlfn.XLOOKUP(Tabela4[[#This Row],[Origem]],Tabela2[Estado],Tabela2[Id_Porto],-1)</f>
        <v>6</v>
      </c>
      <c r="F3816" s="68">
        <f>_xlfn.XLOOKUP(Tabela4[[#This Row],[Destino]],Tabela2[Estado],Tabela2[Id_Porto],-1)</f>
        <v>5</v>
      </c>
      <c r="G3816" s="68">
        <f>_xlfn.XLOOKUP(Tabela4[[#This Row],[Tipo]],Tabela5[Tipo],Tabela5[Id_Carga],-1)</f>
        <v>1</v>
      </c>
      <c r="H3816" s="59">
        <f>MONTH(DATE(2024, FIND(Tabela4[[#This Row],[Mês]], "janfevmarabrmaijunjulagosetoutnovdez")/3 + 1, 1))</f>
        <v>9</v>
      </c>
      <c r="I3816" s="51">
        <v>45</v>
      </c>
      <c r="J3816" s="47">
        <v>45</v>
      </c>
    </row>
    <row r="3817" spans="1:10" x14ac:dyDescent="0.25">
      <c r="A3817" s="59" t="s">
        <v>204</v>
      </c>
      <c r="B3817" s="46" t="s">
        <v>192</v>
      </c>
      <c r="C3817" s="46" t="s">
        <v>181</v>
      </c>
      <c r="D3817" s="46" t="s">
        <v>86</v>
      </c>
      <c r="E3817" s="68">
        <f>_xlfn.XLOOKUP(Tabela4[[#This Row],[Origem]],Tabela2[Estado],Tabela2[Id_Porto],-1)</f>
        <v>6</v>
      </c>
      <c r="F3817" s="68">
        <f>_xlfn.XLOOKUP(Tabela4[[#This Row],[Destino]],Tabela2[Estado],Tabela2[Id_Porto],-1)</f>
        <v>4</v>
      </c>
      <c r="G3817" s="68">
        <f>_xlfn.XLOOKUP(Tabela4[[#This Row],[Tipo]],Tabela5[Tipo],Tabela5[Id_Carga],-1)</f>
        <v>1</v>
      </c>
      <c r="H3817" s="59">
        <f>MONTH(DATE(2024, FIND(Tabela4[[#This Row],[Mês]], "janfevmarabrmaijunjulagosetoutnovdez")/3 + 1, 1))</f>
        <v>9</v>
      </c>
      <c r="I3817" s="51">
        <v>44</v>
      </c>
      <c r="J3817" s="47">
        <v>44</v>
      </c>
    </row>
    <row r="3818" spans="1:10" x14ac:dyDescent="0.25">
      <c r="A3818" s="59" t="s">
        <v>204</v>
      </c>
      <c r="B3818" s="46" t="s">
        <v>191</v>
      </c>
      <c r="C3818" s="46" t="s">
        <v>184</v>
      </c>
      <c r="D3818" s="46" t="s">
        <v>180</v>
      </c>
      <c r="E3818" s="68">
        <f>_xlfn.XLOOKUP(Tabela4[[#This Row],[Origem]],Tabela2[Estado],Tabela2[Id_Porto],-1)</f>
        <v>9</v>
      </c>
      <c r="F3818" s="68">
        <f>_xlfn.XLOOKUP(Tabela4[[#This Row],[Destino]],Tabela2[Estado],Tabela2[Id_Porto],-1)</f>
        <v>5</v>
      </c>
      <c r="G3818" s="68">
        <f>_xlfn.XLOOKUP(Tabela4[[#This Row],[Tipo]],Tabela5[Tipo],Tabela5[Id_Carga],-1)</f>
        <v>3</v>
      </c>
      <c r="H3818" s="59">
        <f>MONTH(DATE(2024, FIND(Tabela4[[#This Row],[Mês]], "janfevmarabrmaijunjulagosetoutnovdez")/3 + 1, 1))</f>
        <v>9</v>
      </c>
      <c r="I3818" s="51">
        <v>22</v>
      </c>
      <c r="J3818" s="47">
        <v>44</v>
      </c>
    </row>
    <row r="3819" spans="1:10" x14ac:dyDescent="0.25">
      <c r="A3819" s="59" t="s">
        <v>204</v>
      </c>
      <c r="B3819" s="46" t="s">
        <v>192</v>
      </c>
      <c r="C3819" s="46" t="s">
        <v>86</v>
      </c>
      <c r="D3819" s="46" t="s">
        <v>177</v>
      </c>
      <c r="E3819" s="68">
        <f>_xlfn.XLOOKUP(Tabela4[[#This Row],[Origem]],Tabela2[Estado],Tabela2[Id_Porto],-1)</f>
        <v>4</v>
      </c>
      <c r="F3819" s="68">
        <f>_xlfn.XLOOKUP(Tabela4[[#This Row],[Destino]],Tabela2[Estado],Tabela2[Id_Porto],-1)</f>
        <v>1</v>
      </c>
      <c r="G3819" s="68">
        <f>_xlfn.XLOOKUP(Tabela4[[#This Row],[Tipo]],Tabela5[Tipo],Tabela5[Id_Carga],-1)</f>
        <v>1</v>
      </c>
      <c r="H3819" s="59">
        <f>MONTH(DATE(2024, FIND(Tabela4[[#This Row],[Mês]], "janfevmarabrmaijunjulagosetoutnovdez")/3 + 1, 1))</f>
        <v>9</v>
      </c>
      <c r="I3819" s="51">
        <v>43</v>
      </c>
      <c r="J3819" s="47">
        <v>43</v>
      </c>
    </row>
    <row r="3820" spans="1:10" x14ac:dyDescent="0.25">
      <c r="A3820" s="59" t="s">
        <v>204</v>
      </c>
      <c r="B3820" s="46" t="s">
        <v>193</v>
      </c>
      <c r="C3820" s="46" t="s">
        <v>86</v>
      </c>
      <c r="D3820" s="46" t="s">
        <v>177</v>
      </c>
      <c r="E3820" s="68">
        <f>_xlfn.XLOOKUP(Tabela4[[#This Row],[Origem]],Tabela2[Estado],Tabela2[Id_Porto],-1)</f>
        <v>4</v>
      </c>
      <c r="F3820" s="68">
        <f>_xlfn.XLOOKUP(Tabela4[[#This Row],[Destino]],Tabela2[Estado],Tabela2[Id_Porto],-1)</f>
        <v>1</v>
      </c>
      <c r="G3820" s="68">
        <f>_xlfn.XLOOKUP(Tabela4[[#This Row],[Tipo]],Tabela5[Tipo],Tabela5[Id_Carga],-1)</f>
        <v>4</v>
      </c>
      <c r="H3820" s="59">
        <f>MONTH(DATE(2024, FIND(Tabela4[[#This Row],[Mês]], "janfevmarabrmaijunjulagosetoutnovdez")/3 + 1, 1))</f>
        <v>9</v>
      </c>
      <c r="I3820" s="51">
        <v>21</v>
      </c>
      <c r="J3820" s="47">
        <v>42</v>
      </c>
    </row>
    <row r="3821" spans="1:10" x14ac:dyDescent="0.25">
      <c r="A3821" s="59" t="s">
        <v>204</v>
      </c>
      <c r="B3821" s="46" t="s">
        <v>191</v>
      </c>
      <c r="C3821" s="46" t="s">
        <v>179</v>
      </c>
      <c r="D3821" s="46" t="s">
        <v>184</v>
      </c>
      <c r="E3821" s="68">
        <f>_xlfn.XLOOKUP(Tabela4[[#This Row],[Origem]],Tabela2[Estado],Tabela2[Id_Porto],-1)</f>
        <v>3</v>
      </c>
      <c r="F3821" s="68">
        <f>_xlfn.XLOOKUP(Tabela4[[#This Row],[Destino]],Tabela2[Estado],Tabela2[Id_Porto],-1)</f>
        <v>9</v>
      </c>
      <c r="G3821" s="68">
        <f>_xlfn.XLOOKUP(Tabela4[[#This Row],[Tipo]],Tabela5[Tipo],Tabela5[Id_Carga],-1)</f>
        <v>3</v>
      </c>
      <c r="H3821" s="59">
        <f>MONTH(DATE(2024, FIND(Tabela4[[#This Row],[Mês]], "janfevmarabrmaijunjulagosetoutnovdez")/3 + 1, 1))</f>
        <v>9</v>
      </c>
      <c r="I3821" s="51">
        <v>21</v>
      </c>
      <c r="J3821" s="47">
        <v>42</v>
      </c>
    </row>
    <row r="3822" spans="1:10" x14ac:dyDescent="0.25">
      <c r="A3822" s="59" t="s">
        <v>204</v>
      </c>
      <c r="B3822" s="46" t="s">
        <v>192</v>
      </c>
      <c r="C3822" s="46" t="s">
        <v>182</v>
      </c>
      <c r="D3822" s="46" t="s">
        <v>177</v>
      </c>
      <c r="E3822" s="68">
        <f>_xlfn.XLOOKUP(Tabela4[[#This Row],[Origem]],Tabela2[Estado],Tabela2[Id_Porto],-1)</f>
        <v>7</v>
      </c>
      <c r="F3822" s="68">
        <f>_xlfn.XLOOKUP(Tabela4[[#This Row],[Destino]],Tabela2[Estado],Tabela2[Id_Porto],-1)</f>
        <v>1</v>
      </c>
      <c r="G3822" s="68">
        <f>_xlfn.XLOOKUP(Tabela4[[#This Row],[Tipo]],Tabela5[Tipo],Tabela5[Id_Carga],-1)</f>
        <v>1</v>
      </c>
      <c r="H3822" s="59">
        <f>MONTH(DATE(2024, FIND(Tabela4[[#This Row],[Mês]], "janfevmarabrmaijunjulagosetoutnovdez")/3 + 1, 1))</f>
        <v>9</v>
      </c>
      <c r="I3822" s="51">
        <v>40</v>
      </c>
      <c r="J3822" s="47">
        <v>40</v>
      </c>
    </row>
    <row r="3823" spans="1:10" x14ac:dyDescent="0.25">
      <c r="A3823" s="59" t="s">
        <v>204</v>
      </c>
      <c r="B3823" s="46" t="s">
        <v>191</v>
      </c>
      <c r="C3823" s="46" t="s">
        <v>178</v>
      </c>
      <c r="D3823" s="46" t="s">
        <v>86</v>
      </c>
      <c r="E3823" s="68">
        <f>_xlfn.XLOOKUP(Tabela4[[#This Row],[Origem]],Tabela2[Estado],Tabela2[Id_Porto],-1)</f>
        <v>2</v>
      </c>
      <c r="F3823" s="68">
        <f>_xlfn.XLOOKUP(Tabela4[[#This Row],[Destino]],Tabela2[Estado],Tabela2[Id_Porto],-1)</f>
        <v>4</v>
      </c>
      <c r="G3823" s="68">
        <f>_xlfn.XLOOKUP(Tabela4[[#This Row],[Tipo]],Tabela5[Tipo],Tabela5[Id_Carga],-1)</f>
        <v>3</v>
      </c>
      <c r="H3823" s="59">
        <f>MONTH(DATE(2024, FIND(Tabela4[[#This Row],[Mês]], "janfevmarabrmaijunjulagosetoutnovdez")/3 + 1, 1))</f>
        <v>9</v>
      </c>
      <c r="I3823" s="51">
        <v>20</v>
      </c>
      <c r="J3823" s="47">
        <v>40</v>
      </c>
    </row>
    <row r="3824" spans="1:10" x14ac:dyDescent="0.25">
      <c r="A3824" s="59" t="s">
        <v>204</v>
      </c>
      <c r="B3824" s="46" t="s">
        <v>192</v>
      </c>
      <c r="C3824" s="46" t="s">
        <v>183</v>
      </c>
      <c r="D3824" s="46" t="s">
        <v>181</v>
      </c>
      <c r="E3824" s="68">
        <f>_xlfn.XLOOKUP(Tabela4[[#This Row],[Origem]],Tabela2[Estado],Tabela2[Id_Porto],-1)</f>
        <v>8</v>
      </c>
      <c r="F3824" s="68">
        <f>_xlfn.XLOOKUP(Tabela4[[#This Row],[Destino]],Tabela2[Estado],Tabela2[Id_Porto],-1)</f>
        <v>6</v>
      </c>
      <c r="G3824" s="68">
        <f>_xlfn.XLOOKUP(Tabela4[[#This Row],[Tipo]],Tabela5[Tipo],Tabela5[Id_Carga],-1)</f>
        <v>1</v>
      </c>
      <c r="H3824" s="59">
        <f>MONTH(DATE(2024, FIND(Tabela4[[#This Row],[Mês]], "janfevmarabrmaijunjulagosetoutnovdez")/3 + 1, 1))</f>
        <v>9</v>
      </c>
      <c r="I3824" s="51">
        <v>40</v>
      </c>
      <c r="J3824" s="47">
        <v>40</v>
      </c>
    </row>
    <row r="3825" spans="1:10" x14ac:dyDescent="0.25">
      <c r="A3825" s="59" t="s">
        <v>204</v>
      </c>
      <c r="B3825" s="46" t="s">
        <v>192</v>
      </c>
      <c r="C3825" s="46" t="s">
        <v>184</v>
      </c>
      <c r="D3825" s="46" t="s">
        <v>177</v>
      </c>
      <c r="E3825" s="68">
        <f>_xlfn.XLOOKUP(Tabela4[[#This Row],[Origem]],Tabela2[Estado],Tabela2[Id_Porto],-1)</f>
        <v>9</v>
      </c>
      <c r="F3825" s="68">
        <f>_xlfn.XLOOKUP(Tabela4[[#This Row],[Destino]],Tabela2[Estado],Tabela2[Id_Porto],-1)</f>
        <v>1</v>
      </c>
      <c r="G3825" s="68">
        <f>_xlfn.XLOOKUP(Tabela4[[#This Row],[Tipo]],Tabela5[Tipo],Tabela5[Id_Carga],-1)</f>
        <v>1</v>
      </c>
      <c r="H3825" s="59">
        <f>MONTH(DATE(2024, FIND(Tabela4[[#This Row],[Mês]], "janfevmarabrmaijunjulagosetoutnovdez")/3 + 1, 1))</f>
        <v>9</v>
      </c>
      <c r="I3825" s="51">
        <v>39</v>
      </c>
      <c r="J3825" s="47">
        <v>39</v>
      </c>
    </row>
    <row r="3826" spans="1:10" x14ac:dyDescent="0.25">
      <c r="A3826" s="59" t="s">
        <v>204</v>
      </c>
      <c r="B3826" s="46" t="s">
        <v>192</v>
      </c>
      <c r="C3826" s="46" t="s">
        <v>181</v>
      </c>
      <c r="D3826" s="46" t="s">
        <v>86</v>
      </c>
      <c r="E3826" s="68">
        <f>_xlfn.XLOOKUP(Tabela4[[#This Row],[Origem]],Tabela2[Estado],Tabela2[Id_Porto],-1)</f>
        <v>6</v>
      </c>
      <c r="F3826" s="68">
        <f>_xlfn.XLOOKUP(Tabela4[[#This Row],[Destino]],Tabela2[Estado],Tabela2[Id_Porto],-1)</f>
        <v>4</v>
      </c>
      <c r="G3826" s="68">
        <f>_xlfn.XLOOKUP(Tabela4[[#This Row],[Tipo]],Tabela5[Tipo],Tabela5[Id_Carga],-1)</f>
        <v>1</v>
      </c>
      <c r="H3826" s="59">
        <f>MONTH(DATE(2024, FIND(Tabela4[[#This Row],[Mês]], "janfevmarabrmaijunjulagosetoutnovdez")/3 + 1, 1))</f>
        <v>9</v>
      </c>
      <c r="I3826" s="51">
        <v>38</v>
      </c>
      <c r="J3826" s="47">
        <v>38</v>
      </c>
    </row>
    <row r="3827" spans="1:10" x14ac:dyDescent="0.25">
      <c r="A3827" s="59" t="s">
        <v>204</v>
      </c>
      <c r="B3827" s="46" t="s">
        <v>191</v>
      </c>
      <c r="C3827" s="46" t="s">
        <v>187</v>
      </c>
      <c r="D3827" s="46" t="s">
        <v>181</v>
      </c>
      <c r="E3827" s="68">
        <f>_xlfn.XLOOKUP(Tabela4[[#This Row],[Origem]],Tabela2[Estado],Tabela2[Id_Porto],-1)</f>
        <v>12</v>
      </c>
      <c r="F3827" s="68">
        <f>_xlfn.XLOOKUP(Tabela4[[#This Row],[Destino]],Tabela2[Estado],Tabela2[Id_Porto],-1)</f>
        <v>6</v>
      </c>
      <c r="G3827" s="68">
        <f>_xlfn.XLOOKUP(Tabela4[[#This Row],[Tipo]],Tabela5[Tipo],Tabela5[Id_Carga],-1)</f>
        <v>3</v>
      </c>
      <c r="H3827" s="59">
        <f>MONTH(DATE(2024, FIND(Tabela4[[#This Row],[Mês]], "janfevmarabrmaijunjulagosetoutnovdez")/3 + 1, 1))</f>
        <v>9</v>
      </c>
      <c r="I3827" s="51">
        <v>19</v>
      </c>
      <c r="J3827" s="47">
        <v>38</v>
      </c>
    </row>
    <row r="3828" spans="1:10" x14ac:dyDescent="0.25">
      <c r="A3828" s="59" t="s">
        <v>204</v>
      </c>
      <c r="B3828" s="46" t="s">
        <v>191</v>
      </c>
      <c r="C3828" s="46" t="s">
        <v>186</v>
      </c>
      <c r="D3828" s="46" t="s">
        <v>180</v>
      </c>
      <c r="E3828" s="68">
        <f>_xlfn.XLOOKUP(Tabela4[[#This Row],[Origem]],Tabela2[Estado],Tabela2[Id_Porto],-1)</f>
        <v>11</v>
      </c>
      <c r="F3828" s="68">
        <f>_xlfn.XLOOKUP(Tabela4[[#This Row],[Destino]],Tabela2[Estado],Tabela2[Id_Porto],-1)</f>
        <v>5</v>
      </c>
      <c r="G3828" s="68">
        <f>_xlfn.XLOOKUP(Tabela4[[#This Row],[Tipo]],Tabela5[Tipo],Tabela5[Id_Carga],-1)</f>
        <v>3</v>
      </c>
      <c r="H3828" s="59">
        <f>MONTH(DATE(2024, FIND(Tabela4[[#This Row],[Mês]], "janfevmarabrmaijunjulagosetoutnovdez")/3 + 1, 1))</f>
        <v>9</v>
      </c>
      <c r="I3828" s="51">
        <v>19</v>
      </c>
      <c r="J3828" s="47">
        <v>38</v>
      </c>
    </row>
    <row r="3829" spans="1:10" x14ac:dyDescent="0.25">
      <c r="A3829" s="59" t="s">
        <v>204</v>
      </c>
      <c r="B3829" s="46" t="s">
        <v>191</v>
      </c>
      <c r="C3829" s="46" t="s">
        <v>181</v>
      </c>
      <c r="D3829" s="46" t="s">
        <v>182</v>
      </c>
      <c r="E3829" s="68">
        <f>_xlfn.XLOOKUP(Tabela4[[#This Row],[Origem]],Tabela2[Estado],Tabela2[Id_Porto],-1)</f>
        <v>6</v>
      </c>
      <c r="F3829" s="68">
        <f>_xlfn.XLOOKUP(Tabela4[[#This Row],[Destino]],Tabela2[Estado],Tabela2[Id_Porto],-1)</f>
        <v>7</v>
      </c>
      <c r="G3829" s="68">
        <f>_xlfn.XLOOKUP(Tabela4[[#This Row],[Tipo]],Tabela5[Tipo],Tabela5[Id_Carga],-1)</f>
        <v>3</v>
      </c>
      <c r="H3829" s="59">
        <f>MONTH(DATE(2024, FIND(Tabela4[[#This Row],[Mês]], "janfevmarabrmaijunjulagosetoutnovdez")/3 + 1, 1))</f>
        <v>9</v>
      </c>
      <c r="I3829" s="51">
        <v>18</v>
      </c>
      <c r="J3829" s="47">
        <v>36</v>
      </c>
    </row>
    <row r="3830" spans="1:10" x14ac:dyDescent="0.25">
      <c r="A3830" s="59" t="s">
        <v>204</v>
      </c>
      <c r="B3830" s="46" t="s">
        <v>191</v>
      </c>
      <c r="C3830" s="46" t="s">
        <v>179</v>
      </c>
      <c r="D3830" s="46" t="s">
        <v>86</v>
      </c>
      <c r="E3830" s="68">
        <f>_xlfn.XLOOKUP(Tabela4[[#This Row],[Origem]],Tabela2[Estado],Tabela2[Id_Porto],-1)</f>
        <v>3</v>
      </c>
      <c r="F3830" s="68">
        <f>_xlfn.XLOOKUP(Tabela4[[#This Row],[Destino]],Tabela2[Estado],Tabela2[Id_Porto],-1)</f>
        <v>4</v>
      </c>
      <c r="G3830" s="68">
        <f>_xlfn.XLOOKUP(Tabela4[[#This Row],[Tipo]],Tabela5[Tipo],Tabela5[Id_Carga],-1)</f>
        <v>3</v>
      </c>
      <c r="H3830" s="59">
        <f>MONTH(DATE(2024, FIND(Tabela4[[#This Row],[Mês]], "janfevmarabrmaijunjulagosetoutnovdez")/3 + 1, 1))</f>
        <v>9</v>
      </c>
      <c r="I3830" s="51">
        <v>18</v>
      </c>
      <c r="J3830" s="47">
        <v>36</v>
      </c>
    </row>
    <row r="3831" spans="1:10" x14ac:dyDescent="0.25">
      <c r="A3831" s="59" t="s">
        <v>204</v>
      </c>
      <c r="B3831" s="46" t="s">
        <v>191</v>
      </c>
      <c r="C3831" s="46" t="s">
        <v>187</v>
      </c>
      <c r="D3831" s="46" t="s">
        <v>185</v>
      </c>
      <c r="E3831" s="68">
        <f>_xlfn.XLOOKUP(Tabela4[[#This Row],[Origem]],Tabela2[Estado],Tabela2[Id_Porto],-1)</f>
        <v>12</v>
      </c>
      <c r="F3831" s="68">
        <f>_xlfn.XLOOKUP(Tabela4[[#This Row],[Destino]],Tabela2[Estado],Tabela2[Id_Porto],-1)</f>
        <v>10</v>
      </c>
      <c r="G3831" s="68">
        <f>_xlfn.XLOOKUP(Tabela4[[#This Row],[Tipo]],Tabela5[Tipo],Tabela5[Id_Carga],-1)</f>
        <v>3</v>
      </c>
      <c r="H3831" s="59">
        <f>MONTH(DATE(2024, FIND(Tabela4[[#This Row],[Mês]], "janfevmarabrmaijunjulagosetoutnovdez")/3 + 1, 1))</f>
        <v>9</v>
      </c>
      <c r="I3831" s="51">
        <v>18</v>
      </c>
      <c r="J3831" s="47">
        <v>36</v>
      </c>
    </row>
    <row r="3832" spans="1:10" x14ac:dyDescent="0.25">
      <c r="A3832" s="59" t="s">
        <v>204</v>
      </c>
      <c r="B3832" s="46" t="s">
        <v>192</v>
      </c>
      <c r="C3832" s="46" t="s">
        <v>177</v>
      </c>
      <c r="D3832" s="46" t="s">
        <v>184</v>
      </c>
      <c r="E3832" s="68">
        <f>_xlfn.XLOOKUP(Tabela4[[#This Row],[Origem]],Tabela2[Estado],Tabela2[Id_Porto],-1)</f>
        <v>1</v>
      </c>
      <c r="F3832" s="68">
        <f>_xlfn.XLOOKUP(Tabela4[[#This Row],[Destino]],Tabela2[Estado],Tabela2[Id_Porto],-1)</f>
        <v>9</v>
      </c>
      <c r="G3832" s="68">
        <f>_xlfn.XLOOKUP(Tabela4[[#This Row],[Tipo]],Tabela5[Tipo],Tabela5[Id_Carga],-1)</f>
        <v>1</v>
      </c>
      <c r="H3832" s="59">
        <f>MONTH(DATE(2024, FIND(Tabela4[[#This Row],[Mês]], "janfevmarabrmaijunjulagosetoutnovdez")/3 + 1, 1))</f>
        <v>9</v>
      </c>
      <c r="I3832" s="51">
        <v>34</v>
      </c>
      <c r="J3832" s="47">
        <v>34</v>
      </c>
    </row>
    <row r="3833" spans="1:10" x14ac:dyDescent="0.25">
      <c r="A3833" s="59" t="s">
        <v>204</v>
      </c>
      <c r="B3833" s="46" t="s">
        <v>191</v>
      </c>
      <c r="C3833" s="46" t="s">
        <v>184</v>
      </c>
      <c r="D3833" s="46" t="s">
        <v>186</v>
      </c>
      <c r="E3833" s="68">
        <f>_xlfn.XLOOKUP(Tabela4[[#This Row],[Origem]],Tabela2[Estado],Tabela2[Id_Porto],-1)</f>
        <v>9</v>
      </c>
      <c r="F3833" s="68">
        <f>_xlfn.XLOOKUP(Tabela4[[#This Row],[Destino]],Tabela2[Estado],Tabela2[Id_Porto],-1)</f>
        <v>11</v>
      </c>
      <c r="G3833" s="68">
        <f>_xlfn.XLOOKUP(Tabela4[[#This Row],[Tipo]],Tabela5[Tipo],Tabela5[Id_Carga],-1)</f>
        <v>3</v>
      </c>
      <c r="H3833" s="59">
        <f>MONTH(DATE(2024, FIND(Tabela4[[#This Row],[Mês]], "janfevmarabrmaijunjulagosetoutnovdez")/3 + 1, 1))</f>
        <v>9</v>
      </c>
      <c r="I3833" s="51">
        <v>17</v>
      </c>
      <c r="J3833" s="47">
        <v>34</v>
      </c>
    </row>
    <row r="3834" spans="1:10" x14ac:dyDescent="0.25">
      <c r="A3834" s="59" t="s">
        <v>204</v>
      </c>
      <c r="B3834" s="46" t="s">
        <v>191</v>
      </c>
      <c r="C3834" s="46" t="s">
        <v>184</v>
      </c>
      <c r="D3834" s="46" t="s">
        <v>186</v>
      </c>
      <c r="E3834" s="68">
        <f>_xlfn.XLOOKUP(Tabela4[[#This Row],[Origem]],Tabela2[Estado],Tabela2[Id_Porto],-1)</f>
        <v>9</v>
      </c>
      <c r="F3834" s="68">
        <f>_xlfn.XLOOKUP(Tabela4[[#This Row],[Destino]],Tabela2[Estado],Tabela2[Id_Porto],-1)</f>
        <v>11</v>
      </c>
      <c r="G3834" s="68">
        <f>_xlfn.XLOOKUP(Tabela4[[#This Row],[Tipo]],Tabela5[Tipo],Tabela5[Id_Carga],-1)</f>
        <v>3</v>
      </c>
      <c r="H3834" s="59">
        <f>MONTH(DATE(2024, FIND(Tabela4[[#This Row],[Mês]], "janfevmarabrmaijunjulagosetoutnovdez")/3 + 1, 1))</f>
        <v>9</v>
      </c>
      <c r="I3834" s="51">
        <v>17</v>
      </c>
      <c r="J3834" s="47">
        <v>34</v>
      </c>
    </row>
    <row r="3835" spans="1:10" x14ac:dyDescent="0.25">
      <c r="A3835" s="59" t="s">
        <v>204</v>
      </c>
      <c r="B3835" s="46" t="s">
        <v>192</v>
      </c>
      <c r="C3835" s="46" t="s">
        <v>178</v>
      </c>
      <c r="D3835" s="46" t="s">
        <v>186</v>
      </c>
      <c r="E3835" s="68">
        <f>_xlfn.XLOOKUP(Tabela4[[#This Row],[Origem]],Tabela2[Estado],Tabela2[Id_Porto],-1)</f>
        <v>2</v>
      </c>
      <c r="F3835" s="68">
        <f>_xlfn.XLOOKUP(Tabela4[[#This Row],[Destino]],Tabela2[Estado],Tabela2[Id_Porto],-1)</f>
        <v>11</v>
      </c>
      <c r="G3835" s="68">
        <f>_xlfn.XLOOKUP(Tabela4[[#This Row],[Tipo]],Tabela5[Tipo],Tabela5[Id_Carga],-1)</f>
        <v>1</v>
      </c>
      <c r="H3835" s="59">
        <f>MONTH(DATE(2024, FIND(Tabela4[[#This Row],[Mês]], "janfevmarabrmaijunjulagosetoutnovdez")/3 + 1, 1))</f>
        <v>9</v>
      </c>
      <c r="I3835" s="51">
        <v>33</v>
      </c>
      <c r="J3835" s="47">
        <v>33</v>
      </c>
    </row>
    <row r="3836" spans="1:10" x14ac:dyDescent="0.25">
      <c r="A3836" s="59" t="s">
        <v>204</v>
      </c>
      <c r="B3836" s="46" t="s">
        <v>192</v>
      </c>
      <c r="C3836" s="46" t="s">
        <v>178</v>
      </c>
      <c r="D3836" s="46" t="s">
        <v>86</v>
      </c>
      <c r="E3836" s="68">
        <f>_xlfn.XLOOKUP(Tabela4[[#This Row],[Origem]],Tabela2[Estado],Tabela2[Id_Porto],-1)</f>
        <v>2</v>
      </c>
      <c r="F3836" s="68">
        <f>_xlfn.XLOOKUP(Tabela4[[#This Row],[Destino]],Tabela2[Estado],Tabela2[Id_Porto],-1)</f>
        <v>4</v>
      </c>
      <c r="G3836" s="68">
        <f>_xlfn.XLOOKUP(Tabela4[[#This Row],[Tipo]],Tabela5[Tipo],Tabela5[Id_Carga],-1)</f>
        <v>1</v>
      </c>
      <c r="H3836" s="59">
        <f>MONTH(DATE(2024, FIND(Tabela4[[#This Row],[Mês]], "janfevmarabrmaijunjulagosetoutnovdez")/3 + 1, 1))</f>
        <v>9</v>
      </c>
      <c r="I3836" s="51">
        <v>32</v>
      </c>
      <c r="J3836" s="47">
        <v>32</v>
      </c>
    </row>
    <row r="3837" spans="1:10" x14ac:dyDescent="0.25">
      <c r="A3837" s="59" t="s">
        <v>204</v>
      </c>
      <c r="B3837" s="46" t="s">
        <v>193</v>
      </c>
      <c r="C3837" s="46" t="s">
        <v>183</v>
      </c>
      <c r="D3837" s="46" t="s">
        <v>186</v>
      </c>
      <c r="E3837" s="68">
        <f>_xlfn.XLOOKUP(Tabela4[[#This Row],[Origem]],Tabela2[Estado],Tabela2[Id_Porto],-1)</f>
        <v>8</v>
      </c>
      <c r="F3837" s="68">
        <f>_xlfn.XLOOKUP(Tabela4[[#This Row],[Destino]],Tabela2[Estado],Tabela2[Id_Porto],-1)</f>
        <v>11</v>
      </c>
      <c r="G3837" s="68">
        <f>_xlfn.XLOOKUP(Tabela4[[#This Row],[Tipo]],Tabela5[Tipo],Tabela5[Id_Carga],-1)</f>
        <v>4</v>
      </c>
      <c r="H3837" s="59">
        <f>MONTH(DATE(2024, FIND(Tabela4[[#This Row],[Mês]], "janfevmarabrmaijunjulagosetoutnovdez")/3 + 1, 1))</f>
        <v>9</v>
      </c>
      <c r="I3837" s="51">
        <v>16</v>
      </c>
      <c r="J3837" s="47">
        <v>32</v>
      </c>
    </row>
    <row r="3838" spans="1:10" x14ac:dyDescent="0.25">
      <c r="A3838" s="59" t="s">
        <v>204</v>
      </c>
      <c r="B3838" s="46" t="s">
        <v>191</v>
      </c>
      <c r="C3838" s="46" t="s">
        <v>184</v>
      </c>
      <c r="D3838" s="46" t="s">
        <v>180</v>
      </c>
      <c r="E3838" s="68">
        <f>_xlfn.XLOOKUP(Tabela4[[#This Row],[Origem]],Tabela2[Estado],Tabela2[Id_Porto],-1)</f>
        <v>9</v>
      </c>
      <c r="F3838" s="68">
        <f>_xlfn.XLOOKUP(Tabela4[[#This Row],[Destino]],Tabela2[Estado],Tabela2[Id_Porto],-1)</f>
        <v>5</v>
      </c>
      <c r="G3838" s="68">
        <f>_xlfn.XLOOKUP(Tabela4[[#This Row],[Tipo]],Tabela5[Tipo],Tabela5[Id_Carga],-1)</f>
        <v>3</v>
      </c>
      <c r="H3838" s="59">
        <f>MONTH(DATE(2024, FIND(Tabela4[[#This Row],[Mês]], "janfevmarabrmaijunjulagosetoutnovdez")/3 + 1, 1))</f>
        <v>9</v>
      </c>
      <c r="I3838" s="51">
        <v>16</v>
      </c>
      <c r="J3838" s="47">
        <v>32</v>
      </c>
    </row>
    <row r="3839" spans="1:10" x14ac:dyDescent="0.25">
      <c r="A3839" s="59" t="s">
        <v>204</v>
      </c>
      <c r="B3839" s="46" t="s">
        <v>192</v>
      </c>
      <c r="C3839" s="46" t="s">
        <v>177</v>
      </c>
      <c r="D3839" s="46" t="s">
        <v>183</v>
      </c>
      <c r="E3839" s="68">
        <f>_xlfn.XLOOKUP(Tabela4[[#This Row],[Origem]],Tabela2[Estado],Tabela2[Id_Porto],-1)</f>
        <v>1</v>
      </c>
      <c r="F3839" s="68">
        <f>_xlfn.XLOOKUP(Tabela4[[#This Row],[Destino]],Tabela2[Estado],Tabela2[Id_Porto],-1)</f>
        <v>8</v>
      </c>
      <c r="G3839" s="68">
        <f>_xlfn.XLOOKUP(Tabela4[[#This Row],[Tipo]],Tabela5[Tipo],Tabela5[Id_Carga],-1)</f>
        <v>1</v>
      </c>
      <c r="H3839" s="59">
        <f>MONTH(DATE(2024, FIND(Tabela4[[#This Row],[Mês]], "janfevmarabrmaijunjulagosetoutnovdez")/3 + 1, 1))</f>
        <v>9</v>
      </c>
      <c r="I3839" s="51">
        <v>30</v>
      </c>
      <c r="J3839" s="47">
        <v>30</v>
      </c>
    </row>
    <row r="3840" spans="1:10" x14ac:dyDescent="0.25">
      <c r="A3840" s="59" t="s">
        <v>204</v>
      </c>
      <c r="B3840" s="46" t="s">
        <v>192</v>
      </c>
      <c r="C3840" s="46" t="s">
        <v>180</v>
      </c>
      <c r="D3840" s="46" t="s">
        <v>186</v>
      </c>
      <c r="E3840" s="68">
        <f>_xlfn.XLOOKUP(Tabela4[[#This Row],[Origem]],Tabela2[Estado],Tabela2[Id_Porto],-1)</f>
        <v>5</v>
      </c>
      <c r="F3840" s="68">
        <f>_xlfn.XLOOKUP(Tabela4[[#This Row],[Destino]],Tabela2[Estado],Tabela2[Id_Porto],-1)</f>
        <v>11</v>
      </c>
      <c r="G3840" s="68">
        <f>_xlfn.XLOOKUP(Tabela4[[#This Row],[Tipo]],Tabela5[Tipo],Tabela5[Id_Carga],-1)</f>
        <v>1</v>
      </c>
      <c r="H3840" s="59">
        <f>MONTH(DATE(2024, FIND(Tabela4[[#This Row],[Mês]], "janfevmarabrmaijunjulagosetoutnovdez")/3 + 1, 1))</f>
        <v>9</v>
      </c>
      <c r="I3840" s="51">
        <v>28</v>
      </c>
      <c r="J3840" s="47">
        <v>28</v>
      </c>
    </row>
    <row r="3841" spans="1:10" x14ac:dyDescent="0.25">
      <c r="A3841" s="59" t="s">
        <v>204</v>
      </c>
      <c r="B3841" s="46" t="s">
        <v>191</v>
      </c>
      <c r="C3841" s="46" t="s">
        <v>186</v>
      </c>
      <c r="D3841" s="46" t="s">
        <v>183</v>
      </c>
      <c r="E3841" s="68">
        <f>_xlfn.XLOOKUP(Tabela4[[#This Row],[Origem]],Tabela2[Estado],Tabela2[Id_Porto],-1)</f>
        <v>11</v>
      </c>
      <c r="F3841" s="68">
        <f>_xlfn.XLOOKUP(Tabela4[[#This Row],[Destino]],Tabela2[Estado],Tabela2[Id_Porto],-1)</f>
        <v>8</v>
      </c>
      <c r="G3841" s="68">
        <f>_xlfn.XLOOKUP(Tabela4[[#This Row],[Tipo]],Tabela5[Tipo],Tabela5[Id_Carga],-1)</f>
        <v>3</v>
      </c>
      <c r="H3841" s="59">
        <f>MONTH(DATE(2024, FIND(Tabela4[[#This Row],[Mês]], "janfevmarabrmaijunjulagosetoutnovdez")/3 + 1, 1))</f>
        <v>9</v>
      </c>
      <c r="I3841" s="51">
        <v>14</v>
      </c>
      <c r="J3841" s="47">
        <v>28</v>
      </c>
    </row>
    <row r="3842" spans="1:10" x14ac:dyDescent="0.25">
      <c r="A3842" s="59" t="s">
        <v>204</v>
      </c>
      <c r="B3842" s="46" t="s">
        <v>191</v>
      </c>
      <c r="C3842" s="46" t="s">
        <v>184</v>
      </c>
      <c r="D3842" s="46" t="s">
        <v>86</v>
      </c>
      <c r="E3842" s="68">
        <f>_xlfn.XLOOKUP(Tabela4[[#This Row],[Origem]],Tabela2[Estado],Tabela2[Id_Porto],-1)</f>
        <v>9</v>
      </c>
      <c r="F3842" s="68">
        <f>_xlfn.XLOOKUP(Tabela4[[#This Row],[Destino]],Tabela2[Estado],Tabela2[Id_Porto],-1)</f>
        <v>4</v>
      </c>
      <c r="G3842" s="68">
        <f>_xlfn.XLOOKUP(Tabela4[[#This Row],[Tipo]],Tabela5[Tipo],Tabela5[Id_Carga],-1)</f>
        <v>3</v>
      </c>
      <c r="H3842" s="59">
        <f>MONTH(DATE(2024, FIND(Tabela4[[#This Row],[Mês]], "janfevmarabrmaijunjulagosetoutnovdez")/3 + 1, 1))</f>
        <v>9</v>
      </c>
      <c r="I3842" s="51">
        <v>14</v>
      </c>
      <c r="J3842" s="47">
        <v>28</v>
      </c>
    </row>
    <row r="3843" spans="1:10" x14ac:dyDescent="0.25">
      <c r="A3843" s="59" t="s">
        <v>204</v>
      </c>
      <c r="B3843" s="46" t="s">
        <v>192</v>
      </c>
      <c r="C3843" s="46" t="s">
        <v>185</v>
      </c>
      <c r="D3843" s="46" t="s">
        <v>186</v>
      </c>
      <c r="E3843" s="68">
        <f>_xlfn.XLOOKUP(Tabela4[[#This Row],[Origem]],Tabela2[Estado],Tabela2[Id_Porto],-1)</f>
        <v>10</v>
      </c>
      <c r="F3843" s="68">
        <f>_xlfn.XLOOKUP(Tabela4[[#This Row],[Destino]],Tabela2[Estado],Tabela2[Id_Porto],-1)</f>
        <v>11</v>
      </c>
      <c r="G3843" s="68">
        <f>_xlfn.XLOOKUP(Tabela4[[#This Row],[Tipo]],Tabela5[Tipo],Tabela5[Id_Carga],-1)</f>
        <v>1</v>
      </c>
      <c r="H3843" s="59">
        <f>MONTH(DATE(2024, FIND(Tabela4[[#This Row],[Mês]], "janfevmarabrmaijunjulagosetoutnovdez")/3 + 1, 1))</f>
        <v>9</v>
      </c>
      <c r="I3843" s="51">
        <v>27</v>
      </c>
      <c r="J3843" s="47">
        <v>27</v>
      </c>
    </row>
    <row r="3844" spans="1:10" x14ac:dyDescent="0.25">
      <c r="A3844" s="59" t="s">
        <v>204</v>
      </c>
      <c r="B3844" s="46" t="s">
        <v>192</v>
      </c>
      <c r="C3844" s="46" t="s">
        <v>183</v>
      </c>
      <c r="D3844" s="46" t="s">
        <v>86</v>
      </c>
      <c r="E3844" s="68">
        <f>_xlfn.XLOOKUP(Tabela4[[#This Row],[Origem]],Tabela2[Estado],Tabela2[Id_Porto],-1)</f>
        <v>8</v>
      </c>
      <c r="F3844" s="68">
        <f>_xlfn.XLOOKUP(Tabela4[[#This Row],[Destino]],Tabela2[Estado],Tabela2[Id_Porto],-1)</f>
        <v>4</v>
      </c>
      <c r="G3844" s="68">
        <f>_xlfn.XLOOKUP(Tabela4[[#This Row],[Tipo]],Tabela5[Tipo],Tabela5[Id_Carga],-1)</f>
        <v>1</v>
      </c>
      <c r="H3844" s="59">
        <f>MONTH(DATE(2024, FIND(Tabela4[[#This Row],[Mês]], "janfevmarabrmaijunjulagosetoutnovdez")/3 + 1, 1))</f>
        <v>9</v>
      </c>
      <c r="I3844" s="51">
        <v>27</v>
      </c>
      <c r="J3844" s="47">
        <v>27</v>
      </c>
    </row>
    <row r="3845" spans="1:10" x14ac:dyDescent="0.25">
      <c r="A3845" s="59" t="s">
        <v>204</v>
      </c>
      <c r="B3845" s="46" t="s">
        <v>193</v>
      </c>
      <c r="C3845" s="46" t="s">
        <v>180</v>
      </c>
      <c r="D3845" s="46" t="s">
        <v>86</v>
      </c>
      <c r="E3845" s="68">
        <f>_xlfn.XLOOKUP(Tabela4[[#This Row],[Origem]],Tabela2[Estado],Tabela2[Id_Porto],-1)</f>
        <v>5</v>
      </c>
      <c r="F3845" s="68">
        <f>_xlfn.XLOOKUP(Tabela4[[#This Row],[Destino]],Tabela2[Estado],Tabela2[Id_Porto],-1)</f>
        <v>4</v>
      </c>
      <c r="G3845" s="68">
        <f>_xlfn.XLOOKUP(Tabela4[[#This Row],[Tipo]],Tabela5[Tipo],Tabela5[Id_Carga],-1)</f>
        <v>4</v>
      </c>
      <c r="H3845" s="59">
        <f>MONTH(DATE(2024, FIND(Tabela4[[#This Row],[Mês]], "janfevmarabrmaijunjulagosetoutnovdez")/3 + 1, 1))</f>
        <v>9</v>
      </c>
      <c r="I3845" s="51">
        <v>13</v>
      </c>
      <c r="J3845" s="47">
        <v>26</v>
      </c>
    </row>
    <row r="3846" spans="1:10" x14ac:dyDescent="0.25">
      <c r="A3846" s="59" t="s">
        <v>204</v>
      </c>
      <c r="B3846" s="46" t="s">
        <v>192</v>
      </c>
      <c r="C3846" s="46" t="s">
        <v>183</v>
      </c>
      <c r="D3846" s="46" t="s">
        <v>177</v>
      </c>
      <c r="E3846" s="68">
        <f>_xlfn.XLOOKUP(Tabela4[[#This Row],[Origem]],Tabela2[Estado],Tabela2[Id_Porto],-1)</f>
        <v>8</v>
      </c>
      <c r="F3846" s="68">
        <f>_xlfn.XLOOKUP(Tabela4[[#This Row],[Destino]],Tabela2[Estado],Tabela2[Id_Porto],-1)</f>
        <v>1</v>
      </c>
      <c r="G3846" s="68">
        <f>_xlfn.XLOOKUP(Tabela4[[#This Row],[Tipo]],Tabela5[Tipo],Tabela5[Id_Carga],-1)</f>
        <v>1</v>
      </c>
      <c r="H3846" s="59">
        <f>MONTH(DATE(2024, FIND(Tabela4[[#This Row],[Mês]], "janfevmarabrmaijunjulagosetoutnovdez")/3 + 1, 1))</f>
        <v>9</v>
      </c>
      <c r="I3846" s="51">
        <v>26</v>
      </c>
      <c r="J3846" s="47">
        <v>26</v>
      </c>
    </row>
    <row r="3847" spans="1:10" x14ac:dyDescent="0.25">
      <c r="A3847" s="59" t="s">
        <v>204</v>
      </c>
      <c r="B3847" s="46" t="s">
        <v>191</v>
      </c>
      <c r="C3847" s="46" t="s">
        <v>183</v>
      </c>
      <c r="D3847" s="46" t="s">
        <v>186</v>
      </c>
      <c r="E3847" s="68">
        <f>_xlfn.XLOOKUP(Tabela4[[#This Row],[Origem]],Tabela2[Estado],Tabela2[Id_Porto],-1)</f>
        <v>8</v>
      </c>
      <c r="F3847" s="68">
        <f>_xlfn.XLOOKUP(Tabela4[[#This Row],[Destino]],Tabela2[Estado],Tabela2[Id_Porto],-1)</f>
        <v>11</v>
      </c>
      <c r="G3847" s="68">
        <f>_xlfn.XLOOKUP(Tabela4[[#This Row],[Tipo]],Tabela5[Tipo],Tabela5[Id_Carga],-1)</f>
        <v>3</v>
      </c>
      <c r="H3847" s="59">
        <f>MONTH(DATE(2024, FIND(Tabela4[[#This Row],[Mês]], "janfevmarabrmaijunjulagosetoutnovdez")/3 + 1, 1))</f>
        <v>9</v>
      </c>
      <c r="I3847" s="51">
        <v>13</v>
      </c>
      <c r="J3847" s="47">
        <v>26</v>
      </c>
    </row>
    <row r="3848" spans="1:10" x14ac:dyDescent="0.25">
      <c r="A3848" s="59" t="s">
        <v>204</v>
      </c>
      <c r="B3848" s="46" t="s">
        <v>192</v>
      </c>
      <c r="C3848" s="46" t="s">
        <v>186</v>
      </c>
      <c r="D3848" s="46" t="s">
        <v>86</v>
      </c>
      <c r="E3848" s="68">
        <f>_xlfn.XLOOKUP(Tabela4[[#This Row],[Origem]],Tabela2[Estado],Tabela2[Id_Porto],-1)</f>
        <v>11</v>
      </c>
      <c r="F3848" s="68">
        <f>_xlfn.XLOOKUP(Tabela4[[#This Row],[Destino]],Tabela2[Estado],Tabela2[Id_Porto],-1)</f>
        <v>4</v>
      </c>
      <c r="G3848" s="68">
        <f>_xlfn.XLOOKUP(Tabela4[[#This Row],[Tipo]],Tabela5[Tipo],Tabela5[Id_Carga],-1)</f>
        <v>1</v>
      </c>
      <c r="H3848" s="59">
        <f>MONTH(DATE(2024, FIND(Tabela4[[#This Row],[Mês]], "janfevmarabrmaijunjulagosetoutnovdez")/3 + 1, 1))</f>
        <v>9</v>
      </c>
      <c r="I3848" s="51">
        <v>26</v>
      </c>
      <c r="J3848" s="47">
        <v>26</v>
      </c>
    </row>
    <row r="3849" spans="1:10" x14ac:dyDescent="0.25">
      <c r="A3849" s="59" t="s">
        <v>204</v>
      </c>
      <c r="B3849" s="46" t="s">
        <v>191</v>
      </c>
      <c r="C3849" s="46" t="s">
        <v>184</v>
      </c>
      <c r="D3849" s="46" t="s">
        <v>177</v>
      </c>
      <c r="E3849" s="68">
        <f>_xlfn.XLOOKUP(Tabela4[[#This Row],[Origem]],Tabela2[Estado],Tabela2[Id_Porto],-1)</f>
        <v>9</v>
      </c>
      <c r="F3849" s="68">
        <f>_xlfn.XLOOKUP(Tabela4[[#This Row],[Destino]],Tabela2[Estado],Tabela2[Id_Porto],-1)</f>
        <v>1</v>
      </c>
      <c r="G3849" s="68">
        <f>_xlfn.XLOOKUP(Tabela4[[#This Row],[Tipo]],Tabela5[Tipo],Tabela5[Id_Carga],-1)</f>
        <v>3</v>
      </c>
      <c r="H3849" s="59">
        <f>MONTH(DATE(2024, FIND(Tabela4[[#This Row],[Mês]], "janfevmarabrmaijunjulagosetoutnovdez")/3 + 1, 1))</f>
        <v>9</v>
      </c>
      <c r="I3849" s="51">
        <v>13</v>
      </c>
      <c r="J3849" s="47">
        <v>26</v>
      </c>
    </row>
    <row r="3850" spans="1:10" x14ac:dyDescent="0.25">
      <c r="A3850" s="59" t="s">
        <v>204</v>
      </c>
      <c r="B3850" s="46" t="s">
        <v>192</v>
      </c>
      <c r="C3850" s="46" t="s">
        <v>182</v>
      </c>
      <c r="D3850" s="46" t="s">
        <v>183</v>
      </c>
      <c r="E3850" s="68">
        <f>_xlfn.XLOOKUP(Tabela4[[#This Row],[Origem]],Tabela2[Estado],Tabela2[Id_Porto],-1)</f>
        <v>7</v>
      </c>
      <c r="F3850" s="68">
        <f>_xlfn.XLOOKUP(Tabela4[[#This Row],[Destino]],Tabela2[Estado],Tabela2[Id_Porto],-1)</f>
        <v>8</v>
      </c>
      <c r="G3850" s="68">
        <f>_xlfn.XLOOKUP(Tabela4[[#This Row],[Tipo]],Tabela5[Tipo],Tabela5[Id_Carga],-1)</f>
        <v>1</v>
      </c>
      <c r="H3850" s="59">
        <f>MONTH(DATE(2024, FIND(Tabela4[[#This Row],[Mês]], "janfevmarabrmaijunjulagosetoutnovdez")/3 + 1, 1))</f>
        <v>9</v>
      </c>
      <c r="I3850" s="51">
        <v>25</v>
      </c>
      <c r="J3850" s="47">
        <v>25</v>
      </c>
    </row>
    <row r="3851" spans="1:10" x14ac:dyDescent="0.25">
      <c r="A3851" s="59" t="s">
        <v>204</v>
      </c>
      <c r="B3851" s="46" t="s">
        <v>192</v>
      </c>
      <c r="C3851" s="46" t="s">
        <v>86</v>
      </c>
      <c r="D3851" s="46" t="s">
        <v>184</v>
      </c>
      <c r="E3851" s="68">
        <f>_xlfn.XLOOKUP(Tabela4[[#This Row],[Origem]],Tabela2[Estado],Tabela2[Id_Porto],-1)</f>
        <v>4</v>
      </c>
      <c r="F3851" s="68">
        <f>_xlfn.XLOOKUP(Tabela4[[#This Row],[Destino]],Tabela2[Estado],Tabela2[Id_Porto],-1)</f>
        <v>9</v>
      </c>
      <c r="G3851" s="68">
        <f>_xlfn.XLOOKUP(Tabela4[[#This Row],[Tipo]],Tabela5[Tipo],Tabela5[Id_Carga],-1)</f>
        <v>1</v>
      </c>
      <c r="H3851" s="59">
        <f>MONTH(DATE(2024, FIND(Tabela4[[#This Row],[Mês]], "janfevmarabrmaijunjulagosetoutnovdez")/3 + 1, 1))</f>
        <v>9</v>
      </c>
      <c r="I3851" s="51">
        <v>24</v>
      </c>
      <c r="J3851" s="47">
        <v>24</v>
      </c>
    </row>
    <row r="3852" spans="1:10" x14ac:dyDescent="0.25">
      <c r="A3852" s="59" t="s">
        <v>204</v>
      </c>
      <c r="B3852" s="46" t="s">
        <v>191</v>
      </c>
      <c r="C3852" s="46" t="s">
        <v>183</v>
      </c>
      <c r="D3852" s="46" t="s">
        <v>185</v>
      </c>
      <c r="E3852" s="68">
        <f>_xlfn.XLOOKUP(Tabela4[[#This Row],[Origem]],Tabela2[Estado],Tabela2[Id_Porto],-1)</f>
        <v>8</v>
      </c>
      <c r="F3852" s="68">
        <f>_xlfn.XLOOKUP(Tabela4[[#This Row],[Destino]],Tabela2[Estado],Tabela2[Id_Porto],-1)</f>
        <v>10</v>
      </c>
      <c r="G3852" s="68">
        <f>_xlfn.XLOOKUP(Tabela4[[#This Row],[Tipo]],Tabela5[Tipo],Tabela5[Id_Carga],-1)</f>
        <v>3</v>
      </c>
      <c r="H3852" s="59">
        <f>MONTH(DATE(2024, FIND(Tabela4[[#This Row],[Mês]], "janfevmarabrmaijunjulagosetoutnovdez")/3 + 1, 1))</f>
        <v>9</v>
      </c>
      <c r="I3852" s="51">
        <v>12</v>
      </c>
      <c r="J3852" s="47">
        <v>24</v>
      </c>
    </row>
    <row r="3853" spans="1:10" x14ac:dyDescent="0.25">
      <c r="A3853" s="59" t="s">
        <v>204</v>
      </c>
      <c r="B3853" s="46" t="s">
        <v>192</v>
      </c>
      <c r="C3853" s="46" t="s">
        <v>184</v>
      </c>
      <c r="D3853" s="46" t="s">
        <v>177</v>
      </c>
      <c r="E3853" s="68">
        <f>_xlfn.XLOOKUP(Tabela4[[#This Row],[Origem]],Tabela2[Estado],Tabela2[Id_Porto],-1)</f>
        <v>9</v>
      </c>
      <c r="F3853" s="68">
        <f>_xlfn.XLOOKUP(Tabela4[[#This Row],[Destino]],Tabela2[Estado],Tabela2[Id_Porto],-1)</f>
        <v>1</v>
      </c>
      <c r="G3853" s="68">
        <f>_xlfn.XLOOKUP(Tabela4[[#This Row],[Tipo]],Tabela5[Tipo],Tabela5[Id_Carga],-1)</f>
        <v>1</v>
      </c>
      <c r="H3853" s="59">
        <f>MONTH(DATE(2024, FIND(Tabela4[[#This Row],[Mês]], "janfevmarabrmaijunjulagosetoutnovdez")/3 + 1, 1))</f>
        <v>9</v>
      </c>
      <c r="I3853" s="51">
        <v>24</v>
      </c>
      <c r="J3853" s="47">
        <v>24</v>
      </c>
    </row>
    <row r="3854" spans="1:10" x14ac:dyDescent="0.25">
      <c r="A3854" s="59" t="s">
        <v>204</v>
      </c>
      <c r="B3854" s="46" t="s">
        <v>191</v>
      </c>
      <c r="C3854" s="46" t="s">
        <v>184</v>
      </c>
      <c r="D3854" s="46" t="s">
        <v>183</v>
      </c>
      <c r="E3854" s="68">
        <f>_xlfn.XLOOKUP(Tabela4[[#This Row],[Origem]],Tabela2[Estado],Tabela2[Id_Porto],-1)</f>
        <v>9</v>
      </c>
      <c r="F3854" s="68">
        <f>_xlfn.XLOOKUP(Tabela4[[#This Row],[Destino]],Tabela2[Estado],Tabela2[Id_Porto],-1)</f>
        <v>8</v>
      </c>
      <c r="G3854" s="68">
        <f>_xlfn.XLOOKUP(Tabela4[[#This Row],[Tipo]],Tabela5[Tipo],Tabela5[Id_Carga],-1)</f>
        <v>3</v>
      </c>
      <c r="H3854" s="59">
        <f>MONTH(DATE(2024, FIND(Tabela4[[#This Row],[Mês]], "janfevmarabrmaijunjulagosetoutnovdez")/3 + 1, 1))</f>
        <v>9</v>
      </c>
      <c r="I3854" s="51">
        <v>12</v>
      </c>
      <c r="J3854" s="47">
        <v>24</v>
      </c>
    </row>
    <row r="3855" spans="1:10" x14ac:dyDescent="0.25">
      <c r="A3855" s="59" t="s">
        <v>204</v>
      </c>
      <c r="B3855" s="46" t="s">
        <v>192</v>
      </c>
      <c r="C3855" s="46" t="s">
        <v>186</v>
      </c>
      <c r="D3855" s="46" t="s">
        <v>177</v>
      </c>
      <c r="E3855" s="68">
        <f>_xlfn.XLOOKUP(Tabela4[[#This Row],[Origem]],Tabela2[Estado],Tabela2[Id_Porto],-1)</f>
        <v>11</v>
      </c>
      <c r="F3855" s="68">
        <f>_xlfn.XLOOKUP(Tabela4[[#This Row],[Destino]],Tabela2[Estado],Tabela2[Id_Porto],-1)</f>
        <v>1</v>
      </c>
      <c r="G3855" s="68">
        <f>_xlfn.XLOOKUP(Tabela4[[#This Row],[Tipo]],Tabela5[Tipo],Tabela5[Id_Carga],-1)</f>
        <v>1</v>
      </c>
      <c r="H3855" s="59">
        <f>MONTH(DATE(2024, FIND(Tabela4[[#This Row],[Mês]], "janfevmarabrmaijunjulagosetoutnovdez")/3 + 1, 1))</f>
        <v>9</v>
      </c>
      <c r="I3855" s="51">
        <v>23</v>
      </c>
      <c r="J3855" s="47">
        <v>23</v>
      </c>
    </row>
    <row r="3856" spans="1:10" x14ac:dyDescent="0.25">
      <c r="A3856" s="59" t="s">
        <v>204</v>
      </c>
      <c r="B3856" s="46" t="s">
        <v>192</v>
      </c>
      <c r="C3856" s="46" t="s">
        <v>182</v>
      </c>
      <c r="D3856" s="46" t="s">
        <v>177</v>
      </c>
      <c r="E3856" s="68">
        <f>_xlfn.XLOOKUP(Tabela4[[#This Row],[Origem]],Tabela2[Estado],Tabela2[Id_Porto],-1)</f>
        <v>7</v>
      </c>
      <c r="F3856" s="68">
        <f>_xlfn.XLOOKUP(Tabela4[[#This Row],[Destino]],Tabela2[Estado],Tabela2[Id_Porto],-1)</f>
        <v>1</v>
      </c>
      <c r="G3856" s="68">
        <f>_xlfn.XLOOKUP(Tabela4[[#This Row],[Tipo]],Tabela5[Tipo],Tabela5[Id_Carga],-1)</f>
        <v>1</v>
      </c>
      <c r="H3856" s="59">
        <f>MONTH(DATE(2024, FIND(Tabela4[[#This Row],[Mês]], "janfevmarabrmaijunjulagosetoutnovdez")/3 + 1, 1))</f>
        <v>9</v>
      </c>
      <c r="I3856" s="51">
        <v>22</v>
      </c>
      <c r="J3856" s="47">
        <v>22</v>
      </c>
    </row>
    <row r="3857" spans="1:10" x14ac:dyDescent="0.25">
      <c r="A3857" s="59" t="s">
        <v>204</v>
      </c>
      <c r="B3857" s="46" t="s">
        <v>191</v>
      </c>
      <c r="C3857" s="46" t="s">
        <v>182</v>
      </c>
      <c r="D3857" s="46" t="s">
        <v>183</v>
      </c>
      <c r="E3857" s="68">
        <f>_xlfn.XLOOKUP(Tabela4[[#This Row],[Origem]],Tabela2[Estado],Tabela2[Id_Porto],-1)</f>
        <v>7</v>
      </c>
      <c r="F3857" s="68">
        <f>_xlfn.XLOOKUP(Tabela4[[#This Row],[Destino]],Tabela2[Estado],Tabela2[Id_Porto],-1)</f>
        <v>8</v>
      </c>
      <c r="G3857" s="68">
        <f>_xlfn.XLOOKUP(Tabela4[[#This Row],[Tipo]],Tabela5[Tipo],Tabela5[Id_Carga],-1)</f>
        <v>3</v>
      </c>
      <c r="H3857" s="59">
        <f>MONTH(DATE(2024, FIND(Tabela4[[#This Row],[Mês]], "janfevmarabrmaijunjulagosetoutnovdez")/3 + 1, 1))</f>
        <v>9</v>
      </c>
      <c r="I3857" s="51">
        <v>11</v>
      </c>
      <c r="J3857" s="47">
        <v>22</v>
      </c>
    </row>
    <row r="3858" spans="1:10" x14ac:dyDescent="0.25">
      <c r="A3858" s="59" t="s">
        <v>204</v>
      </c>
      <c r="B3858" s="46" t="s">
        <v>192</v>
      </c>
      <c r="C3858" s="46" t="s">
        <v>180</v>
      </c>
      <c r="D3858" s="46" t="s">
        <v>184</v>
      </c>
      <c r="E3858" s="68">
        <f>_xlfn.XLOOKUP(Tabela4[[#This Row],[Origem]],Tabela2[Estado],Tabela2[Id_Porto],-1)</f>
        <v>5</v>
      </c>
      <c r="F3858" s="68">
        <f>_xlfn.XLOOKUP(Tabela4[[#This Row],[Destino]],Tabela2[Estado],Tabela2[Id_Porto],-1)</f>
        <v>9</v>
      </c>
      <c r="G3858" s="68">
        <f>_xlfn.XLOOKUP(Tabela4[[#This Row],[Tipo]],Tabela5[Tipo],Tabela5[Id_Carga],-1)</f>
        <v>1</v>
      </c>
      <c r="H3858" s="59">
        <f>MONTH(DATE(2024, FIND(Tabela4[[#This Row],[Mês]], "janfevmarabrmaijunjulagosetoutnovdez")/3 + 1, 1))</f>
        <v>9</v>
      </c>
      <c r="I3858" s="51">
        <v>22</v>
      </c>
      <c r="J3858" s="47">
        <v>22</v>
      </c>
    </row>
    <row r="3859" spans="1:10" x14ac:dyDescent="0.25">
      <c r="A3859" s="59" t="s">
        <v>204</v>
      </c>
      <c r="B3859" s="46" t="s">
        <v>193</v>
      </c>
      <c r="C3859" s="46" t="s">
        <v>186</v>
      </c>
      <c r="D3859" s="46" t="s">
        <v>183</v>
      </c>
      <c r="E3859" s="68">
        <f>_xlfn.XLOOKUP(Tabela4[[#This Row],[Origem]],Tabela2[Estado],Tabela2[Id_Porto],-1)</f>
        <v>11</v>
      </c>
      <c r="F3859" s="68">
        <f>_xlfn.XLOOKUP(Tabela4[[#This Row],[Destino]],Tabela2[Estado],Tabela2[Id_Porto],-1)</f>
        <v>8</v>
      </c>
      <c r="G3859" s="68">
        <f>_xlfn.XLOOKUP(Tabela4[[#This Row],[Tipo]],Tabela5[Tipo],Tabela5[Id_Carga],-1)</f>
        <v>4</v>
      </c>
      <c r="H3859" s="59">
        <f>MONTH(DATE(2024, FIND(Tabela4[[#This Row],[Mês]], "janfevmarabrmaijunjulagosetoutnovdez")/3 + 1, 1))</f>
        <v>9</v>
      </c>
      <c r="I3859" s="51">
        <v>11</v>
      </c>
      <c r="J3859" s="47">
        <v>22</v>
      </c>
    </row>
    <row r="3860" spans="1:10" x14ac:dyDescent="0.25">
      <c r="A3860" s="59" t="s">
        <v>204</v>
      </c>
      <c r="B3860" s="46" t="s">
        <v>192</v>
      </c>
      <c r="C3860" s="46" t="s">
        <v>181</v>
      </c>
      <c r="D3860" s="46" t="s">
        <v>177</v>
      </c>
      <c r="E3860" s="68">
        <f>_xlfn.XLOOKUP(Tabela4[[#This Row],[Origem]],Tabela2[Estado],Tabela2[Id_Porto],-1)</f>
        <v>6</v>
      </c>
      <c r="F3860" s="68">
        <f>_xlfn.XLOOKUP(Tabela4[[#This Row],[Destino]],Tabela2[Estado],Tabela2[Id_Porto],-1)</f>
        <v>1</v>
      </c>
      <c r="G3860" s="68">
        <f>_xlfn.XLOOKUP(Tabela4[[#This Row],[Tipo]],Tabela5[Tipo],Tabela5[Id_Carga],-1)</f>
        <v>1</v>
      </c>
      <c r="H3860" s="59">
        <f>MONTH(DATE(2024, FIND(Tabela4[[#This Row],[Mês]], "janfevmarabrmaijunjulagosetoutnovdez")/3 + 1, 1))</f>
        <v>9</v>
      </c>
      <c r="I3860" s="51">
        <v>21</v>
      </c>
      <c r="J3860" s="47">
        <v>21</v>
      </c>
    </row>
    <row r="3861" spans="1:10" x14ac:dyDescent="0.25">
      <c r="A3861" s="59" t="s">
        <v>204</v>
      </c>
      <c r="B3861" s="46" t="s">
        <v>192</v>
      </c>
      <c r="C3861" s="46" t="s">
        <v>184</v>
      </c>
      <c r="D3861" s="46" t="s">
        <v>180</v>
      </c>
      <c r="E3861" s="68">
        <f>_xlfn.XLOOKUP(Tabela4[[#This Row],[Origem]],Tabela2[Estado],Tabela2[Id_Porto],-1)</f>
        <v>9</v>
      </c>
      <c r="F3861" s="68">
        <f>_xlfn.XLOOKUP(Tabela4[[#This Row],[Destino]],Tabela2[Estado],Tabela2[Id_Porto],-1)</f>
        <v>5</v>
      </c>
      <c r="G3861" s="68">
        <f>_xlfn.XLOOKUP(Tabela4[[#This Row],[Tipo]],Tabela5[Tipo],Tabela5[Id_Carga],-1)</f>
        <v>1</v>
      </c>
      <c r="H3861" s="59">
        <f>MONTH(DATE(2024, FIND(Tabela4[[#This Row],[Mês]], "janfevmarabrmaijunjulagosetoutnovdez")/3 + 1, 1))</f>
        <v>9</v>
      </c>
      <c r="I3861" s="51">
        <v>21</v>
      </c>
      <c r="J3861" s="47">
        <v>21</v>
      </c>
    </row>
    <row r="3862" spans="1:10" x14ac:dyDescent="0.25">
      <c r="A3862" s="59" t="s">
        <v>204</v>
      </c>
      <c r="B3862" s="46" t="s">
        <v>193</v>
      </c>
      <c r="C3862" s="46" t="s">
        <v>86</v>
      </c>
      <c r="D3862" s="46" t="s">
        <v>186</v>
      </c>
      <c r="E3862" s="68">
        <f>_xlfn.XLOOKUP(Tabela4[[#This Row],[Origem]],Tabela2[Estado],Tabela2[Id_Porto],-1)</f>
        <v>4</v>
      </c>
      <c r="F3862" s="68">
        <f>_xlfn.XLOOKUP(Tabela4[[#This Row],[Destino]],Tabela2[Estado],Tabela2[Id_Porto],-1)</f>
        <v>11</v>
      </c>
      <c r="G3862" s="68">
        <f>_xlfn.XLOOKUP(Tabela4[[#This Row],[Tipo]],Tabela5[Tipo],Tabela5[Id_Carga],-1)</f>
        <v>4</v>
      </c>
      <c r="H3862" s="59">
        <f>MONTH(DATE(2024, FIND(Tabela4[[#This Row],[Mês]], "janfevmarabrmaijunjulagosetoutnovdez")/3 + 1, 1))</f>
        <v>9</v>
      </c>
      <c r="I3862" s="51">
        <v>10</v>
      </c>
      <c r="J3862" s="47">
        <v>20</v>
      </c>
    </row>
    <row r="3863" spans="1:10" x14ac:dyDescent="0.25">
      <c r="A3863" s="59" t="s">
        <v>204</v>
      </c>
      <c r="B3863" s="46" t="s">
        <v>191</v>
      </c>
      <c r="C3863" s="46" t="s">
        <v>182</v>
      </c>
      <c r="D3863" s="46" t="s">
        <v>177</v>
      </c>
      <c r="E3863" s="68">
        <f>_xlfn.XLOOKUP(Tabela4[[#This Row],[Origem]],Tabela2[Estado],Tabela2[Id_Porto],-1)</f>
        <v>7</v>
      </c>
      <c r="F3863" s="68">
        <f>_xlfn.XLOOKUP(Tabela4[[#This Row],[Destino]],Tabela2[Estado],Tabela2[Id_Porto],-1)</f>
        <v>1</v>
      </c>
      <c r="G3863" s="68">
        <f>_xlfn.XLOOKUP(Tabela4[[#This Row],[Tipo]],Tabela5[Tipo],Tabela5[Id_Carga],-1)</f>
        <v>3</v>
      </c>
      <c r="H3863" s="59">
        <f>MONTH(DATE(2024, FIND(Tabela4[[#This Row],[Mês]], "janfevmarabrmaijunjulagosetoutnovdez")/3 + 1, 1))</f>
        <v>9</v>
      </c>
      <c r="I3863" s="51">
        <v>10</v>
      </c>
      <c r="J3863" s="47">
        <v>20</v>
      </c>
    </row>
    <row r="3864" spans="1:10" x14ac:dyDescent="0.25">
      <c r="A3864" s="59" t="s">
        <v>204</v>
      </c>
      <c r="B3864" s="46" t="s">
        <v>193</v>
      </c>
      <c r="C3864" s="46" t="s">
        <v>183</v>
      </c>
      <c r="D3864" s="46" t="s">
        <v>181</v>
      </c>
      <c r="E3864" s="68">
        <f>_xlfn.XLOOKUP(Tabela4[[#This Row],[Origem]],Tabela2[Estado],Tabela2[Id_Porto],-1)</f>
        <v>8</v>
      </c>
      <c r="F3864" s="68">
        <f>_xlfn.XLOOKUP(Tabela4[[#This Row],[Destino]],Tabela2[Estado],Tabela2[Id_Porto],-1)</f>
        <v>6</v>
      </c>
      <c r="G3864" s="68">
        <f>_xlfn.XLOOKUP(Tabela4[[#This Row],[Tipo]],Tabela5[Tipo],Tabela5[Id_Carga],-1)</f>
        <v>4</v>
      </c>
      <c r="H3864" s="59">
        <f>MONTH(DATE(2024, FIND(Tabela4[[#This Row],[Mês]], "janfevmarabrmaijunjulagosetoutnovdez")/3 + 1, 1))</f>
        <v>9</v>
      </c>
      <c r="I3864" s="51">
        <v>10</v>
      </c>
      <c r="J3864" s="47">
        <v>20</v>
      </c>
    </row>
    <row r="3865" spans="1:10" x14ac:dyDescent="0.25">
      <c r="A3865" s="59" t="s">
        <v>204</v>
      </c>
      <c r="B3865" s="46" t="s">
        <v>193</v>
      </c>
      <c r="C3865" s="46" t="s">
        <v>183</v>
      </c>
      <c r="D3865" s="46" t="s">
        <v>180</v>
      </c>
      <c r="E3865" s="68">
        <f>_xlfn.XLOOKUP(Tabela4[[#This Row],[Origem]],Tabela2[Estado],Tabela2[Id_Porto],-1)</f>
        <v>8</v>
      </c>
      <c r="F3865" s="68">
        <f>_xlfn.XLOOKUP(Tabela4[[#This Row],[Destino]],Tabela2[Estado],Tabela2[Id_Porto],-1)</f>
        <v>5</v>
      </c>
      <c r="G3865" s="68">
        <f>_xlfn.XLOOKUP(Tabela4[[#This Row],[Tipo]],Tabela5[Tipo],Tabela5[Id_Carga],-1)</f>
        <v>4</v>
      </c>
      <c r="H3865" s="59">
        <f>MONTH(DATE(2024, FIND(Tabela4[[#This Row],[Mês]], "janfevmarabrmaijunjulagosetoutnovdez")/3 + 1, 1))</f>
        <v>9</v>
      </c>
      <c r="I3865" s="51">
        <v>10</v>
      </c>
      <c r="J3865" s="47">
        <v>20</v>
      </c>
    </row>
    <row r="3866" spans="1:10" x14ac:dyDescent="0.25">
      <c r="A3866" s="59" t="s">
        <v>204</v>
      </c>
      <c r="B3866" s="46" t="s">
        <v>192</v>
      </c>
      <c r="C3866" s="46" t="s">
        <v>177</v>
      </c>
      <c r="D3866" s="46" t="s">
        <v>86</v>
      </c>
      <c r="E3866" s="68">
        <f>_xlfn.XLOOKUP(Tabela4[[#This Row],[Origem]],Tabela2[Estado],Tabela2[Id_Porto],-1)</f>
        <v>1</v>
      </c>
      <c r="F3866" s="68">
        <f>_xlfn.XLOOKUP(Tabela4[[#This Row],[Destino]],Tabela2[Estado],Tabela2[Id_Porto],-1)</f>
        <v>4</v>
      </c>
      <c r="G3866" s="68">
        <f>_xlfn.XLOOKUP(Tabela4[[#This Row],[Tipo]],Tabela5[Tipo],Tabela5[Id_Carga],-1)</f>
        <v>1</v>
      </c>
      <c r="H3866" s="59">
        <f>MONTH(DATE(2024, FIND(Tabela4[[#This Row],[Mês]], "janfevmarabrmaijunjulagosetoutnovdez")/3 + 1, 1))</f>
        <v>9</v>
      </c>
      <c r="I3866" s="51">
        <v>18</v>
      </c>
      <c r="J3866" s="47">
        <v>18</v>
      </c>
    </row>
    <row r="3867" spans="1:10" x14ac:dyDescent="0.25">
      <c r="A3867" s="59" t="s">
        <v>204</v>
      </c>
      <c r="B3867" s="46" t="s">
        <v>192</v>
      </c>
      <c r="C3867" s="46" t="s">
        <v>177</v>
      </c>
      <c r="D3867" s="46" t="s">
        <v>184</v>
      </c>
      <c r="E3867" s="68">
        <f>_xlfn.XLOOKUP(Tabela4[[#This Row],[Origem]],Tabela2[Estado],Tabela2[Id_Porto],-1)</f>
        <v>1</v>
      </c>
      <c r="F3867" s="68">
        <f>_xlfn.XLOOKUP(Tabela4[[#This Row],[Destino]],Tabela2[Estado],Tabela2[Id_Porto],-1)</f>
        <v>9</v>
      </c>
      <c r="G3867" s="68">
        <f>_xlfn.XLOOKUP(Tabela4[[#This Row],[Tipo]],Tabela5[Tipo],Tabela5[Id_Carga],-1)</f>
        <v>1</v>
      </c>
      <c r="H3867" s="59">
        <f>MONTH(DATE(2024, FIND(Tabela4[[#This Row],[Mês]], "janfevmarabrmaijunjulagosetoutnovdez")/3 + 1, 1))</f>
        <v>9</v>
      </c>
      <c r="I3867" s="51">
        <v>18</v>
      </c>
      <c r="J3867" s="47">
        <v>18</v>
      </c>
    </row>
    <row r="3868" spans="1:10" x14ac:dyDescent="0.25">
      <c r="A3868" s="59" t="s">
        <v>204</v>
      </c>
      <c r="B3868" s="46" t="s">
        <v>191</v>
      </c>
      <c r="C3868" s="46" t="s">
        <v>180</v>
      </c>
      <c r="D3868" s="46" t="s">
        <v>181</v>
      </c>
      <c r="E3868" s="68">
        <f>_xlfn.XLOOKUP(Tabela4[[#This Row],[Origem]],Tabela2[Estado],Tabela2[Id_Porto],-1)</f>
        <v>5</v>
      </c>
      <c r="F3868" s="68">
        <f>_xlfn.XLOOKUP(Tabela4[[#This Row],[Destino]],Tabela2[Estado],Tabela2[Id_Porto],-1)</f>
        <v>6</v>
      </c>
      <c r="G3868" s="68">
        <f>_xlfn.XLOOKUP(Tabela4[[#This Row],[Tipo]],Tabela5[Tipo],Tabela5[Id_Carga],-1)</f>
        <v>3</v>
      </c>
      <c r="H3868" s="59">
        <f>MONTH(DATE(2024, FIND(Tabela4[[#This Row],[Mês]], "janfevmarabrmaijunjulagosetoutnovdez")/3 + 1, 1))</f>
        <v>9</v>
      </c>
      <c r="I3868" s="51">
        <v>9</v>
      </c>
      <c r="J3868" s="47">
        <v>18</v>
      </c>
    </row>
    <row r="3869" spans="1:10" x14ac:dyDescent="0.25">
      <c r="A3869" s="59" t="s">
        <v>204</v>
      </c>
      <c r="B3869" s="46" t="s">
        <v>191</v>
      </c>
      <c r="C3869" s="46" t="s">
        <v>180</v>
      </c>
      <c r="D3869" s="46" t="s">
        <v>186</v>
      </c>
      <c r="E3869" s="68">
        <f>_xlfn.XLOOKUP(Tabela4[[#This Row],[Origem]],Tabela2[Estado],Tabela2[Id_Porto],-1)</f>
        <v>5</v>
      </c>
      <c r="F3869" s="68">
        <f>_xlfn.XLOOKUP(Tabela4[[#This Row],[Destino]],Tabela2[Estado],Tabela2[Id_Porto],-1)</f>
        <v>11</v>
      </c>
      <c r="G3869" s="68">
        <f>_xlfn.XLOOKUP(Tabela4[[#This Row],[Tipo]],Tabela5[Tipo],Tabela5[Id_Carga],-1)</f>
        <v>3</v>
      </c>
      <c r="H3869" s="59">
        <f>MONTH(DATE(2024, FIND(Tabela4[[#This Row],[Mês]], "janfevmarabrmaijunjulagosetoutnovdez")/3 + 1, 1))</f>
        <v>9</v>
      </c>
      <c r="I3869" s="51">
        <v>9</v>
      </c>
      <c r="J3869" s="47">
        <v>18</v>
      </c>
    </row>
    <row r="3870" spans="1:10" x14ac:dyDescent="0.25">
      <c r="A3870" s="59" t="s">
        <v>204</v>
      </c>
      <c r="B3870" s="46" t="s">
        <v>191</v>
      </c>
      <c r="C3870" s="46" t="s">
        <v>183</v>
      </c>
      <c r="D3870" s="46" t="s">
        <v>180</v>
      </c>
      <c r="E3870" s="68">
        <f>_xlfn.XLOOKUP(Tabela4[[#This Row],[Origem]],Tabela2[Estado],Tabela2[Id_Porto],-1)</f>
        <v>8</v>
      </c>
      <c r="F3870" s="68">
        <f>_xlfn.XLOOKUP(Tabela4[[#This Row],[Destino]],Tabela2[Estado],Tabela2[Id_Porto],-1)</f>
        <v>5</v>
      </c>
      <c r="G3870" s="68">
        <f>_xlfn.XLOOKUP(Tabela4[[#This Row],[Tipo]],Tabela5[Tipo],Tabela5[Id_Carga],-1)</f>
        <v>3</v>
      </c>
      <c r="H3870" s="59">
        <f>MONTH(DATE(2024, FIND(Tabela4[[#This Row],[Mês]], "janfevmarabrmaijunjulagosetoutnovdez")/3 + 1, 1))</f>
        <v>9</v>
      </c>
      <c r="I3870" s="51">
        <v>9</v>
      </c>
      <c r="J3870" s="47">
        <v>18</v>
      </c>
    </row>
    <row r="3871" spans="1:10" x14ac:dyDescent="0.25">
      <c r="A3871" s="59" t="s">
        <v>204</v>
      </c>
      <c r="B3871" s="46" t="s">
        <v>192</v>
      </c>
      <c r="C3871" s="46" t="s">
        <v>187</v>
      </c>
      <c r="D3871" s="46" t="s">
        <v>86</v>
      </c>
      <c r="E3871" s="68">
        <f>_xlfn.XLOOKUP(Tabela4[[#This Row],[Origem]],Tabela2[Estado],Tabela2[Id_Porto],-1)</f>
        <v>12</v>
      </c>
      <c r="F3871" s="68">
        <f>_xlfn.XLOOKUP(Tabela4[[#This Row],[Destino]],Tabela2[Estado],Tabela2[Id_Porto],-1)</f>
        <v>4</v>
      </c>
      <c r="G3871" s="68">
        <f>_xlfn.XLOOKUP(Tabela4[[#This Row],[Tipo]],Tabela5[Tipo],Tabela5[Id_Carga],-1)</f>
        <v>1</v>
      </c>
      <c r="H3871" s="59">
        <f>MONTH(DATE(2024, FIND(Tabela4[[#This Row],[Mês]], "janfevmarabrmaijunjulagosetoutnovdez")/3 + 1, 1))</f>
        <v>9</v>
      </c>
      <c r="I3871" s="51">
        <v>18</v>
      </c>
      <c r="J3871" s="47">
        <v>18</v>
      </c>
    </row>
    <row r="3872" spans="1:10" x14ac:dyDescent="0.25">
      <c r="A3872" s="59" t="s">
        <v>204</v>
      </c>
      <c r="B3872" s="46" t="s">
        <v>191</v>
      </c>
      <c r="C3872" s="46" t="s">
        <v>186</v>
      </c>
      <c r="D3872" s="46" t="s">
        <v>183</v>
      </c>
      <c r="E3872" s="68">
        <f>_xlfn.XLOOKUP(Tabela4[[#This Row],[Origem]],Tabela2[Estado],Tabela2[Id_Porto],-1)</f>
        <v>11</v>
      </c>
      <c r="F3872" s="68">
        <f>_xlfn.XLOOKUP(Tabela4[[#This Row],[Destino]],Tabela2[Estado],Tabela2[Id_Porto],-1)</f>
        <v>8</v>
      </c>
      <c r="G3872" s="68">
        <f>_xlfn.XLOOKUP(Tabela4[[#This Row],[Tipo]],Tabela5[Tipo],Tabela5[Id_Carga],-1)</f>
        <v>3</v>
      </c>
      <c r="H3872" s="59">
        <f>MONTH(DATE(2024, FIND(Tabela4[[#This Row],[Mês]], "janfevmarabrmaijunjulagosetoutnovdez")/3 + 1, 1))</f>
        <v>9</v>
      </c>
      <c r="I3872" s="51">
        <v>9</v>
      </c>
      <c r="J3872" s="47">
        <v>18</v>
      </c>
    </row>
    <row r="3873" spans="1:10" x14ac:dyDescent="0.25">
      <c r="A3873" s="59" t="s">
        <v>204</v>
      </c>
      <c r="B3873" s="46" t="s">
        <v>192</v>
      </c>
      <c r="C3873" s="46" t="s">
        <v>177</v>
      </c>
      <c r="D3873" s="46" t="s">
        <v>181</v>
      </c>
      <c r="E3873" s="68">
        <f>_xlfn.XLOOKUP(Tabela4[[#This Row],[Origem]],Tabela2[Estado],Tabela2[Id_Porto],-1)</f>
        <v>1</v>
      </c>
      <c r="F3873" s="68">
        <f>_xlfn.XLOOKUP(Tabela4[[#This Row],[Destino]],Tabela2[Estado],Tabela2[Id_Porto],-1)</f>
        <v>6</v>
      </c>
      <c r="G3873" s="68">
        <f>_xlfn.XLOOKUP(Tabela4[[#This Row],[Tipo]],Tabela5[Tipo],Tabela5[Id_Carga],-1)</f>
        <v>1</v>
      </c>
      <c r="H3873" s="59">
        <f>MONTH(DATE(2024, FIND(Tabela4[[#This Row],[Mês]], "janfevmarabrmaijunjulagosetoutnovdez")/3 + 1, 1))</f>
        <v>9</v>
      </c>
      <c r="I3873" s="51">
        <v>17</v>
      </c>
      <c r="J3873" s="47">
        <v>17</v>
      </c>
    </row>
    <row r="3874" spans="1:10" x14ac:dyDescent="0.25">
      <c r="A3874" s="59" t="s">
        <v>204</v>
      </c>
      <c r="B3874" s="46" t="s">
        <v>192</v>
      </c>
      <c r="C3874" s="46" t="s">
        <v>180</v>
      </c>
      <c r="D3874" s="46" t="s">
        <v>177</v>
      </c>
      <c r="E3874" s="68">
        <f>_xlfn.XLOOKUP(Tabela4[[#This Row],[Origem]],Tabela2[Estado],Tabela2[Id_Porto],-1)</f>
        <v>5</v>
      </c>
      <c r="F3874" s="68">
        <f>_xlfn.XLOOKUP(Tabela4[[#This Row],[Destino]],Tabela2[Estado],Tabela2[Id_Porto],-1)</f>
        <v>1</v>
      </c>
      <c r="G3874" s="68">
        <f>_xlfn.XLOOKUP(Tabela4[[#This Row],[Tipo]],Tabela5[Tipo],Tabela5[Id_Carga],-1)</f>
        <v>1</v>
      </c>
      <c r="H3874" s="59">
        <f>MONTH(DATE(2024, FIND(Tabela4[[#This Row],[Mês]], "janfevmarabrmaijunjulagosetoutnovdez")/3 + 1, 1))</f>
        <v>9</v>
      </c>
      <c r="I3874" s="51">
        <v>17</v>
      </c>
      <c r="J3874" s="47">
        <v>17</v>
      </c>
    </row>
    <row r="3875" spans="1:10" x14ac:dyDescent="0.25">
      <c r="A3875" s="59" t="s">
        <v>204</v>
      </c>
      <c r="B3875" s="46" t="s">
        <v>191</v>
      </c>
      <c r="C3875" s="46" t="s">
        <v>177</v>
      </c>
      <c r="D3875" s="46" t="s">
        <v>184</v>
      </c>
      <c r="E3875" s="68">
        <f>_xlfn.XLOOKUP(Tabela4[[#This Row],[Origem]],Tabela2[Estado],Tabela2[Id_Porto],-1)</f>
        <v>1</v>
      </c>
      <c r="F3875" s="68">
        <f>_xlfn.XLOOKUP(Tabela4[[#This Row],[Destino]],Tabela2[Estado],Tabela2[Id_Porto],-1)</f>
        <v>9</v>
      </c>
      <c r="G3875" s="68">
        <f>_xlfn.XLOOKUP(Tabela4[[#This Row],[Tipo]],Tabela5[Tipo],Tabela5[Id_Carga],-1)</f>
        <v>3</v>
      </c>
      <c r="H3875" s="59">
        <f>MONTH(DATE(2024, FIND(Tabela4[[#This Row],[Mês]], "janfevmarabrmaijunjulagosetoutnovdez")/3 + 1, 1))</f>
        <v>9</v>
      </c>
      <c r="I3875" s="51">
        <v>8</v>
      </c>
      <c r="J3875" s="47">
        <v>16</v>
      </c>
    </row>
    <row r="3876" spans="1:10" x14ac:dyDescent="0.25">
      <c r="A3876" s="59" t="s">
        <v>204</v>
      </c>
      <c r="B3876" s="46" t="s">
        <v>193</v>
      </c>
      <c r="C3876" s="46" t="s">
        <v>86</v>
      </c>
      <c r="D3876" s="46" t="s">
        <v>183</v>
      </c>
      <c r="E3876" s="68">
        <f>_xlfn.XLOOKUP(Tabela4[[#This Row],[Origem]],Tabela2[Estado],Tabela2[Id_Porto],-1)</f>
        <v>4</v>
      </c>
      <c r="F3876" s="68">
        <f>_xlfn.XLOOKUP(Tabela4[[#This Row],[Destino]],Tabela2[Estado],Tabela2[Id_Porto],-1)</f>
        <v>8</v>
      </c>
      <c r="G3876" s="68">
        <f>_xlfn.XLOOKUP(Tabela4[[#This Row],[Tipo]],Tabela5[Tipo],Tabela5[Id_Carga],-1)</f>
        <v>4</v>
      </c>
      <c r="H3876" s="59">
        <f>MONTH(DATE(2024, FIND(Tabela4[[#This Row],[Mês]], "janfevmarabrmaijunjulagosetoutnovdez")/3 + 1, 1))</f>
        <v>9</v>
      </c>
      <c r="I3876" s="51">
        <v>8</v>
      </c>
      <c r="J3876" s="47">
        <v>16</v>
      </c>
    </row>
    <row r="3877" spans="1:10" x14ac:dyDescent="0.25">
      <c r="A3877" s="59" t="s">
        <v>204</v>
      </c>
      <c r="B3877" s="46" t="s">
        <v>191</v>
      </c>
      <c r="C3877" s="46" t="s">
        <v>182</v>
      </c>
      <c r="D3877" s="46" t="s">
        <v>180</v>
      </c>
      <c r="E3877" s="68">
        <f>_xlfn.XLOOKUP(Tabela4[[#This Row],[Origem]],Tabela2[Estado],Tabela2[Id_Porto],-1)</f>
        <v>7</v>
      </c>
      <c r="F3877" s="68">
        <f>_xlfn.XLOOKUP(Tabela4[[#This Row],[Destino]],Tabela2[Estado],Tabela2[Id_Porto],-1)</f>
        <v>5</v>
      </c>
      <c r="G3877" s="68">
        <f>_xlfn.XLOOKUP(Tabela4[[#This Row],[Tipo]],Tabela5[Tipo],Tabela5[Id_Carga],-1)</f>
        <v>3</v>
      </c>
      <c r="H3877" s="59">
        <f>MONTH(DATE(2024, FIND(Tabela4[[#This Row],[Mês]], "janfevmarabrmaijunjulagosetoutnovdez")/3 + 1, 1))</f>
        <v>9</v>
      </c>
      <c r="I3877" s="51">
        <v>8</v>
      </c>
      <c r="J3877" s="47">
        <v>16</v>
      </c>
    </row>
    <row r="3878" spans="1:10" x14ac:dyDescent="0.25">
      <c r="A3878" s="59" t="s">
        <v>204</v>
      </c>
      <c r="B3878" s="46" t="s">
        <v>191</v>
      </c>
      <c r="C3878" s="46" t="s">
        <v>180</v>
      </c>
      <c r="D3878" s="46" t="s">
        <v>183</v>
      </c>
      <c r="E3878" s="68">
        <f>_xlfn.XLOOKUP(Tabela4[[#This Row],[Origem]],Tabela2[Estado],Tabela2[Id_Porto],-1)</f>
        <v>5</v>
      </c>
      <c r="F3878" s="68">
        <f>_xlfn.XLOOKUP(Tabela4[[#This Row],[Destino]],Tabela2[Estado],Tabela2[Id_Porto],-1)</f>
        <v>8</v>
      </c>
      <c r="G3878" s="68">
        <f>_xlfn.XLOOKUP(Tabela4[[#This Row],[Tipo]],Tabela5[Tipo],Tabela5[Id_Carga],-1)</f>
        <v>3</v>
      </c>
      <c r="H3878" s="59">
        <f>MONTH(DATE(2024, FIND(Tabela4[[#This Row],[Mês]], "janfevmarabrmaijunjulagosetoutnovdez")/3 + 1, 1))</f>
        <v>9</v>
      </c>
      <c r="I3878" s="51">
        <v>8</v>
      </c>
      <c r="J3878" s="47">
        <v>16</v>
      </c>
    </row>
    <row r="3879" spans="1:10" x14ac:dyDescent="0.25">
      <c r="A3879" s="59" t="s">
        <v>204</v>
      </c>
      <c r="B3879" s="46" t="s">
        <v>193</v>
      </c>
      <c r="C3879" s="46" t="s">
        <v>183</v>
      </c>
      <c r="D3879" s="46" t="s">
        <v>177</v>
      </c>
      <c r="E3879" s="68">
        <f>_xlfn.XLOOKUP(Tabela4[[#This Row],[Origem]],Tabela2[Estado],Tabela2[Id_Porto],-1)</f>
        <v>8</v>
      </c>
      <c r="F3879" s="68">
        <f>_xlfn.XLOOKUP(Tabela4[[#This Row],[Destino]],Tabela2[Estado],Tabela2[Id_Porto],-1)</f>
        <v>1</v>
      </c>
      <c r="G3879" s="68">
        <f>_xlfn.XLOOKUP(Tabela4[[#This Row],[Tipo]],Tabela5[Tipo],Tabela5[Id_Carga],-1)</f>
        <v>4</v>
      </c>
      <c r="H3879" s="59">
        <f>MONTH(DATE(2024, FIND(Tabela4[[#This Row],[Mês]], "janfevmarabrmaijunjulagosetoutnovdez")/3 + 1, 1))</f>
        <v>9</v>
      </c>
      <c r="I3879" s="51">
        <v>8</v>
      </c>
      <c r="J3879" s="47">
        <v>16</v>
      </c>
    </row>
    <row r="3880" spans="1:10" x14ac:dyDescent="0.25">
      <c r="A3880" s="59" t="s">
        <v>204</v>
      </c>
      <c r="B3880" s="46" t="s">
        <v>192</v>
      </c>
      <c r="C3880" s="46" t="s">
        <v>183</v>
      </c>
      <c r="D3880" s="46" t="s">
        <v>184</v>
      </c>
      <c r="E3880" s="68">
        <f>_xlfn.XLOOKUP(Tabela4[[#This Row],[Origem]],Tabela2[Estado],Tabela2[Id_Porto],-1)</f>
        <v>8</v>
      </c>
      <c r="F3880" s="68">
        <f>_xlfn.XLOOKUP(Tabela4[[#This Row],[Destino]],Tabela2[Estado],Tabela2[Id_Porto],-1)</f>
        <v>9</v>
      </c>
      <c r="G3880" s="68">
        <f>_xlfn.XLOOKUP(Tabela4[[#This Row],[Tipo]],Tabela5[Tipo],Tabela5[Id_Carga],-1)</f>
        <v>1</v>
      </c>
      <c r="H3880" s="59">
        <f>MONTH(DATE(2024, FIND(Tabela4[[#This Row],[Mês]], "janfevmarabrmaijunjulagosetoutnovdez")/3 + 1, 1))</f>
        <v>9</v>
      </c>
      <c r="I3880" s="51">
        <v>16</v>
      </c>
      <c r="J3880" s="47">
        <v>16</v>
      </c>
    </row>
    <row r="3881" spans="1:10" x14ac:dyDescent="0.25">
      <c r="A3881" s="59" t="s">
        <v>204</v>
      </c>
      <c r="B3881" s="46" t="s">
        <v>191</v>
      </c>
      <c r="C3881" s="46" t="s">
        <v>186</v>
      </c>
      <c r="D3881" s="46" t="s">
        <v>181</v>
      </c>
      <c r="E3881" s="68">
        <f>_xlfn.XLOOKUP(Tabela4[[#This Row],[Origem]],Tabela2[Estado],Tabela2[Id_Porto],-1)</f>
        <v>11</v>
      </c>
      <c r="F3881" s="68">
        <f>_xlfn.XLOOKUP(Tabela4[[#This Row],[Destino]],Tabela2[Estado],Tabela2[Id_Porto],-1)</f>
        <v>6</v>
      </c>
      <c r="G3881" s="68">
        <f>_xlfn.XLOOKUP(Tabela4[[#This Row],[Tipo]],Tabela5[Tipo],Tabela5[Id_Carga],-1)</f>
        <v>3</v>
      </c>
      <c r="H3881" s="59">
        <f>MONTH(DATE(2024, FIND(Tabela4[[#This Row],[Mês]], "janfevmarabrmaijunjulagosetoutnovdez")/3 + 1, 1))</f>
        <v>9</v>
      </c>
      <c r="I3881" s="51">
        <v>8</v>
      </c>
      <c r="J3881" s="47">
        <v>16</v>
      </c>
    </row>
    <row r="3882" spans="1:10" x14ac:dyDescent="0.25">
      <c r="A3882" s="59" t="s">
        <v>204</v>
      </c>
      <c r="B3882" s="46" t="s">
        <v>191</v>
      </c>
      <c r="C3882" s="46" t="s">
        <v>186</v>
      </c>
      <c r="D3882" s="46" t="s">
        <v>86</v>
      </c>
      <c r="E3882" s="68">
        <f>_xlfn.XLOOKUP(Tabela4[[#This Row],[Origem]],Tabela2[Estado],Tabela2[Id_Porto],-1)</f>
        <v>11</v>
      </c>
      <c r="F3882" s="68">
        <f>_xlfn.XLOOKUP(Tabela4[[#This Row],[Destino]],Tabela2[Estado],Tabela2[Id_Porto],-1)</f>
        <v>4</v>
      </c>
      <c r="G3882" s="68">
        <f>_xlfn.XLOOKUP(Tabela4[[#This Row],[Tipo]],Tabela5[Tipo],Tabela5[Id_Carga],-1)</f>
        <v>3</v>
      </c>
      <c r="H3882" s="59">
        <f>MONTH(DATE(2024, FIND(Tabela4[[#This Row],[Mês]], "janfevmarabrmaijunjulagosetoutnovdez")/3 + 1, 1))</f>
        <v>9</v>
      </c>
      <c r="I3882" s="51">
        <v>8</v>
      </c>
      <c r="J3882" s="47">
        <v>16</v>
      </c>
    </row>
    <row r="3883" spans="1:10" x14ac:dyDescent="0.25">
      <c r="A3883" s="59" t="s">
        <v>204</v>
      </c>
      <c r="B3883" s="46" t="s">
        <v>191</v>
      </c>
      <c r="C3883" s="46" t="s">
        <v>184</v>
      </c>
      <c r="D3883" s="46" t="s">
        <v>86</v>
      </c>
      <c r="E3883" s="68">
        <f>_xlfn.XLOOKUP(Tabela4[[#This Row],[Origem]],Tabela2[Estado],Tabela2[Id_Porto],-1)</f>
        <v>9</v>
      </c>
      <c r="F3883" s="68">
        <f>_xlfn.XLOOKUP(Tabela4[[#This Row],[Destino]],Tabela2[Estado],Tabela2[Id_Porto],-1)</f>
        <v>4</v>
      </c>
      <c r="G3883" s="68">
        <f>_xlfn.XLOOKUP(Tabela4[[#This Row],[Tipo]],Tabela5[Tipo],Tabela5[Id_Carga],-1)</f>
        <v>3</v>
      </c>
      <c r="H3883" s="59">
        <f>MONTH(DATE(2024, FIND(Tabela4[[#This Row],[Mês]], "janfevmarabrmaijunjulagosetoutnovdez")/3 + 1, 1))</f>
        <v>9</v>
      </c>
      <c r="I3883" s="51">
        <v>8</v>
      </c>
      <c r="J3883" s="47">
        <v>16</v>
      </c>
    </row>
    <row r="3884" spans="1:10" x14ac:dyDescent="0.25">
      <c r="A3884" s="59" t="s">
        <v>204</v>
      </c>
      <c r="B3884" s="46" t="s">
        <v>192</v>
      </c>
      <c r="C3884" s="46" t="s">
        <v>182</v>
      </c>
      <c r="D3884" s="46" t="s">
        <v>180</v>
      </c>
      <c r="E3884" s="68">
        <f>_xlfn.XLOOKUP(Tabela4[[#This Row],[Origem]],Tabela2[Estado],Tabela2[Id_Porto],-1)</f>
        <v>7</v>
      </c>
      <c r="F3884" s="68">
        <f>_xlfn.XLOOKUP(Tabela4[[#This Row],[Destino]],Tabela2[Estado],Tabela2[Id_Porto],-1)</f>
        <v>5</v>
      </c>
      <c r="G3884" s="68">
        <f>_xlfn.XLOOKUP(Tabela4[[#This Row],[Tipo]],Tabela5[Tipo],Tabela5[Id_Carga],-1)</f>
        <v>1</v>
      </c>
      <c r="H3884" s="59">
        <f>MONTH(DATE(2024, FIND(Tabela4[[#This Row],[Mês]], "janfevmarabrmaijunjulagosetoutnovdez")/3 + 1, 1))</f>
        <v>9</v>
      </c>
      <c r="I3884" s="51">
        <v>15</v>
      </c>
      <c r="J3884" s="47">
        <v>15</v>
      </c>
    </row>
    <row r="3885" spans="1:10" x14ac:dyDescent="0.25">
      <c r="A3885" s="59" t="s">
        <v>204</v>
      </c>
      <c r="B3885" s="46" t="s">
        <v>192</v>
      </c>
      <c r="C3885" s="46" t="s">
        <v>180</v>
      </c>
      <c r="D3885" s="46" t="s">
        <v>187</v>
      </c>
      <c r="E3885" s="68">
        <f>_xlfn.XLOOKUP(Tabela4[[#This Row],[Origem]],Tabela2[Estado],Tabela2[Id_Porto],-1)</f>
        <v>5</v>
      </c>
      <c r="F3885" s="68">
        <f>_xlfn.XLOOKUP(Tabela4[[#This Row],[Destino]],Tabela2[Estado],Tabela2[Id_Porto],-1)</f>
        <v>12</v>
      </c>
      <c r="G3885" s="68">
        <f>_xlfn.XLOOKUP(Tabela4[[#This Row],[Tipo]],Tabela5[Tipo],Tabela5[Id_Carga],-1)</f>
        <v>1</v>
      </c>
      <c r="H3885" s="59">
        <f>MONTH(DATE(2024, FIND(Tabela4[[#This Row],[Mês]], "janfevmarabrmaijunjulagosetoutnovdez")/3 + 1, 1))</f>
        <v>9</v>
      </c>
      <c r="I3885" s="51">
        <v>15</v>
      </c>
      <c r="J3885" s="47">
        <v>15</v>
      </c>
    </row>
    <row r="3886" spans="1:10" x14ac:dyDescent="0.25">
      <c r="A3886" s="59" t="s">
        <v>204</v>
      </c>
      <c r="B3886" s="46" t="s">
        <v>192</v>
      </c>
      <c r="C3886" s="46" t="s">
        <v>183</v>
      </c>
      <c r="D3886" s="46" t="s">
        <v>186</v>
      </c>
      <c r="E3886" s="68">
        <f>_xlfn.XLOOKUP(Tabela4[[#This Row],[Origem]],Tabela2[Estado],Tabela2[Id_Porto],-1)</f>
        <v>8</v>
      </c>
      <c r="F3886" s="68">
        <f>_xlfn.XLOOKUP(Tabela4[[#This Row],[Destino]],Tabela2[Estado],Tabela2[Id_Porto],-1)</f>
        <v>11</v>
      </c>
      <c r="G3886" s="68">
        <f>_xlfn.XLOOKUP(Tabela4[[#This Row],[Tipo]],Tabela5[Tipo],Tabela5[Id_Carga],-1)</f>
        <v>1</v>
      </c>
      <c r="H3886" s="59">
        <f>MONTH(DATE(2024, FIND(Tabela4[[#This Row],[Mês]], "janfevmarabrmaijunjulagosetoutnovdez")/3 + 1, 1))</f>
        <v>9</v>
      </c>
      <c r="I3886" s="51">
        <v>15</v>
      </c>
      <c r="J3886" s="47">
        <v>15</v>
      </c>
    </row>
    <row r="3887" spans="1:10" x14ac:dyDescent="0.25">
      <c r="A3887" s="59" t="s">
        <v>204</v>
      </c>
      <c r="B3887" s="46" t="s">
        <v>192</v>
      </c>
      <c r="C3887" s="46" t="s">
        <v>183</v>
      </c>
      <c r="D3887" s="46" t="s">
        <v>184</v>
      </c>
      <c r="E3887" s="68">
        <f>_xlfn.XLOOKUP(Tabela4[[#This Row],[Origem]],Tabela2[Estado],Tabela2[Id_Porto],-1)</f>
        <v>8</v>
      </c>
      <c r="F3887" s="68">
        <f>_xlfn.XLOOKUP(Tabela4[[#This Row],[Destino]],Tabela2[Estado],Tabela2[Id_Porto],-1)</f>
        <v>9</v>
      </c>
      <c r="G3887" s="68">
        <f>_xlfn.XLOOKUP(Tabela4[[#This Row],[Tipo]],Tabela5[Tipo],Tabela5[Id_Carga],-1)</f>
        <v>1</v>
      </c>
      <c r="H3887" s="59">
        <f>MONTH(DATE(2024, FIND(Tabela4[[#This Row],[Mês]], "janfevmarabrmaijunjulagosetoutnovdez")/3 + 1, 1))</f>
        <v>9</v>
      </c>
      <c r="I3887" s="51">
        <v>15</v>
      </c>
      <c r="J3887" s="47">
        <v>15</v>
      </c>
    </row>
    <row r="3888" spans="1:10" x14ac:dyDescent="0.25">
      <c r="A3888" s="59" t="s">
        <v>204</v>
      </c>
      <c r="B3888" s="46" t="s">
        <v>192</v>
      </c>
      <c r="C3888" s="46" t="s">
        <v>184</v>
      </c>
      <c r="D3888" s="46" t="s">
        <v>86</v>
      </c>
      <c r="E3888" s="68">
        <f>_xlfn.XLOOKUP(Tabela4[[#This Row],[Origem]],Tabela2[Estado],Tabela2[Id_Porto],-1)</f>
        <v>9</v>
      </c>
      <c r="F3888" s="68">
        <f>_xlfn.XLOOKUP(Tabela4[[#This Row],[Destino]],Tabela2[Estado],Tabela2[Id_Porto],-1)</f>
        <v>4</v>
      </c>
      <c r="G3888" s="68">
        <f>_xlfn.XLOOKUP(Tabela4[[#This Row],[Tipo]],Tabela5[Tipo],Tabela5[Id_Carga],-1)</f>
        <v>1</v>
      </c>
      <c r="H3888" s="59">
        <f>MONTH(DATE(2024, FIND(Tabela4[[#This Row],[Mês]], "janfevmarabrmaijunjulagosetoutnovdez")/3 + 1, 1))</f>
        <v>9</v>
      </c>
      <c r="I3888" s="51">
        <v>15</v>
      </c>
      <c r="J3888" s="47">
        <v>15</v>
      </c>
    </row>
    <row r="3889" spans="1:10" x14ac:dyDescent="0.25">
      <c r="A3889" s="59" t="s">
        <v>204</v>
      </c>
      <c r="B3889" s="46" t="s">
        <v>191</v>
      </c>
      <c r="C3889" s="46" t="s">
        <v>177</v>
      </c>
      <c r="D3889" s="46" t="s">
        <v>181</v>
      </c>
      <c r="E3889" s="68">
        <f>_xlfn.XLOOKUP(Tabela4[[#This Row],[Origem]],Tabela2[Estado],Tabela2[Id_Porto],-1)</f>
        <v>1</v>
      </c>
      <c r="F3889" s="68">
        <f>_xlfn.XLOOKUP(Tabela4[[#This Row],[Destino]],Tabela2[Estado],Tabela2[Id_Porto],-1)</f>
        <v>6</v>
      </c>
      <c r="G3889" s="68">
        <f>_xlfn.XLOOKUP(Tabela4[[#This Row],[Tipo]],Tabela5[Tipo],Tabela5[Id_Carga],-1)</f>
        <v>3</v>
      </c>
      <c r="H3889" s="59">
        <f>MONTH(DATE(2024, FIND(Tabela4[[#This Row],[Mês]], "janfevmarabrmaijunjulagosetoutnovdez")/3 + 1, 1))</f>
        <v>9</v>
      </c>
      <c r="I3889" s="51">
        <v>7</v>
      </c>
      <c r="J3889" s="47">
        <v>14</v>
      </c>
    </row>
    <row r="3890" spans="1:10" x14ac:dyDescent="0.25">
      <c r="A3890" s="59" t="s">
        <v>204</v>
      </c>
      <c r="B3890" s="46" t="s">
        <v>191</v>
      </c>
      <c r="C3890" s="46" t="s">
        <v>177</v>
      </c>
      <c r="D3890" s="46" t="s">
        <v>180</v>
      </c>
      <c r="E3890" s="68">
        <f>_xlfn.XLOOKUP(Tabela4[[#This Row],[Origem]],Tabela2[Estado],Tabela2[Id_Porto],-1)</f>
        <v>1</v>
      </c>
      <c r="F3890" s="68">
        <f>_xlfn.XLOOKUP(Tabela4[[#This Row],[Destino]],Tabela2[Estado],Tabela2[Id_Porto],-1)</f>
        <v>5</v>
      </c>
      <c r="G3890" s="68">
        <f>_xlfn.XLOOKUP(Tabela4[[#This Row],[Tipo]],Tabela5[Tipo],Tabela5[Id_Carga],-1)</f>
        <v>3</v>
      </c>
      <c r="H3890" s="59">
        <f>MONTH(DATE(2024, FIND(Tabela4[[#This Row],[Mês]], "janfevmarabrmaijunjulagosetoutnovdez")/3 + 1, 1))</f>
        <v>9</v>
      </c>
      <c r="I3890" s="51">
        <v>7</v>
      </c>
      <c r="J3890" s="47">
        <v>14</v>
      </c>
    </row>
    <row r="3891" spans="1:10" x14ac:dyDescent="0.25">
      <c r="A3891" s="59" t="s">
        <v>204</v>
      </c>
      <c r="B3891" s="46" t="s">
        <v>191</v>
      </c>
      <c r="C3891" s="46" t="s">
        <v>181</v>
      </c>
      <c r="D3891" s="46" t="s">
        <v>180</v>
      </c>
      <c r="E3891" s="68">
        <f>_xlfn.XLOOKUP(Tabela4[[#This Row],[Origem]],Tabela2[Estado],Tabela2[Id_Porto],-1)</f>
        <v>6</v>
      </c>
      <c r="F3891" s="68">
        <f>_xlfn.XLOOKUP(Tabela4[[#This Row],[Destino]],Tabela2[Estado],Tabela2[Id_Porto],-1)</f>
        <v>5</v>
      </c>
      <c r="G3891" s="68">
        <f>_xlfn.XLOOKUP(Tabela4[[#This Row],[Tipo]],Tabela5[Tipo],Tabela5[Id_Carga],-1)</f>
        <v>3</v>
      </c>
      <c r="H3891" s="59">
        <f>MONTH(DATE(2024, FIND(Tabela4[[#This Row],[Mês]], "janfevmarabrmaijunjulagosetoutnovdez")/3 + 1, 1))</f>
        <v>9</v>
      </c>
      <c r="I3891" s="51">
        <v>7</v>
      </c>
      <c r="J3891" s="47">
        <v>14</v>
      </c>
    </row>
    <row r="3892" spans="1:10" x14ac:dyDescent="0.25">
      <c r="A3892" s="59" t="s">
        <v>204</v>
      </c>
      <c r="B3892" s="46" t="s">
        <v>191</v>
      </c>
      <c r="C3892" s="46" t="s">
        <v>181</v>
      </c>
      <c r="D3892" s="46" t="s">
        <v>184</v>
      </c>
      <c r="E3892" s="68">
        <f>_xlfn.XLOOKUP(Tabela4[[#This Row],[Origem]],Tabela2[Estado],Tabela2[Id_Porto],-1)</f>
        <v>6</v>
      </c>
      <c r="F3892" s="68">
        <f>_xlfn.XLOOKUP(Tabela4[[#This Row],[Destino]],Tabela2[Estado],Tabela2[Id_Porto],-1)</f>
        <v>9</v>
      </c>
      <c r="G3892" s="68">
        <f>_xlfn.XLOOKUP(Tabela4[[#This Row],[Tipo]],Tabela5[Tipo],Tabela5[Id_Carga],-1)</f>
        <v>3</v>
      </c>
      <c r="H3892" s="59">
        <f>MONTH(DATE(2024, FIND(Tabela4[[#This Row],[Mês]], "janfevmarabrmaijunjulagosetoutnovdez")/3 + 1, 1))</f>
        <v>9</v>
      </c>
      <c r="I3892" s="51">
        <v>7</v>
      </c>
      <c r="J3892" s="47">
        <v>14</v>
      </c>
    </row>
    <row r="3893" spans="1:10" x14ac:dyDescent="0.25">
      <c r="A3893" s="59" t="s">
        <v>204</v>
      </c>
      <c r="B3893" s="46" t="s">
        <v>191</v>
      </c>
      <c r="C3893" s="46" t="s">
        <v>183</v>
      </c>
      <c r="D3893" s="46" t="s">
        <v>180</v>
      </c>
      <c r="E3893" s="68">
        <f>_xlfn.XLOOKUP(Tabela4[[#This Row],[Origem]],Tabela2[Estado],Tabela2[Id_Porto],-1)</f>
        <v>8</v>
      </c>
      <c r="F3893" s="68">
        <f>_xlfn.XLOOKUP(Tabela4[[#This Row],[Destino]],Tabela2[Estado],Tabela2[Id_Porto],-1)</f>
        <v>5</v>
      </c>
      <c r="G3893" s="68">
        <f>_xlfn.XLOOKUP(Tabela4[[#This Row],[Tipo]],Tabela5[Tipo],Tabela5[Id_Carga],-1)</f>
        <v>3</v>
      </c>
      <c r="H3893" s="59">
        <f>MONTH(DATE(2024, FIND(Tabela4[[#This Row],[Mês]], "janfevmarabrmaijunjulagosetoutnovdez")/3 + 1, 1))</f>
        <v>9</v>
      </c>
      <c r="I3893" s="51">
        <v>7</v>
      </c>
      <c r="J3893" s="47">
        <v>14</v>
      </c>
    </row>
    <row r="3894" spans="1:10" x14ac:dyDescent="0.25">
      <c r="A3894" s="59" t="s">
        <v>204</v>
      </c>
      <c r="B3894" s="46" t="s">
        <v>192</v>
      </c>
      <c r="C3894" s="46" t="s">
        <v>182</v>
      </c>
      <c r="D3894" s="46" t="s">
        <v>183</v>
      </c>
      <c r="E3894" s="68">
        <f>_xlfn.XLOOKUP(Tabela4[[#This Row],[Origem]],Tabela2[Estado],Tabela2[Id_Porto],-1)</f>
        <v>7</v>
      </c>
      <c r="F3894" s="68">
        <f>_xlfn.XLOOKUP(Tabela4[[#This Row],[Destino]],Tabela2[Estado],Tabela2[Id_Porto],-1)</f>
        <v>8</v>
      </c>
      <c r="G3894" s="68">
        <f>_xlfn.XLOOKUP(Tabela4[[#This Row],[Tipo]],Tabela5[Tipo],Tabela5[Id_Carga],-1)</f>
        <v>1</v>
      </c>
      <c r="H3894" s="59">
        <f>MONTH(DATE(2024, FIND(Tabela4[[#This Row],[Mês]], "janfevmarabrmaijunjulagosetoutnovdez")/3 + 1, 1))</f>
        <v>9</v>
      </c>
      <c r="I3894" s="51">
        <v>13</v>
      </c>
      <c r="J3894" s="47">
        <v>13</v>
      </c>
    </row>
    <row r="3895" spans="1:10" x14ac:dyDescent="0.25">
      <c r="A3895" s="59" t="s">
        <v>204</v>
      </c>
      <c r="B3895" s="46" t="s">
        <v>192</v>
      </c>
      <c r="C3895" s="46" t="s">
        <v>187</v>
      </c>
      <c r="D3895" s="46" t="s">
        <v>180</v>
      </c>
      <c r="E3895" s="68">
        <f>_xlfn.XLOOKUP(Tabela4[[#This Row],[Origem]],Tabela2[Estado],Tabela2[Id_Porto],-1)</f>
        <v>12</v>
      </c>
      <c r="F3895" s="68">
        <f>_xlfn.XLOOKUP(Tabela4[[#This Row],[Destino]],Tabela2[Estado],Tabela2[Id_Porto],-1)</f>
        <v>5</v>
      </c>
      <c r="G3895" s="68">
        <f>_xlfn.XLOOKUP(Tabela4[[#This Row],[Tipo]],Tabela5[Tipo],Tabela5[Id_Carga],-1)</f>
        <v>1</v>
      </c>
      <c r="H3895" s="59">
        <f>MONTH(DATE(2024, FIND(Tabela4[[#This Row],[Mês]], "janfevmarabrmaijunjulagosetoutnovdez")/3 + 1, 1))</f>
        <v>9</v>
      </c>
      <c r="I3895" s="51">
        <v>13</v>
      </c>
      <c r="J3895" s="47">
        <v>13</v>
      </c>
    </row>
    <row r="3896" spans="1:10" x14ac:dyDescent="0.25">
      <c r="A3896" s="59" t="s">
        <v>204</v>
      </c>
      <c r="B3896" s="46" t="s">
        <v>193</v>
      </c>
      <c r="C3896" s="46" t="s">
        <v>181</v>
      </c>
      <c r="D3896" s="46" t="s">
        <v>186</v>
      </c>
      <c r="E3896" s="68">
        <f>_xlfn.XLOOKUP(Tabela4[[#This Row],[Origem]],Tabela2[Estado],Tabela2[Id_Porto],-1)</f>
        <v>6</v>
      </c>
      <c r="F3896" s="68">
        <f>_xlfn.XLOOKUP(Tabela4[[#This Row],[Destino]],Tabela2[Estado],Tabela2[Id_Porto],-1)</f>
        <v>11</v>
      </c>
      <c r="G3896" s="68">
        <f>_xlfn.XLOOKUP(Tabela4[[#This Row],[Tipo]],Tabela5[Tipo],Tabela5[Id_Carga],-1)</f>
        <v>4</v>
      </c>
      <c r="H3896" s="59">
        <f>MONTH(DATE(2024, FIND(Tabela4[[#This Row],[Mês]], "janfevmarabrmaijunjulagosetoutnovdez")/3 + 1, 1))</f>
        <v>9</v>
      </c>
      <c r="I3896" s="51">
        <v>6</v>
      </c>
      <c r="J3896" s="47">
        <v>12</v>
      </c>
    </row>
    <row r="3897" spans="1:10" x14ac:dyDescent="0.25">
      <c r="A3897" s="59" t="s">
        <v>204</v>
      </c>
      <c r="B3897" s="46" t="s">
        <v>191</v>
      </c>
      <c r="C3897" s="46" t="s">
        <v>181</v>
      </c>
      <c r="D3897" s="46" t="s">
        <v>184</v>
      </c>
      <c r="E3897" s="68">
        <f>_xlfn.XLOOKUP(Tabela4[[#This Row],[Origem]],Tabela2[Estado],Tabela2[Id_Porto],-1)</f>
        <v>6</v>
      </c>
      <c r="F3897" s="68">
        <f>_xlfn.XLOOKUP(Tabela4[[#This Row],[Destino]],Tabela2[Estado],Tabela2[Id_Porto],-1)</f>
        <v>9</v>
      </c>
      <c r="G3897" s="68">
        <f>_xlfn.XLOOKUP(Tabela4[[#This Row],[Tipo]],Tabela5[Tipo],Tabela5[Id_Carga],-1)</f>
        <v>3</v>
      </c>
      <c r="H3897" s="59">
        <f>MONTH(DATE(2024, FIND(Tabela4[[#This Row],[Mês]], "janfevmarabrmaijunjulagosetoutnovdez")/3 + 1, 1))</f>
        <v>9</v>
      </c>
      <c r="I3897" s="51">
        <v>6</v>
      </c>
      <c r="J3897" s="47">
        <v>12</v>
      </c>
    </row>
    <row r="3898" spans="1:10" x14ac:dyDescent="0.25">
      <c r="A3898" s="59" t="s">
        <v>204</v>
      </c>
      <c r="B3898" s="46" t="s">
        <v>192</v>
      </c>
      <c r="C3898" s="46" t="s">
        <v>178</v>
      </c>
      <c r="D3898" s="46" t="s">
        <v>86</v>
      </c>
      <c r="E3898" s="68">
        <f>_xlfn.XLOOKUP(Tabela4[[#This Row],[Origem]],Tabela2[Estado],Tabela2[Id_Porto],-1)</f>
        <v>2</v>
      </c>
      <c r="F3898" s="68">
        <f>_xlfn.XLOOKUP(Tabela4[[#This Row],[Destino]],Tabela2[Estado],Tabela2[Id_Porto],-1)</f>
        <v>4</v>
      </c>
      <c r="G3898" s="68">
        <f>_xlfn.XLOOKUP(Tabela4[[#This Row],[Tipo]],Tabela5[Tipo],Tabela5[Id_Carga],-1)</f>
        <v>1</v>
      </c>
      <c r="H3898" s="59">
        <f>MONTH(DATE(2024, FIND(Tabela4[[#This Row],[Mês]], "janfevmarabrmaijunjulagosetoutnovdez")/3 + 1, 1))</f>
        <v>9</v>
      </c>
      <c r="I3898" s="51">
        <v>12</v>
      </c>
      <c r="J3898" s="47">
        <v>12</v>
      </c>
    </row>
    <row r="3899" spans="1:10" x14ac:dyDescent="0.25">
      <c r="A3899" s="59" t="s">
        <v>204</v>
      </c>
      <c r="B3899" s="46" t="s">
        <v>193</v>
      </c>
      <c r="C3899" s="46" t="s">
        <v>185</v>
      </c>
      <c r="D3899" s="46" t="s">
        <v>184</v>
      </c>
      <c r="E3899" s="68">
        <f>_xlfn.XLOOKUP(Tabela4[[#This Row],[Origem]],Tabela2[Estado],Tabela2[Id_Porto],-1)</f>
        <v>10</v>
      </c>
      <c r="F3899" s="68">
        <f>_xlfn.XLOOKUP(Tabela4[[#This Row],[Destino]],Tabela2[Estado],Tabela2[Id_Porto],-1)</f>
        <v>9</v>
      </c>
      <c r="G3899" s="68">
        <f>_xlfn.XLOOKUP(Tabela4[[#This Row],[Tipo]],Tabela5[Tipo],Tabela5[Id_Carga],-1)</f>
        <v>4</v>
      </c>
      <c r="H3899" s="59">
        <f>MONTH(DATE(2024, FIND(Tabela4[[#This Row],[Mês]], "janfevmarabrmaijunjulagosetoutnovdez")/3 + 1, 1))</f>
        <v>9</v>
      </c>
      <c r="I3899" s="51">
        <v>6</v>
      </c>
      <c r="J3899" s="47">
        <v>12</v>
      </c>
    </row>
    <row r="3900" spans="1:10" x14ac:dyDescent="0.25">
      <c r="A3900" s="59" t="s">
        <v>204</v>
      </c>
      <c r="B3900" s="46" t="s">
        <v>192</v>
      </c>
      <c r="C3900" s="46" t="s">
        <v>183</v>
      </c>
      <c r="D3900" s="46" t="s">
        <v>185</v>
      </c>
      <c r="E3900" s="68">
        <f>_xlfn.XLOOKUP(Tabela4[[#This Row],[Origem]],Tabela2[Estado],Tabela2[Id_Porto],-1)</f>
        <v>8</v>
      </c>
      <c r="F3900" s="68">
        <f>_xlfn.XLOOKUP(Tabela4[[#This Row],[Destino]],Tabela2[Estado],Tabela2[Id_Porto],-1)</f>
        <v>10</v>
      </c>
      <c r="G3900" s="68">
        <f>_xlfn.XLOOKUP(Tabela4[[#This Row],[Tipo]],Tabela5[Tipo],Tabela5[Id_Carga],-1)</f>
        <v>1</v>
      </c>
      <c r="H3900" s="59">
        <f>MONTH(DATE(2024, FIND(Tabela4[[#This Row],[Mês]], "janfevmarabrmaijunjulagosetoutnovdez")/3 + 1, 1))</f>
        <v>9</v>
      </c>
      <c r="I3900" s="51">
        <v>12</v>
      </c>
      <c r="J3900" s="47">
        <v>12</v>
      </c>
    </row>
    <row r="3901" spans="1:10" x14ac:dyDescent="0.25">
      <c r="A3901" s="59" t="s">
        <v>204</v>
      </c>
      <c r="B3901" s="46" t="s">
        <v>192</v>
      </c>
      <c r="C3901" s="46" t="s">
        <v>187</v>
      </c>
      <c r="D3901" s="46" t="s">
        <v>181</v>
      </c>
      <c r="E3901" s="68">
        <f>_xlfn.XLOOKUP(Tabela4[[#This Row],[Origem]],Tabela2[Estado],Tabela2[Id_Porto],-1)</f>
        <v>12</v>
      </c>
      <c r="F3901" s="68">
        <f>_xlfn.XLOOKUP(Tabela4[[#This Row],[Destino]],Tabela2[Estado],Tabela2[Id_Porto],-1)</f>
        <v>6</v>
      </c>
      <c r="G3901" s="68">
        <f>_xlfn.XLOOKUP(Tabela4[[#This Row],[Tipo]],Tabela5[Tipo],Tabela5[Id_Carga],-1)</f>
        <v>1</v>
      </c>
      <c r="H3901" s="59">
        <f>MONTH(DATE(2024, FIND(Tabela4[[#This Row],[Mês]], "janfevmarabrmaijunjulagosetoutnovdez")/3 + 1, 1))</f>
        <v>9</v>
      </c>
      <c r="I3901" s="51">
        <v>12</v>
      </c>
      <c r="J3901" s="47">
        <v>12</v>
      </c>
    </row>
    <row r="3902" spans="1:10" x14ac:dyDescent="0.25">
      <c r="A3902" s="59" t="s">
        <v>204</v>
      </c>
      <c r="B3902" s="46" t="s">
        <v>193</v>
      </c>
      <c r="C3902" s="46" t="s">
        <v>187</v>
      </c>
      <c r="D3902" s="46" t="s">
        <v>86</v>
      </c>
      <c r="E3902" s="68">
        <f>_xlfn.XLOOKUP(Tabela4[[#This Row],[Origem]],Tabela2[Estado],Tabela2[Id_Porto],-1)</f>
        <v>12</v>
      </c>
      <c r="F3902" s="68">
        <f>_xlfn.XLOOKUP(Tabela4[[#This Row],[Destino]],Tabela2[Estado],Tabela2[Id_Porto],-1)</f>
        <v>4</v>
      </c>
      <c r="G3902" s="68">
        <f>_xlfn.XLOOKUP(Tabela4[[#This Row],[Tipo]],Tabela5[Tipo],Tabela5[Id_Carga],-1)</f>
        <v>4</v>
      </c>
      <c r="H3902" s="59">
        <f>MONTH(DATE(2024, FIND(Tabela4[[#This Row],[Mês]], "janfevmarabrmaijunjulagosetoutnovdez")/3 + 1, 1))</f>
        <v>9</v>
      </c>
      <c r="I3902" s="51">
        <v>6</v>
      </c>
      <c r="J3902" s="47">
        <v>12</v>
      </c>
    </row>
    <row r="3903" spans="1:10" x14ac:dyDescent="0.25">
      <c r="A3903" s="59" t="s">
        <v>204</v>
      </c>
      <c r="B3903" s="46" t="s">
        <v>192</v>
      </c>
      <c r="C3903" s="46" t="s">
        <v>186</v>
      </c>
      <c r="D3903" s="46" t="s">
        <v>180</v>
      </c>
      <c r="E3903" s="68">
        <f>_xlfn.XLOOKUP(Tabela4[[#This Row],[Origem]],Tabela2[Estado],Tabela2[Id_Porto],-1)</f>
        <v>11</v>
      </c>
      <c r="F3903" s="68">
        <f>_xlfn.XLOOKUP(Tabela4[[#This Row],[Destino]],Tabela2[Estado],Tabela2[Id_Porto],-1)</f>
        <v>5</v>
      </c>
      <c r="G3903" s="68">
        <f>_xlfn.XLOOKUP(Tabela4[[#This Row],[Tipo]],Tabela5[Tipo],Tabela5[Id_Carga],-1)</f>
        <v>1</v>
      </c>
      <c r="H3903" s="59">
        <f>MONTH(DATE(2024, FIND(Tabela4[[#This Row],[Mês]], "janfevmarabrmaijunjulagosetoutnovdez")/3 + 1, 1))</f>
        <v>9</v>
      </c>
      <c r="I3903" s="51">
        <v>12</v>
      </c>
      <c r="J3903" s="47">
        <v>12</v>
      </c>
    </row>
    <row r="3904" spans="1:10" x14ac:dyDescent="0.25">
      <c r="A3904" s="59" t="s">
        <v>204</v>
      </c>
      <c r="B3904" s="46" t="s">
        <v>192</v>
      </c>
      <c r="C3904" s="46" t="s">
        <v>186</v>
      </c>
      <c r="D3904" s="46" t="s">
        <v>186</v>
      </c>
      <c r="E3904" s="68">
        <f>_xlfn.XLOOKUP(Tabela4[[#This Row],[Origem]],Tabela2[Estado],Tabela2[Id_Porto],-1)</f>
        <v>11</v>
      </c>
      <c r="F3904" s="68">
        <f>_xlfn.XLOOKUP(Tabela4[[#This Row],[Destino]],Tabela2[Estado],Tabela2[Id_Porto],-1)</f>
        <v>11</v>
      </c>
      <c r="G3904" s="68">
        <f>_xlfn.XLOOKUP(Tabela4[[#This Row],[Tipo]],Tabela5[Tipo],Tabela5[Id_Carga],-1)</f>
        <v>1</v>
      </c>
      <c r="H3904" s="59">
        <f>MONTH(DATE(2024, FIND(Tabela4[[#This Row],[Mês]], "janfevmarabrmaijunjulagosetoutnovdez")/3 + 1, 1))</f>
        <v>9</v>
      </c>
      <c r="I3904" s="51">
        <v>12</v>
      </c>
      <c r="J3904" s="47">
        <v>12</v>
      </c>
    </row>
    <row r="3905" spans="1:10" x14ac:dyDescent="0.25">
      <c r="A3905" s="59" t="s">
        <v>204</v>
      </c>
      <c r="B3905" s="46" t="s">
        <v>193</v>
      </c>
      <c r="C3905" s="46" t="s">
        <v>186</v>
      </c>
      <c r="D3905" s="46" t="s">
        <v>186</v>
      </c>
      <c r="E3905" s="68">
        <f>_xlfn.XLOOKUP(Tabela4[[#This Row],[Origem]],Tabela2[Estado],Tabela2[Id_Porto],-1)</f>
        <v>11</v>
      </c>
      <c r="F3905" s="68">
        <f>_xlfn.XLOOKUP(Tabela4[[#This Row],[Destino]],Tabela2[Estado],Tabela2[Id_Porto],-1)</f>
        <v>11</v>
      </c>
      <c r="G3905" s="68">
        <f>_xlfn.XLOOKUP(Tabela4[[#This Row],[Tipo]],Tabela5[Tipo],Tabela5[Id_Carga],-1)</f>
        <v>4</v>
      </c>
      <c r="H3905" s="59">
        <f>MONTH(DATE(2024, FIND(Tabela4[[#This Row],[Mês]], "janfevmarabrmaijunjulagosetoutnovdez")/3 + 1, 1))</f>
        <v>9</v>
      </c>
      <c r="I3905" s="51">
        <v>6</v>
      </c>
      <c r="J3905" s="47">
        <v>12</v>
      </c>
    </row>
    <row r="3906" spans="1:10" x14ac:dyDescent="0.25">
      <c r="A3906" s="59" t="s">
        <v>204</v>
      </c>
      <c r="B3906" s="46" t="s">
        <v>191</v>
      </c>
      <c r="C3906" s="46" t="s">
        <v>184</v>
      </c>
      <c r="D3906" s="46" t="s">
        <v>181</v>
      </c>
      <c r="E3906" s="68">
        <f>_xlfn.XLOOKUP(Tabela4[[#This Row],[Origem]],Tabela2[Estado],Tabela2[Id_Porto],-1)</f>
        <v>9</v>
      </c>
      <c r="F3906" s="68">
        <f>_xlfn.XLOOKUP(Tabela4[[#This Row],[Destino]],Tabela2[Estado],Tabela2[Id_Porto],-1)</f>
        <v>6</v>
      </c>
      <c r="G3906" s="68">
        <f>_xlfn.XLOOKUP(Tabela4[[#This Row],[Tipo]],Tabela5[Tipo],Tabela5[Id_Carga],-1)</f>
        <v>3</v>
      </c>
      <c r="H3906" s="59">
        <f>MONTH(DATE(2024, FIND(Tabela4[[#This Row],[Mês]], "janfevmarabrmaijunjulagosetoutnovdez")/3 + 1, 1))</f>
        <v>9</v>
      </c>
      <c r="I3906" s="51">
        <v>6</v>
      </c>
      <c r="J3906" s="47">
        <v>12</v>
      </c>
    </row>
    <row r="3907" spans="1:10" x14ac:dyDescent="0.25">
      <c r="A3907" s="59" t="s">
        <v>204</v>
      </c>
      <c r="B3907" s="46" t="s">
        <v>192</v>
      </c>
      <c r="C3907" s="46" t="s">
        <v>184</v>
      </c>
      <c r="D3907" s="46" t="s">
        <v>180</v>
      </c>
      <c r="E3907" s="68">
        <f>_xlfn.XLOOKUP(Tabela4[[#This Row],[Origem]],Tabela2[Estado],Tabela2[Id_Porto],-1)</f>
        <v>9</v>
      </c>
      <c r="F3907" s="68">
        <f>_xlfn.XLOOKUP(Tabela4[[#This Row],[Destino]],Tabela2[Estado],Tabela2[Id_Porto],-1)</f>
        <v>5</v>
      </c>
      <c r="G3907" s="68">
        <f>_xlfn.XLOOKUP(Tabela4[[#This Row],[Tipo]],Tabela5[Tipo],Tabela5[Id_Carga],-1)</f>
        <v>1</v>
      </c>
      <c r="H3907" s="59">
        <f>MONTH(DATE(2024, FIND(Tabela4[[#This Row],[Mês]], "janfevmarabrmaijunjulagosetoutnovdez")/3 + 1, 1))</f>
        <v>9</v>
      </c>
      <c r="I3907" s="51">
        <v>12</v>
      </c>
      <c r="J3907" s="47">
        <v>12</v>
      </c>
    </row>
    <row r="3908" spans="1:10" x14ac:dyDescent="0.25">
      <c r="A3908" s="59" t="s">
        <v>204</v>
      </c>
      <c r="B3908" s="46" t="s">
        <v>191</v>
      </c>
      <c r="C3908" s="46" t="s">
        <v>184</v>
      </c>
      <c r="D3908" s="46" t="s">
        <v>183</v>
      </c>
      <c r="E3908" s="68">
        <f>_xlfn.XLOOKUP(Tabela4[[#This Row],[Origem]],Tabela2[Estado],Tabela2[Id_Porto],-1)</f>
        <v>9</v>
      </c>
      <c r="F3908" s="68">
        <f>_xlfn.XLOOKUP(Tabela4[[#This Row],[Destino]],Tabela2[Estado],Tabela2[Id_Porto],-1)</f>
        <v>8</v>
      </c>
      <c r="G3908" s="68">
        <f>_xlfn.XLOOKUP(Tabela4[[#This Row],[Tipo]],Tabela5[Tipo],Tabela5[Id_Carga],-1)</f>
        <v>3</v>
      </c>
      <c r="H3908" s="59">
        <f>MONTH(DATE(2024, FIND(Tabela4[[#This Row],[Mês]], "janfevmarabrmaijunjulagosetoutnovdez")/3 + 1, 1))</f>
        <v>9</v>
      </c>
      <c r="I3908" s="51">
        <v>6</v>
      </c>
      <c r="J3908" s="47">
        <v>12</v>
      </c>
    </row>
    <row r="3909" spans="1:10" x14ac:dyDescent="0.25">
      <c r="A3909" s="59" t="s">
        <v>204</v>
      </c>
      <c r="B3909" s="46" t="s">
        <v>192</v>
      </c>
      <c r="C3909" s="46" t="s">
        <v>180</v>
      </c>
      <c r="D3909" s="46" t="s">
        <v>186</v>
      </c>
      <c r="E3909" s="68">
        <f>_xlfn.XLOOKUP(Tabela4[[#This Row],[Origem]],Tabela2[Estado],Tabela2[Id_Porto],-1)</f>
        <v>5</v>
      </c>
      <c r="F3909" s="68">
        <f>_xlfn.XLOOKUP(Tabela4[[#This Row],[Destino]],Tabela2[Estado],Tabela2[Id_Porto],-1)</f>
        <v>11</v>
      </c>
      <c r="G3909" s="68">
        <f>_xlfn.XLOOKUP(Tabela4[[#This Row],[Tipo]],Tabela5[Tipo],Tabela5[Id_Carga],-1)</f>
        <v>1</v>
      </c>
      <c r="H3909" s="59">
        <f>MONTH(DATE(2024, FIND(Tabela4[[#This Row],[Mês]], "janfevmarabrmaijunjulagosetoutnovdez")/3 + 1, 1))</f>
        <v>9</v>
      </c>
      <c r="I3909" s="51">
        <v>11</v>
      </c>
      <c r="J3909" s="47">
        <v>11</v>
      </c>
    </row>
    <row r="3910" spans="1:10" x14ac:dyDescent="0.25">
      <c r="A3910" s="59" t="s">
        <v>204</v>
      </c>
      <c r="B3910" s="46" t="s">
        <v>192</v>
      </c>
      <c r="C3910" s="46" t="s">
        <v>184</v>
      </c>
      <c r="D3910" s="46" t="s">
        <v>186</v>
      </c>
      <c r="E3910" s="68">
        <f>_xlfn.XLOOKUP(Tabela4[[#This Row],[Origem]],Tabela2[Estado],Tabela2[Id_Porto],-1)</f>
        <v>9</v>
      </c>
      <c r="F3910" s="68">
        <f>_xlfn.XLOOKUP(Tabela4[[#This Row],[Destino]],Tabela2[Estado],Tabela2[Id_Porto],-1)</f>
        <v>11</v>
      </c>
      <c r="G3910" s="68">
        <f>_xlfn.XLOOKUP(Tabela4[[#This Row],[Tipo]],Tabela5[Tipo],Tabela5[Id_Carga],-1)</f>
        <v>1</v>
      </c>
      <c r="H3910" s="59">
        <f>MONTH(DATE(2024, FIND(Tabela4[[#This Row],[Mês]], "janfevmarabrmaijunjulagosetoutnovdez")/3 + 1, 1))</f>
        <v>9</v>
      </c>
      <c r="I3910" s="51">
        <v>11</v>
      </c>
      <c r="J3910" s="47">
        <v>11</v>
      </c>
    </row>
    <row r="3911" spans="1:10" x14ac:dyDescent="0.25">
      <c r="A3911" s="59" t="s">
        <v>204</v>
      </c>
      <c r="B3911" s="46" t="s">
        <v>191</v>
      </c>
      <c r="C3911" s="46" t="s">
        <v>177</v>
      </c>
      <c r="D3911" s="46" t="s">
        <v>183</v>
      </c>
      <c r="E3911" s="68">
        <f>_xlfn.XLOOKUP(Tabela4[[#This Row],[Origem]],Tabela2[Estado],Tabela2[Id_Porto],-1)</f>
        <v>1</v>
      </c>
      <c r="F3911" s="68">
        <f>_xlfn.XLOOKUP(Tabela4[[#This Row],[Destino]],Tabela2[Estado],Tabela2[Id_Porto],-1)</f>
        <v>8</v>
      </c>
      <c r="G3911" s="68">
        <f>_xlfn.XLOOKUP(Tabela4[[#This Row],[Tipo]],Tabela5[Tipo],Tabela5[Id_Carga],-1)</f>
        <v>3</v>
      </c>
      <c r="H3911" s="59">
        <f>MONTH(DATE(2024, FIND(Tabela4[[#This Row],[Mês]], "janfevmarabrmaijunjulagosetoutnovdez")/3 + 1, 1))</f>
        <v>9</v>
      </c>
      <c r="I3911" s="51">
        <v>5</v>
      </c>
      <c r="J3911" s="47">
        <v>10</v>
      </c>
    </row>
    <row r="3912" spans="1:10" x14ac:dyDescent="0.25">
      <c r="A3912" s="59" t="s">
        <v>204</v>
      </c>
      <c r="B3912" s="46" t="s">
        <v>192</v>
      </c>
      <c r="C3912" s="46" t="s">
        <v>181</v>
      </c>
      <c r="D3912" s="46" t="s">
        <v>187</v>
      </c>
      <c r="E3912" s="68">
        <f>_xlfn.XLOOKUP(Tabela4[[#This Row],[Origem]],Tabela2[Estado],Tabela2[Id_Porto],-1)</f>
        <v>6</v>
      </c>
      <c r="F3912" s="68">
        <f>_xlfn.XLOOKUP(Tabela4[[#This Row],[Destino]],Tabela2[Estado],Tabela2[Id_Porto],-1)</f>
        <v>12</v>
      </c>
      <c r="G3912" s="68">
        <f>_xlfn.XLOOKUP(Tabela4[[#This Row],[Tipo]],Tabela5[Tipo],Tabela5[Id_Carga],-1)</f>
        <v>1</v>
      </c>
      <c r="H3912" s="59">
        <f>MONTH(DATE(2024, FIND(Tabela4[[#This Row],[Mês]], "janfevmarabrmaijunjulagosetoutnovdez")/3 + 1, 1))</f>
        <v>9</v>
      </c>
      <c r="I3912" s="51">
        <v>10</v>
      </c>
      <c r="J3912" s="47">
        <v>10</v>
      </c>
    </row>
    <row r="3913" spans="1:10" x14ac:dyDescent="0.25">
      <c r="A3913" s="59" t="s">
        <v>204</v>
      </c>
      <c r="B3913" s="46" t="s">
        <v>191</v>
      </c>
      <c r="C3913" s="46" t="s">
        <v>180</v>
      </c>
      <c r="D3913" s="46" t="s">
        <v>186</v>
      </c>
      <c r="E3913" s="68">
        <f>_xlfn.XLOOKUP(Tabela4[[#This Row],[Origem]],Tabela2[Estado],Tabela2[Id_Porto],-1)</f>
        <v>5</v>
      </c>
      <c r="F3913" s="68">
        <f>_xlfn.XLOOKUP(Tabela4[[#This Row],[Destino]],Tabela2[Estado],Tabela2[Id_Porto],-1)</f>
        <v>11</v>
      </c>
      <c r="G3913" s="68">
        <f>_xlfn.XLOOKUP(Tabela4[[#This Row],[Tipo]],Tabela5[Tipo],Tabela5[Id_Carga],-1)</f>
        <v>3</v>
      </c>
      <c r="H3913" s="59">
        <f>MONTH(DATE(2024, FIND(Tabela4[[#This Row],[Mês]], "janfevmarabrmaijunjulagosetoutnovdez")/3 + 1, 1))</f>
        <v>9</v>
      </c>
      <c r="I3913" s="51">
        <v>5</v>
      </c>
      <c r="J3913" s="47">
        <v>10</v>
      </c>
    </row>
    <row r="3914" spans="1:10" x14ac:dyDescent="0.25">
      <c r="A3914" s="59" t="s">
        <v>204</v>
      </c>
      <c r="B3914" s="46" t="s">
        <v>192</v>
      </c>
      <c r="C3914" s="46" t="s">
        <v>187</v>
      </c>
      <c r="D3914" s="46" t="s">
        <v>177</v>
      </c>
      <c r="E3914" s="68">
        <f>_xlfn.XLOOKUP(Tabela4[[#This Row],[Origem]],Tabela2[Estado],Tabela2[Id_Porto],-1)</f>
        <v>12</v>
      </c>
      <c r="F3914" s="68">
        <f>_xlfn.XLOOKUP(Tabela4[[#This Row],[Destino]],Tabela2[Estado],Tabela2[Id_Porto],-1)</f>
        <v>1</v>
      </c>
      <c r="G3914" s="68">
        <f>_xlfn.XLOOKUP(Tabela4[[#This Row],[Tipo]],Tabela5[Tipo],Tabela5[Id_Carga],-1)</f>
        <v>1</v>
      </c>
      <c r="H3914" s="59">
        <f>MONTH(DATE(2024, FIND(Tabela4[[#This Row],[Mês]], "janfevmarabrmaijunjulagosetoutnovdez")/3 + 1, 1))</f>
        <v>9</v>
      </c>
      <c r="I3914" s="51">
        <v>10</v>
      </c>
      <c r="J3914" s="47">
        <v>10</v>
      </c>
    </row>
    <row r="3915" spans="1:10" x14ac:dyDescent="0.25">
      <c r="A3915" s="59" t="s">
        <v>204</v>
      </c>
      <c r="B3915" s="46" t="s">
        <v>191</v>
      </c>
      <c r="C3915" s="46" t="s">
        <v>186</v>
      </c>
      <c r="D3915" s="46" t="s">
        <v>86</v>
      </c>
      <c r="E3915" s="68">
        <f>_xlfn.XLOOKUP(Tabela4[[#This Row],[Origem]],Tabela2[Estado],Tabela2[Id_Porto],-1)</f>
        <v>11</v>
      </c>
      <c r="F3915" s="68">
        <f>_xlfn.XLOOKUP(Tabela4[[#This Row],[Destino]],Tabela2[Estado],Tabela2[Id_Porto],-1)</f>
        <v>4</v>
      </c>
      <c r="G3915" s="68">
        <f>_xlfn.XLOOKUP(Tabela4[[#This Row],[Tipo]],Tabela5[Tipo],Tabela5[Id_Carga],-1)</f>
        <v>3</v>
      </c>
      <c r="H3915" s="59">
        <f>MONTH(DATE(2024, FIND(Tabela4[[#This Row],[Mês]], "janfevmarabrmaijunjulagosetoutnovdez")/3 + 1, 1))</f>
        <v>9</v>
      </c>
      <c r="I3915" s="51">
        <v>5</v>
      </c>
      <c r="J3915" s="47">
        <v>10</v>
      </c>
    </row>
    <row r="3916" spans="1:10" x14ac:dyDescent="0.25">
      <c r="A3916" s="59" t="s">
        <v>204</v>
      </c>
      <c r="B3916" s="46" t="s">
        <v>193</v>
      </c>
      <c r="C3916" s="46" t="s">
        <v>186</v>
      </c>
      <c r="D3916" s="46" t="s">
        <v>184</v>
      </c>
      <c r="E3916" s="68">
        <f>_xlfn.XLOOKUP(Tabela4[[#This Row],[Origem]],Tabela2[Estado],Tabela2[Id_Porto],-1)</f>
        <v>11</v>
      </c>
      <c r="F3916" s="68">
        <f>_xlfn.XLOOKUP(Tabela4[[#This Row],[Destino]],Tabela2[Estado],Tabela2[Id_Porto],-1)</f>
        <v>9</v>
      </c>
      <c r="G3916" s="68">
        <f>_xlfn.XLOOKUP(Tabela4[[#This Row],[Tipo]],Tabela5[Tipo],Tabela5[Id_Carga],-1)</f>
        <v>4</v>
      </c>
      <c r="H3916" s="59">
        <f>MONTH(DATE(2024, FIND(Tabela4[[#This Row],[Mês]], "janfevmarabrmaijunjulagosetoutnovdez")/3 + 1, 1))</f>
        <v>9</v>
      </c>
      <c r="I3916" s="51">
        <v>5</v>
      </c>
      <c r="J3916" s="47">
        <v>10</v>
      </c>
    </row>
    <row r="3917" spans="1:10" x14ac:dyDescent="0.25">
      <c r="A3917" s="59" t="s">
        <v>204</v>
      </c>
      <c r="B3917" s="46" t="s">
        <v>191</v>
      </c>
      <c r="C3917" s="46" t="s">
        <v>184</v>
      </c>
      <c r="D3917" s="46" t="s">
        <v>180</v>
      </c>
      <c r="E3917" s="68">
        <f>_xlfn.XLOOKUP(Tabela4[[#This Row],[Origem]],Tabela2[Estado],Tabela2[Id_Porto],-1)</f>
        <v>9</v>
      </c>
      <c r="F3917" s="68">
        <f>_xlfn.XLOOKUP(Tabela4[[#This Row],[Destino]],Tabela2[Estado],Tabela2[Id_Porto],-1)</f>
        <v>5</v>
      </c>
      <c r="G3917" s="68">
        <f>_xlfn.XLOOKUP(Tabela4[[#This Row],[Tipo]],Tabela5[Tipo],Tabela5[Id_Carga],-1)</f>
        <v>3</v>
      </c>
      <c r="H3917" s="59">
        <f>MONTH(DATE(2024, FIND(Tabela4[[#This Row],[Mês]], "janfevmarabrmaijunjulagosetoutnovdez")/3 + 1, 1))</f>
        <v>9</v>
      </c>
      <c r="I3917" s="51">
        <v>10</v>
      </c>
      <c r="J3917" s="47">
        <v>10</v>
      </c>
    </row>
    <row r="3918" spans="1:10" x14ac:dyDescent="0.25">
      <c r="A3918" s="59" t="s">
        <v>204</v>
      </c>
      <c r="B3918" s="46" t="s">
        <v>192</v>
      </c>
      <c r="C3918" s="46" t="s">
        <v>184</v>
      </c>
      <c r="D3918" s="46" t="s">
        <v>180</v>
      </c>
      <c r="E3918" s="68">
        <f>_xlfn.XLOOKUP(Tabela4[[#This Row],[Origem]],Tabela2[Estado],Tabela2[Id_Porto],-1)</f>
        <v>9</v>
      </c>
      <c r="F3918" s="68">
        <f>_xlfn.XLOOKUP(Tabela4[[#This Row],[Destino]],Tabela2[Estado],Tabela2[Id_Porto],-1)</f>
        <v>5</v>
      </c>
      <c r="G3918" s="68">
        <f>_xlfn.XLOOKUP(Tabela4[[#This Row],[Tipo]],Tabela5[Tipo],Tabela5[Id_Carga],-1)</f>
        <v>1</v>
      </c>
      <c r="H3918" s="59">
        <f>MONTH(DATE(2024, FIND(Tabela4[[#This Row],[Mês]], "janfevmarabrmaijunjulagosetoutnovdez")/3 + 1, 1))</f>
        <v>9</v>
      </c>
      <c r="I3918" s="51">
        <v>10</v>
      </c>
      <c r="J3918" s="47">
        <v>10</v>
      </c>
    </row>
    <row r="3919" spans="1:10" x14ac:dyDescent="0.25">
      <c r="A3919" s="59" t="s">
        <v>204</v>
      </c>
      <c r="B3919" s="46" t="s">
        <v>191</v>
      </c>
      <c r="C3919" s="46" t="s">
        <v>184</v>
      </c>
      <c r="D3919" s="46" t="s">
        <v>180</v>
      </c>
      <c r="E3919" s="68">
        <f>_xlfn.XLOOKUP(Tabela4[[#This Row],[Origem]],Tabela2[Estado],Tabela2[Id_Porto],-1)</f>
        <v>9</v>
      </c>
      <c r="F3919" s="68">
        <f>_xlfn.XLOOKUP(Tabela4[[#This Row],[Destino]],Tabela2[Estado],Tabela2[Id_Porto],-1)</f>
        <v>5</v>
      </c>
      <c r="G3919" s="68">
        <f>_xlfn.XLOOKUP(Tabela4[[#This Row],[Tipo]],Tabela5[Tipo],Tabela5[Id_Carga],-1)</f>
        <v>3</v>
      </c>
      <c r="H3919" s="59">
        <f>MONTH(DATE(2024, FIND(Tabela4[[#This Row],[Mês]], "janfevmarabrmaijunjulagosetoutnovdez")/3 + 1, 1))</f>
        <v>9</v>
      </c>
      <c r="I3919" s="51">
        <v>5</v>
      </c>
      <c r="J3919" s="47">
        <v>10</v>
      </c>
    </row>
    <row r="3920" spans="1:10" x14ac:dyDescent="0.25">
      <c r="A3920" s="59" t="s">
        <v>204</v>
      </c>
      <c r="B3920" s="46" t="s">
        <v>192</v>
      </c>
      <c r="C3920" s="46" t="s">
        <v>181</v>
      </c>
      <c r="D3920" s="46" t="s">
        <v>186</v>
      </c>
      <c r="E3920" s="68">
        <f>_xlfn.XLOOKUP(Tabela4[[#This Row],[Origem]],Tabela2[Estado],Tabela2[Id_Porto],-1)</f>
        <v>6</v>
      </c>
      <c r="F3920" s="68">
        <f>_xlfn.XLOOKUP(Tabela4[[#This Row],[Destino]],Tabela2[Estado],Tabela2[Id_Porto],-1)</f>
        <v>11</v>
      </c>
      <c r="G3920" s="68">
        <f>_xlfn.XLOOKUP(Tabela4[[#This Row],[Tipo]],Tabela5[Tipo],Tabela5[Id_Carga],-1)</f>
        <v>1</v>
      </c>
      <c r="H3920" s="59">
        <f>MONTH(DATE(2024, FIND(Tabela4[[#This Row],[Mês]], "janfevmarabrmaijunjulagosetoutnovdez")/3 + 1, 1))</f>
        <v>9</v>
      </c>
      <c r="I3920" s="51">
        <v>9</v>
      </c>
      <c r="J3920" s="47">
        <v>9</v>
      </c>
    </row>
    <row r="3921" spans="1:10" x14ac:dyDescent="0.25">
      <c r="A3921" s="59" t="s">
        <v>204</v>
      </c>
      <c r="B3921" s="46" t="s">
        <v>192</v>
      </c>
      <c r="C3921" s="46" t="s">
        <v>86</v>
      </c>
      <c r="D3921" s="46" t="s">
        <v>183</v>
      </c>
      <c r="E3921" s="68">
        <f>_xlfn.XLOOKUP(Tabela4[[#This Row],[Origem]],Tabela2[Estado],Tabela2[Id_Porto],-1)</f>
        <v>4</v>
      </c>
      <c r="F3921" s="68">
        <f>_xlfn.XLOOKUP(Tabela4[[#This Row],[Destino]],Tabela2[Estado],Tabela2[Id_Porto],-1)</f>
        <v>8</v>
      </c>
      <c r="G3921" s="68">
        <f>_xlfn.XLOOKUP(Tabela4[[#This Row],[Tipo]],Tabela5[Tipo],Tabela5[Id_Carga],-1)</f>
        <v>1</v>
      </c>
      <c r="H3921" s="59">
        <f>MONTH(DATE(2024, FIND(Tabela4[[#This Row],[Mês]], "janfevmarabrmaijunjulagosetoutnovdez")/3 + 1, 1))</f>
        <v>9</v>
      </c>
      <c r="I3921" s="51">
        <v>9</v>
      </c>
      <c r="J3921" s="47">
        <v>9</v>
      </c>
    </row>
    <row r="3922" spans="1:10" x14ac:dyDescent="0.25">
      <c r="A3922" s="59" t="s">
        <v>204</v>
      </c>
      <c r="B3922" s="46" t="s">
        <v>192</v>
      </c>
      <c r="C3922" s="46" t="s">
        <v>187</v>
      </c>
      <c r="D3922" s="46" t="s">
        <v>86</v>
      </c>
      <c r="E3922" s="68">
        <f>_xlfn.XLOOKUP(Tabela4[[#This Row],[Origem]],Tabela2[Estado],Tabela2[Id_Porto],-1)</f>
        <v>12</v>
      </c>
      <c r="F3922" s="68">
        <f>_xlfn.XLOOKUP(Tabela4[[#This Row],[Destino]],Tabela2[Estado],Tabela2[Id_Porto],-1)</f>
        <v>4</v>
      </c>
      <c r="G3922" s="68">
        <f>_xlfn.XLOOKUP(Tabela4[[#This Row],[Tipo]],Tabela5[Tipo],Tabela5[Id_Carga],-1)</f>
        <v>1</v>
      </c>
      <c r="H3922" s="59">
        <f>MONTH(DATE(2024, FIND(Tabela4[[#This Row],[Mês]], "janfevmarabrmaijunjulagosetoutnovdez")/3 + 1, 1))</f>
        <v>9</v>
      </c>
      <c r="I3922" s="51">
        <v>9</v>
      </c>
      <c r="J3922" s="47">
        <v>9</v>
      </c>
    </row>
    <row r="3923" spans="1:10" x14ac:dyDescent="0.25">
      <c r="A3923" s="59" t="s">
        <v>204</v>
      </c>
      <c r="B3923" s="46" t="s">
        <v>193</v>
      </c>
      <c r="C3923" s="46" t="s">
        <v>177</v>
      </c>
      <c r="D3923" s="46" t="s">
        <v>186</v>
      </c>
      <c r="E3923" s="68">
        <f>_xlfn.XLOOKUP(Tabela4[[#This Row],[Origem]],Tabela2[Estado],Tabela2[Id_Porto],-1)</f>
        <v>1</v>
      </c>
      <c r="F3923" s="68">
        <f>_xlfn.XLOOKUP(Tabela4[[#This Row],[Destino]],Tabela2[Estado],Tabela2[Id_Porto],-1)</f>
        <v>11</v>
      </c>
      <c r="G3923" s="68">
        <f>_xlfn.XLOOKUP(Tabela4[[#This Row],[Tipo]],Tabela5[Tipo],Tabela5[Id_Carga],-1)</f>
        <v>4</v>
      </c>
      <c r="H3923" s="59">
        <f>MONTH(DATE(2024, FIND(Tabela4[[#This Row],[Mês]], "janfevmarabrmaijunjulagosetoutnovdez")/3 + 1, 1))</f>
        <v>9</v>
      </c>
      <c r="I3923" s="51">
        <v>4</v>
      </c>
      <c r="J3923" s="47">
        <v>8</v>
      </c>
    </row>
    <row r="3924" spans="1:10" x14ac:dyDescent="0.25">
      <c r="A3924" s="59" t="s">
        <v>204</v>
      </c>
      <c r="B3924" s="46" t="s">
        <v>191</v>
      </c>
      <c r="C3924" s="46" t="s">
        <v>178</v>
      </c>
      <c r="D3924" s="46" t="s">
        <v>184</v>
      </c>
      <c r="E3924" s="68">
        <f>_xlfn.XLOOKUP(Tabela4[[#This Row],[Origem]],Tabela2[Estado],Tabela2[Id_Porto],-1)</f>
        <v>2</v>
      </c>
      <c r="F3924" s="68">
        <f>_xlfn.XLOOKUP(Tabela4[[#This Row],[Destino]],Tabela2[Estado],Tabela2[Id_Porto],-1)</f>
        <v>9</v>
      </c>
      <c r="G3924" s="68">
        <f>_xlfn.XLOOKUP(Tabela4[[#This Row],[Tipo]],Tabela5[Tipo],Tabela5[Id_Carga],-1)</f>
        <v>3</v>
      </c>
      <c r="H3924" s="59">
        <f>MONTH(DATE(2024, FIND(Tabela4[[#This Row],[Mês]], "janfevmarabrmaijunjulagosetoutnovdez")/3 + 1, 1))</f>
        <v>9</v>
      </c>
      <c r="I3924" s="51">
        <v>4</v>
      </c>
      <c r="J3924" s="47">
        <v>8</v>
      </c>
    </row>
    <row r="3925" spans="1:10" x14ac:dyDescent="0.25">
      <c r="A3925" s="59" t="s">
        <v>204</v>
      </c>
      <c r="B3925" s="46" t="s">
        <v>191</v>
      </c>
      <c r="C3925" s="46" t="s">
        <v>185</v>
      </c>
      <c r="D3925" s="46" t="s">
        <v>183</v>
      </c>
      <c r="E3925" s="68">
        <f>_xlfn.XLOOKUP(Tabela4[[#This Row],[Origem]],Tabela2[Estado],Tabela2[Id_Porto],-1)</f>
        <v>10</v>
      </c>
      <c r="F3925" s="68">
        <f>_xlfn.XLOOKUP(Tabela4[[#This Row],[Destino]],Tabela2[Estado],Tabela2[Id_Porto],-1)</f>
        <v>8</v>
      </c>
      <c r="G3925" s="68">
        <f>_xlfn.XLOOKUP(Tabela4[[#This Row],[Tipo]],Tabela5[Tipo],Tabela5[Id_Carga],-1)</f>
        <v>3</v>
      </c>
      <c r="H3925" s="59">
        <f>MONTH(DATE(2024, FIND(Tabela4[[#This Row],[Mês]], "janfevmarabrmaijunjulagosetoutnovdez")/3 + 1, 1))</f>
        <v>9</v>
      </c>
      <c r="I3925" s="51">
        <v>4</v>
      </c>
      <c r="J3925" s="47">
        <v>8</v>
      </c>
    </row>
    <row r="3926" spans="1:10" x14ac:dyDescent="0.25">
      <c r="A3926" s="59" t="s">
        <v>204</v>
      </c>
      <c r="B3926" s="46" t="s">
        <v>192</v>
      </c>
      <c r="C3926" s="46" t="s">
        <v>183</v>
      </c>
      <c r="D3926" s="46" t="s">
        <v>180</v>
      </c>
      <c r="E3926" s="68">
        <f>_xlfn.XLOOKUP(Tabela4[[#This Row],[Origem]],Tabela2[Estado],Tabela2[Id_Porto],-1)</f>
        <v>8</v>
      </c>
      <c r="F3926" s="68">
        <f>_xlfn.XLOOKUP(Tabela4[[#This Row],[Destino]],Tabela2[Estado],Tabela2[Id_Porto],-1)</f>
        <v>5</v>
      </c>
      <c r="G3926" s="68">
        <f>_xlfn.XLOOKUP(Tabela4[[#This Row],[Tipo]],Tabela5[Tipo],Tabela5[Id_Carga],-1)</f>
        <v>1</v>
      </c>
      <c r="H3926" s="59">
        <f>MONTH(DATE(2024, FIND(Tabela4[[#This Row],[Mês]], "janfevmarabrmaijunjulagosetoutnovdez")/3 + 1, 1))</f>
        <v>9</v>
      </c>
      <c r="I3926" s="51">
        <v>8</v>
      </c>
      <c r="J3926" s="47">
        <v>8</v>
      </c>
    </row>
    <row r="3927" spans="1:10" x14ac:dyDescent="0.25">
      <c r="A3927" s="59" t="s">
        <v>204</v>
      </c>
      <c r="B3927" s="46" t="s">
        <v>191</v>
      </c>
      <c r="C3927" s="46" t="s">
        <v>187</v>
      </c>
      <c r="D3927" s="46" t="s">
        <v>86</v>
      </c>
      <c r="E3927" s="68">
        <f>_xlfn.XLOOKUP(Tabela4[[#This Row],[Origem]],Tabela2[Estado],Tabela2[Id_Porto],-1)</f>
        <v>12</v>
      </c>
      <c r="F3927" s="68">
        <f>_xlfn.XLOOKUP(Tabela4[[#This Row],[Destino]],Tabela2[Estado],Tabela2[Id_Porto],-1)</f>
        <v>4</v>
      </c>
      <c r="G3927" s="68">
        <f>_xlfn.XLOOKUP(Tabela4[[#This Row],[Tipo]],Tabela5[Tipo],Tabela5[Id_Carga],-1)</f>
        <v>3</v>
      </c>
      <c r="H3927" s="59">
        <f>MONTH(DATE(2024, FIND(Tabela4[[#This Row],[Mês]], "janfevmarabrmaijunjulagosetoutnovdez")/3 + 1, 1))</f>
        <v>9</v>
      </c>
      <c r="I3927" s="51">
        <v>4</v>
      </c>
      <c r="J3927" s="47">
        <v>8</v>
      </c>
    </row>
    <row r="3928" spans="1:10" x14ac:dyDescent="0.25">
      <c r="A3928" s="59" t="s">
        <v>204</v>
      </c>
      <c r="B3928" s="46" t="s">
        <v>192</v>
      </c>
      <c r="C3928" s="46" t="s">
        <v>186</v>
      </c>
      <c r="D3928" s="46" t="s">
        <v>177</v>
      </c>
      <c r="E3928" s="68">
        <f>_xlfn.XLOOKUP(Tabela4[[#This Row],[Origem]],Tabela2[Estado],Tabela2[Id_Porto],-1)</f>
        <v>11</v>
      </c>
      <c r="F3928" s="68">
        <f>_xlfn.XLOOKUP(Tabela4[[#This Row],[Destino]],Tabela2[Estado],Tabela2[Id_Porto],-1)</f>
        <v>1</v>
      </c>
      <c r="G3928" s="68">
        <f>_xlfn.XLOOKUP(Tabela4[[#This Row],[Tipo]],Tabela5[Tipo],Tabela5[Id_Carga],-1)</f>
        <v>1</v>
      </c>
      <c r="H3928" s="59">
        <f>MONTH(DATE(2024, FIND(Tabela4[[#This Row],[Mês]], "janfevmarabrmaijunjulagosetoutnovdez")/3 + 1, 1))</f>
        <v>9</v>
      </c>
      <c r="I3928" s="51">
        <v>8</v>
      </c>
      <c r="J3928" s="47">
        <v>8</v>
      </c>
    </row>
    <row r="3929" spans="1:10" x14ac:dyDescent="0.25">
      <c r="A3929" s="59" t="s">
        <v>204</v>
      </c>
      <c r="B3929" s="46" t="s">
        <v>193</v>
      </c>
      <c r="C3929" s="46" t="s">
        <v>186</v>
      </c>
      <c r="D3929" s="46" t="s">
        <v>180</v>
      </c>
      <c r="E3929" s="68">
        <f>_xlfn.XLOOKUP(Tabela4[[#This Row],[Origem]],Tabela2[Estado],Tabela2[Id_Porto],-1)</f>
        <v>11</v>
      </c>
      <c r="F3929" s="68">
        <f>_xlfn.XLOOKUP(Tabela4[[#This Row],[Destino]],Tabela2[Estado],Tabela2[Id_Porto],-1)</f>
        <v>5</v>
      </c>
      <c r="G3929" s="68">
        <f>_xlfn.XLOOKUP(Tabela4[[#This Row],[Tipo]],Tabela5[Tipo],Tabela5[Id_Carga],-1)</f>
        <v>4</v>
      </c>
      <c r="H3929" s="59">
        <f>MONTH(DATE(2024, FIND(Tabela4[[#This Row],[Mês]], "janfevmarabrmaijunjulagosetoutnovdez")/3 + 1, 1))</f>
        <v>9</v>
      </c>
      <c r="I3929" s="51">
        <v>4</v>
      </c>
      <c r="J3929" s="47">
        <v>8</v>
      </c>
    </row>
    <row r="3930" spans="1:10" x14ac:dyDescent="0.25">
      <c r="A3930" s="59" t="s">
        <v>204</v>
      </c>
      <c r="B3930" s="46" t="s">
        <v>191</v>
      </c>
      <c r="C3930" s="46" t="s">
        <v>186</v>
      </c>
      <c r="D3930" s="46" t="s">
        <v>183</v>
      </c>
      <c r="E3930" s="68">
        <f>_xlfn.XLOOKUP(Tabela4[[#This Row],[Origem]],Tabela2[Estado],Tabela2[Id_Porto],-1)</f>
        <v>11</v>
      </c>
      <c r="F3930" s="68">
        <f>_xlfn.XLOOKUP(Tabela4[[#This Row],[Destino]],Tabela2[Estado],Tabela2[Id_Porto],-1)</f>
        <v>8</v>
      </c>
      <c r="G3930" s="68">
        <f>_xlfn.XLOOKUP(Tabela4[[#This Row],[Tipo]],Tabela5[Tipo],Tabela5[Id_Carga],-1)</f>
        <v>3</v>
      </c>
      <c r="H3930" s="59">
        <f>MONTH(DATE(2024, FIND(Tabela4[[#This Row],[Mês]], "janfevmarabrmaijunjulagosetoutnovdez")/3 + 1, 1))</f>
        <v>9</v>
      </c>
      <c r="I3930" s="51">
        <v>4</v>
      </c>
      <c r="J3930" s="47">
        <v>8</v>
      </c>
    </row>
    <row r="3931" spans="1:10" x14ac:dyDescent="0.25">
      <c r="A3931" s="59" t="s">
        <v>204</v>
      </c>
      <c r="B3931" s="46" t="s">
        <v>191</v>
      </c>
      <c r="C3931" s="46" t="s">
        <v>186</v>
      </c>
      <c r="D3931" s="46" t="s">
        <v>183</v>
      </c>
      <c r="E3931" s="68">
        <f>_xlfn.XLOOKUP(Tabela4[[#This Row],[Origem]],Tabela2[Estado],Tabela2[Id_Porto],-1)</f>
        <v>11</v>
      </c>
      <c r="F3931" s="68">
        <f>_xlfn.XLOOKUP(Tabela4[[#This Row],[Destino]],Tabela2[Estado],Tabela2[Id_Porto],-1)</f>
        <v>8</v>
      </c>
      <c r="G3931" s="68">
        <f>_xlfn.XLOOKUP(Tabela4[[#This Row],[Tipo]],Tabela5[Tipo],Tabela5[Id_Carga],-1)</f>
        <v>3</v>
      </c>
      <c r="H3931" s="59">
        <f>MONTH(DATE(2024, FIND(Tabela4[[#This Row],[Mês]], "janfevmarabrmaijunjulagosetoutnovdez")/3 + 1, 1))</f>
        <v>9</v>
      </c>
      <c r="I3931" s="51">
        <v>4</v>
      </c>
      <c r="J3931" s="47">
        <v>8</v>
      </c>
    </row>
    <row r="3932" spans="1:10" x14ac:dyDescent="0.25">
      <c r="A3932" s="59" t="s">
        <v>204</v>
      </c>
      <c r="B3932" s="46" t="s">
        <v>191</v>
      </c>
      <c r="C3932" s="46" t="s">
        <v>184</v>
      </c>
      <c r="D3932" s="46" t="s">
        <v>183</v>
      </c>
      <c r="E3932" s="68">
        <f>_xlfn.XLOOKUP(Tabela4[[#This Row],[Origem]],Tabela2[Estado],Tabela2[Id_Porto],-1)</f>
        <v>9</v>
      </c>
      <c r="F3932" s="68">
        <f>_xlfn.XLOOKUP(Tabela4[[#This Row],[Destino]],Tabela2[Estado],Tabela2[Id_Porto],-1)</f>
        <v>8</v>
      </c>
      <c r="G3932" s="68">
        <f>_xlfn.XLOOKUP(Tabela4[[#This Row],[Tipo]],Tabela5[Tipo],Tabela5[Id_Carga],-1)</f>
        <v>3</v>
      </c>
      <c r="H3932" s="59">
        <f>MONTH(DATE(2024, FIND(Tabela4[[#This Row],[Mês]], "janfevmarabrmaijunjulagosetoutnovdez")/3 + 1, 1))</f>
        <v>9</v>
      </c>
      <c r="I3932" s="51">
        <v>4</v>
      </c>
      <c r="J3932" s="47">
        <v>8</v>
      </c>
    </row>
    <row r="3933" spans="1:10" x14ac:dyDescent="0.25">
      <c r="A3933" s="59" t="s">
        <v>204</v>
      </c>
      <c r="B3933" s="46" t="s">
        <v>192</v>
      </c>
      <c r="C3933" s="46" t="s">
        <v>177</v>
      </c>
      <c r="D3933" s="46" t="s">
        <v>86</v>
      </c>
      <c r="E3933" s="68">
        <f>_xlfn.XLOOKUP(Tabela4[[#This Row],[Origem]],Tabela2[Estado],Tabela2[Id_Porto],-1)</f>
        <v>1</v>
      </c>
      <c r="F3933" s="68">
        <f>_xlfn.XLOOKUP(Tabela4[[#This Row],[Destino]],Tabela2[Estado],Tabela2[Id_Porto],-1)</f>
        <v>4</v>
      </c>
      <c r="G3933" s="68">
        <f>_xlfn.XLOOKUP(Tabela4[[#This Row],[Tipo]],Tabela5[Tipo],Tabela5[Id_Carga],-1)</f>
        <v>1</v>
      </c>
      <c r="H3933" s="59">
        <f>MONTH(DATE(2024, FIND(Tabela4[[#This Row],[Mês]], "janfevmarabrmaijunjulagosetoutnovdez")/3 + 1, 1))</f>
        <v>9</v>
      </c>
      <c r="I3933" s="51">
        <v>7</v>
      </c>
      <c r="J3933" s="47">
        <v>7</v>
      </c>
    </row>
    <row r="3934" spans="1:10" x14ac:dyDescent="0.25">
      <c r="A3934" s="59" t="s">
        <v>204</v>
      </c>
      <c r="B3934" s="46" t="s">
        <v>192</v>
      </c>
      <c r="C3934" s="46" t="s">
        <v>177</v>
      </c>
      <c r="D3934" s="46" t="s">
        <v>180</v>
      </c>
      <c r="E3934" s="68">
        <f>_xlfn.XLOOKUP(Tabela4[[#This Row],[Origem]],Tabela2[Estado],Tabela2[Id_Porto],-1)</f>
        <v>1</v>
      </c>
      <c r="F3934" s="68">
        <f>_xlfn.XLOOKUP(Tabela4[[#This Row],[Destino]],Tabela2[Estado],Tabela2[Id_Porto],-1)</f>
        <v>5</v>
      </c>
      <c r="G3934" s="68">
        <f>_xlfn.XLOOKUP(Tabela4[[#This Row],[Tipo]],Tabela5[Tipo],Tabela5[Id_Carga],-1)</f>
        <v>1</v>
      </c>
      <c r="H3934" s="59">
        <f>MONTH(DATE(2024, FIND(Tabela4[[#This Row],[Mês]], "janfevmarabrmaijunjulagosetoutnovdez")/3 + 1, 1))</f>
        <v>9</v>
      </c>
      <c r="I3934" s="51">
        <v>7</v>
      </c>
      <c r="J3934" s="47">
        <v>7</v>
      </c>
    </row>
    <row r="3935" spans="1:10" x14ac:dyDescent="0.25">
      <c r="A3935" s="59" t="s">
        <v>204</v>
      </c>
      <c r="B3935" s="46" t="s">
        <v>192</v>
      </c>
      <c r="C3935" s="46" t="s">
        <v>181</v>
      </c>
      <c r="D3935" s="46" t="s">
        <v>184</v>
      </c>
      <c r="E3935" s="68">
        <f>_xlfn.XLOOKUP(Tabela4[[#This Row],[Origem]],Tabela2[Estado],Tabela2[Id_Porto],-1)</f>
        <v>6</v>
      </c>
      <c r="F3935" s="68">
        <f>_xlfn.XLOOKUP(Tabela4[[#This Row],[Destino]],Tabela2[Estado],Tabela2[Id_Porto],-1)</f>
        <v>9</v>
      </c>
      <c r="G3935" s="68">
        <f>_xlfn.XLOOKUP(Tabela4[[#This Row],[Tipo]],Tabela5[Tipo],Tabela5[Id_Carga],-1)</f>
        <v>1</v>
      </c>
      <c r="H3935" s="59">
        <f>MONTH(DATE(2024, FIND(Tabela4[[#This Row],[Mês]], "janfevmarabrmaijunjulagosetoutnovdez")/3 + 1, 1))</f>
        <v>9</v>
      </c>
      <c r="I3935" s="51">
        <v>7</v>
      </c>
      <c r="J3935" s="47">
        <v>7</v>
      </c>
    </row>
    <row r="3936" spans="1:10" x14ac:dyDescent="0.25">
      <c r="A3936" s="59" t="s">
        <v>204</v>
      </c>
      <c r="B3936" s="46" t="s">
        <v>192</v>
      </c>
      <c r="C3936" s="46" t="s">
        <v>180</v>
      </c>
      <c r="D3936" s="46" t="s">
        <v>86</v>
      </c>
      <c r="E3936" s="68">
        <f>_xlfn.XLOOKUP(Tabela4[[#This Row],[Origem]],Tabela2[Estado],Tabela2[Id_Porto],-1)</f>
        <v>5</v>
      </c>
      <c r="F3936" s="68">
        <f>_xlfn.XLOOKUP(Tabela4[[#This Row],[Destino]],Tabela2[Estado],Tabela2[Id_Porto],-1)</f>
        <v>4</v>
      </c>
      <c r="G3936" s="68">
        <f>_xlfn.XLOOKUP(Tabela4[[#This Row],[Tipo]],Tabela5[Tipo],Tabela5[Id_Carga],-1)</f>
        <v>1</v>
      </c>
      <c r="H3936" s="59">
        <f>MONTH(DATE(2024, FIND(Tabela4[[#This Row],[Mês]], "janfevmarabrmaijunjulagosetoutnovdez")/3 + 1, 1))</f>
        <v>9</v>
      </c>
      <c r="I3936" s="51">
        <v>7</v>
      </c>
      <c r="J3936" s="47">
        <v>7</v>
      </c>
    </row>
    <row r="3937" spans="1:10" x14ac:dyDescent="0.25">
      <c r="A3937" s="59" t="s">
        <v>204</v>
      </c>
      <c r="B3937" s="46" t="s">
        <v>192</v>
      </c>
      <c r="C3937" s="46" t="s">
        <v>180</v>
      </c>
      <c r="D3937" s="46" t="s">
        <v>184</v>
      </c>
      <c r="E3937" s="68">
        <f>_xlfn.XLOOKUP(Tabela4[[#This Row],[Origem]],Tabela2[Estado],Tabela2[Id_Porto],-1)</f>
        <v>5</v>
      </c>
      <c r="F3937" s="68">
        <f>_xlfn.XLOOKUP(Tabela4[[#This Row],[Destino]],Tabela2[Estado],Tabela2[Id_Porto],-1)</f>
        <v>9</v>
      </c>
      <c r="G3937" s="68">
        <f>_xlfn.XLOOKUP(Tabela4[[#This Row],[Tipo]],Tabela5[Tipo],Tabela5[Id_Carga],-1)</f>
        <v>1</v>
      </c>
      <c r="H3937" s="59">
        <f>MONTH(DATE(2024, FIND(Tabela4[[#This Row],[Mês]], "janfevmarabrmaijunjulagosetoutnovdez")/3 + 1, 1))</f>
        <v>9</v>
      </c>
      <c r="I3937" s="51">
        <v>7</v>
      </c>
      <c r="J3937" s="47">
        <v>7</v>
      </c>
    </row>
    <row r="3938" spans="1:10" x14ac:dyDescent="0.25">
      <c r="A3938" s="59" t="s">
        <v>204</v>
      </c>
      <c r="B3938" s="46" t="s">
        <v>192</v>
      </c>
      <c r="C3938" s="46" t="s">
        <v>187</v>
      </c>
      <c r="D3938" s="46" t="s">
        <v>185</v>
      </c>
      <c r="E3938" s="68">
        <f>_xlfn.XLOOKUP(Tabela4[[#This Row],[Origem]],Tabela2[Estado],Tabela2[Id_Porto],-1)</f>
        <v>12</v>
      </c>
      <c r="F3938" s="68">
        <f>_xlfn.XLOOKUP(Tabela4[[#This Row],[Destino]],Tabela2[Estado],Tabela2[Id_Porto],-1)</f>
        <v>10</v>
      </c>
      <c r="G3938" s="68">
        <f>_xlfn.XLOOKUP(Tabela4[[#This Row],[Tipo]],Tabela5[Tipo],Tabela5[Id_Carga],-1)</f>
        <v>1</v>
      </c>
      <c r="H3938" s="59">
        <f>MONTH(DATE(2024, FIND(Tabela4[[#This Row],[Mês]], "janfevmarabrmaijunjulagosetoutnovdez")/3 + 1, 1))</f>
        <v>9</v>
      </c>
      <c r="I3938" s="51">
        <v>7</v>
      </c>
      <c r="J3938" s="47">
        <v>7</v>
      </c>
    </row>
    <row r="3939" spans="1:10" x14ac:dyDescent="0.25">
      <c r="A3939" s="59" t="s">
        <v>204</v>
      </c>
      <c r="B3939" s="46" t="s">
        <v>192</v>
      </c>
      <c r="C3939" s="46" t="s">
        <v>186</v>
      </c>
      <c r="D3939" s="46" t="s">
        <v>181</v>
      </c>
      <c r="E3939" s="68">
        <f>_xlfn.XLOOKUP(Tabela4[[#This Row],[Origem]],Tabela2[Estado],Tabela2[Id_Porto],-1)</f>
        <v>11</v>
      </c>
      <c r="F3939" s="68">
        <f>_xlfn.XLOOKUP(Tabela4[[#This Row],[Destino]],Tabela2[Estado],Tabela2[Id_Porto],-1)</f>
        <v>6</v>
      </c>
      <c r="G3939" s="68">
        <f>_xlfn.XLOOKUP(Tabela4[[#This Row],[Tipo]],Tabela5[Tipo],Tabela5[Id_Carga],-1)</f>
        <v>1</v>
      </c>
      <c r="H3939" s="59">
        <f>MONTH(DATE(2024, FIND(Tabela4[[#This Row],[Mês]], "janfevmarabrmaijunjulagosetoutnovdez")/3 + 1, 1))</f>
        <v>9</v>
      </c>
      <c r="I3939" s="51">
        <v>7</v>
      </c>
      <c r="J3939" s="47">
        <v>7</v>
      </c>
    </row>
    <row r="3940" spans="1:10" x14ac:dyDescent="0.25">
      <c r="A3940" s="59" t="s">
        <v>204</v>
      </c>
      <c r="B3940" s="46" t="s">
        <v>192</v>
      </c>
      <c r="C3940" s="46" t="s">
        <v>186</v>
      </c>
      <c r="D3940" s="46" t="s">
        <v>181</v>
      </c>
      <c r="E3940" s="68">
        <f>_xlfn.XLOOKUP(Tabela4[[#This Row],[Origem]],Tabela2[Estado],Tabela2[Id_Porto],-1)</f>
        <v>11</v>
      </c>
      <c r="F3940" s="68">
        <f>_xlfn.XLOOKUP(Tabela4[[#This Row],[Destino]],Tabela2[Estado],Tabela2[Id_Porto],-1)</f>
        <v>6</v>
      </c>
      <c r="G3940" s="68">
        <f>_xlfn.XLOOKUP(Tabela4[[#This Row],[Tipo]],Tabela5[Tipo],Tabela5[Id_Carga],-1)</f>
        <v>1</v>
      </c>
      <c r="H3940" s="59">
        <f>MONTH(DATE(2024, FIND(Tabela4[[#This Row],[Mês]], "janfevmarabrmaijunjulagosetoutnovdez")/3 + 1, 1))</f>
        <v>9</v>
      </c>
      <c r="I3940" s="51">
        <v>7</v>
      </c>
      <c r="J3940" s="47">
        <v>7</v>
      </c>
    </row>
    <row r="3941" spans="1:10" x14ac:dyDescent="0.25">
      <c r="A3941" s="59" t="s">
        <v>204</v>
      </c>
      <c r="B3941" s="46" t="s">
        <v>192</v>
      </c>
      <c r="C3941" s="46" t="s">
        <v>186</v>
      </c>
      <c r="D3941" s="46" t="s">
        <v>184</v>
      </c>
      <c r="E3941" s="68">
        <f>_xlfn.XLOOKUP(Tabela4[[#This Row],[Origem]],Tabela2[Estado],Tabela2[Id_Porto],-1)</f>
        <v>11</v>
      </c>
      <c r="F3941" s="68">
        <f>_xlfn.XLOOKUP(Tabela4[[#This Row],[Destino]],Tabela2[Estado],Tabela2[Id_Porto],-1)</f>
        <v>9</v>
      </c>
      <c r="G3941" s="68">
        <f>_xlfn.XLOOKUP(Tabela4[[#This Row],[Tipo]],Tabela5[Tipo],Tabela5[Id_Carga],-1)</f>
        <v>1</v>
      </c>
      <c r="H3941" s="59">
        <f>MONTH(DATE(2024, FIND(Tabela4[[#This Row],[Mês]], "janfevmarabrmaijunjulagosetoutnovdez")/3 + 1, 1))</f>
        <v>9</v>
      </c>
      <c r="I3941" s="51">
        <v>7</v>
      </c>
      <c r="J3941" s="47">
        <v>7</v>
      </c>
    </row>
    <row r="3942" spans="1:10" x14ac:dyDescent="0.25">
      <c r="A3942" s="59" t="s">
        <v>204</v>
      </c>
      <c r="B3942" s="46" t="s">
        <v>193</v>
      </c>
      <c r="C3942" s="46" t="s">
        <v>177</v>
      </c>
      <c r="D3942" s="46" t="s">
        <v>86</v>
      </c>
      <c r="E3942" s="68">
        <f>_xlfn.XLOOKUP(Tabela4[[#This Row],[Origem]],Tabela2[Estado],Tabela2[Id_Porto],-1)</f>
        <v>1</v>
      </c>
      <c r="F3942" s="68">
        <f>_xlfn.XLOOKUP(Tabela4[[#This Row],[Destino]],Tabela2[Estado],Tabela2[Id_Porto],-1)</f>
        <v>4</v>
      </c>
      <c r="G3942" s="68">
        <f>_xlfn.XLOOKUP(Tabela4[[#This Row],[Tipo]],Tabela5[Tipo],Tabela5[Id_Carga],-1)</f>
        <v>4</v>
      </c>
      <c r="H3942" s="59">
        <f>MONTH(DATE(2024, FIND(Tabela4[[#This Row],[Mês]], "janfevmarabrmaijunjulagosetoutnovdez")/3 + 1, 1))</f>
        <v>9</v>
      </c>
      <c r="I3942" s="51">
        <v>3</v>
      </c>
      <c r="J3942" s="47">
        <v>6</v>
      </c>
    </row>
    <row r="3943" spans="1:10" x14ac:dyDescent="0.25">
      <c r="A3943" s="59" t="s">
        <v>204</v>
      </c>
      <c r="B3943" s="46" t="s">
        <v>191</v>
      </c>
      <c r="C3943" s="46" t="s">
        <v>177</v>
      </c>
      <c r="D3943" s="46" t="s">
        <v>185</v>
      </c>
      <c r="E3943" s="68">
        <f>_xlfn.XLOOKUP(Tabela4[[#This Row],[Origem]],Tabela2[Estado],Tabela2[Id_Porto],-1)</f>
        <v>1</v>
      </c>
      <c r="F3943" s="68">
        <f>_xlfn.XLOOKUP(Tabela4[[#This Row],[Destino]],Tabela2[Estado],Tabela2[Id_Porto],-1)</f>
        <v>10</v>
      </c>
      <c r="G3943" s="68">
        <f>_xlfn.XLOOKUP(Tabela4[[#This Row],[Tipo]],Tabela5[Tipo],Tabela5[Id_Carga],-1)</f>
        <v>3</v>
      </c>
      <c r="H3943" s="59">
        <f>MONTH(DATE(2024, FIND(Tabela4[[#This Row],[Mês]], "janfevmarabrmaijunjulagosetoutnovdez")/3 + 1, 1))</f>
        <v>9</v>
      </c>
      <c r="I3943" s="51">
        <v>3</v>
      </c>
      <c r="J3943" s="47">
        <v>6</v>
      </c>
    </row>
    <row r="3944" spans="1:10" x14ac:dyDescent="0.25">
      <c r="A3944" s="59" t="s">
        <v>204</v>
      </c>
      <c r="B3944" s="46" t="s">
        <v>191</v>
      </c>
      <c r="C3944" s="46" t="s">
        <v>181</v>
      </c>
      <c r="D3944" s="46" t="s">
        <v>86</v>
      </c>
      <c r="E3944" s="68">
        <f>_xlfn.XLOOKUP(Tabela4[[#This Row],[Origem]],Tabela2[Estado],Tabela2[Id_Porto],-1)</f>
        <v>6</v>
      </c>
      <c r="F3944" s="68">
        <f>_xlfn.XLOOKUP(Tabela4[[#This Row],[Destino]],Tabela2[Estado],Tabela2[Id_Porto],-1)</f>
        <v>4</v>
      </c>
      <c r="G3944" s="68">
        <f>_xlfn.XLOOKUP(Tabela4[[#This Row],[Tipo]],Tabela5[Tipo],Tabela5[Id_Carga],-1)</f>
        <v>3</v>
      </c>
      <c r="H3944" s="59">
        <f>MONTH(DATE(2024, FIND(Tabela4[[#This Row],[Mês]], "janfevmarabrmaijunjulagosetoutnovdez")/3 + 1, 1))</f>
        <v>9</v>
      </c>
      <c r="I3944" s="51">
        <v>3</v>
      </c>
      <c r="J3944" s="47">
        <v>6</v>
      </c>
    </row>
    <row r="3945" spans="1:10" x14ac:dyDescent="0.25">
      <c r="A3945" s="59" t="s">
        <v>204</v>
      </c>
      <c r="B3945" s="46" t="s">
        <v>191</v>
      </c>
      <c r="C3945" s="46" t="s">
        <v>181</v>
      </c>
      <c r="D3945" s="46" t="s">
        <v>186</v>
      </c>
      <c r="E3945" s="68">
        <f>_xlfn.XLOOKUP(Tabela4[[#This Row],[Origem]],Tabela2[Estado],Tabela2[Id_Porto],-1)</f>
        <v>6</v>
      </c>
      <c r="F3945" s="68">
        <f>_xlfn.XLOOKUP(Tabela4[[#This Row],[Destino]],Tabela2[Estado],Tabela2[Id_Porto],-1)</f>
        <v>11</v>
      </c>
      <c r="G3945" s="68">
        <f>_xlfn.XLOOKUP(Tabela4[[#This Row],[Tipo]],Tabela5[Tipo],Tabela5[Id_Carga],-1)</f>
        <v>3</v>
      </c>
      <c r="H3945" s="59">
        <f>MONTH(DATE(2024, FIND(Tabela4[[#This Row],[Mês]], "janfevmarabrmaijunjulagosetoutnovdez")/3 + 1, 1))</f>
        <v>9</v>
      </c>
      <c r="I3945" s="51">
        <v>3</v>
      </c>
      <c r="J3945" s="47">
        <v>6</v>
      </c>
    </row>
    <row r="3946" spans="1:10" x14ac:dyDescent="0.25">
      <c r="A3946" s="59" t="s">
        <v>204</v>
      </c>
      <c r="B3946" s="46" t="s">
        <v>191</v>
      </c>
      <c r="C3946" s="46" t="s">
        <v>86</v>
      </c>
      <c r="D3946" s="46" t="s">
        <v>177</v>
      </c>
      <c r="E3946" s="68">
        <f>_xlfn.XLOOKUP(Tabela4[[#This Row],[Origem]],Tabela2[Estado],Tabela2[Id_Porto],-1)</f>
        <v>4</v>
      </c>
      <c r="F3946" s="68">
        <f>_xlfn.XLOOKUP(Tabela4[[#This Row],[Destino]],Tabela2[Estado],Tabela2[Id_Porto],-1)</f>
        <v>1</v>
      </c>
      <c r="G3946" s="68">
        <f>_xlfn.XLOOKUP(Tabela4[[#This Row],[Tipo]],Tabela5[Tipo],Tabela5[Id_Carga],-1)</f>
        <v>3</v>
      </c>
      <c r="H3946" s="59">
        <f>MONTH(DATE(2024, FIND(Tabela4[[#This Row],[Mês]], "janfevmarabrmaijunjulagosetoutnovdez")/3 + 1, 1))</f>
        <v>9</v>
      </c>
      <c r="I3946" s="51">
        <v>6</v>
      </c>
      <c r="J3946" s="47">
        <v>6</v>
      </c>
    </row>
    <row r="3947" spans="1:10" x14ac:dyDescent="0.25">
      <c r="A3947" s="59" t="s">
        <v>204</v>
      </c>
      <c r="B3947" s="46" t="s">
        <v>191</v>
      </c>
      <c r="C3947" s="46" t="s">
        <v>86</v>
      </c>
      <c r="D3947" s="46" t="s">
        <v>183</v>
      </c>
      <c r="E3947" s="68">
        <f>_xlfn.XLOOKUP(Tabela4[[#This Row],[Origem]],Tabela2[Estado],Tabela2[Id_Porto],-1)</f>
        <v>4</v>
      </c>
      <c r="F3947" s="68">
        <f>_xlfn.XLOOKUP(Tabela4[[#This Row],[Destino]],Tabela2[Estado],Tabela2[Id_Porto],-1)</f>
        <v>8</v>
      </c>
      <c r="G3947" s="68">
        <f>_xlfn.XLOOKUP(Tabela4[[#This Row],[Tipo]],Tabela5[Tipo],Tabela5[Id_Carga],-1)</f>
        <v>3</v>
      </c>
      <c r="H3947" s="59">
        <f>MONTH(DATE(2024, FIND(Tabela4[[#This Row],[Mês]], "janfevmarabrmaijunjulagosetoutnovdez")/3 + 1, 1))</f>
        <v>9</v>
      </c>
      <c r="I3947" s="51">
        <v>3</v>
      </c>
      <c r="J3947" s="47">
        <v>6</v>
      </c>
    </row>
    <row r="3948" spans="1:10" x14ac:dyDescent="0.25">
      <c r="A3948" s="59" t="s">
        <v>204</v>
      </c>
      <c r="B3948" s="46" t="s">
        <v>191</v>
      </c>
      <c r="C3948" s="46" t="s">
        <v>86</v>
      </c>
      <c r="D3948" s="46" t="s">
        <v>199</v>
      </c>
      <c r="E3948" s="68">
        <f>_xlfn.XLOOKUP(Tabela4[[#This Row],[Origem]],Tabela2[Estado],Tabela2[Id_Porto],-1)</f>
        <v>4</v>
      </c>
      <c r="F3948" s="68">
        <f>_xlfn.XLOOKUP(Tabela4[[#This Row],[Destino]],Tabela2[Estado],Tabela2[Id_Porto],-1)</f>
        <v>-1</v>
      </c>
      <c r="G3948" s="68">
        <f>_xlfn.XLOOKUP(Tabela4[[#This Row],[Tipo]],Tabela5[Tipo],Tabela5[Id_Carga],-1)</f>
        <v>3</v>
      </c>
      <c r="H3948" s="59">
        <f>MONTH(DATE(2024, FIND(Tabela4[[#This Row],[Mês]], "janfevmarabrmaijunjulagosetoutnovdez")/3 + 1, 1))</f>
        <v>9</v>
      </c>
      <c r="I3948" s="51">
        <v>3</v>
      </c>
      <c r="J3948" s="47">
        <v>6</v>
      </c>
    </row>
    <row r="3949" spans="1:10" x14ac:dyDescent="0.25">
      <c r="A3949" s="59" t="s">
        <v>204</v>
      </c>
      <c r="B3949" s="46" t="s">
        <v>191</v>
      </c>
      <c r="C3949" s="46" t="s">
        <v>86</v>
      </c>
      <c r="D3949" s="46" t="s">
        <v>184</v>
      </c>
      <c r="E3949" s="68">
        <f>_xlfn.XLOOKUP(Tabela4[[#This Row],[Origem]],Tabela2[Estado],Tabela2[Id_Porto],-1)</f>
        <v>4</v>
      </c>
      <c r="F3949" s="68">
        <f>_xlfn.XLOOKUP(Tabela4[[#This Row],[Destino]],Tabela2[Estado],Tabela2[Id_Porto],-1)</f>
        <v>9</v>
      </c>
      <c r="G3949" s="68">
        <f>_xlfn.XLOOKUP(Tabela4[[#This Row],[Tipo]],Tabela5[Tipo],Tabela5[Id_Carga],-1)</f>
        <v>3</v>
      </c>
      <c r="H3949" s="59">
        <f>MONTH(DATE(2024, FIND(Tabela4[[#This Row],[Mês]], "janfevmarabrmaijunjulagosetoutnovdez")/3 + 1, 1))</f>
        <v>9</v>
      </c>
      <c r="I3949" s="51">
        <v>6</v>
      </c>
      <c r="J3949" s="47">
        <v>6</v>
      </c>
    </row>
    <row r="3950" spans="1:10" x14ac:dyDescent="0.25">
      <c r="A3950" s="59" t="s">
        <v>204</v>
      </c>
      <c r="B3950" s="46" t="s">
        <v>191</v>
      </c>
      <c r="C3950" s="46" t="s">
        <v>183</v>
      </c>
      <c r="D3950" s="46" t="s">
        <v>181</v>
      </c>
      <c r="E3950" s="68">
        <f>_xlfn.XLOOKUP(Tabela4[[#This Row],[Origem]],Tabela2[Estado],Tabela2[Id_Porto],-1)</f>
        <v>8</v>
      </c>
      <c r="F3950" s="68">
        <f>_xlfn.XLOOKUP(Tabela4[[#This Row],[Destino]],Tabela2[Estado],Tabela2[Id_Porto],-1)</f>
        <v>6</v>
      </c>
      <c r="G3950" s="68">
        <f>_xlfn.XLOOKUP(Tabela4[[#This Row],[Tipo]],Tabela5[Tipo],Tabela5[Id_Carga],-1)</f>
        <v>3</v>
      </c>
      <c r="H3950" s="59">
        <f>MONTH(DATE(2024, FIND(Tabela4[[#This Row],[Mês]], "janfevmarabrmaijunjulagosetoutnovdez")/3 + 1, 1))</f>
        <v>9</v>
      </c>
      <c r="I3950" s="51">
        <v>3</v>
      </c>
      <c r="J3950" s="47">
        <v>6</v>
      </c>
    </row>
    <row r="3951" spans="1:10" x14ac:dyDescent="0.25">
      <c r="A3951" s="59" t="s">
        <v>204</v>
      </c>
      <c r="B3951" s="46" t="s">
        <v>191</v>
      </c>
      <c r="C3951" s="46" t="s">
        <v>183</v>
      </c>
      <c r="D3951" s="46" t="s">
        <v>86</v>
      </c>
      <c r="E3951" s="68">
        <f>_xlfn.XLOOKUP(Tabela4[[#This Row],[Origem]],Tabela2[Estado],Tabela2[Id_Porto],-1)</f>
        <v>8</v>
      </c>
      <c r="F3951" s="68">
        <f>_xlfn.XLOOKUP(Tabela4[[#This Row],[Destino]],Tabela2[Estado],Tabela2[Id_Porto],-1)</f>
        <v>4</v>
      </c>
      <c r="G3951" s="68">
        <f>_xlfn.XLOOKUP(Tabela4[[#This Row],[Tipo]],Tabela5[Tipo],Tabela5[Id_Carga],-1)</f>
        <v>3</v>
      </c>
      <c r="H3951" s="59">
        <f>MONTH(DATE(2024, FIND(Tabela4[[#This Row],[Mês]], "janfevmarabrmaijunjulagosetoutnovdez")/3 + 1, 1))</f>
        <v>9</v>
      </c>
      <c r="I3951" s="51">
        <v>3</v>
      </c>
      <c r="J3951" s="47">
        <v>6</v>
      </c>
    </row>
    <row r="3952" spans="1:10" x14ac:dyDescent="0.25">
      <c r="A3952" s="59" t="s">
        <v>204</v>
      </c>
      <c r="B3952" s="46" t="s">
        <v>192</v>
      </c>
      <c r="C3952" s="46" t="s">
        <v>186</v>
      </c>
      <c r="D3952" s="46" t="s">
        <v>180</v>
      </c>
      <c r="E3952" s="68">
        <f>_xlfn.XLOOKUP(Tabela4[[#This Row],[Origem]],Tabela2[Estado],Tabela2[Id_Porto],-1)</f>
        <v>11</v>
      </c>
      <c r="F3952" s="68">
        <f>_xlfn.XLOOKUP(Tabela4[[#This Row],[Destino]],Tabela2[Estado],Tabela2[Id_Porto],-1)</f>
        <v>5</v>
      </c>
      <c r="G3952" s="68">
        <f>_xlfn.XLOOKUP(Tabela4[[#This Row],[Tipo]],Tabela5[Tipo],Tabela5[Id_Carga],-1)</f>
        <v>1</v>
      </c>
      <c r="H3952" s="59">
        <f>MONTH(DATE(2024, FIND(Tabela4[[#This Row],[Mês]], "janfevmarabrmaijunjulagosetoutnovdez")/3 + 1, 1))</f>
        <v>9</v>
      </c>
      <c r="I3952" s="51">
        <v>6</v>
      </c>
      <c r="J3952" s="47">
        <v>6</v>
      </c>
    </row>
    <row r="3953" spans="1:10" x14ac:dyDescent="0.25">
      <c r="A3953" s="59" t="s">
        <v>204</v>
      </c>
      <c r="B3953" s="46" t="s">
        <v>192</v>
      </c>
      <c r="C3953" s="46" t="s">
        <v>177</v>
      </c>
      <c r="D3953" s="46" t="s">
        <v>183</v>
      </c>
      <c r="E3953" s="68">
        <f>_xlfn.XLOOKUP(Tabela4[[#This Row],[Origem]],Tabela2[Estado],Tabela2[Id_Porto],-1)</f>
        <v>1</v>
      </c>
      <c r="F3953" s="68">
        <f>_xlfn.XLOOKUP(Tabela4[[#This Row],[Destino]],Tabela2[Estado],Tabela2[Id_Porto],-1)</f>
        <v>8</v>
      </c>
      <c r="G3953" s="68">
        <f>_xlfn.XLOOKUP(Tabela4[[#This Row],[Tipo]],Tabela5[Tipo],Tabela5[Id_Carga],-1)</f>
        <v>1</v>
      </c>
      <c r="H3953" s="59">
        <f>MONTH(DATE(2024, FIND(Tabela4[[#This Row],[Mês]], "janfevmarabrmaijunjulagosetoutnovdez")/3 + 1, 1))</f>
        <v>9</v>
      </c>
      <c r="I3953" s="51">
        <v>5</v>
      </c>
      <c r="J3953" s="47">
        <v>5</v>
      </c>
    </row>
    <row r="3954" spans="1:10" x14ac:dyDescent="0.25">
      <c r="A3954" s="59" t="s">
        <v>204</v>
      </c>
      <c r="B3954" s="46" t="s">
        <v>192</v>
      </c>
      <c r="C3954" s="46" t="s">
        <v>181</v>
      </c>
      <c r="D3954" s="46" t="s">
        <v>177</v>
      </c>
      <c r="E3954" s="68">
        <f>_xlfn.XLOOKUP(Tabela4[[#This Row],[Origem]],Tabela2[Estado],Tabela2[Id_Porto],-1)</f>
        <v>6</v>
      </c>
      <c r="F3954" s="68">
        <f>_xlfn.XLOOKUP(Tabela4[[#This Row],[Destino]],Tabela2[Estado],Tabela2[Id_Porto],-1)</f>
        <v>1</v>
      </c>
      <c r="G3954" s="68">
        <f>_xlfn.XLOOKUP(Tabela4[[#This Row],[Tipo]],Tabela5[Tipo],Tabela5[Id_Carga],-1)</f>
        <v>1</v>
      </c>
      <c r="H3954" s="59">
        <f>MONTH(DATE(2024, FIND(Tabela4[[#This Row],[Mês]], "janfevmarabrmaijunjulagosetoutnovdez")/3 + 1, 1))</f>
        <v>9</v>
      </c>
      <c r="I3954" s="51">
        <v>5</v>
      </c>
      <c r="J3954" s="47">
        <v>5</v>
      </c>
    </row>
    <row r="3955" spans="1:10" x14ac:dyDescent="0.25">
      <c r="A3955" s="59" t="s">
        <v>204</v>
      </c>
      <c r="B3955" s="46" t="s">
        <v>192</v>
      </c>
      <c r="C3955" s="46" t="s">
        <v>181</v>
      </c>
      <c r="D3955" s="46" t="s">
        <v>177</v>
      </c>
      <c r="E3955" s="68">
        <f>_xlfn.XLOOKUP(Tabela4[[#This Row],[Origem]],Tabela2[Estado],Tabela2[Id_Porto],-1)</f>
        <v>6</v>
      </c>
      <c r="F3955" s="68">
        <f>_xlfn.XLOOKUP(Tabela4[[#This Row],[Destino]],Tabela2[Estado],Tabela2[Id_Porto],-1)</f>
        <v>1</v>
      </c>
      <c r="G3955" s="68">
        <f>_xlfn.XLOOKUP(Tabela4[[#This Row],[Tipo]],Tabela5[Tipo],Tabela5[Id_Carga],-1)</f>
        <v>1</v>
      </c>
      <c r="H3955" s="59">
        <f>MONTH(DATE(2024, FIND(Tabela4[[#This Row],[Mês]], "janfevmarabrmaijunjulagosetoutnovdez")/3 + 1, 1))</f>
        <v>9</v>
      </c>
      <c r="I3955" s="51">
        <v>5</v>
      </c>
      <c r="J3955" s="47">
        <v>5</v>
      </c>
    </row>
    <row r="3956" spans="1:10" x14ac:dyDescent="0.25">
      <c r="A3956" s="59" t="s">
        <v>204</v>
      </c>
      <c r="B3956" s="46" t="s">
        <v>192</v>
      </c>
      <c r="C3956" s="46" t="s">
        <v>181</v>
      </c>
      <c r="D3956" s="46" t="s">
        <v>86</v>
      </c>
      <c r="E3956" s="68">
        <f>_xlfn.XLOOKUP(Tabela4[[#This Row],[Origem]],Tabela2[Estado],Tabela2[Id_Porto],-1)</f>
        <v>6</v>
      </c>
      <c r="F3956" s="68">
        <f>_xlfn.XLOOKUP(Tabela4[[#This Row],[Destino]],Tabela2[Estado],Tabela2[Id_Porto],-1)</f>
        <v>4</v>
      </c>
      <c r="G3956" s="68">
        <f>_xlfn.XLOOKUP(Tabela4[[#This Row],[Tipo]],Tabela5[Tipo],Tabela5[Id_Carga],-1)</f>
        <v>1</v>
      </c>
      <c r="H3956" s="59">
        <f>MONTH(DATE(2024, FIND(Tabela4[[#This Row],[Mês]], "janfevmarabrmaijunjulagosetoutnovdez")/3 + 1, 1))</f>
        <v>9</v>
      </c>
      <c r="I3956" s="51">
        <v>5</v>
      </c>
      <c r="J3956" s="47">
        <v>5</v>
      </c>
    </row>
    <row r="3957" spans="1:10" x14ac:dyDescent="0.25">
      <c r="A3957" s="59" t="s">
        <v>204</v>
      </c>
      <c r="B3957" s="46" t="s">
        <v>192</v>
      </c>
      <c r="C3957" s="46" t="s">
        <v>86</v>
      </c>
      <c r="D3957" s="46" t="s">
        <v>186</v>
      </c>
      <c r="E3957" s="68">
        <f>_xlfn.XLOOKUP(Tabela4[[#This Row],[Origem]],Tabela2[Estado],Tabela2[Id_Porto],-1)</f>
        <v>4</v>
      </c>
      <c r="F3957" s="68">
        <f>_xlfn.XLOOKUP(Tabela4[[#This Row],[Destino]],Tabela2[Estado],Tabela2[Id_Porto],-1)</f>
        <v>11</v>
      </c>
      <c r="G3957" s="68">
        <f>_xlfn.XLOOKUP(Tabela4[[#This Row],[Tipo]],Tabela5[Tipo],Tabela5[Id_Carga],-1)</f>
        <v>1</v>
      </c>
      <c r="H3957" s="59">
        <f>MONTH(DATE(2024, FIND(Tabela4[[#This Row],[Mês]], "janfevmarabrmaijunjulagosetoutnovdez")/3 + 1, 1))</f>
        <v>9</v>
      </c>
      <c r="I3957" s="51">
        <v>5</v>
      </c>
      <c r="J3957" s="47">
        <v>5</v>
      </c>
    </row>
    <row r="3958" spans="1:10" x14ac:dyDescent="0.25">
      <c r="A3958" s="59" t="s">
        <v>204</v>
      </c>
      <c r="B3958" s="46" t="s">
        <v>192</v>
      </c>
      <c r="C3958" s="46" t="s">
        <v>180</v>
      </c>
      <c r="D3958" s="46" t="s">
        <v>186</v>
      </c>
      <c r="E3958" s="68">
        <f>_xlfn.XLOOKUP(Tabela4[[#This Row],[Origem]],Tabela2[Estado],Tabela2[Id_Porto],-1)</f>
        <v>5</v>
      </c>
      <c r="F3958" s="68">
        <f>_xlfn.XLOOKUP(Tabela4[[#This Row],[Destino]],Tabela2[Estado],Tabela2[Id_Porto],-1)</f>
        <v>11</v>
      </c>
      <c r="G3958" s="68">
        <f>_xlfn.XLOOKUP(Tabela4[[#This Row],[Tipo]],Tabela5[Tipo],Tabela5[Id_Carga],-1)</f>
        <v>1</v>
      </c>
      <c r="H3958" s="59">
        <f>MONTH(DATE(2024, FIND(Tabela4[[#This Row],[Mês]], "janfevmarabrmaijunjulagosetoutnovdez")/3 + 1, 1))</f>
        <v>9</v>
      </c>
      <c r="I3958" s="51">
        <v>5</v>
      </c>
      <c r="J3958" s="47">
        <v>5</v>
      </c>
    </row>
    <row r="3959" spans="1:10" x14ac:dyDescent="0.25">
      <c r="A3959" s="59" t="s">
        <v>204</v>
      </c>
      <c r="B3959" s="46" t="s">
        <v>192</v>
      </c>
      <c r="C3959" s="46" t="s">
        <v>183</v>
      </c>
      <c r="D3959" s="46" t="s">
        <v>177</v>
      </c>
      <c r="E3959" s="68">
        <f>_xlfn.XLOOKUP(Tabela4[[#This Row],[Origem]],Tabela2[Estado],Tabela2[Id_Porto],-1)</f>
        <v>8</v>
      </c>
      <c r="F3959" s="68">
        <f>_xlfn.XLOOKUP(Tabela4[[#This Row],[Destino]],Tabela2[Estado],Tabela2[Id_Porto],-1)</f>
        <v>1</v>
      </c>
      <c r="G3959" s="68">
        <f>_xlfn.XLOOKUP(Tabela4[[#This Row],[Tipo]],Tabela5[Tipo],Tabela5[Id_Carga],-1)</f>
        <v>1</v>
      </c>
      <c r="H3959" s="59">
        <f>MONTH(DATE(2024, FIND(Tabela4[[#This Row],[Mês]], "janfevmarabrmaijunjulagosetoutnovdez")/3 + 1, 1))</f>
        <v>9</v>
      </c>
      <c r="I3959" s="51">
        <v>5</v>
      </c>
      <c r="J3959" s="47">
        <v>5</v>
      </c>
    </row>
    <row r="3960" spans="1:10" x14ac:dyDescent="0.25">
      <c r="A3960" s="59" t="s">
        <v>204</v>
      </c>
      <c r="B3960" s="46" t="s">
        <v>192</v>
      </c>
      <c r="C3960" s="46" t="s">
        <v>186</v>
      </c>
      <c r="D3960" s="46" t="s">
        <v>86</v>
      </c>
      <c r="E3960" s="68">
        <f>_xlfn.XLOOKUP(Tabela4[[#This Row],[Origem]],Tabela2[Estado],Tabela2[Id_Porto],-1)</f>
        <v>11</v>
      </c>
      <c r="F3960" s="68">
        <f>_xlfn.XLOOKUP(Tabela4[[#This Row],[Destino]],Tabela2[Estado],Tabela2[Id_Porto],-1)</f>
        <v>4</v>
      </c>
      <c r="G3960" s="68">
        <f>_xlfn.XLOOKUP(Tabela4[[#This Row],[Tipo]],Tabela5[Tipo],Tabela5[Id_Carga],-1)</f>
        <v>1</v>
      </c>
      <c r="H3960" s="59">
        <f>MONTH(DATE(2024, FIND(Tabela4[[#This Row],[Mês]], "janfevmarabrmaijunjulagosetoutnovdez")/3 + 1, 1))</f>
        <v>9</v>
      </c>
      <c r="I3960" s="51">
        <v>5</v>
      </c>
      <c r="J3960" s="47">
        <v>5</v>
      </c>
    </row>
    <row r="3961" spans="1:10" x14ac:dyDescent="0.25">
      <c r="A3961" s="59" t="s">
        <v>204</v>
      </c>
      <c r="B3961" s="46" t="s">
        <v>192</v>
      </c>
      <c r="C3961" s="46" t="s">
        <v>186</v>
      </c>
      <c r="D3961" s="46" t="s">
        <v>183</v>
      </c>
      <c r="E3961" s="68">
        <f>_xlfn.XLOOKUP(Tabela4[[#This Row],[Origem]],Tabela2[Estado],Tabela2[Id_Porto],-1)</f>
        <v>11</v>
      </c>
      <c r="F3961" s="68">
        <f>_xlfn.XLOOKUP(Tabela4[[#This Row],[Destino]],Tabela2[Estado],Tabela2[Id_Porto],-1)</f>
        <v>8</v>
      </c>
      <c r="G3961" s="68">
        <f>_xlfn.XLOOKUP(Tabela4[[#This Row],[Tipo]],Tabela5[Tipo],Tabela5[Id_Carga],-1)</f>
        <v>1</v>
      </c>
      <c r="H3961" s="59">
        <f>MONTH(DATE(2024, FIND(Tabela4[[#This Row],[Mês]], "janfevmarabrmaijunjulagosetoutnovdez")/3 + 1, 1))</f>
        <v>9</v>
      </c>
      <c r="I3961" s="51">
        <v>5</v>
      </c>
      <c r="J3961" s="47">
        <v>5</v>
      </c>
    </row>
    <row r="3962" spans="1:10" x14ac:dyDescent="0.25">
      <c r="A3962" s="59" t="s">
        <v>204</v>
      </c>
      <c r="B3962" s="46" t="s">
        <v>194</v>
      </c>
      <c r="C3962" s="46" t="s">
        <v>184</v>
      </c>
      <c r="D3962" s="46" t="s">
        <v>185</v>
      </c>
      <c r="E3962" s="68">
        <f>_xlfn.XLOOKUP(Tabela4[[#This Row],[Origem]],Tabela2[Estado],Tabela2[Id_Porto],-1)</f>
        <v>9</v>
      </c>
      <c r="F3962" s="68">
        <f>_xlfn.XLOOKUP(Tabela4[[#This Row],[Destino]],Tabela2[Estado],Tabela2[Id_Porto],-1)</f>
        <v>10</v>
      </c>
      <c r="G3962" s="68">
        <f>_xlfn.XLOOKUP(Tabela4[[#This Row],[Tipo]],Tabela5[Tipo],Tabela5[Id_Carga],-1)</f>
        <v>2</v>
      </c>
      <c r="H3962" s="59">
        <f>MONTH(DATE(2024, FIND(Tabela4[[#This Row],[Mês]], "janfevmarabrmaijunjulagosetoutnovdez")/3 + 1, 1))</f>
        <v>9</v>
      </c>
      <c r="I3962" s="51">
        <v>5</v>
      </c>
      <c r="J3962" s="47">
        <v>5</v>
      </c>
    </row>
    <row r="3963" spans="1:10" x14ac:dyDescent="0.25">
      <c r="A3963" s="59" t="s">
        <v>204</v>
      </c>
      <c r="B3963" s="46" t="s">
        <v>191</v>
      </c>
      <c r="C3963" s="46" t="s">
        <v>177</v>
      </c>
      <c r="D3963" s="46" t="s">
        <v>181</v>
      </c>
      <c r="E3963" s="68">
        <f>_xlfn.XLOOKUP(Tabela4[[#This Row],[Origem]],Tabela2[Estado],Tabela2[Id_Porto],-1)</f>
        <v>1</v>
      </c>
      <c r="F3963" s="68">
        <f>_xlfn.XLOOKUP(Tabela4[[#This Row],[Destino]],Tabela2[Estado],Tabela2[Id_Porto],-1)</f>
        <v>6</v>
      </c>
      <c r="G3963" s="68">
        <f>_xlfn.XLOOKUP(Tabela4[[#This Row],[Tipo]],Tabela5[Tipo],Tabela5[Id_Carga],-1)</f>
        <v>3</v>
      </c>
      <c r="H3963" s="59">
        <f>MONTH(DATE(2024, FIND(Tabela4[[#This Row],[Mês]], "janfevmarabrmaijunjulagosetoutnovdez")/3 + 1, 1))</f>
        <v>9</v>
      </c>
      <c r="I3963" s="51">
        <v>2</v>
      </c>
      <c r="J3963" s="47">
        <v>4</v>
      </c>
    </row>
    <row r="3964" spans="1:10" x14ac:dyDescent="0.25">
      <c r="A3964" s="59" t="s">
        <v>204</v>
      </c>
      <c r="B3964" s="46" t="s">
        <v>191</v>
      </c>
      <c r="C3964" s="46" t="s">
        <v>177</v>
      </c>
      <c r="D3964" s="46" t="s">
        <v>86</v>
      </c>
      <c r="E3964" s="68">
        <f>_xlfn.XLOOKUP(Tabela4[[#This Row],[Origem]],Tabela2[Estado],Tabela2[Id_Porto],-1)</f>
        <v>1</v>
      </c>
      <c r="F3964" s="68">
        <f>_xlfn.XLOOKUP(Tabela4[[#This Row],[Destino]],Tabela2[Estado],Tabela2[Id_Porto],-1)</f>
        <v>4</v>
      </c>
      <c r="G3964" s="68">
        <f>_xlfn.XLOOKUP(Tabela4[[#This Row],[Tipo]],Tabela5[Tipo],Tabela5[Id_Carga],-1)</f>
        <v>3</v>
      </c>
      <c r="H3964" s="59">
        <f>MONTH(DATE(2024, FIND(Tabela4[[#This Row],[Mês]], "janfevmarabrmaijunjulagosetoutnovdez")/3 + 1, 1))</f>
        <v>9</v>
      </c>
      <c r="I3964" s="51">
        <v>2</v>
      </c>
      <c r="J3964" s="47">
        <v>4</v>
      </c>
    </row>
    <row r="3965" spans="1:10" x14ac:dyDescent="0.25">
      <c r="A3965" s="59" t="s">
        <v>204</v>
      </c>
      <c r="B3965" s="46" t="s">
        <v>192</v>
      </c>
      <c r="C3965" s="46" t="s">
        <v>177</v>
      </c>
      <c r="D3965" s="46" t="s">
        <v>186</v>
      </c>
      <c r="E3965" s="68">
        <f>_xlfn.XLOOKUP(Tabela4[[#This Row],[Origem]],Tabela2[Estado],Tabela2[Id_Porto],-1)</f>
        <v>1</v>
      </c>
      <c r="F3965" s="68">
        <f>_xlfn.XLOOKUP(Tabela4[[#This Row],[Destino]],Tabela2[Estado],Tabela2[Id_Porto],-1)</f>
        <v>11</v>
      </c>
      <c r="G3965" s="68">
        <f>_xlfn.XLOOKUP(Tabela4[[#This Row],[Tipo]],Tabela5[Tipo],Tabela5[Id_Carga],-1)</f>
        <v>1</v>
      </c>
      <c r="H3965" s="59">
        <f>MONTH(DATE(2024, FIND(Tabela4[[#This Row],[Mês]], "janfevmarabrmaijunjulagosetoutnovdez")/3 + 1, 1))</f>
        <v>9</v>
      </c>
      <c r="I3965" s="51">
        <v>4</v>
      </c>
      <c r="J3965" s="47">
        <v>4</v>
      </c>
    </row>
    <row r="3966" spans="1:10" x14ac:dyDescent="0.25">
      <c r="A3966" s="59" t="s">
        <v>204</v>
      </c>
      <c r="B3966" s="46" t="s">
        <v>191</v>
      </c>
      <c r="C3966" s="46" t="s">
        <v>181</v>
      </c>
      <c r="D3966" s="46" t="s">
        <v>86</v>
      </c>
      <c r="E3966" s="68">
        <f>_xlfn.XLOOKUP(Tabela4[[#This Row],[Origem]],Tabela2[Estado],Tabela2[Id_Porto],-1)</f>
        <v>6</v>
      </c>
      <c r="F3966" s="68">
        <f>_xlfn.XLOOKUP(Tabela4[[#This Row],[Destino]],Tabela2[Estado],Tabela2[Id_Porto],-1)</f>
        <v>4</v>
      </c>
      <c r="G3966" s="68">
        <f>_xlfn.XLOOKUP(Tabela4[[#This Row],[Tipo]],Tabela5[Tipo],Tabela5[Id_Carga],-1)</f>
        <v>3</v>
      </c>
      <c r="H3966" s="59">
        <f>MONTH(DATE(2024, FIND(Tabela4[[#This Row],[Mês]], "janfevmarabrmaijunjulagosetoutnovdez")/3 + 1, 1))</f>
        <v>9</v>
      </c>
      <c r="I3966" s="51">
        <v>2</v>
      </c>
      <c r="J3966" s="47">
        <v>4</v>
      </c>
    </row>
    <row r="3967" spans="1:10" x14ac:dyDescent="0.25">
      <c r="A3967" s="59" t="s">
        <v>204</v>
      </c>
      <c r="B3967" s="46" t="s">
        <v>191</v>
      </c>
      <c r="C3967" s="46" t="s">
        <v>181</v>
      </c>
      <c r="D3967" s="46" t="s">
        <v>180</v>
      </c>
      <c r="E3967" s="68">
        <f>_xlfn.XLOOKUP(Tabela4[[#This Row],[Origem]],Tabela2[Estado],Tabela2[Id_Porto],-1)</f>
        <v>6</v>
      </c>
      <c r="F3967" s="68">
        <f>_xlfn.XLOOKUP(Tabela4[[#This Row],[Destino]],Tabela2[Estado],Tabela2[Id_Porto],-1)</f>
        <v>5</v>
      </c>
      <c r="G3967" s="68">
        <f>_xlfn.XLOOKUP(Tabela4[[#This Row],[Tipo]],Tabela5[Tipo],Tabela5[Id_Carga],-1)</f>
        <v>3</v>
      </c>
      <c r="H3967" s="59">
        <f>MONTH(DATE(2024, FIND(Tabela4[[#This Row],[Mês]], "janfevmarabrmaijunjulagosetoutnovdez")/3 + 1, 1))</f>
        <v>9</v>
      </c>
      <c r="I3967" s="51">
        <v>2</v>
      </c>
      <c r="J3967" s="47">
        <v>4</v>
      </c>
    </row>
    <row r="3968" spans="1:10" x14ac:dyDescent="0.25">
      <c r="A3968" s="59" t="s">
        <v>204</v>
      </c>
      <c r="B3968" s="46" t="s">
        <v>191</v>
      </c>
      <c r="C3968" s="46" t="s">
        <v>181</v>
      </c>
      <c r="D3968" s="46" t="s">
        <v>186</v>
      </c>
      <c r="E3968" s="68">
        <f>_xlfn.XLOOKUP(Tabela4[[#This Row],[Origem]],Tabela2[Estado],Tabela2[Id_Porto],-1)</f>
        <v>6</v>
      </c>
      <c r="F3968" s="68">
        <f>_xlfn.XLOOKUP(Tabela4[[#This Row],[Destino]],Tabela2[Estado],Tabela2[Id_Porto],-1)</f>
        <v>11</v>
      </c>
      <c r="G3968" s="68">
        <f>_xlfn.XLOOKUP(Tabela4[[#This Row],[Tipo]],Tabela5[Tipo],Tabela5[Id_Carga],-1)</f>
        <v>3</v>
      </c>
      <c r="H3968" s="59">
        <f>MONTH(DATE(2024, FIND(Tabela4[[#This Row],[Mês]], "janfevmarabrmaijunjulagosetoutnovdez")/3 + 1, 1))</f>
        <v>9</v>
      </c>
      <c r="I3968" s="51">
        <v>2</v>
      </c>
      <c r="J3968" s="47">
        <v>4</v>
      </c>
    </row>
    <row r="3969" spans="1:10" x14ac:dyDescent="0.25">
      <c r="A3969" s="59" t="s">
        <v>204</v>
      </c>
      <c r="B3969" s="46" t="s">
        <v>191</v>
      </c>
      <c r="C3969" s="46" t="s">
        <v>181</v>
      </c>
      <c r="D3969" s="46" t="s">
        <v>184</v>
      </c>
      <c r="E3969" s="68">
        <f>_xlfn.XLOOKUP(Tabela4[[#This Row],[Origem]],Tabela2[Estado],Tabela2[Id_Porto],-1)</f>
        <v>6</v>
      </c>
      <c r="F3969" s="68">
        <f>_xlfn.XLOOKUP(Tabela4[[#This Row],[Destino]],Tabela2[Estado],Tabela2[Id_Porto],-1)</f>
        <v>9</v>
      </c>
      <c r="G3969" s="68">
        <f>_xlfn.XLOOKUP(Tabela4[[#This Row],[Tipo]],Tabela5[Tipo],Tabela5[Id_Carga],-1)</f>
        <v>3</v>
      </c>
      <c r="H3969" s="59">
        <f>MONTH(DATE(2024, FIND(Tabela4[[#This Row],[Mês]], "janfevmarabrmaijunjulagosetoutnovdez")/3 + 1, 1))</f>
        <v>9</v>
      </c>
      <c r="I3969" s="51">
        <v>4</v>
      </c>
      <c r="J3969" s="47">
        <v>4</v>
      </c>
    </row>
    <row r="3970" spans="1:10" x14ac:dyDescent="0.25">
      <c r="A3970" s="59" t="s">
        <v>204</v>
      </c>
      <c r="B3970" s="46" t="s">
        <v>192</v>
      </c>
      <c r="C3970" s="46" t="s">
        <v>86</v>
      </c>
      <c r="D3970" s="46" t="s">
        <v>184</v>
      </c>
      <c r="E3970" s="68">
        <f>_xlfn.XLOOKUP(Tabela4[[#This Row],[Origem]],Tabela2[Estado],Tabela2[Id_Porto],-1)</f>
        <v>4</v>
      </c>
      <c r="F3970" s="68">
        <f>_xlfn.XLOOKUP(Tabela4[[#This Row],[Destino]],Tabela2[Estado],Tabela2[Id_Porto],-1)</f>
        <v>9</v>
      </c>
      <c r="G3970" s="68">
        <f>_xlfn.XLOOKUP(Tabela4[[#This Row],[Tipo]],Tabela5[Tipo],Tabela5[Id_Carga],-1)</f>
        <v>1</v>
      </c>
      <c r="H3970" s="59">
        <f>MONTH(DATE(2024, FIND(Tabela4[[#This Row],[Mês]], "janfevmarabrmaijunjulagosetoutnovdez")/3 + 1, 1))</f>
        <v>9</v>
      </c>
      <c r="I3970" s="51">
        <v>4</v>
      </c>
      <c r="J3970" s="47">
        <v>4</v>
      </c>
    </row>
    <row r="3971" spans="1:10" x14ac:dyDescent="0.25">
      <c r="A3971" s="59" t="s">
        <v>204</v>
      </c>
      <c r="B3971" s="46" t="s">
        <v>191</v>
      </c>
      <c r="C3971" s="46" t="s">
        <v>182</v>
      </c>
      <c r="D3971" s="46" t="s">
        <v>187</v>
      </c>
      <c r="E3971" s="68">
        <f>_xlfn.XLOOKUP(Tabela4[[#This Row],[Origem]],Tabela2[Estado],Tabela2[Id_Porto],-1)</f>
        <v>7</v>
      </c>
      <c r="F3971" s="68">
        <f>_xlfn.XLOOKUP(Tabela4[[#This Row],[Destino]],Tabela2[Estado],Tabela2[Id_Porto],-1)</f>
        <v>12</v>
      </c>
      <c r="G3971" s="68">
        <f>_xlfn.XLOOKUP(Tabela4[[#This Row],[Tipo]],Tabela5[Tipo],Tabela5[Id_Carga],-1)</f>
        <v>3</v>
      </c>
      <c r="H3971" s="59">
        <f>MONTH(DATE(2024, FIND(Tabela4[[#This Row],[Mês]], "janfevmarabrmaijunjulagosetoutnovdez")/3 + 1, 1))</f>
        <v>9</v>
      </c>
      <c r="I3971" s="51">
        <v>2</v>
      </c>
      <c r="J3971" s="47">
        <v>4</v>
      </c>
    </row>
    <row r="3972" spans="1:10" x14ac:dyDescent="0.25">
      <c r="A3972" s="59" t="s">
        <v>204</v>
      </c>
      <c r="B3972" s="46" t="s">
        <v>193</v>
      </c>
      <c r="C3972" s="46" t="s">
        <v>182</v>
      </c>
      <c r="D3972" s="46" t="s">
        <v>184</v>
      </c>
      <c r="E3972" s="68">
        <f>_xlfn.XLOOKUP(Tabela4[[#This Row],[Origem]],Tabela2[Estado],Tabela2[Id_Porto],-1)</f>
        <v>7</v>
      </c>
      <c r="F3972" s="68">
        <f>_xlfn.XLOOKUP(Tabela4[[#This Row],[Destino]],Tabela2[Estado],Tabela2[Id_Porto],-1)</f>
        <v>9</v>
      </c>
      <c r="G3972" s="68">
        <f>_xlfn.XLOOKUP(Tabela4[[#This Row],[Tipo]],Tabela5[Tipo],Tabela5[Id_Carga],-1)</f>
        <v>4</v>
      </c>
      <c r="H3972" s="59">
        <f>MONTH(DATE(2024, FIND(Tabela4[[#This Row],[Mês]], "janfevmarabrmaijunjulagosetoutnovdez")/3 + 1, 1))</f>
        <v>9</v>
      </c>
      <c r="I3972" s="51">
        <v>2</v>
      </c>
      <c r="J3972" s="47">
        <v>4</v>
      </c>
    </row>
    <row r="3973" spans="1:10" x14ac:dyDescent="0.25">
      <c r="A3973" s="59" t="s">
        <v>204</v>
      </c>
      <c r="B3973" s="46" t="s">
        <v>191</v>
      </c>
      <c r="C3973" s="46" t="s">
        <v>179</v>
      </c>
      <c r="D3973" s="46" t="s">
        <v>86</v>
      </c>
      <c r="E3973" s="68">
        <f>_xlfn.XLOOKUP(Tabela4[[#This Row],[Origem]],Tabela2[Estado],Tabela2[Id_Porto],-1)</f>
        <v>3</v>
      </c>
      <c r="F3973" s="68">
        <f>_xlfn.XLOOKUP(Tabela4[[#This Row],[Destino]],Tabela2[Estado],Tabela2[Id_Porto],-1)</f>
        <v>4</v>
      </c>
      <c r="G3973" s="68">
        <f>_xlfn.XLOOKUP(Tabela4[[#This Row],[Tipo]],Tabela5[Tipo],Tabela5[Id_Carga],-1)</f>
        <v>3</v>
      </c>
      <c r="H3973" s="59">
        <f>MONTH(DATE(2024, FIND(Tabela4[[#This Row],[Mês]], "janfevmarabrmaijunjulagosetoutnovdez")/3 + 1, 1))</f>
        <v>9</v>
      </c>
      <c r="I3973" s="51">
        <v>2</v>
      </c>
      <c r="J3973" s="47">
        <v>4</v>
      </c>
    </row>
    <row r="3974" spans="1:10" x14ac:dyDescent="0.25">
      <c r="A3974" s="59" t="s">
        <v>204</v>
      </c>
      <c r="B3974" s="46" t="s">
        <v>191</v>
      </c>
      <c r="C3974" s="46" t="s">
        <v>178</v>
      </c>
      <c r="D3974" s="46" t="s">
        <v>184</v>
      </c>
      <c r="E3974" s="68">
        <f>_xlfn.XLOOKUP(Tabela4[[#This Row],[Origem]],Tabela2[Estado],Tabela2[Id_Porto],-1)</f>
        <v>2</v>
      </c>
      <c r="F3974" s="68">
        <f>_xlfn.XLOOKUP(Tabela4[[#This Row],[Destino]],Tabela2[Estado],Tabela2[Id_Porto],-1)</f>
        <v>9</v>
      </c>
      <c r="G3974" s="68">
        <f>_xlfn.XLOOKUP(Tabela4[[#This Row],[Tipo]],Tabela5[Tipo],Tabela5[Id_Carga],-1)</f>
        <v>3</v>
      </c>
      <c r="H3974" s="59">
        <f>MONTH(DATE(2024, FIND(Tabela4[[#This Row],[Mês]], "janfevmarabrmaijunjulagosetoutnovdez")/3 + 1, 1))</f>
        <v>9</v>
      </c>
      <c r="I3974" s="51">
        <v>2</v>
      </c>
      <c r="J3974" s="47">
        <v>4</v>
      </c>
    </row>
    <row r="3975" spans="1:10" x14ac:dyDescent="0.25">
      <c r="A3975" s="59" t="s">
        <v>204</v>
      </c>
      <c r="B3975" s="46" t="s">
        <v>192</v>
      </c>
      <c r="C3975" s="46" t="s">
        <v>180</v>
      </c>
      <c r="D3975" s="46" t="s">
        <v>181</v>
      </c>
      <c r="E3975" s="68">
        <f>_xlfn.XLOOKUP(Tabela4[[#This Row],[Origem]],Tabela2[Estado],Tabela2[Id_Porto],-1)</f>
        <v>5</v>
      </c>
      <c r="F3975" s="68">
        <f>_xlfn.XLOOKUP(Tabela4[[#This Row],[Destino]],Tabela2[Estado],Tabela2[Id_Porto],-1)</f>
        <v>6</v>
      </c>
      <c r="G3975" s="68">
        <f>_xlfn.XLOOKUP(Tabela4[[#This Row],[Tipo]],Tabela5[Tipo],Tabela5[Id_Carga],-1)</f>
        <v>1</v>
      </c>
      <c r="H3975" s="59">
        <f>MONTH(DATE(2024, FIND(Tabela4[[#This Row],[Mês]], "janfevmarabrmaijunjulagosetoutnovdez")/3 + 1, 1))</f>
        <v>9</v>
      </c>
      <c r="I3975" s="51">
        <v>4</v>
      </c>
      <c r="J3975" s="47">
        <v>4</v>
      </c>
    </row>
    <row r="3976" spans="1:10" x14ac:dyDescent="0.25">
      <c r="A3976" s="59" t="s">
        <v>204</v>
      </c>
      <c r="B3976" s="46" t="s">
        <v>191</v>
      </c>
      <c r="C3976" s="46" t="s">
        <v>180</v>
      </c>
      <c r="D3976" s="46" t="s">
        <v>184</v>
      </c>
      <c r="E3976" s="68">
        <f>_xlfn.XLOOKUP(Tabela4[[#This Row],[Origem]],Tabela2[Estado],Tabela2[Id_Porto],-1)</f>
        <v>5</v>
      </c>
      <c r="F3976" s="68">
        <f>_xlfn.XLOOKUP(Tabela4[[#This Row],[Destino]],Tabela2[Estado],Tabela2[Id_Porto],-1)</f>
        <v>9</v>
      </c>
      <c r="G3976" s="68">
        <f>_xlfn.XLOOKUP(Tabela4[[#This Row],[Tipo]],Tabela5[Tipo],Tabela5[Id_Carga],-1)</f>
        <v>3</v>
      </c>
      <c r="H3976" s="59">
        <f>MONTH(DATE(2024, FIND(Tabela4[[#This Row],[Mês]], "janfevmarabrmaijunjulagosetoutnovdez")/3 + 1, 1))</f>
        <v>9</v>
      </c>
      <c r="I3976" s="51">
        <v>2</v>
      </c>
      <c r="J3976" s="47">
        <v>4</v>
      </c>
    </row>
    <row r="3977" spans="1:10" x14ac:dyDescent="0.25">
      <c r="A3977" s="59" t="s">
        <v>204</v>
      </c>
      <c r="B3977" s="46" t="s">
        <v>193</v>
      </c>
      <c r="C3977" s="46" t="s">
        <v>180</v>
      </c>
      <c r="D3977" s="46" t="s">
        <v>184</v>
      </c>
      <c r="E3977" s="68">
        <f>_xlfn.XLOOKUP(Tabela4[[#This Row],[Origem]],Tabela2[Estado],Tabela2[Id_Porto],-1)</f>
        <v>5</v>
      </c>
      <c r="F3977" s="68">
        <f>_xlfn.XLOOKUP(Tabela4[[#This Row],[Destino]],Tabela2[Estado],Tabela2[Id_Porto],-1)</f>
        <v>9</v>
      </c>
      <c r="G3977" s="68">
        <f>_xlfn.XLOOKUP(Tabela4[[#This Row],[Tipo]],Tabela5[Tipo],Tabela5[Id_Carga],-1)</f>
        <v>4</v>
      </c>
      <c r="H3977" s="59">
        <f>MONTH(DATE(2024, FIND(Tabela4[[#This Row],[Mês]], "janfevmarabrmaijunjulagosetoutnovdez")/3 + 1, 1))</f>
        <v>9</v>
      </c>
      <c r="I3977" s="51">
        <v>2</v>
      </c>
      <c r="J3977" s="47">
        <v>4</v>
      </c>
    </row>
    <row r="3978" spans="1:10" x14ac:dyDescent="0.25">
      <c r="A3978" s="59" t="s">
        <v>204</v>
      </c>
      <c r="B3978" s="46" t="s">
        <v>191</v>
      </c>
      <c r="C3978" s="46" t="s">
        <v>185</v>
      </c>
      <c r="D3978" s="46" t="s">
        <v>186</v>
      </c>
      <c r="E3978" s="68">
        <f>_xlfn.XLOOKUP(Tabela4[[#This Row],[Origem]],Tabela2[Estado],Tabela2[Id_Porto],-1)</f>
        <v>10</v>
      </c>
      <c r="F3978" s="68">
        <f>_xlfn.XLOOKUP(Tabela4[[#This Row],[Destino]],Tabela2[Estado],Tabela2[Id_Porto],-1)</f>
        <v>11</v>
      </c>
      <c r="G3978" s="68">
        <f>_xlfn.XLOOKUP(Tabela4[[#This Row],[Tipo]],Tabela5[Tipo],Tabela5[Id_Carga],-1)</f>
        <v>3</v>
      </c>
      <c r="H3978" s="59">
        <f>MONTH(DATE(2024, FIND(Tabela4[[#This Row],[Mês]], "janfevmarabrmaijunjulagosetoutnovdez")/3 + 1, 1))</f>
        <v>9</v>
      </c>
      <c r="I3978" s="51">
        <v>2</v>
      </c>
      <c r="J3978" s="47">
        <v>4</v>
      </c>
    </row>
    <row r="3979" spans="1:10" x14ac:dyDescent="0.25">
      <c r="A3979" s="59" t="s">
        <v>204</v>
      </c>
      <c r="B3979" s="46" t="s">
        <v>191</v>
      </c>
      <c r="C3979" s="46" t="s">
        <v>183</v>
      </c>
      <c r="D3979" s="46" t="s">
        <v>86</v>
      </c>
      <c r="E3979" s="68">
        <f>_xlfn.XLOOKUP(Tabela4[[#This Row],[Origem]],Tabela2[Estado],Tabela2[Id_Porto],-1)</f>
        <v>8</v>
      </c>
      <c r="F3979" s="68">
        <f>_xlfn.XLOOKUP(Tabela4[[#This Row],[Destino]],Tabela2[Estado],Tabela2[Id_Porto],-1)</f>
        <v>4</v>
      </c>
      <c r="G3979" s="68">
        <f>_xlfn.XLOOKUP(Tabela4[[#This Row],[Tipo]],Tabela5[Tipo],Tabela5[Id_Carga],-1)</f>
        <v>3</v>
      </c>
      <c r="H3979" s="59">
        <f>MONTH(DATE(2024, FIND(Tabela4[[#This Row],[Mês]], "janfevmarabrmaijunjulagosetoutnovdez")/3 + 1, 1))</f>
        <v>9</v>
      </c>
      <c r="I3979" s="51">
        <v>2</v>
      </c>
      <c r="J3979" s="47">
        <v>4</v>
      </c>
    </row>
    <row r="3980" spans="1:10" x14ac:dyDescent="0.25">
      <c r="A3980" s="59" t="s">
        <v>204</v>
      </c>
      <c r="B3980" s="46" t="s">
        <v>191</v>
      </c>
      <c r="C3980" s="46" t="s">
        <v>183</v>
      </c>
      <c r="D3980" s="46" t="s">
        <v>180</v>
      </c>
      <c r="E3980" s="68">
        <f>_xlfn.XLOOKUP(Tabela4[[#This Row],[Origem]],Tabela2[Estado],Tabela2[Id_Porto],-1)</f>
        <v>8</v>
      </c>
      <c r="F3980" s="68">
        <f>_xlfn.XLOOKUP(Tabela4[[#This Row],[Destino]],Tabela2[Estado],Tabela2[Id_Porto],-1)</f>
        <v>5</v>
      </c>
      <c r="G3980" s="68">
        <f>_xlfn.XLOOKUP(Tabela4[[#This Row],[Tipo]],Tabela5[Tipo],Tabela5[Id_Carga],-1)</f>
        <v>3</v>
      </c>
      <c r="H3980" s="59">
        <f>MONTH(DATE(2024, FIND(Tabela4[[#This Row],[Mês]], "janfevmarabrmaijunjulagosetoutnovdez")/3 + 1, 1))</f>
        <v>9</v>
      </c>
      <c r="I3980" s="51">
        <v>2</v>
      </c>
      <c r="J3980" s="47">
        <v>4</v>
      </c>
    </row>
    <row r="3981" spans="1:10" x14ac:dyDescent="0.25">
      <c r="A3981" s="59" t="s">
        <v>204</v>
      </c>
      <c r="B3981" s="46" t="s">
        <v>191</v>
      </c>
      <c r="C3981" s="46" t="s">
        <v>183</v>
      </c>
      <c r="D3981" s="46" t="s">
        <v>180</v>
      </c>
      <c r="E3981" s="68">
        <f>_xlfn.XLOOKUP(Tabela4[[#This Row],[Origem]],Tabela2[Estado],Tabela2[Id_Porto],-1)</f>
        <v>8</v>
      </c>
      <c r="F3981" s="68">
        <f>_xlfn.XLOOKUP(Tabela4[[#This Row],[Destino]],Tabela2[Estado],Tabela2[Id_Porto],-1)</f>
        <v>5</v>
      </c>
      <c r="G3981" s="68">
        <f>_xlfn.XLOOKUP(Tabela4[[#This Row],[Tipo]],Tabela5[Tipo],Tabela5[Id_Carga],-1)</f>
        <v>3</v>
      </c>
      <c r="H3981" s="59">
        <f>MONTH(DATE(2024, FIND(Tabela4[[#This Row],[Mês]], "janfevmarabrmaijunjulagosetoutnovdez")/3 + 1, 1))</f>
        <v>9</v>
      </c>
      <c r="I3981" s="51">
        <v>2</v>
      </c>
      <c r="J3981" s="47">
        <v>4</v>
      </c>
    </row>
    <row r="3982" spans="1:10" x14ac:dyDescent="0.25">
      <c r="A3982" s="59" t="s">
        <v>204</v>
      </c>
      <c r="B3982" s="46" t="s">
        <v>193</v>
      </c>
      <c r="C3982" s="46" t="s">
        <v>183</v>
      </c>
      <c r="D3982" s="46" t="s">
        <v>184</v>
      </c>
      <c r="E3982" s="68">
        <f>_xlfn.XLOOKUP(Tabela4[[#This Row],[Origem]],Tabela2[Estado],Tabela2[Id_Porto],-1)</f>
        <v>8</v>
      </c>
      <c r="F3982" s="68">
        <f>_xlfn.XLOOKUP(Tabela4[[#This Row],[Destino]],Tabela2[Estado],Tabela2[Id_Porto],-1)</f>
        <v>9</v>
      </c>
      <c r="G3982" s="68">
        <f>_xlfn.XLOOKUP(Tabela4[[#This Row],[Tipo]],Tabela5[Tipo],Tabela5[Id_Carga],-1)</f>
        <v>4</v>
      </c>
      <c r="H3982" s="59">
        <f>MONTH(DATE(2024, FIND(Tabela4[[#This Row],[Mês]], "janfevmarabrmaijunjulagosetoutnovdez")/3 + 1, 1))</f>
        <v>9</v>
      </c>
      <c r="I3982" s="51">
        <v>2</v>
      </c>
      <c r="J3982" s="47">
        <v>4</v>
      </c>
    </row>
    <row r="3983" spans="1:10" x14ac:dyDescent="0.25">
      <c r="A3983" s="59" t="s">
        <v>204</v>
      </c>
      <c r="B3983" s="46" t="s">
        <v>192</v>
      </c>
      <c r="C3983" s="46" t="s">
        <v>187</v>
      </c>
      <c r="D3983" s="46" t="s">
        <v>177</v>
      </c>
      <c r="E3983" s="68">
        <f>_xlfn.XLOOKUP(Tabela4[[#This Row],[Origem]],Tabela2[Estado],Tabela2[Id_Porto],-1)</f>
        <v>12</v>
      </c>
      <c r="F3983" s="68">
        <f>_xlfn.XLOOKUP(Tabela4[[#This Row],[Destino]],Tabela2[Estado],Tabela2[Id_Porto],-1)</f>
        <v>1</v>
      </c>
      <c r="G3983" s="68">
        <f>_xlfn.XLOOKUP(Tabela4[[#This Row],[Tipo]],Tabela5[Tipo],Tabela5[Id_Carga],-1)</f>
        <v>1</v>
      </c>
      <c r="H3983" s="59">
        <f>MONTH(DATE(2024, FIND(Tabela4[[#This Row],[Mês]], "janfevmarabrmaijunjulagosetoutnovdez")/3 + 1, 1))</f>
        <v>9</v>
      </c>
      <c r="I3983" s="51">
        <v>4</v>
      </c>
      <c r="J3983" s="47">
        <v>4</v>
      </c>
    </row>
    <row r="3984" spans="1:10" x14ac:dyDescent="0.25">
      <c r="A3984" s="59" t="s">
        <v>204</v>
      </c>
      <c r="B3984" s="46" t="s">
        <v>191</v>
      </c>
      <c r="C3984" s="46" t="s">
        <v>187</v>
      </c>
      <c r="D3984" s="46" t="s">
        <v>86</v>
      </c>
      <c r="E3984" s="68">
        <f>_xlfn.XLOOKUP(Tabela4[[#This Row],[Origem]],Tabela2[Estado],Tabela2[Id_Porto],-1)</f>
        <v>12</v>
      </c>
      <c r="F3984" s="68">
        <f>_xlfn.XLOOKUP(Tabela4[[#This Row],[Destino]],Tabela2[Estado],Tabela2[Id_Porto],-1)</f>
        <v>4</v>
      </c>
      <c r="G3984" s="68">
        <f>_xlfn.XLOOKUP(Tabela4[[#This Row],[Tipo]],Tabela5[Tipo],Tabela5[Id_Carga],-1)</f>
        <v>3</v>
      </c>
      <c r="H3984" s="59">
        <f>MONTH(DATE(2024, FIND(Tabela4[[#This Row],[Mês]], "janfevmarabrmaijunjulagosetoutnovdez")/3 + 1, 1))</f>
        <v>9</v>
      </c>
      <c r="I3984" s="51">
        <v>2</v>
      </c>
      <c r="J3984" s="47">
        <v>4</v>
      </c>
    </row>
    <row r="3985" spans="1:10" x14ac:dyDescent="0.25">
      <c r="A3985" s="59" t="s">
        <v>204</v>
      </c>
      <c r="B3985" s="46" t="s">
        <v>191</v>
      </c>
      <c r="C3985" s="46" t="s">
        <v>187</v>
      </c>
      <c r="D3985" s="46" t="s">
        <v>86</v>
      </c>
      <c r="E3985" s="68">
        <f>_xlfn.XLOOKUP(Tabela4[[#This Row],[Origem]],Tabela2[Estado],Tabela2[Id_Porto],-1)</f>
        <v>12</v>
      </c>
      <c r="F3985" s="68">
        <f>_xlfn.XLOOKUP(Tabela4[[#This Row],[Destino]],Tabela2[Estado],Tabela2[Id_Porto],-1)</f>
        <v>4</v>
      </c>
      <c r="G3985" s="68">
        <f>_xlfn.XLOOKUP(Tabela4[[#This Row],[Tipo]],Tabela5[Tipo],Tabela5[Id_Carga],-1)</f>
        <v>3</v>
      </c>
      <c r="H3985" s="59">
        <f>MONTH(DATE(2024, FIND(Tabela4[[#This Row],[Mês]], "janfevmarabrmaijunjulagosetoutnovdez")/3 + 1, 1))</f>
        <v>9</v>
      </c>
      <c r="I3985" s="51">
        <v>2</v>
      </c>
      <c r="J3985" s="47">
        <v>4</v>
      </c>
    </row>
    <row r="3986" spans="1:10" x14ac:dyDescent="0.25">
      <c r="A3986" s="59" t="s">
        <v>204</v>
      </c>
      <c r="B3986" s="46" t="s">
        <v>191</v>
      </c>
      <c r="C3986" s="46" t="s">
        <v>187</v>
      </c>
      <c r="D3986" s="46" t="s">
        <v>180</v>
      </c>
      <c r="E3986" s="68">
        <f>_xlfn.XLOOKUP(Tabela4[[#This Row],[Origem]],Tabela2[Estado],Tabela2[Id_Porto],-1)</f>
        <v>12</v>
      </c>
      <c r="F3986" s="68">
        <f>_xlfn.XLOOKUP(Tabela4[[#This Row],[Destino]],Tabela2[Estado],Tabela2[Id_Porto],-1)</f>
        <v>5</v>
      </c>
      <c r="G3986" s="68">
        <f>_xlfn.XLOOKUP(Tabela4[[#This Row],[Tipo]],Tabela5[Tipo],Tabela5[Id_Carga],-1)</f>
        <v>3</v>
      </c>
      <c r="H3986" s="59">
        <f>MONTH(DATE(2024, FIND(Tabela4[[#This Row],[Mês]], "janfevmarabrmaijunjulagosetoutnovdez")/3 + 1, 1))</f>
        <v>9</v>
      </c>
      <c r="I3986" s="51">
        <v>2</v>
      </c>
      <c r="J3986" s="47">
        <v>4</v>
      </c>
    </row>
    <row r="3987" spans="1:10" x14ac:dyDescent="0.25">
      <c r="A3987" s="59" t="s">
        <v>204</v>
      </c>
      <c r="B3987" s="46" t="s">
        <v>193</v>
      </c>
      <c r="C3987" s="46" t="s">
        <v>187</v>
      </c>
      <c r="D3987" s="46" t="s">
        <v>184</v>
      </c>
      <c r="E3987" s="68">
        <f>_xlfn.XLOOKUP(Tabela4[[#This Row],[Origem]],Tabela2[Estado],Tabela2[Id_Porto],-1)</f>
        <v>12</v>
      </c>
      <c r="F3987" s="68">
        <f>_xlfn.XLOOKUP(Tabela4[[#This Row],[Destino]],Tabela2[Estado],Tabela2[Id_Porto],-1)</f>
        <v>9</v>
      </c>
      <c r="G3987" s="68">
        <f>_xlfn.XLOOKUP(Tabela4[[#This Row],[Tipo]],Tabela5[Tipo],Tabela5[Id_Carga],-1)</f>
        <v>4</v>
      </c>
      <c r="H3987" s="59">
        <f>MONTH(DATE(2024, FIND(Tabela4[[#This Row],[Mês]], "janfevmarabrmaijunjulagosetoutnovdez")/3 + 1, 1))</f>
        <v>9</v>
      </c>
      <c r="I3987" s="51">
        <v>2</v>
      </c>
      <c r="J3987" s="47">
        <v>4</v>
      </c>
    </row>
    <row r="3988" spans="1:10" x14ac:dyDescent="0.25">
      <c r="A3988" s="59" t="s">
        <v>204</v>
      </c>
      <c r="B3988" s="46" t="s">
        <v>191</v>
      </c>
      <c r="C3988" s="46" t="s">
        <v>186</v>
      </c>
      <c r="D3988" s="46" t="s">
        <v>181</v>
      </c>
      <c r="E3988" s="68">
        <f>_xlfn.XLOOKUP(Tabela4[[#This Row],[Origem]],Tabela2[Estado],Tabela2[Id_Porto],-1)</f>
        <v>11</v>
      </c>
      <c r="F3988" s="68">
        <f>_xlfn.XLOOKUP(Tabela4[[#This Row],[Destino]],Tabela2[Estado],Tabela2[Id_Porto],-1)</f>
        <v>6</v>
      </c>
      <c r="G3988" s="68">
        <f>_xlfn.XLOOKUP(Tabela4[[#This Row],[Tipo]],Tabela5[Tipo],Tabela5[Id_Carga],-1)</f>
        <v>3</v>
      </c>
      <c r="H3988" s="59">
        <f>MONTH(DATE(2024, FIND(Tabela4[[#This Row],[Mês]], "janfevmarabrmaijunjulagosetoutnovdez")/3 + 1, 1))</f>
        <v>9</v>
      </c>
      <c r="I3988" s="51">
        <v>2</v>
      </c>
      <c r="J3988" s="47">
        <v>4</v>
      </c>
    </row>
    <row r="3989" spans="1:10" x14ac:dyDescent="0.25">
      <c r="A3989" s="59" t="s">
        <v>204</v>
      </c>
      <c r="B3989" s="46" t="s">
        <v>191</v>
      </c>
      <c r="C3989" s="46" t="s">
        <v>186</v>
      </c>
      <c r="D3989" s="46" t="s">
        <v>180</v>
      </c>
      <c r="E3989" s="68">
        <f>_xlfn.XLOOKUP(Tabela4[[#This Row],[Origem]],Tabela2[Estado],Tabela2[Id_Porto],-1)</f>
        <v>11</v>
      </c>
      <c r="F3989" s="68">
        <f>_xlfn.XLOOKUP(Tabela4[[#This Row],[Destino]],Tabela2[Estado],Tabela2[Id_Porto],-1)</f>
        <v>5</v>
      </c>
      <c r="G3989" s="68">
        <f>_xlfn.XLOOKUP(Tabela4[[#This Row],[Tipo]],Tabela5[Tipo],Tabela5[Id_Carga],-1)</f>
        <v>3</v>
      </c>
      <c r="H3989" s="59">
        <f>MONTH(DATE(2024, FIND(Tabela4[[#This Row],[Mês]], "janfevmarabrmaijunjulagosetoutnovdez")/3 + 1, 1))</f>
        <v>9</v>
      </c>
      <c r="I3989" s="51">
        <v>2</v>
      </c>
      <c r="J3989" s="47">
        <v>4</v>
      </c>
    </row>
    <row r="3990" spans="1:10" x14ac:dyDescent="0.25">
      <c r="A3990" s="59" t="s">
        <v>204</v>
      </c>
      <c r="B3990" s="46" t="s">
        <v>193</v>
      </c>
      <c r="C3990" s="46" t="s">
        <v>184</v>
      </c>
      <c r="D3990" s="46" t="s">
        <v>181</v>
      </c>
      <c r="E3990" s="68">
        <f>_xlfn.XLOOKUP(Tabela4[[#This Row],[Origem]],Tabela2[Estado],Tabela2[Id_Porto],-1)</f>
        <v>9</v>
      </c>
      <c r="F3990" s="68">
        <f>_xlfn.XLOOKUP(Tabela4[[#This Row],[Destino]],Tabela2[Estado],Tabela2[Id_Porto],-1)</f>
        <v>6</v>
      </c>
      <c r="G3990" s="68">
        <f>_xlfn.XLOOKUP(Tabela4[[#This Row],[Tipo]],Tabela5[Tipo],Tabela5[Id_Carga],-1)</f>
        <v>4</v>
      </c>
      <c r="H3990" s="59">
        <f>MONTH(DATE(2024, FIND(Tabela4[[#This Row],[Mês]], "janfevmarabrmaijunjulagosetoutnovdez")/3 + 1, 1))</f>
        <v>9</v>
      </c>
      <c r="I3990" s="51">
        <v>2</v>
      </c>
      <c r="J3990" s="47">
        <v>4</v>
      </c>
    </row>
    <row r="3991" spans="1:10" x14ac:dyDescent="0.25">
      <c r="A3991" s="59" t="s">
        <v>204</v>
      </c>
      <c r="B3991" s="46" t="s">
        <v>191</v>
      </c>
      <c r="C3991" s="46" t="s">
        <v>184</v>
      </c>
      <c r="D3991" s="46" t="s">
        <v>180</v>
      </c>
      <c r="E3991" s="68">
        <f>_xlfn.XLOOKUP(Tabela4[[#This Row],[Origem]],Tabela2[Estado],Tabela2[Id_Porto],-1)</f>
        <v>9</v>
      </c>
      <c r="F3991" s="68">
        <f>_xlfn.XLOOKUP(Tabela4[[#This Row],[Destino]],Tabela2[Estado],Tabela2[Id_Porto],-1)</f>
        <v>5</v>
      </c>
      <c r="G3991" s="68">
        <f>_xlfn.XLOOKUP(Tabela4[[#This Row],[Tipo]],Tabela5[Tipo],Tabela5[Id_Carga],-1)</f>
        <v>3</v>
      </c>
      <c r="H3991" s="59">
        <f>MONTH(DATE(2024, FIND(Tabela4[[#This Row],[Mês]], "janfevmarabrmaijunjulagosetoutnovdez")/3 + 1, 1))</f>
        <v>9</v>
      </c>
      <c r="I3991" s="51">
        <v>2</v>
      </c>
      <c r="J3991" s="47">
        <v>4</v>
      </c>
    </row>
    <row r="3992" spans="1:10" x14ac:dyDescent="0.25">
      <c r="A3992" s="59" t="s">
        <v>204</v>
      </c>
      <c r="B3992" s="46" t="s">
        <v>192</v>
      </c>
      <c r="C3992" s="46" t="s">
        <v>177</v>
      </c>
      <c r="D3992" s="46" t="s">
        <v>187</v>
      </c>
      <c r="E3992" s="68">
        <f>_xlfn.XLOOKUP(Tabela4[[#This Row],[Origem]],Tabela2[Estado],Tabela2[Id_Porto],-1)</f>
        <v>1</v>
      </c>
      <c r="F3992" s="68">
        <f>_xlfn.XLOOKUP(Tabela4[[#This Row],[Destino]],Tabela2[Estado],Tabela2[Id_Porto],-1)</f>
        <v>12</v>
      </c>
      <c r="G3992" s="68">
        <f>_xlfn.XLOOKUP(Tabela4[[#This Row],[Tipo]],Tabela5[Tipo],Tabela5[Id_Carga],-1)</f>
        <v>1</v>
      </c>
      <c r="H3992" s="59">
        <f>MONTH(DATE(2024, FIND(Tabela4[[#This Row],[Mês]], "janfevmarabrmaijunjulagosetoutnovdez")/3 + 1, 1))</f>
        <v>9</v>
      </c>
      <c r="I3992" s="51">
        <v>3</v>
      </c>
      <c r="J3992" s="47">
        <v>3</v>
      </c>
    </row>
    <row r="3993" spans="1:10" x14ac:dyDescent="0.25">
      <c r="A3993" s="59" t="s">
        <v>204</v>
      </c>
      <c r="B3993" s="46" t="s">
        <v>192</v>
      </c>
      <c r="C3993" s="46" t="s">
        <v>177</v>
      </c>
      <c r="D3993" s="46" t="s">
        <v>186</v>
      </c>
      <c r="E3993" s="68">
        <f>_xlfn.XLOOKUP(Tabela4[[#This Row],[Origem]],Tabela2[Estado],Tabela2[Id_Porto],-1)</f>
        <v>1</v>
      </c>
      <c r="F3993" s="68">
        <f>_xlfn.XLOOKUP(Tabela4[[#This Row],[Destino]],Tabela2[Estado],Tabela2[Id_Porto],-1)</f>
        <v>11</v>
      </c>
      <c r="G3993" s="68">
        <f>_xlfn.XLOOKUP(Tabela4[[#This Row],[Tipo]],Tabela5[Tipo],Tabela5[Id_Carga],-1)</f>
        <v>1</v>
      </c>
      <c r="H3993" s="59">
        <f>MONTH(DATE(2024, FIND(Tabela4[[#This Row],[Mês]], "janfevmarabrmaijunjulagosetoutnovdez")/3 + 1, 1))</f>
        <v>9</v>
      </c>
      <c r="I3993" s="51">
        <v>3</v>
      </c>
      <c r="J3993" s="47">
        <v>3</v>
      </c>
    </row>
    <row r="3994" spans="1:10" x14ac:dyDescent="0.25">
      <c r="A3994" s="59" t="s">
        <v>204</v>
      </c>
      <c r="B3994" s="46" t="s">
        <v>192</v>
      </c>
      <c r="C3994" s="46" t="s">
        <v>177</v>
      </c>
      <c r="D3994" s="46" t="s">
        <v>184</v>
      </c>
      <c r="E3994" s="68">
        <f>_xlfn.XLOOKUP(Tabela4[[#This Row],[Origem]],Tabela2[Estado],Tabela2[Id_Porto],-1)</f>
        <v>1</v>
      </c>
      <c r="F3994" s="68">
        <f>_xlfn.XLOOKUP(Tabela4[[#This Row],[Destino]],Tabela2[Estado],Tabela2[Id_Porto],-1)</f>
        <v>9</v>
      </c>
      <c r="G3994" s="68">
        <f>_xlfn.XLOOKUP(Tabela4[[#This Row],[Tipo]],Tabela5[Tipo],Tabela5[Id_Carga],-1)</f>
        <v>1</v>
      </c>
      <c r="H3994" s="59">
        <f>MONTH(DATE(2024, FIND(Tabela4[[#This Row],[Mês]], "janfevmarabrmaijunjulagosetoutnovdez")/3 + 1, 1))</f>
        <v>9</v>
      </c>
      <c r="I3994" s="51">
        <v>3</v>
      </c>
      <c r="J3994" s="47">
        <v>3</v>
      </c>
    </row>
    <row r="3995" spans="1:10" x14ac:dyDescent="0.25">
      <c r="A3995" s="59" t="s">
        <v>204</v>
      </c>
      <c r="B3995" s="46" t="s">
        <v>192</v>
      </c>
      <c r="C3995" s="46" t="s">
        <v>86</v>
      </c>
      <c r="D3995" s="46" t="s">
        <v>186</v>
      </c>
      <c r="E3995" s="68">
        <f>_xlfn.XLOOKUP(Tabela4[[#This Row],[Origem]],Tabela2[Estado],Tabela2[Id_Porto],-1)</f>
        <v>4</v>
      </c>
      <c r="F3995" s="68">
        <f>_xlfn.XLOOKUP(Tabela4[[#This Row],[Destino]],Tabela2[Estado],Tabela2[Id_Porto],-1)</f>
        <v>11</v>
      </c>
      <c r="G3995" s="68">
        <f>_xlfn.XLOOKUP(Tabela4[[#This Row],[Tipo]],Tabela5[Tipo],Tabela5[Id_Carga],-1)</f>
        <v>1</v>
      </c>
      <c r="H3995" s="59">
        <f>MONTH(DATE(2024, FIND(Tabela4[[#This Row],[Mês]], "janfevmarabrmaijunjulagosetoutnovdez")/3 + 1, 1))</f>
        <v>9</v>
      </c>
      <c r="I3995" s="51">
        <v>3</v>
      </c>
      <c r="J3995" s="47">
        <v>3</v>
      </c>
    </row>
    <row r="3996" spans="1:10" x14ac:dyDescent="0.25">
      <c r="A3996" s="59" t="s">
        <v>204</v>
      </c>
      <c r="B3996" s="46" t="s">
        <v>192</v>
      </c>
      <c r="C3996" s="46" t="s">
        <v>179</v>
      </c>
      <c r="D3996" s="46" t="s">
        <v>86</v>
      </c>
      <c r="E3996" s="68">
        <f>_xlfn.XLOOKUP(Tabela4[[#This Row],[Origem]],Tabela2[Estado],Tabela2[Id_Porto],-1)</f>
        <v>3</v>
      </c>
      <c r="F3996" s="68">
        <f>_xlfn.XLOOKUP(Tabela4[[#This Row],[Destino]],Tabela2[Estado],Tabela2[Id_Porto],-1)</f>
        <v>4</v>
      </c>
      <c r="G3996" s="68">
        <f>_xlfn.XLOOKUP(Tabela4[[#This Row],[Tipo]],Tabela5[Tipo],Tabela5[Id_Carga],-1)</f>
        <v>1</v>
      </c>
      <c r="H3996" s="59">
        <f>MONTH(DATE(2024, FIND(Tabela4[[#This Row],[Mês]], "janfevmarabrmaijunjulagosetoutnovdez")/3 + 1, 1))</f>
        <v>9</v>
      </c>
      <c r="I3996" s="51">
        <v>3</v>
      </c>
      <c r="J3996" s="47">
        <v>3</v>
      </c>
    </row>
    <row r="3997" spans="1:10" x14ac:dyDescent="0.25">
      <c r="A3997" s="59" t="s">
        <v>204</v>
      </c>
      <c r="B3997" s="46" t="s">
        <v>192</v>
      </c>
      <c r="C3997" s="46" t="s">
        <v>178</v>
      </c>
      <c r="D3997" s="46" t="s">
        <v>181</v>
      </c>
      <c r="E3997" s="68">
        <f>_xlfn.XLOOKUP(Tabela4[[#This Row],[Origem]],Tabela2[Estado],Tabela2[Id_Porto],-1)</f>
        <v>2</v>
      </c>
      <c r="F3997" s="68">
        <f>_xlfn.XLOOKUP(Tabela4[[#This Row],[Destino]],Tabela2[Estado],Tabela2[Id_Porto],-1)</f>
        <v>6</v>
      </c>
      <c r="G3997" s="68">
        <f>_xlfn.XLOOKUP(Tabela4[[#This Row],[Tipo]],Tabela5[Tipo],Tabela5[Id_Carga],-1)</f>
        <v>1</v>
      </c>
      <c r="H3997" s="59">
        <f>MONTH(DATE(2024, FIND(Tabela4[[#This Row],[Mês]], "janfevmarabrmaijunjulagosetoutnovdez")/3 + 1, 1))</f>
        <v>9</v>
      </c>
      <c r="I3997" s="51">
        <v>3</v>
      </c>
      <c r="J3997" s="47">
        <v>3</v>
      </c>
    </row>
    <row r="3998" spans="1:10" x14ac:dyDescent="0.25">
      <c r="A3998" s="59" t="s">
        <v>204</v>
      </c>
      <c r="B3998" s="46" t="s">
        <v>192</v>
      </c>
      <c r="C3998" s="46" t="s">
        <v>178</v>
      </c>
      <c r="D3998" s="46" t="s">
        <v>187</v>
      </c>
      <c r="E3998" s="68">
        <f>_xlfn.XLOOKUP(Tabela4[[#This Row],[Origem]],Tabela2[Estado],Tabela2[Id_Porto],-1)</f>
        <v>2</v>
      </c>
      <c r="F3998" s="68">
        <f>_xlfn.XLOOKUP(Tabela4[[#This Row],[Destino]],Tabela2[Estado],Tabela2[Id_Porto],-1)</f>
        <v>12</v>
      </c>
      <c r="G3998" s="68">
        <f>_xlfn.XLOOKUP(Tabela4[[#This Row],[Tipo]],Tabela5[Tipo],Tabela5[Id_Carga],-1)</f>
        <v>1</v>
      </c>
      <c r="H3998" s="59">
        <f>MONTH(DATE(2024, FIND(Tabela4[[#This Row],[Mês]], "janfevmarabrmaijunjulagosetoutnovdez")/3 + 1, 1))</f>
        <v>9</v>
      </c>
      <c r="I3998" s="51">
        <v>3</v>
      </c>
      <c r="J3998" s="47">
        <v>3</v>
      </c>
    </row>
    <row r="3999" spans="1:10" x14ac:dyDescent="0.25">
      <c r="A3999" s="59" t="s">
        <v>204</v>
      </c>
      <c r="B3999" s="46" t="s">
        <v>192</v>
      </c>
      <c r="C3999" s="46" t="s">
        <v>180</v>
      </c>
      <c r="D3999" s="46" t="s">
        <v>186</v>
      </c>
      <c r="E3999" s="68">
        <f>_xlfn.XLOOKUP(Tabela4[[#This Row],[Origem]],Tabela2[Estado],Tabela2[Id_Porto],-1)</f>
        <v>5</v>
      </c>
      <c r="F3999" s="68">
        <f>_xlfn.XLOOKUP(Tabela4[[#This Row],[Destino]],Tabela2[Estado],Tabela2[Id_Porto],-1)</f>
        <v>11</v>
      </c>
      <c r="G3999" s="68">
        <f>_xlfn.XLOOKUP(Tabela4[[#This Row],[Tipo]],Tabela5[Tipo],Tabela5[Id_Carga],-1)</f>
        <v>1</v>
      </c>
      <c r="H3999" s="59">
        <f>MONTH(DATE(2024, FIND(Tabela4[[#This Row],[Mês]], "janfevmarabrmaijunjulagosetoutnovdez")/3 + 1, 1))</f>
        <v>9</v>
      </c>
      <c r="I3999" s="51">
        <v>3</v>
      </c>
      <c r="J3999" s="47">
        <v>3</v>
      </c>
    </row>
    <row r="4000" spans="1:10" x14ac:dyDescent="0.25">
      <c r="A4000" s="59" t="s">
        <v>204</v>
      </c>
      <c r="B4000" s="46" t="s">
        <v>194</v>
      </c>
      <c r="C4000" s="46" t="s">
        <v>186</v>
      </c>
      <c r="D4000" s="46" t="s">
        <v>86</v>
      </c>
      <c r="E4000" s="68">
        <f>_xlfn.XLOOKUP(Tabela4[[#This Row],[Origem]],Tabela2[Estado],Tabela2[Id_Porto],-1)</f>
        <v>11</v>
      </c>
      <c r="F4000" s="68">
        <f>_xlfn.XLOOKUP(Tabela4[[#This Row],[Destino]],Tabela2[Estado],Tabela2[Id_Porto],-1)</f>
        <v>4</v>
      </c>
      <c r="G4000" s="68">
        <f>_xlfn.XLOOKUP(Tabela4[[#This Row],[Tipo]],Tabela5[Tipo],Tabela5[Id_Carga],-1)</f>
        <v>2</v>
      </c>
      <c r="H4000" s="59">
        <f>MONTH(DATE(2024, FIND(Tabela4[[#This Row],[Mês]], "janfevmarabrmaijunjulagosetoutnovdez")/3 + 1, 1))</f>
        <v>9</v>
      </c>
      <c r="I4000" s="51">
        <v>3</v>
      </c>
      <c r="J4000" s="47">
        <v>3</v>
      </c>
    </row>
    <row r="4001" spans="1:10" x14ac:dyDescent="0.25">
      <c r="A4001" s="59" t="s">
        <v>204</v>
      </c>
      <c r="B4001" s="46" t="s">
        <v>192</v>
      </c>
      <c r="C4001" s="46" t="s">
        <v>184</v>
      </c>
      <c r="D4001" s="46" t="s">
        <v>177</v>
      </c>
      <c r="E4001" s="68">
        <f>_xlfn.XLOOKUP(Tabela4[[#This Row],[Origem]],Tabela2[Estado],Tabela2[Id_Porto],-1)</f>
        <v>9</v>
      </c>
      <c r="F4001" s="68">
        <f>_xlfn.XLOOKUP(Tabela4[[#This Row],[Destino]],Tabela2[Estado],Tabela2[Id_Porto],-1)</f>
        <v>1</v>
      </c>
      <c r="G4001" s="68">
        <f>_xlfn.XLOOKUP(Tabela4[[#This Row],[Tipo]],Tabela5[Tipo],Tabela5[Id_Carga],-1)</f>
        <v>1</v>
      </c>
      <c r="H4001" s="59">
        <f>MONTH(DATE(2024, FIND(Tabela4[[#This Row],[Mês]], "janfevmarabrmaijunjulagosetoutnovdez")/3 + 1, 1))</f>
        <v>9</v>
      </c>
      <c r="I4001" s="51">
        <v>3</v>
      </c>
      <c r="J4001" s="47">
        <v>3</v>
      </c>
    </row>
    <row r="4002" spans="1:10" x14ac:dyDescent="0.25">
      <c r="A4002" s="59" t="s">
        <v>204</v>
      </c>
      <c r="B4002" s="46" t="s">
        <v>192</v>
      </c>
      <c r="C4002" s="46" t="s">
        <v>184</v>
      </c>
      <c r="D4002" s="46" t="s">
        <v>180</v>
      </c>
      <c r="E4002" s="68">
        <f>_xlfn.XLOOKUP(Tabela4[[#This Row],[Origem]],Tabela2[Estado],Tabela2[Id_Porto],-1)</f>
        <v>9</v>
      </c>
      <c r="F4002" s="68">
        <f>_xlfn.XLOOKUP(Tabela4[[#This Row],[Destino]],Tabela2[Estado],Tabela2[Id_Porto],-1)</f>
        <v>5</v>
      </c>
      <c r="G4002" s="68">
        <f>_xlfn.XLOOKUP(Tabela4[[#This Row],[Tipo]],Tabela5[Tipo],Tabela5[Id_Carga],-1)</f>
        <v>1</v>
      </c>
      <c r="H4002" s="59">
        <f>MONTH(DATE(2024, FIND(Tabela4[[#This Row],[Mês]], "janfevmarabrmaijunjulagosetoutnovdez")/3 + 1, 1))</f>
        <v>9</v>
      </c>
      <c r="I4002" s="51">
        <v>3</v>
      </c>
      <c r="J4002" s="47">
        <v>3</v>
      </c>
    </row>
    <row r="4003" spans="1:10" x14ac:dyDescent="0.25">
      <c r="A4003" s="59" t="s">
        <v>204</v>
      </c>
      <c r="B4003" s="46" t="s">
        <v>192</v>
      </c>
      <c r="C4003" s="46" t="s">
        <v>184</v>
      </c>
      <c r="D4003" s="46" t="s">
        <v>183</v>
      </c>
      <c r="E4003" s="68">
        <f>_xlfn.XLOOKUP(Tabela4[[#This Row],[Origem]],Tabela2[Estado],Tabela2[Id_Porto],-1)</f>
        <v>9</v>
      </c>
      <c r="F4003" s="68">
        <f>_xlfn.XLOOKUP(Tabela4[[#This Row],[Destino]],Tabela2[Estado],Tabela2[Id_Porto],-1)</f>
        <v>8</v>
      </c>
      <c r="G4003" s="68">
        <f>_xlfn.XLOOKUP(Tabela4[[#This Row],[Tipo]],Tabela5[Tipo],Tabela5[Id_Carga],-1)</f>
        <v>1</v>
      </c>
      <c r="H4003" s="59">
        <f>MONTH(DATE(2024, FIND(Tabela4[[#This Row],[Mês]], "janfevmarabrmaijunjulagosetoutnovdez")/3 + 1, 1))</f>
        <v>9</v>
      </c>
      <c r="I4003" s="51">
        <v>3</v>
      </c>
      <c r="J4003" s="47">
        <v>3</v>
      </c>
    </row>
    <row r="4004" spans="1:10" x14ac:dyDescent="0.25">
      <c r="A4004" s="59" t="s">
        <v>204</v>
      </c>
      <c r="B4004" s="46" t="s">
        <v>191</v>
      </c>
      <c r="C4004" s="46" t="s">
        <v>177</v>
      </c>
      <c r="D4004" s="46" t="s">
        <v>181</v>
      </c>
      <c r="E4004" s="68">
        <f>_xlfn.XLOOKUP(Tabela4[[#This Row],[Origem]],Tabela2[Estado],Tabela2[Id_Porto],-1)</f>
        <v>1</v>
      </c>
      <c r="F4004" s="68">
        <f>_xlfn.XLOOKUP(Tabela4[[#This Row],[Destino]],Tabela2[Estado],Tabela2[Id_Porto],-1)</f>
        <v>6</v>
      </c>
      <c r="G4004" s="68">
        <f>_xlfn.XLOOKUP(Tabela4[[#This Row],[Tipo]],Tabela5[Tipo],Tabela5[Id_Carga],-1)</f>
        <v>3</v>
      </c>
      <c r="H4004" s="59">
        <f>MONTH(DATE(2024, FIND(Tabela4[[#This Row],[Mês]], "janfevmarabrmaijunjulagosetoutnovdez")/3 + 1, 1))</f>
        <v>9</v>
      </c>
      <c r="I4004" s="51">
        <v>1</v>
      </c>
      <c r="J4004" s="47">
        <v>2</v>
      </c>
    </row>
    <row r="4005" spans="1:10" x14ac:dyDescent="0.25">
      <c r="A4005" s="59" t="s">
        <v>204</v>
      </c>
      <c r="B4005" s="46" t="s">
        <v>191</v>
      </c>
      <c r="C4005" s="46" t="s">
        <v>177</v>
      </c>
      <c r="D4005" s="46" t="s">
        <v>181</v>
      </c>
      <c r="E4005" s="68">
        <f>_xlfn.XLOOKUP(Tabela4[[#This Row],[Origem]],Tabela2[Estado],Tabela2[Id_Porto],-1)</f>
        <v>1</v>
      </c>
      <c r="F4005" s="68">
        <f>_xlfn.XLOOKUP(Tabela4[[#This Row],[Destino]],Tabela2[Estado],Tabela2[Id_Porto],-1)</f>
        <v>6</v>
      </c>
      <c r="G4005" s="68">
        <f>_xlfn.XLOOKUP(Tabela4[[#This Row],[Tipo]],Tabela5[Tipo],Tabela5[Id_Carga],-1)</f>
        <v>3</v>
      </c>
      <c r="H4005" s="59">
        <f>MONTH(DATE(2024, FIND(Tabela4[[#This Row],[Mês]], "janfevmarabrmaijunjulagosetoutnovdez")/3 + 1, 1))</f>
        <v>9</v>
      </c>
      <c r="I4005" s="51">
        <v>1</v>
      </c>
      <c r="J4005" s="47">
        <v>2</v>
      </c>
    </row>
    <row r="4006" spans="1:10" x14ac:dyDescent="0.25">
      <c r="A4006" s="59" t="s">
        <v>204</v>
      </c>
      <c r="B4006" s="46" t="s">
        <v>192</v>
      </c>
      <c r="C4006" s="46" t="s">
        <v>177</v>
      </c>
      <c r="D4006" s="46" t="s">
        <v>180</v>
      </c>
      <c r="E4006" s="68">
        <f>_xlfn.XLOOKUP(Tabela4[[#This Row],[Origem]],Tabela2[Estado],Tabela2[Id_Porto],-1)</f>
        <v>1</v>
      </c>
      <c r="F4006" s="68">
        <f>_xlfn.XLOOKUP(Tabela4[[#This Row],[Destino]],Tabela2[Estado],Tabela2[Id_Porto],-1)</f>
        <v>5</v>
      </c>
      <c r="G4006" s="68">
        <f>_xlfn.XLOOKUP(Tabela4[[#This Row],[Tipo]],Tabela5[Tipo],Tabela5[Id_Carga],-1)</f>
        <v>1</v>
      </c>
      <c r="H4006" s="59">
        <f>MONTH(DATE(2024, FIND(Tabela4[[#This Row],[Mês]], "janfevmarabrmaijunjulagosetoutnovdez")/3 + 1, 1))</f>
        <v>9</v>
      </c>
      <c r="I4006" s="51">
        <v>2</v>
      </c>
      <c r="J4006" s="47">
        <v>2</v>
      </c>
    </row>
    <row r="4007" spans="1:10" x14ac:dyDescent="0.25">
      <c r="A4007" s="59" t="s">
        <v>204</v>
      </c>
      <c r="B4007" s="46" t="s">
        <v>191</v>
      </c>
      <c r="C4007" s="46" t="s">
        <v>177</v>
      </c>
      <c r="D4007" s="46" t="s">
        <v>183</v>
      </c>
      <c r="E4007" s="68">
        <f>_xlfn.XLOOKUP(Tabela4[[#This Row],[Origem]],Tabela2[Estado],Tabela2[Id_Porto],-1)</f>
        <v>1</v>
      </c>
      <c r="F4007" s="68">
        <f>_xlfn.XLOOKUP(Tabela4[[#This Row],[Destino]],Tabela2[Estado],Tabela2[Id_Porto],-1)</f>
        <v>8</v>
      </c>
      <c r="G4007" s="68">
        <f>_xlfn.XLOOKUP(Tabela4[[#This Row],[Tipo]],Tabela5[Tipo],Tabela5[Id_Carga],-1)</f>
        <v>3</v>
      </c>
      <c r="H4007" s="59">
        <f>MONTH(DATE(2024, FIND(Tabela4[[#This Row],[Mês]], "janfevmarabrmaijunjulagosetoutnovdez")/3 + 1, 1))</f>
        <v>9</v>
      </c>
      <c r="I4007" s="51">
        <v>1</v>
      </c>
      <c r="J4007" s="47">
        <v>2</v>
      </c>
    </row>
    <row r="4008" spans="1:10" x14ac:dyDescent="0.25">
      <c r="A4008" s="59" t="s">
        <v>204</v>
      </c>
      <c r="B4008" s="46" t="s">
        <v>191</v>
      </c>
      <c r="C4008" s="46" t="s">
        <v>177</v>
      </c>
      <c r="D4008" s="46" t="s">
        <v>184</v>
      </c>
      <c r="E4008" s="68">
        <f>_xlfn.XLOOKUP(Tabela4[[#This Row],[Origem]],Tabela2[Estado],Tabela2[Id_Porto],-1)</f>
        <v>1</v>
      </c>
      <c r="F4008" s="68">
        <f>_xlfn.XLOOKUP(Tabela4[[#This Row],[Destino]],Tabela2[Estado],Tabela2[Id_Porto],-1)</f>
        <v>9</v>
      </c>
      <c r="G4008" s="68">
        <f>_xlfn.XLOOKUP(Tabela4[[#This Row],[Tipo]],Tabela5[Tipo],Tabela5[Id_Carga],-1)</f>
        <v>3</v>
      </c>
      <c r="H4008" s="59">
        <f>MONTH(DATE(2024, FIND(Tabela4[[#This Row],[Mês]], "janfevmarabrmaijunjulagosetoutnovdez")/3 + 1, 1))</f>
        <v>9</v>
      </c>
      <c r="I4008" s="51">
        <v>1</v>
      </c>
      <c r="J4008" s="47">
        <v>2</v>
      </c>
    </row>
    <row r="4009" spans="1:10" x14ac:dyDescent="0.25">
      <c r="A4009" s="59" t="s">
        <v>204</v>
      </c>
      <c r="B4009" s="46" t="s">
        <v>193</v>
      </c>
      <c r="C4009" s="46" t="s">
        <v>177</v>
      </c>
      <c r="D4009" s="46" t="s">
        <v>184</v>
      </c>
      <c r="E4009" s="68">
        <f>_xlfn.XLOOKUP(Tabela4[[#This Row],[Origem]],Tabela2[Estado],Tabela2[Id_Porto],-1)</f>
        <v>1</v>
      </c>
      <c r="F4009" s="68">
        <f>_xlfn.XLOOKUP(Tabela4[[#This Row],[Destino]],Tabela2[Estado],Tabela2[Id_Porto],-1)</f>
        <v>9</v>
      </c>
      <c r="G4009" s="68">
        <f>_xlfn.XLOOKUP(Tabela4[[#This Row],[Tipo]],Tabela5[Tipo],Tabela5[Id_Carga],-1)</f>
        <v>4</v>
      </c>
      <c r="H4009" s="59">
        <f>MONTH(DATE(2024, FIND(Tabela4[[#This Row],[Mês]], "janfevmarabrmaijunjulagosetoutnovdez")/3 + 1, 1))</f>
        <v>9</v>
      </c>
      <c r="I4009" s="51">
        <v>1</v>
      </c>
      <c r="J4009" s="47">
        <v>2</v>
      </c>
    </row>
    <row r="4010" spans="1:10" x14ac:dyDescent="0.25">
      <c r="A4010" s="59" t="s">
        <v>204</v>
      </c>
      <c r="B4010" s="46" t="s">
        <v>191</v>
      </c>
      <c r="C4010" s="46" t="s">
        <v>181</v>
      </c>
      <c r="D4010" s="46" t="s">
        <v>177</v>
      </c>
      <c r="E4010" s="68">
        <f>_xlfn.XLOOKUP(Tabela4[[#This Row],[Origem]],Tabela2[Estado],Tabela2[Id_Porto],-1)</f>
        <v>6</v>
      </c>
      <c r="F4010" s="68">
        <f>_xlfn.XLOOKUP(Tabela4[[#This Row],[Destino]],Tabela2[Estado],Tabela2[Id_Porto],-1)</f>
        <v>1</v>
      </c>
      <c r="G4010" s="68">
        <f>_xlfn.XLOOKUP(Tabela4[[#This Row],[Tipo]],Tabela5[Tipo],Tabela5[Id_Carga],-1)</f>
        <v>3</v>
      </c>
      <c r="H4010" s="59">
        <f>MONTH(DATE(2024, FIND(Tabela4[[#This Row],[Mês]], "janfevmarabrmaijunjulagosetoutnovdez")/3 + 1, 1))</f>
        <v>9</v>
      </c>
      <c r="I4010" s="51">
        <v>1</v>
      </c>
      <c r="J4010" s="47">
        <v>2</v>
      </c>
    </row>
    <row r="4011" spans="1:10" x14ac:dyDescent="0.25">
      <c r="A4011" s="59" t="s">
        <v>204</v>
      </c>
      <c r="B4011" s="46" t="s">
        <v>192</v>
      </c>
      <c r="C4011" s="46" t="s">
        <v>181</v>
      </c>
      <c r="D4011" s="46" t="s">
        <v>86</v>
      </c>
      <c r="E4011" s="68">
        <f>_xlfn.XLOOKUP(Tabela4[[#This Row],[Origem]],Tabela2[Estado],Tabela2[Id_Porto],-1)</f>
        <v>6</v>
      </c>
      <c r="F4011" s="68">
        <f>_xlfn.XLOOKUP(Tabela4[[#This Row],[Destino]],Tabela2[Estado],Tabela2[Id_Porto],-1)</f>
        <v>4</v>
      </c>
      <c r="G4011" s="68">
        <f>_xlfn.XLOOKUP(Tabela4[[#This Row],[Tipo]],Tabela5[Tipo],Tabela5[Id_Carga],-1)</f>
        <v>1</v>
      </c>
      <c r="H4011" s="59">
        <f>MONTH(DATE(2024, FIND(Tabela4[[#This Row],[Mês]], "janfevmarabrmaijunjulagosetoutnovdez")/3 + 1, 1))</f>
        <v>9</v>
      </c>
      <c r="I4011" s="51">
        <v>2</v>
      </c>
      <c r="J4011" s="47">
        <v>2</v>
      </c>
    </row>
    <row r="4012" spans="1:10" x14ac:dyDescent="0.25">
      <c r="A4012" s="59" t="s">
        <v>204</v>
      </c>
      <c r="B4012" s="46" t="s">
        <v>193</v>
      </c>
      <c r="C4012" s="46" t="s">
        <v>181</v>
      </c>
      <c r="D4012" s="46" t="s">
        <v>186</v>
      </c>
      <c r="E4012" s="68">
        <f>_xlfn.XLOOKUP(Tabela4[[#This Row],[Origem]],Tabela2[Estado],Tabela2[Id_Porto],-1)</f>
        <v>6</v>
      </c>
      <c r="F4012" s="68">
        <f>_xlfn.XLOOKUP(Tabela4[[#This Row],[Destino]],Tabela2[Estado],Tabela2[Id_Porto],-1)</f>
        <v>11</v>
      </c>
      <c r="G4012" s="68">
        <f>_xlfn.XLOOKUP(Tabela4[[#This Row],[Tipo]],Tabela5[Tipo],Tabela5[Id_Carga],-1)</f>
        <v>4</v>
      </c>
      <c r="H4012" s="59">
        <f>MONTH(DATE(2024, FIND(Tabela4[[#This Row],[Mês]], "janfevmarabrmaijunjulagosetoutnovdez")/3 + 1, 1))</f>
        <v>9</v>
      </c>
      <c r="I4012" s="51">
        <v>1</v>
      </c>
      <c r="J4012" s="47">
        <v>2</v>
      </c>
    </row>
    <row r="4013" spans="1:10" x14ac:dyDescent="0.25">
      <c r="A4013" s="59" t="s">
        <v>204</v>
      </c>
      <c r="B4013" s="46" t="s">
        <v>191</v>
      </c>
      <c r="C4013" s="46" t="s">
        <v>181</v>
      </c>
      <c r="D4013" s="46" t="s">
        <v>184</v>
      </c>
      <c r="E4013" s="68">
        <f>_xlfn.XLOOKUP(Tabela4[[#This Row],[Origem]],Tabela2[Estado],Tabela2[Id_Porto],-1)</f>
        <v>6</v>
      </c>
      <c r="F4013" s="68">
        <f>_xlfn.XLOOKUP(Tabela4[[#This Row],[Destino]],Tabela2[Estado],Tabela2[Id_Porto],-1)</f>
        <v>9</v>
      </c>
      <c r="G4013" s="68">
        <f>_xlfn.XLOOKUP(Tabela4[[#This Row],[Tipo]],Tabela5[Tipo],Tabela5[Id_Carga],-1)</f>
        <v>3</v>
      </c>
      <c r="H4013" s="59">
        <f>MONTH(DATE(2024, FIND(Tabela4[[#This Row],[Mês]], "janfevmarabrmaijunjulagosetoutnovdez")/3 + 1, 1))</f>
        <v>9</v>
      </c>
      <c r="I4013" s="51">
        <v>1</v>
      </c>
      <c r="J4013" s="47">
        <v>2</v>
      </c>
    </row>
    <row r="4014" spans="1:10" x14ac:dyDescent="0.25">
      <c r="A4014" s="59" t="s">
        <v>204</v>
      </c>
      <c r="B4014" s="46" t="s">
        <v>192</v>
      </c>
      <c r="C4014" s="46" t="s">
        <v>86</v>
      </c>
      <c r="D4014" s="46" t="s">
        <v>177</v>
      </c>
      <c r="E4014" s="68">
        <f>_xlfn.XLOOKUP(Tabela4[[#This Row],[Origem]],Tabela2[Estado],Tabela2[Id_Porto],-1)</f>
        <v>4</v>
      </c>
      <c r="F4014" s="68">
        <f>_xlfn.XLOOKUP(Tabela4[[#This Row],[Destino]],Tabela2[Estado],Tabela2[Id_Porto],-1)</f>
        <v>1</v>
      </c>
      <c r="G4014" s="68">
        <f>_xlfn.XLOOKUP(Tabela4[[#This Row],[Tipo]],Tabela5[Tipo],Tabela5[Id_Carga],-1)</f>
        <v>1</v>
      </c>
      <c r="H4014" s="59">
        <f>MONTH(DATE(2024, FIND(Tabela4[[#This Row],[Mês]], "janfevmarabrmaijunjulagosetoutnovdez")/3 + 1, 1))</f>
        <v>9</v>
      </c>
      <c r="I4014" s="51">
        <v>2</v>
      </c>
      <c r="J4014" s="47">
        <v>2</v>
      </c>
    </row>
    <row r="4015" spans="1:10" x14ac:dyDescent="0.25">
      <c r="A4015" s="59" t="s">
        <v>204</v>
      </c>
      <c r="B4015" s="46" t="s">
        <v>193</v>
      </c>
      <c r="C4015" s="46" t="s">
        <v>182</v>
      </c>
      <c r="D4015" s="46" t="s">
        <v>183</v>
      </c>
      <c r="E4015" s="68">
        <f>_xlfn.XLOOKUP(Tabela4[[#This Row],[Origem]],Tabela2[Estado],Tabela2[Id_Porto],-1)</f>
        <v>7</v>
      </c>
      <c r="F4015" s="68">
        <f>_xlfn.XLOOKUP(Tabela4[[#This Row],[Destino]],Tabela2[Estado],Tabela2[Id_Porto],-1)</f>
        <v>8</v>
      </c>
      <c r="G4015" s="68">
        <f>_xlfn.XLOOKUP(Tabela4[[#This Row],[Tipo]],Tabela5[Tipo],Tabela5[Id_Carga],-1)</f>
        <v>4</v>
      </c>
      <c r="H4015" s="59">
        <f>MONTH(DATE(2024, FIND(Tabela4[[#This Row],[Mês]], "janfevmarabrmaijunjulagosetoutnovdez")/3 + 1, 1))</f>
        <v>9</v>
      </c>
      <c r="I4015" s="51">
        <v>1</v>
      </c>
      <c r="J4015" s="47">
        <v>2</v>
      </c>
    </row>
    <row r="4016" spans="1:10" x14ac:dyDescent="0.25">
      <c r="A4016" s="59" t="s">
        <v>204</v>
      </c>
      <c r="B4016" s="46" t="s">
        <v>192</v>
      </c>
      <c r="C4016" s="46" t="s">
        <v>182</v>
      </c>
      <c r="D4016" s="46" t="s">
        <v>187</v>
      </c>
      <c r="E4016" s="68">
        <f>_xlfn.XLOOKUP(Tabela4[[#This Row],[Origem]],Tabela2[Estado],Tabela2[Id_Porto],-1)</f>
        <v>7</v>
      </c>
      <c r="F4016" s="68">
        <f>_xlfn.XLOOKUP(Tabela4[[#This Row],[Destino]],Tabela2[Estado],Tabela2[Id_Porto],-1)</f>
        <v>12</v>
      </c>
      <c r="G4016" s="68">
        <f>_xlfn.XLOOKUP(Tabela4[[#This Row],[Tipo]],Tabela5[Tipo],Tabela5[Id_Carga],-1)</f>
        <v>1</v>
      </c>
      <c r="H4016" s="59">
        <f>MONTH(DATE(2024, FIND(Tabela4[[#This Row],[Mês]], "janfevmarabrmaijunjulagosetoutnovdez")/3 + 1, 1))</f>
        <v>9</v>
      </c>
      <c r="I4016" s="51">
        <v>2</v>
      </c>
      <c r="J4016" s="47">
        <v>2</v>
      </c>
    </row>
    <row r="4017" spans="1:10" x14ac:dyDescent="0.25">
      <c r="A4017" s="59" t="s">
        <v>204</v>
      </c>
      <c r="B4017" s="46" t="s">
        <v>191</v>
      </c>
      <c r="C4017" s="46" t="s">
        <v>182</v>
      </c>
      <c r="D4017" s="46" t="s">
        <v>184</v>
      </c>
      <c r="E4017" s="68">
        <f>_xlfn.XLOOKUP(Tabela4[[#This Row],[Origem]],Tabela2[Estado],Tabela2[Id_Porto],-1)</f>
        <v>7</v>
      </c>
      <c r="F4017" s="68">
        <f>_xlfn.XLOOKUP(Tabela4[[#This Row],[Destino]],Tabela2[Estado],Tabela2[Id_Porto],-1)</f>
        <v>9</v>
      </c>
      <c r="G4017" s="68">
        <f>_xlfn.XLOOKUP(Tabela4[[#This Row],[Tipo]],Tabela5[Tipo],Tabela5[Id_Carga],-1)</f>
        <v>3</v>
      </c>
      <c r="H4017" s="59">
        <f>MONTH(DATE(2024, FIND(Tabela4[[#This Row],[Mês]], "janfevmarabrmaijunjulagosetoutnovdez")/3 + 1, 1))</f>
        <v>9</v>
      </c>
      <c r="I4017" s="51">
        <v>1</v>
      </c>
      <c r="J4017" s="47">
        <v>2</v>
      </c>
    </row>
    <row r="4018" spans="1:10" x14ac:dyDescent="0.25">
      <c r="A4018" s="59" t="s">
        <v>204</v>
      </c>
      <c r="B4018" s="46" t="s">
        <v>191</v>
      </c>
      <c r="C4018" s="46" t="s">
        <v>180</v>
      </c>
      <c r="D4018" s="46" t="s">
        <v>177</v>
      </c>
      <c r="E4018" s="68">
        <f>_xlfn.XLOOKUP(Tabela4[[#This Row],[Origem]],Tabela2[Estado],Tabela2[Id_Porto],-1)</f>
        <v>5</v>
      </c>
      <c r="F4018" s="68">
        <f>_xlfn.XLOOKUP(Tabela4[[#This Row],[Destino]],Tabela2[Estado],Tabela2[Id_Porto],-1)</f>
        <v>1</v>
      </c>
      <c r="G4018" s="68">
        <f>_xlfn.XLOOKUP(Tabela4[[#This Row],[Tipo]],Tabela5[Tipo],Tabela5[Id_Carga],-1)</f>
        <v>3</v>
      </c>
      <c r="H4018" s="59">
        <f>MONTH(DATE(2024, FIND(Tabela4[[#This Row],[Mês]], "janfevmarabrmaijunjulagosetoutnovdez")/3 + 1, 1))</f>
        <v>9</v>
      </c>
      <c r="I4018" s="51">
        <v>2</v>
      </c>
      <c r="J4018" s="47">
        <v>2</v>
      </c>
    </row>
    <row r="4019" spans="1:10" x14ac:dyDescent="0.25">
      <c r="A4019" s="59" t="s">
        <v>204</v>
      </c>
      <c r="B4019" s="46" t="s">
        <v>193</v>
      </c>
      <c r="C4019" s="46" t="s">
        <v>180</v>
      </c>
      <c r="D4019" s="46" t="s">
        <v>183</v>
      </c>
      <c r="E4019" s="68">
        <f>_xlfn.XLOOKUP(Tabela4[[#This Row],[Origem]],Tabela2[Estado],Tabela2[Id_Porto],-1)</f>
        <v>5</v>
      </c>
      <c r="F4019" s="68">
        <f>_xlfn.XLOOKUP(Tabela4[[#This Row],[Destino]],Tabela2[Estado],Tabela2[Id_Porto],-1)</f>
        <v>8</v>
      </c>
      <c r="G4019" s="68">
        <f>_xlfn.XLOOKUP(Tabela4[[#This Row],[Tipo]],Tabela5[Tipo],Tabela5[Id_Carga],-1)</f>
        <v>4</v>
      </c>
      <c r="H4019" s="59">
        <f>MONTH(DATE(2024, FIND(Tabela4[[#This Row],[Mês]], "janfevmarabrmaijunjulagosetoutnovdez")/3 + 1, 1))</f>
        <v>9</v>
      </c>
      <c r="I4019" s="51">
        <v>1</v>
      </c>
      <c r="J4019" s="47">
        <v>2</v>
      </c>
    </row>
    <row r="4020" spans="1:10" x14ac:dyDescent="0.25">
      <c r="A4020" s="59" t="s">
        <v>204</v>
      </c>
      <c r="B4020" s="46" t="s">
        <v>192</v>
      </c>
      <c r="C4020" s="46" t="s">
        <v>180</v>
      </c>
      <c r="D4020" s="46" t="s">
        <v>186</v>
      </c>
      <c r="E4020" s="68">
        <f>_xlfn.XLOOKUP(Tabela4[[#This Row],[Origem]],Tabela2[Estado],Tabela2[Id_Porto],-1)</f>
        <v>5</v>
      </c>
      <c r="F4020" s="68">
        <f>_xlfn.XLOOKUP(Tabela4[[#This Row],[Destino]],Tabela2[Estado],Tabela2[Id_Porto],-1)</f>
        <v>11</v>
      </c>
      <c r="G4020" s="68">
        <f>_xlfn.XLOOKUP(Tabela4[[#This Row],[Tipo]],Tabela5[Tipo],Tabela5[Id_Carga],-1)</f>
        <v>1</v>
      </c>
      <c r="H4020" s="59">
        <f>MONTH(DATE(2024, FIND(Tabela4[[#This Row],[Mês]], "janfevmarabrmaijunjulagosetoutnovdez")/3 + 1, 1))</f>
        <v>9</v>
      </c>
      <c r="I4020" s="51">
        <v>2</v>
      </c>
      <c r="J4020" s="47">
        <v>2</v>
      </c>
    </row>
    <row r="4021" spans="1:10" x14ac:dyDescent="0.25">
      <c r="A4021" s="59" t="s">
        <v>204</v>
      </c>
      <c r="B4021" s="46" t="s">
        <v>193</v>
      </c>
      <c r="C4021" s="46" t="s">
        <v>185</v>
      </c>
      <c r="D4021" s="46" t="s">
        <v>86</v>
      </c>
      <c r="E4021" s="68">
        <f>_xlfn.XLOOKUP(Tabela4[[#This Row],[Origem]],Tabela2[Estado],Tabela2[Id_Porto],-1)</f>
        <v>10</v>
      </c>
      <c r="F4021" s="68">
        <f>_xlfn.XLOOKUP(Tabela4[[#This Row],[Destino]],Tabela2[Estado],Tabela2[Id_Porto],-1)</f>
        <v>4</v>
      </c>
      <c r="G4021" s="68">
        <f>_xlfn.XLOOKUP(Tabela4[[#This Row],[Tipo]],Tabela5[Tipo],Tabela5[Id_Carga],-1)</f>
        <v>4</v>
      </c>
      <c r="H4021" s="59">
        <f>MONTH(DATE(2024, FIND(Tabela4[[#This Row],[Mês]], "janfevmarabrmaijunjulagosetoutnovdez")/3 + 1, 1))</f>
        <v>9</v>
      </c>
      <c r="I4021" s="51">
        <v>1</v>
      </c>
      <c r="J4021" s="47">
        <v>2</v>
      </c>
    </row>
    <row r="4022" spans="1:10" x14ac:dyDescent="0.25">
      <c r="A4022" s="59" t="s">
        <v>204</v>
      </c>
      <c r="B4022" s="46" t="s">
        <v>193</v>
      </c>
      <c r="C4022" s="46" t="s">
        <v>185</v>
      </c>
      <c r="D4022" s="46" t="s">
        <v>183</v>
      </c>
      <c r="E4022" s="68">
        <f>_xlfn.XLOOKUP(Tabela4[[#This Row],[Origem]],Tabela2[Estado],Tabela2[Id_Porto],-1)</f>
        <v>10</v>
      </c>
      <c r="F4022" s="68">
        <f>_xlfn.XLOOKUP(Tabela4[[#This Row],[Destino]],Tabela2[Estado],Tabela2[Id_Porto],-1)</f>
        <v>8</v>
      </c>
      <c r="G4022" s="68">
        <f>_xlfn.XLOOKUP(Tabela4[[#This Row],[Tipo]],Tabela5[Tipo],Tabela5[Id_Carga],-1)</f>
        <v>4</v>
      </c>
      <c r="H4022" s="59">
        <f>MONTH(DATE(2024, FIND(Tabela4[[#This Row],[Mês]], "janfevmarabrmaijunjulagosetoutnovdez")/3 + 1, 1))</f>
        <v>9</v>
      </c>
      <c r="I4022" s="51">
        <v>1</v>
      </c>
      <c r="J4022" s="47">
        <v>2</v>
      </c>
    </row>
    <row r="4023" spans="1:10" x14ac:dyDescent="0.25">
      <c r="A4023" s="59" t="s">
        <v>204</v>
      </c>
      <c r="B4023" s="46" t="s">
        <v>192</v>
      </c>
      <c r="C4023" s="46" t="s">
        <v>185</v>
      </c>
      <c r="D4023" s="46" t="s">
        <v>186</v>
      </c>
      <c r="E4023" s="68">
        <f>_xlfn.XLOOKUP(Tabela4[[#This Row],[Origem]],Tabela2[Estado],Tabela2[Id_Porto],-1)</f>
        <v>10</v>
      </c>
      <c r="F4023" s="68">
        <f>_xlfn.XLOOKUP(Tabela4[[#This Row],[Destino]],Tabela2[Estado],Tabela2[Id_Porto],-1)</f>
        <v>11</v>
      </c>
      <c r="G4023" s="68">
        <f>_xlfn.XLOOKUP(Tabela4[[#This Row],[Tipo]],Tabela5[Tipo],Tabela5[Id_Carga],-1)</f>
        <v>1</v>
      </c>
      <c r="H4023" s="59">
        <f>MONTH(DATE(2024, FIND(Tabela4[[#This Row],[Mês]], "janfevmarabrmaijunjulagosetoutnovdez")/3 + 1, 1))</f>
        <v>9</v>
      </c>
      <c r="I4023" s="51">
        <v>2</v>
      </c>
      <c r="J4023" s="47">
        <v>2</v>
      </c>
    </row>
    <row r="4024" spans="1:10" x14ac:dyDescent="0.25">
      <c r="A4024" s="59" t="s">
        <v>204</v>
      </c>
      <c r="B4024" s="46" t="s">
        <v>191</v>
      </c>
      <c r="C4024" s="46" t="s">
        <v>183</v>
      </c>
      <c r="D4024" s="46" t="s">
        <v>181</v>
      </c>
      <c r="E4024" s="68">
        <f>_xlfn.XLOOKUP(Tabela4[[#This Row],[Origem]],Tabela2[Estado],Tabela2[Id_Porto],-1)</f>
        <v>8</v>
      </c>
      <c r="F4024" s="68">
        <f>_xlfn.XLOOKUP(Tabela4[[#This Row],[Destino]],Tabela2[Estado],Tabela2[Id_Porto],-1)</f>
        <v>6</v>
      </c>
      <c r="G4024" s="68">
        <f>_xlfn.XLOOKUP(Tabela4[[#This Row],[Tipo]],Tabela5[Tipo],Tabela5[Id_Carga],-1)</f>
        <v>3</v>
      </c>
      <c r="H4024" s="59">
        <f>MONTH(DATE(2024, FIND(Tabela4[[#This Row],[Mês]], "janfevmarabrmaijunjulagosetoutnovdez")/3 + 1, 1))</f>
        <v>9</v>
      </c>
      <c r="I4024" s="51">
        <v>2</v>
      </c>
      <c r="J4024" s="47">
        <v>2</v>
      </c>
    </row>
    <row r="4025" spans="1:10" x14ac:dyDescent="0.25">
      <c r="A4025" s="59" t="s">
        <v>204</v>
      </c>
      <c r="B4025" s="46" t="s">
        <v>191</v>
      </c>
      <c r="C4025" s="46" t="s">
        <v>183</v>
      </c>
      <c r="D4025" s="46" t="s">
        <v>181</v>
      </c>
      <c r="E4025" s="68">
        <f>_xlfn.XLOOKUP(Tabela4[[#This Row],[Origem]],Tabela2[Estado],Tabela2[Id_Porto],-1)</f>
        <v>8</v>
      </c>
      <c r="F4025" s="68">
        <f>_xlfn.XLOOKUP(Tabela4[[#This Row],[Destino]],Tabela2[Estado],Tabela2[Id_Porto],-1)</f>
        <v>6</v>
      </c>
      <c r="G4025" s="68">
        <f>_xlfn.XLOOKUP(Tabela4[[#This Row],[Tipo]],Tabela5[Tipo],Tabela5[Id_Carga],-1)</f>
        <v>3</v>
      </c>
      <c r="H4025" s="59">
        <f>MONTH(DATE(2024, FIND(Tabela4[[#This Row],[Mês]], "janfevmarabrmaijunjulagosetoutnovdez")/3 + 1, 1))</f>
        <v>9</v>
      </c>
      <c r="I4025" s="51">
        <v>1</v>
      </c>
      <c r="J4025" s="47">
        <v>2</v>
      </c>
    </row>
    <row r="4026" spans="1:10" x14ac:dyDescent="0.25">
      <c r="A4026" s="59" t="s">
        <v>204</v>
      </c>
      <c r="B4026" s="46" t="s">
        <v>191</v>
      </c>
      <c r="C4026" s="46" t="s">
        <v>183</v>
      </c>
      <c r="D4026" s="46" t="s">
        <v>186</v>
      </c>
      <c r="E4026" s="68">
        <f>_xlfn.XLOOKUP(Tabela4[[#This Row],[Origem]],Tabela2[Estado],Tabela2[Id_Porto],-1)</f>
        <v>8</v>
      </c>
      <c r="F4026" s="68">
        <f>_xlfn.XLOOKUP(Tabela4[[#This Row],[Destino]],Tabela2[Estado],Tabela2[Id_Porto],-1)</f>
        <v>11</v>
      </c>
      <c r="G4026" s="68">
        <f>_xlfn.XLOOKUP(Tabela4[[#This Row],[Tipo]],Tabela5[Tipo],Tabela5[Id_Carga],-1)</f>
        <v>3</v>
      </c>
      <c r="H4026" s="59">
        <f>MONTH(DATE(2024, FIND(Tabela4[[#This Row],[Mês]], "janfevmarabrmaijunjulagosetoutnovdez")/3 + 1, 1))</f>
        <v>9</v>
      </c>
      <c r="I4026" s="51">
        <v>1</v>
      </c>
      <c r="J4026" s="47">
        <v>2</v>
      </c>
    </row>
    <row r="4027" spans="1:10" x14ac:dyDescent="0.25">
      <c r="A4027" s="59" t="s">
        <v>204</v>
      </c>
      <c r="B4027" s="46" t="s">
        <v>191</v>
      </c>
      <c r="C4027" s="46" t="s">
        <v>187</v>
      </c>
      <c r="D4027" s="46" t="s">
        <v>177</v>
      </c>
      <c r="E4027" s="68">
        <f>_xlfn.XLOOKUP(Tabela4[[#This Row],[Origem]],Tabela2[Estado],Tabela2[Id_Porto],-1)</f>
        <v>12</v>
      </c>
      <c r="F4027" s="68">
        <f>_xlfn.XLOOKUP(Tabela4[[#This Row],[Destino]],Tabela2[Estado],Tabela2[Id_Porto],-1)</f>
        <v>1</v>
      </c>
      <c r="G4027" s="68">
        <f>_xlfn.XLOOKUP(Tabela4[[#This Row],[Tipo]],Tabela5[Tipo],Tabela5[Id_Carga],-1)</f>
        <v>3</v>
      </c>
      <c r="H4027" s="59">
        <f>MONTH(DATE(2024, FIND(Tabela4[[#This Row],[Mês]], "janfevmarabrmaijunjulagosetoutnovdez")/3 + 1, 1))</f>
        <v>9</v>
      </c>
      <c r="I4027" s="51">
        <v>2</v>
      </c>
      <c r="J4027" s="47">
        <v>2</v>
      </c>
    </row>
    <row r="4028" spans="1:10" x14ac:dyDescent="0.25">
      <c r="A4028" s="59" t="s">
        <v>204</v>
      </c>
      <c r="B4028" s="46" t="s">
        <v>193</v>
      </c>
      <c r="C4028" s="46" t="s">
        <v>187</v>
      </c>
      <c r="D4028" s="46" t="s">
        <v>177</v>
      </c>
      <c r="E4028" s="68">
        <f>_xlfn.XLOOKUP(Tabela4[[#This Row],[Origem]],Tabela2[Estado],Tabela2[Id_Porto],-1)</f>
        <v>12</v>
      </c>
      <c r="F4028" s="68">
        <f>_xlfn.XLOOKUP(Tabela4[[#This Row],[Destino]],Tabela2[Estado],Tabela2[Id_Porto],-1)</f>
        <v>1</v>
      </c>
      <c r="G4028" s="68">
        <f>_xlfn.XLOOKUP(Tabela4[[#This Row],[Tipo]],Tabela5[Tipo],Tabela5[Id_Carga],-1)</f>
        <v>4</v>
      </c>
      <c r="H4028" s="59">
        <f>MONTH(DATE(2024, FIND(Tabela4[[#This Row],[Mês]], "janfevmarabrmaijunjulagosetoutnovdez")/3 + 1, 1))</f>
        <v>9</v>
      </c>
      <c r="I4028" s="51">
        <v>1</v>
      </c>
      <c r="J4028" s="47">
        <v>2</v>
      </c>
    </row>
    <row r="4029" spans="1:10" x14ac:dyDescent="0.25">
      <c r="A4029" s="59" t="s">
        <v>204</v>
      </c>
      <c r="B4029" s="46" t="s">
        <v>191</v>
      </c>
      <c r="C4029" s="46" t="s">
        <v>187</v>
      </c>
      <c r="D4029" s="46" t="s">
        <v>181</v>
      </c>
      <c r="E4029" s="68">
        <f>_xlfn.XLOOKUP(Tabela4[[#This Row],[Origem]],Tabela2[Estado],Tabela2[Id_Porto],-1)</f>
        <v>12</v>
      </c>
      <c r="F4029" s="68">
        <f>_xlfn.XLOOKUP(Tabela4[[#This Row],[Destino]],Tabela2[Estado],Tabela2[Id_Porto],-1)</f>
        <v>6</v>
      </c>
      <c r="G4029" s="68">
        <f>_xlfn.XLOOKUP(Tabela4[[#This Row],[Tipo]],Tabela5[Tipo],Tabela5[Id_Carga],-1)</f>
        <v>3</v>
      </c>
      <c r="H4029" s="59">
        <f>MONTH(DATE(2024, FIND(Tabela4[[#This Row],[Mês]], "janfevmarabrmaijunjulagosetoutnovdez")/3 + 1, 1))</f>
        <v>9</v>
      </c>
      <c r="I4029" s="51">
        <v>1</v>
      </c>
      <c r="J4029" s="47">
        <v>2</v>
      </c>
    </row>
    <row r="4030" spans="1:10" x14ac:dyDescent="0.25">
      <c r="A4030" s="59" t="s">
        <v>204</v>
      </c>
      <c r="B4030" s="46" t="s">
        <v>191</v>
      </c>
      <c r="C4030" s="46" t="s">
        <v>187</v>
      </c>
      <c r="D4030" s="46" t="s">
        <v>180</v>
      </c>
      <c r="E4030" s="68">
        <f>_xlfn.XLOOKUP(Tabela4[[#This Row],[Origem]],Tabela2[Estado],Tabela2[Id_Porto],-1)</f>
        <v>12</v>
      </c>
      <c r="F4030" s="68">
        <f>_xlfn.XLOOKUP(Tabela4[[#This Row],[Destino]],Tabela2[Estado],Tabela2[Id_Porto],-1)</f>
        <v>5</v>
      </c>
      <c r="G4030" s="68">
        <f>_xlfn.XLOOKUP(Tabela4[[#This Row],[Tipo]],Tabela5[Tipo],Tabela5[Id_Carga],-1)</f>
        <v>3</v>
      </c>
      <c r="H4030" s="59">
        <f>MONTH(DATE(2024, FIND(Tabela4[[#This Row],[Mês]], "janfevmarabrmaijunjulagosetoutnovdez")/3 + 1, 1))</f>
        <v>9</v>
      </c>
      <c r="I4030" s="51">
        <v>1</v>
      </c>
      <c r="J4030" s="47">
        <v>2</v>
      </c>
    </row>
    <row r="4031" spans="1:10" x14ac:dyDescent="0.25">
      <c r="A4031" s="59" t="s">
        <v>204</v>
      </c>
      <c r="B4031" s="46" t="s">
        <v>193</v>
      </c>
      <c r="C4031" s="46" t="s">
        <v>187</v>
      </c>
      <c r="D4031" s="46" t="s">
        <v>183</v>
      </c>
      <c r="E4031" s="68">
        <f>_xlfn.XLOOKUP(Tabela4[[#This Row],[Origem]],Tabela2[Estado],Tabela2[Id_Porto],-1)</f>
        <v>12</v>
      </c>
      <c r="F4031" s="68">
        <f>_xlfn.XLOOKUP(Tabela4[[#This Row],[Destino]],Tabela2[Estado],Tabela2[Id_Porto],-1)</f>
        <v>8</v>
      </c>
      <c r="G4031" s="68">
        <f>_xlfn.XLOOKUP(Tabela4[[#This Row],[Tipo]],Tabela5[Tipo],Tabela5[Id_Carga],-1)</f>
        <v>4</v>
      </c>
      <c r="H4031" s="59">
        <f>MONTH(DATE(2024, FIND(Tabela4[[#This Row],[Mês]], "janfevmarabrmaijunjulagosetoutnovdez")/3 + 1, 1))</f>
        <v>9</v>
      </c>
      <c r="I4031" s="51">
        <v>1</v>
      </c>
      <c r="J4031" s="47">
        <v>2</v>
      </c>
    </row>
    <row r="4032" spans="1:10" x14ac:dyDescent="0.25">
      <c r="A4032" s="59" t="s">
        <v>204</v>
      </c>
      <c r="B4032" s="46" t="s">
        <v>191</v>
      </c>
      <c r="C4032" s="46" t="s">
        <v>187</v>
      </c>
      <c r="D4032" s="46" t="s">
        <v>186</v>
      </c>
      <c r="E4032" s="68">
        <f>_xlfn.XLOOKUP(Tabela4[[#This Row],[Origem]],Tabela2[Estado],Tabela2[Id_Porto],-1)</f>
        <v>12</v>
      </c>
      <c r="F4032" s="68">
        <f>_xlfn.XLOOKUP(Tabela4[[#This Row],[Destino]],Tabela2[Estado],Tabela2[Id_Porto],-1)</f>
        <v>11</v>
      </c>
      <c r="G4032" s="68">
        <f>_xlfn.XLOOKUP(Tabela4[[#This Row],[Tipo]],Tabela5[Tipo],Tabela5[Id_Carga],-1)</f>
        <v>3</v>
      </c>
      <c r="H4032" s="59">
        <f>MONTH(DATE(2024, FIND(Tabela4[[#This Row],[Mês]], "janfevmarabrmaijunjulagosetoutnovdez")/3 + 1, 1))</f>
        <v>9</v>
      </c>
      <c r="I4032" s="51">
        <v>1</v>
      </c>
      <c r="J4032" s="47">
        <v>2</v>
      </c>
    </row>
    <row r="4033" spans="1:10" x14ac:dyDescent="0.25">
      <c r="A4033" s="59" t="s">
        <v>204</v>
      </c>
      <c r="B4033" s="46" t="s">
        <v>191</v>
      </c>
      <c r="C4033" s="46" t="s">
        <v>187</v>
      </c>
      <c r="D4033" s="46" t="s">
        <v>186</v>
      </c>
      <c r="E4033" s="68">
        <f>_xlfn.XLOOKUP(Tabela4[[#This Row],[Origem]],Tabela2[Estado],Tabela2[Id_Porto],-1)</f>
        <v>12</v>
      </c>
      <c r="F4033" s="68">
        <f>_xlfn.XLOOKUP(Tabela4[[#This Row],[Destino]],Tabela2[Estado],Tabela2[Id_Porto],-1)</f>
        <v>11</v>
      </c>
      <c r="G4033" s="68">
        <f>_xlfn.XLOOKUP(Tabela4[[#This Row],[Tipo]],Tabela5[Tipo],Tabela5[Id_Carga],-1)</f>
        <v>3</v>
      </c>
      <c r="H4033" s="59">
        <f>MONTH(DATE(2024, FIND(Tabela4[[#This Row],[Mês]], "janfevmarabrmaijunjulagosetoutnovdez")/3 + 1, 1))</f>
        <v>9</v>
      </c>
      <c r="I4033" s="51">
        <v>1</v>
      </c>
      <c r="J4033" s="47">
        <v>2</v>
      </c>
    </row>
    <row r="4034" spans="1:10" x14ac:dyDescent="0.25">
      <c r="A4034" s="59" t="s">
        <v>204</v>
      </c>
      <c r="B4034" s="46" t="s">
        <v>192</v>
      </c>
      <c r="C4034" s="46" t="s">
        <v>187</v>
      </c>
      <c r="D4034" s="46" t="s">
        <v>184</v>
      </c>
      <c r="E4034" s="68">
        <f>_xlfn.XLOOKUP(Tabela4[[#This Row],[Origem]],Tabela2[Estado],Tabela2[Id_Porto],-1)</f>
        <v>12</v>
      </c>
      <c r="F4034" s="68">
        <f>_xlfn.XLOOKUP(Tabela4[[#This Row],[Destino]],Tabela2[Estado],Tabela2[Id_Porto],-1)</f>
        <v>9</v>
      </c>
      <c r="G4034" s="68">
        <f>_xlfn.XLOOKUP(Tabela4[[#This Row],[Tipo]],Tabela5[Tipo],Tabela5[Id_Carga],-1)</f>
        <v>1</v>
      </c>
      <c r="H4034" s="59">
        <f>MONTH(DATE(2024, FIND(Tabela4[[#This Row],[Mês]], "janfevmarabrmaijunjulagosetoutnovdez")/3 + 1, 1))</f>
        <v>9</v>
      </c>
      <c r="I4034" s="51">
        <v>2</v>
      </c>
      <c r="J4034" s="47">
        <v>2</v>
      </c>
    </row>
    <row r="4035" spans="1:10" x14ac:dyDescent="0.25">
      <c r="A4035" s="59" t="s">
        <v>204</v>
      </c>
      <c r="B4035" s="46" t="s">
        <v>191</v>
      </c>
      <c r="C4035" s="46" t="s">
        <v>186</v>
      </c>
      <c r="D4035" s="46" t="s">
        <v>177</v>
      </c>
      <c r="E4035" s="68">
        <f>_xlfn.XLOOKUP(Tabela4[[#This Row],[Origem]],Tabela2[Estado],Tabela2[Id_Porto],-1)</f>
        <v>11</v>
      </c>
      <c r="F4035" s="68">
        <f>_xlfn.XLOOKUP(Tabela4[[#This Row],[Destino]],Tabela2[Estado],Tabela2[Id_Porto],-1)</f>
        <v>1</v>
      </c>
      <c r="G4035" s="68">
        <f>_xlfn.XLOOKUP(Tabela4[[#This Row],[Tipo]],Tabela5[Tipo],Tabela5[Id_Carga],-1)</f>
        <v>3</v>
      </c>
      <c r="H4035" s="59">
        <f>MONTH(DATE(2024, FIND(Tabela4[[#This Row],[Mês]], "janfevmarabrmaijunjulagosetoutnovdez")/3 + 1, 1))</f>
        <v>9</v>
      </c>
      <c r="I4035" s="51">
        <v>1</v>
      </c>
      <c r="J4035" s="47">
        <v>2</v>
      </c>
    </row>
    <row r="4036" spans="1:10" x14ac:dyDescent="0.25">
      <c r="A4036" s="59" t="s">
        <v>204</v>
      </c>
      <c r="B4036" s="46" t="s">
        <v>194</v>
      </c>
      <c r="C4036" s="46" t="s">
        <v>186</v>
      </c>
      <c r="D4036" s="46" t="s">
        <v>180</v>
      </c>
      <c r="E4036" s="68">
        <f>_xlfn.XLOOKUP(Tabela4[[#This Row],[Origem]],Tabela2[Estado],Tabela2[Id_Porto],-1)</f>
        <v>11</v>
      </c>
      <c r="F4036" s="68">
        <f>_xlfn.XLOOKUP(Tabela4[[#This Row],[Destino]],Tabela2[Estado],Tabela2[Id_Porto],-1)</f>
        <v>5</v>
      </c>
      <c r="G4036" s="68">
        <f>_xlfn.XLOOKUP(Tabela4[[#This Row],[Tipo]],Tabela5[Tipo],Tabela5[Id_Carga],-1)</f>
        <v>2</v>
      </c>
      <c r="H4036" s="59">
        <f>MONTH(DATE(2024, FIND(Tabela4[[#This Row],[Mês]], "janfevmarabrmaijunjulagosetoutnovdez")/3 + 1, 1))</f>
        <v>9</v>
      </c>
      <c r="I4036" s="51">
        <v>2</v>
      </c>
      <c r="J4036" s="47">
        <v>2</v>
      </c>
    </row>
    <row r="4037" spans="1:10" x14ac:dyDescent="0.25">
      <c r="A4037" s="59" t="s">
        <v>204</v>
      </c>
      <c r="B4037" s="46" t="s">
        <v>192</v>
      </c>
      <c r="C4037" s="46" t="s">
        <v>186</v>
      </c>
      <c r="D4037" s="46" t="s">
        <v>183</v>
      </c>
      <c r="E4037" s="68">
        <f>_xlfn.XLOOKUP(Tabela4[[#This Row],[Origem]],Tabela2[Estado],Tabela2[Id_Porto],-1)</f>
        <v>11</v>
      </c>
      <c r="F4037" s="68">
        <f>_xlfn.XLOOKUP(Tabela4[[#This Row],[Destino]],Tabela2[Estado],Tabela2[Id_Porto],-1)</f>
        <v>8</v>
      </c>
      <c r="G4037" s="68">
        <f>_xlfn.XLOOKUP(Tabela4[[#This Row],[Tipo]],Tabela5[Tipo],Tabela5[Id_Carga],-1)</f>
        <v>1</v>
      </c>
      <c r="H4037" s="59">
        <f>MONTH(DATE(2024, FIND(Tabela4[[#This Row],[Mês]], "janfevmarabrmaijunjulagosetoutnovdez")/3 + 1, 1))</f>
        <v>9</v>
      </c>
      <c r="I4037" s="51">
        <v>2</v>
      </c>
      <c r="J4037" s="47">
        <v>2</v>
      </c>
    </row>
    <row r="4038" spans="1:10" x14ac:dyDescent="0.25">
      <c r="A4038" s="59" t="s">
        <v>204</v>
      </c>
      <c r="B4038" s="46" t="s">
        <v>191</v>
      </c>
      <c r="C4038" s="46" t="s">
        <v>186</v>
      </c>
      <c r="D4038" s="46" t="s">
        <v>186</v>
      </c>
      <c r="E4038" s="68">
        <f>_xlfn.XLOOKUP(Tabela4[[#This Row],[Origem]],Tabela2[Estado],Tabela2[Id_Porto],-1)</f>
        <v>11</v>
      </c>
      <c r="F4038" s="68">
        <f>_xlfn.XLOOKUP(Tabela4[[#This Row],[Destino]],Tabela2[Estado],Tabela2[Id_Porto],-1)</f>
        <v>11</v>
      </c>
      <c r="G4038" s="68">
        <f>_xlfn.XLOOKUP(Tabela4[[#This Row],[Tipo]],Tabela5[Tipo],Tabela5[Id_Carga],-1)</f>
        <v>3</v>
      </c>
      <c r="H4038" s="59">
        <f>MONTH(DATE(2024, FIND(Tabela4[[#This Row],[Mês]], "janfevmarabrmaijunjulagosetoutnovdez")/3 + 1, 1))</f>
        <v>9</v>
      </c>
      <c r="I4038" s="51">
        <v>1</v>
      </c>
      <c r="J4038" s="47">
        <v>2</v>
      </c>
    </row>
    <row r="4039" spans="1:10" x14ac:dyDescent="0.25">
      <c r="A4039" s="59" t="s">
        <v>204</v>
      </c>
      <c r="B4039" s="46" t="s">
        <v>191</v>
      </c>
      <c r="C4039" s="46" t="s">
        <v>186</v>
      </c>
      <c r="D4039" s="46" t="s">
        <v>186</v>
      </c>
      <c r="E4039" s="68">
        <f>_xlfn.XLOOKUP(Tabela4[[#This Row],[Origem]],Tabela2[Estado],Tabela2[Id_Porto],-1)</f>
        <v>11</v>
      </c>
      <c r="F4039" s="68">
        <f>_xlfn.XLOOKUP(Tabela4[[#This Row],[Destino]],Tabela2[Estado],Tabela2[Id_Porto],-1)</f>
        <v>11</v>
      </c>
      <c r="G4039" s="68">
        <f>_xlfn.XLOOKUP(Tabela4[[#This Row],[Tipo]],Tabela5[Tipo],Tabela5[Id_Carga],-1)</f>
        <v>3</v>
      </c>
      <c r="H4039" s="59">
        <f>MONTH(DATE(2024, FIND(Tabela4[[#This Row],[Mês]], "janfevmarabrmaijunjulagosetoutnovdez")/3 + 1, 1))</f>
        <v>9</v>
      </c>
      <c r="I4039" s="51">
        <v>1</v>
      </c>
      <c r="J4039" s="47">
        <v>2</v>
      </c>
    </row>
    <row r="4040" spans="1:10" x14ac:dyDescent="0.25">
      <c r="A4040" s="59" t="s">
        <v>204</v>
      </c>
      <c r="B4040" s="46" t="s">
        <v>191</v>
      </c>
      <c r="C4040" s="46" t="s">
        <v>186</v>
      </c>
      <c r="D4040" s="46" t="s">
        <v>184</v>
      </c>
      <c r="E4040" s="68">
        <f>_xlfn.XLOOKUP(Tabela4[[#This Row],[Origem]],Tabela2[Estado],Tabela2[Id_Porto],-1)</f>
        <v>11</v>
      </c>
      <c r="F4040" s="68">
        <f>_xlfn.XLOOKUP(Tabela4[[#This Row],[Destino]],Tabela2[Estado],Tabela2[Id_Porto],-1)</f>
        <v>9</v>
      </c>
      <c r="G4040" s="68">
        <f>_xlfn.XLOOKUP(Tabela4[[#This Row],[Tipo]],Tabela5[Tipo],Tabela5[Id_Carga],-1)</f>
        <v>3</v>
      </c>
      <c r="H4040" s="59">
        <f>MONTH(DATE(2024, FIND(Tabela4[[#This Row],[Mês]], "janfevmarabrmaijunjulagosetoutnovdez")/3 + 1, 1))</f>
        <v>9</v>
      </c>
      <c r="I4040" s="51">
        <v>1</v>
      </c>
      <c r="J4040" s="47">
        <v>2</v>
      </c>
    </row>
    <row r="4041" spans="1:10" x14ac:dyDescent="0.25">
      <c r="A4041" s="59" t="s">
        <v>204</v>
      </c>
      <c r="B4041" s="46" t="s">
        <v>191</v>
      </c>
      <c r="C4041" s="46" t="s">
        <v>184</v>
      </c>
      <c r="D4041" s="46" t="s">
        <v>177</v>
      </c>
      <c r="E4041" s="68">
        <f>_xlfn.XLOOKUP(Tabela4[[#This Row],[Origem]],Tabela2[Estado],Tabela2[Id_Porto],-1)</f>
        <v>9</v>
      </c>
      <c r="F4041" s="68">
        <f>_xlfn.XLOOKUP(Tabela4[[#This Row],[Destino]],Tabela2[Estado],Tabela2[Id_Porto],-1)</f>
        <v>1</v>
      </c>
      <c r="G4041" s="68">
        <f>_xlfn.XLOOKUP(Tabela4[[#This Row],[Tipo]],Tabela5[Tipo],Tabela5[Id_Carga],-1)</f>
        <v>3</v>
      </c>
      <c r="H4041" s="59">
        <f>MONTH(DATE(2024, FIND(Tabela4[[#This Row],[Mês]], "janfevmarabrmaijunjulagosetoutnovdez")/3 + 1, 1))</f>
        <v>9</v>
      </c>
      <c r="I4041" s="51">
        <v>1</v>
      </c>
      <c r="J4041" s="47">
        <v>2</v>
      </c>
    </row>
    <row r="4042" spans="1:10" x14ac:dyDescent="0.25">
      <c r="A4042" s="59" t="s">
        <v>204</v>
      </c>
      <c r="B4042" s="46" t="s">
        <v>191</v>
      </c>
      <c r="C4042" s="46" t="s">
        <v>184</v>
      </c>
      <c r="D4042" s="46" t="s">
        <v>181</v>
      </c>
      <c r="E4042" s="68">
        <f>_xlfn.XLOOKUP(Tabela4[[#This Row],[Origem]],Tabela2[Estado],Tabela2[Id_Porto],-1)</f>
        <v>9</v>
      </c>
      <c r="F4042" s="68">
        <f>_xlfn.XLOOKUP(Tabela4[[#This Row],[Destino]],Tabela2[Estado],Tabela2[Id_Porto],-1)</f>
        <v>6</v>
      </c>
      <c r="G4042" s="68">
        <f>_xlfn.XLOOKUP(Tabela4[[#This Row],[Tipo]],Tabela5[Tipo],Tabela5[Id_Carga],-1)</f>
        <v>3</v>
      </c>
      <c r="H4042" s="59">
        <f>MONTH(DATE(2024, FIND(Tabela4[[#This Row],[Mês]], "janfevmarabrmaijunjulagosetoutnovdez")/3 + 1, 1))</f>
        <v>9</v>
      </c>
      <c r="I4042" s="51">
        <v>2</v>
      </c>
      <c r="J4042" s="47">
        <v>2</v>
      </c>
    </row>
    <row r="4043" spans="1:10" x14ac:dyDescent="0.25">
      <c r="A4043" s="59" t="s">
        <v>204</v>
      </c>
      <c r="B4043" s="46" t="s">
        <v>191</v>
      </c>
      <c r="C4043" s="46" t="s">
        <v>184</v>
      </c>
      <c r="D4043" s="46" t="s">
        <v>181</v>
      </c>
      <c r="E4043" s="68">
        <f>_xlfn.XLOOKUP(Tabela4[[#This Row],[Origem]],Tabela2[Estado],Tabela2[Id_Porto],-1)</f>
        <v>9</v>
      </c>
      <c r="F4043" s="68">
        <f>_xlfn.XLOOKUP(Tabela4[[#This Row],[Destino]],Tabela2[Estado],Tabela2[Id_Porto],-1)</f>
        <v>6</v>
      </c>
      <c r="G4043" s="68">
        <f>_xlfn.XLOOKUP(Tabela4[[#This Row],[Tipo]],Tabela5[Tipo],Tabela5[Id_Carga],-1)</f>
        <v>3</v>
      </c>
      <c r="H4043" s="59">
        <f>MONTH(DATE(2024, FIND(Tabela4[[#This Row],[Mês]], "janfevmarabrmaijunjulagosetoutnovdez")/3 + 1, 1))</f>
        <v>9</v>
      </c>
      <c r="I4043" s="51">
        <v>1</v>
      </c>
      <c r="J4043" s="47">
        <v>2</v>
      </c>
    </row>
    <row r="4044" spans="1:10" x14ac:dyDescent="0.25">
      <c r="A4044" s="59" t="s">
        <v>204</v>
      </c>
      <c r="B4044" s="46" t="s">
        <v>192</v>
      </c>
      <c r="C4044" s="46" t="s">
        <v>184</v>
      </c>
      <c r="D4044" s="46" t="s">
        <v>86</v>
      </c>
      <c r="E4044" s="68">
        <f>_xlfn.XLOOKUP(Tabela4[[#This Row],[Origem]],Tabela2[Estado],Tabela2[Id_Porto],-1)</f>
        <v>9</v>
      </c>
      <c r="F4044" s="68">
        <f>_xlfn.XLOOKUP(Tabela4[[#This Row],[Destino]],Tabela2[Estado],Tabela2[Id_Porto],-1)</f>
        <v>4</v>
      </c>
      <c r="G4044" s="68">
        <f>_xlfn.XLOOKUP(Tabela4[[#This Row],[Tipo]],Tabela5[Tipo],Tabela5[Id_Carga],-1)</f>
        <v>1</v>
      </c>
      <c r="H4044" s="59">
        <f>MONTH(DATE(2024, FIND(Tabela4[[#This Row],[Mês]], "janfevmarabrmaijunjulagosetoutnovdez")/3 + 1, 1))</f>
        <v>9</v>
      </c>
      <c r="I4044" s="51">
        <v>2</v>
      </c>
      <c r="J4044" s="47">
        <v>2</v>
      </c>
    </row>
    <row r="4045" spans="1:10" x14ac:dyDescent="0.25">
      <c r="A4045" s="59" t="s">
        <v>204</v>
      </c>
      <c r="B4045" s="46" t="s">
        <v>194</v>
      </c>
      <c r="C4045" s="46" t="s">
        <v>184</v>
      </c>
      <c r="D4045" s="46" t="s">
        <v>180</v>
      </c>
      <c r="E4045" s="68">
        <f>_xlfn.XLOOKUP(Tabela4[[#This Row],[Origem]],Tabela2[Estado],Tabela2[Id_Porto],-1)</f>
        <v>9</v>
      </c>
      <c r="F4045" s="68">
        <f>_xlfn.XLOOKUP(Tabela4[[#This Row],[Destino]],Tabela2[Estado],Tabela2[Id_Porto],-1)</f>
        <v>5</v>
      </c>
      <c r="G4045" s="68">
        <f>_xlfn.XLOOKUP(Tabela4[[#This Row],[Tipo]],Tabela5[Tipo],Tabela5[Id_Carga],-1)</f>
        <v>2</v>
      </c>
      <c r="H4045" s="59">
        <f>MONTH(DATE(2024, FIND(Tabela4[[#This Row],[Mês]], "janfevmarabrmaijunjulagosetoutnovdez")/3 + 1, 1))</f>
        <v>9</v>
      </c>
      <c r="I4045" s="51">
        <v>2</v>
      </c>
      <c r="J4045" s="47">
        <v>2</v>
      </c>
    </row>
    <row r="4046" spans="1:10" x14ac:dyDescent="0.25">
      <c r="A4046" s="59" t="s">
        <v>204</v>
      </c>
      <c r="B4046" s="46" t="s">
        <v>191</v>
      </c>
      <c r="C4046" s="46" t="s">
        <v>184</v>
      </c>
      <c r="D4046" s="46" t="s">
        <v>180</v>
      </c>
      <c r="E4046" s="68">
        <f>_xlfn.XLOOKUP(Tabela4[[#This Row],[Origem]],Tabela2[Estado],Tabela2[Id_Porto],-1)</f>
        <v>9</v>
      </c>
      <c r="F4046" s="68">
        <f>_xlfn.XLOOKUP(Tabela4[[#This Row],[Destino]],Tabela2[Estado],Tabela2[Id_Porto],-1)</f>
        <v>5</v>
      </c>
      <c r="G4046" s="68">
        <f>_xlfn.XLOOKUP(Tabela4[[#This Row],[Tipo]],Tabela5[Tipo],Tabela5[Id_Carga],-1)</f>
        <v>3</v>
      </c>
      <c r="H4046" s="59">
        <f>MONTH(DATE(2024, FIND(Tabela4[[#This Row],[Mês]], "janfevmarabrmaijunjulagosetoutnovdez")/3 + 1, 1))</f>
        <v>9</v>
      </c>
      <c r="I4046" s="51">
        <v>1</v>
      </c>
      <c r="J4046" s="47">
        <v>2</v>
      </c>
    </row>
    <row r="4047" spans="1:10" x14ac:dyDescent="0.25">
      <c r="A4047" s="59" t="s">
        <v>204</v>
      </c>
      <c r="B4047" s="46" t="s">
        <v>191</v>
      </c>
      <c r="C4047" s="46" t="s">
        <v>184</v>
      </c>
      <c r="D4047" s="46" t="s">
        <v>183</v>
      </c>
      <c r="E4047" s="68">
        <f>_xlfn.XLOOKUP(Tabela4[[#This Row],[Origem]],Tabela2[Estado],Tabela2[Id_Porto],-1)</f>
        <v>9</v>
      </c>
      <c r="F4047" s="68">
        <f>_xlfn.XLOOKUP(Tabela4[[#This Row],[Destino]],Tabela2[Estado],Tabela2[Id_Porto],-1)</f>
        <v>8</v>
      </c>
      <c r="G4047" s="68">
        <f>_xlfn.XLOOKUP(Tabela4[[#This Row],[Tipo]],Tabela5[Tipo],Tabela5[Id_Carga],-1)</f>
        <v>3</v>
      </c>
      <c r="H4047" s="59">
        <f>MONTH(DATE(2024, FIND(Tabela4[[#This Row],[Mês]], "janfevmarabrmaijunjulagosetoutnovdez")/3 + 1, 1))</f>
        <v>9</v>
      </c>
      <c r="I4047" s="51">
        <v>1</v>
      </c>
      <c r="J4047" s="47">
        <v>2</v>
      </c>
    </row>
    <row r="4048" spans="1:10" x14ac:dyDescent="0.25">
      <c r="A4048" s="59" t="s">
        <v>204</v>
      </c>
      <c r="B4048" s="46" t="s">
        <v>191</v>
      </c>
      <c r="C4048" s="46" t="s">
        <v>184</v>
      </c>
      <c r="D4048" s="46" t="s">
        <v>186</v>
      </c>
      <c r="E4048" s="68">
        <f>_xlfn.XLOOKUP(Tabela4[[#This Row],[Origem]],Tabela2[Estado],Tabela2[Id_Porto],-1)</f>
        <v>9</v>
      </c>
      <c r="F4048" s="68">
        <f>_xlfn.XLOOKUP(Tabela4[[#This Row],[Destino]],Tabela2[Estado],Tabela2[Id_Porto],-1)</f>
        <v>11</v>
      </c>
      <c r="G4048" s="68">
        <f>_xlfn.XLOOKUP(Tabela4[[#This Row],[Tipo]],Tabela5[Tipo],Tabela5[Id_Carga],-1)</f>
        <v>3</v>
      </c>
      <c r="H4048" s="59">
        <f>MONTH(DATE(2024, FIND(Tabela4[[#This Row],[Mês]], "janfevmarabrmaijunjulagosetoutnovdez")/3 + 1, 1))</f>
        <v>9</v>
      </c>
      <c r="I4048" s="51">
        <v>1</v>
      </c>
      <c r="J4048" s="47">
        <v>2</v>
      </c>
    </row>
    <row r="4049" spans="1:10" x14ac:dyDescent="0.25">
      <c r="A4049" s="59" t="s">
        <v>204</v>
      </c>
      <c r="B4049" s="46" t="s">
        <v>194</v>
      </c>
      <c r="C4049" s="46" t="s">
        <v>177</v>
      </c>
      <c r="D4049" s="46" t="s">
        <v>180</v>
      </c>
      <c r="E4049" s="68">
        <f>_xlfn.XLOOKUP(Tabela4[[#This Row],[Origem]],Tabela2[Estado],Tabela2[Id_Porto],-1)</f>
        <v>1</v>
      </c>
      <c r="F4049" s="68">
        <f>_xlfn.XLOOKUP(Tabela4[[#This Row],[Destino]],Tabela2[Estado],Tabela2[Id_Porto],-1)</f>
        <v>5</v>
      </c>
      <c r="G4049" s="68">
        <f>_xlfn.XLOOKUP(Tabela4[[#This Row],[Tipo]],Tabela5[Tipo],Tabela5[Id_Carga],-1)</f>
        <v>2</v>
      </c>
      <c r="H4049" s="59">
        <f>MONTH(DATE(2024, FIND(Tabela4[[#This Row],[Mês]], "janfevmarabrmaijunjulagosetoutnovdez")/3 + 1, 1))</f>
        <v>9</v>
      </c>
      <c r="I4049" s="51">
        <v>1</v>
      </c>
      <c r="J4049" s="47">
        <v>1</v>
      </c>
    </row>
    <row r="4050" spans="1:10" x14ac:dyDescent="0.25">
      <c r="A4050" s="59" t="s">
        <v>204</v>
      </c>
      <c r="B4050" s="46" t="s">
        <v>192</v>
      </c>
      <c r="C4050" s="46" t="s">
        <v>177</v>
      </c>
      <c r="D4050" s="46" t="s">
        <v>180</v>
      </c>
      <c r="E4050" s="68">
        <f>_xlfn.XLOOKUP(Tabela4[[#This Row],[Origem]],Tabela2[Estado],Tabela2[Id_Porto],-1)</f>
        <v>1</v>
      </c>
      <c r="F4050" s="68">
        <f>_xlfn.XLOOKUP(Tabela4[[#This Row],[Destino]],Tabela2[Estado],Tabela2[Id_Porto],-1)</f>
        <v>5</v>
      </c>
      <c r="G4050" s="68">
        <f>_xlfn.XLOOKUP(Tabela4[[#This Row],[Tipo]],Tabela5[Tipo],Tabela5[Id_Carga],-1)</f>
        <v>1</v>
      </c>
      <c r="H4050" s="59">
        <f>MONTH(DATE(2024, FIND(Tabela4[[#This Row],[Mês]], "janfevmarabrmaijunjulagosetoutnovdez")/3 + 1, 1))</f>
        <v>9</v>
      </c>
      <c r="I4050" s="51">
        <v>1</v>
      </c>
      <c r="J4050" s="47">
        <v>1</v>
      </c>
    </row>
    <row r="4051" spans="1:10" x14ac:dyDescent="0.25">
      <c r="A4051" s="59" t="s">
        <v>204</v>
      </c>
      <c r="B4051" s="46" t="s">
        <v>192</v>
      </c>
      <c r="C4051" s="46" t="s">
        <v>181</v>
      </c>
      <c r="D4051" s="46" t="s">
        <v>180</v>
      </c>
      <c r="E4051" s="68">
        <f>_xlfn.XLOOKUP(Tabela4[[#This Row],[Origem]],Tabela2[Estado],Tabela2[Id_Porto],-1)</f>
        <v>6</v>
      </c>
      <c r="F4051" s="68">
        <f>_xlfn.XLOOKUP(Tabela4[[#This Row],[Destino]],Tabela2[Estado],Tabela2[Id_Porto],-1)</f>
        <v>5</v>
      </c>
      <c r="G4051" s="68">
        <f>_xlfn.XLOOKUP(Tabela4[[#This Row],[Tipo]],Tabela5[Tipo],Tabela5[Id_Carga],-1)</f>
        <v>1</v>
      </c>
      <c r="H4051" s="59">
        <f>MONTH(DATE(2024, FIND(Tabela4[[#This Row],[Mês]], "janfevmarabrmaijunjulagosetoutnovdez")/3 + 1, 1))</f>
        <v>9</v>
      </c>
      <c r="I4051" s="51">
        <v>1</v>
      </c>
      <c r="J4051" s="47">
        <v>1</v>
      </c>
    </row>
    <row r="4052" spans="1:10" x14ac:dyDescent="0.25">
      <c r="A4052" s="59" t="s">
        <v>204</v>
      </c>
      <c r="B4052" s="46" t="s">
        <v>192</v>
      </c>
      <c r="C4052" s="46" t="s">
        <v>181</v>
      </c>
      <c r="D4052" s="46" t="s">
        <v>186</v>
      </c>
      <c r="E4052" s="68">
        <f>_xlfn.XLOOKUP(Tabela4[[#This Row],[Origem]],Tabela2[Estado],Tabela2[Id_Porto],-1)</f>
        <v>6</v>
      </c>
      <c r="F4052" s="68">
        <f>_xlfn.XLOOKUP(Tabela4[[#This Row],[Destino]],Tabela2[Estado],Tabela2[Id_Porto],-1)</f>
        <v>11</v>
      </c>
      <c r="G4052" s="68">
        <f>_xlfn.XLOOKUP(Tabela4[[#This Row],[Tipo]],Tabela5[Tipo],Tabela5[Id_Carga],-1)</f>
        <v>1</v>
      </c>
      <c r="H4052" s="59">
        <f>MONTH(DATE(2024, FIND(Tabela4[[#This Row],[Mês]], "janfevmarabrmaijunjulagosetoutnovdez")/3 + 1, 1))</f>
        <v>9</v>
      </c>
      <c r="I4052" s="51">
        <v>1</v>
      </c>
      <c r="J4052" s="47">
        <v>1</v>
      </c>
    </row>
    <row r="4053" spans="1:10" x14ac:dyDescent="0.25">
      <c r="A4053" s="59" t="s">
        <v>204</v>
      </c>
      <c r="B4053" s="46" t="s">
        <v>194</v>
      </c>
      <c r="C4053" s="46" t="s">
        <v>181</v>
      </c>
      <c r="D4053" s="46" t="s">
        <v>186</v>
      </c>
      <c r="E4053" s="68">
        <f>_xlfn.XLOOKUP(Tabela4[[#This Row],[Origem]],Tabela2[Estado],Tabela2[Id_Porto],-1)</f>
        <v>6</v>
      </c>
      <c r="F4053" s="68">
        <f>_xlfn.XLOOKUP(Tabela4[[#This Row],[Destino]],Tabela2[Estado],Tabela2[Id_Porto],-1)</f>
        <v>11</v>
      </c>
      <c r="G4053" s="68">
        <f>_xlfn.XLOOKUP(Tabela4[[#This Row],[Tipo]],Tabela5[Tipo],Tabela5[Id_Carga],-1)</f>
        <v>2</v>
      </c>
      <c r="H4053" s="59">
        <f>MONTH(DATE(2024, FIND(Tabela4[[#This Row],[Mês]], "janfevmarabrmaijunjulagosetoutnovdez")/3 + 1, 1))</f>
        <v>9</v>
      </c>
      <c r="I4053" s="51">
        <v>1</v>
      </c>
      <c r="J4053" s="47">
        <v>1</v>
      </c>
    </row>
    <row r="4054" spans="1:10" x14ac:dyDescent="0.25">
      <c r="A4054" s="59" t="s">
        <v>204</v>
      </c>
      <c r="B4054" s="46" t="s">
        <v>194</v>
      </c>
      <c r="C4054" s="46" t="s">
        <v>181</v>
      </c>
      <c r="D4054" s="46" t="s">
        <v>184</v>
      </c>
      <c r="E4054" s="68">
        <f>_xlfn.XLOOKUP(Tabela4[[#This Row],[Origem]],Tabela2[Estado],Tabela2[Id_Porto],-1)</f>
        <v>6</v>
      </c>
      <c r="F4054" s="68">
        <f>_xlfn.XLOOKUP(Tabela4[[#This Row],[Destino]],Tabela2[Estado],Tabela2[Id_Porto],-1)</f>
        <v>9</v>
      </c>
      <c r="G4054" s="68">
        <f>_xlfn.XLOOKUP(Tabela4[[#This Row],[Tipo]],Tabela5[Tipo],Tabela5[Id_Carga],-1)</f>
        <v>2</v>
      </c>
      <c r="H4054" s="59">
        <f>MONTH(DATE(2024, FIND(Tabela4[[#This Row],[Mês]], "janfevmarabrmaijunjulagosetoutnovdez")/3 + 1, 1))</f>
        <v>9</v>
      </c>
      <c r="I4054" s="51">
        <v>1</v>
      </c>
      <c r="J4054" s="47">
        <v>1</v>
      </c>
    </row>
    <row r="4055" spans="1:10" x14ac:dyDescent="0.25">
      <c r="A4055" s="59" t="s">
        <v>204</v>
      </c>
      <c r="B4055" s="46" t="s">
        <v>192</v>
      </c>
      <c r="C4055" s="46" t="s">
        <v>182</v>
      </c>
      <c r="D4055" s="46" t="s">
        <v>186</v>
      </c>
      <c r="E4055" s="68">
        <f>_xlfn.XLOOKUP(Tabela4[[#This Row],[Origem]],Tabela2[Estado],Tabela2[Id_Porto],-1)</f>
        <v>7</v>
      </c>
      <c r="F4055" s="68">
        <f>_xlfn.XLOOKUP(Tabela4[[#This Row],[Destino]],Tabela2[Estado],Tabela2[Id_Porto],-1)</f>
        <v>11</v>
      </c>
      <c r="G4055" s="68">
        <f>_xlfn.XLOOKUP(Tabela4[[#This Row],[Tipo]],Tabela5[Tipo],Tabela5[Id_Carga],-1)</f>
        <v>1</v>
      </c>
      <c r="H4055" s="59">
        <f>MONTH(DATE(2024, FIND(Tabela4[[#This Row],[Mês]], "janfevmarabrmaijunjulagosetoutnovdez")/3 + 1, 1))</f>
        <v>9</v>
      </c>
      <c r="I4055" s="51">
        <v>1</v>
      </c>
      <c r="J4055" s="47">
        <v>1</v>
      </c>
    </row>
    <row r="4056" spans="1:10" x14ac:dyDescent="0.25">
      <c r="A4056" s="59" t="s">
        <v>204</v>
      </c>
      <c r="B4056" s="46" t="s">
        <v>192</v>
      </c>
      <c r="C4056" s="46" t="s">
        <v>182</v>
      </c>
      <c r="D4056" s="46" t="s">
        <v>184</v>
      </c>
      <c r="E4056" s="68">
        <f>_xlfn.XLOOKUP(Tabela4[[#This Row],[Origem]],Tabela2[Estado],Tabela2[Id_Porto],-1)</f>
        <v>7</v>
      </c>
      <c r="F4056" s="68">
        <f>_xlfn.XLOOKUP(Tabela4[[#This Row],[Destino]],Tabela2[Estado],Tabela2[Id_Porto],-1)</f>
        <v>9</v>
      </c>
      <c r="G4056" s="68">
        <f>_xlfn.XLOOKUP(Tabela4[[#This Row],[Tipo]],Tabela5[Tipo],Tabela5[Id_Carga],-1)</f>
        <v>1</v>
      </c>
      <c r="H4056" s="59">
        <f>MONTH(DATE(2024, FIND(Tabela4[[#This Row],[Mês]], "janfevmarabrmaijunjulagosetoutnovdez")/3 + 1, 1))</f>
        <v>9</v>
      </c>
      <c r="I4056" s="51">
        <v>1</v>
      </c>
      <c r="J4056" s="47">
        <v>1</v>
      </c>
    </row>
    <row r="4057" spans="1:10" x14ac:dyDescent="0.25">
      <c r="A4057" s="59" t="s">
        <v>204</v>
      </c>
      <c r="B4057" s="46" t="s">
        <v>192</v>
      </c>
      <c r="C4057" s="46" t="s">
        <v>180</v>
      </c>
      <c r="D4057" s="46" t="s">
        <v>181</v>
      </c>
      <c r="E4057" s="68">
        <f>_xlfn.XLOOKUP(Tabela4[[#This Row],[Origem]],Tabela2[Estado],Tabela2[Id_Porto],-1)</f>
        <v>5</v>
      </c>
      <c r="F4057" s="68">
        <f>_xlfn.XLOOKUP(Tabela4[[#This Row],[Destino]],Tabela2[Estado],Tabela2[Id_Porto],-1)</f>
        <v>6</v>
      </c>
      <c r="G4057" s="68">
        <f>_xlfn.XLOOKUP(Tabela4[[#This Row],[Tipo]],Tabela5[Tipo],Tabela5[Id_Carga],-1)</f>
        <v>1</v>
      </c>
      <c r="H4057" s="59">
        <f>MONTH(DATE(2024, FIND(Tabela4[[#This Row],[Mês]], "janfevmarabrmaijunjulagosetoutnovdez")/3 + 1, 1))</f>
        <v>9</v>
      </c>
      <c r="I4057" s="51">
        <v>1</v>
      </c>
      <c r="J4057" s="47">
        <v>1</v>
      </c>
    </row>
    <row r="4058" spans="1:10" x14ac:dyDescent="0.25">
      <c r="A4058" s="59" t="s">
        <v>204</v>
      </c>
      <c r="B4058" s="46" t="s">
        <v>192</v>
      </c>
      <c r="C4058" s="46" t="s">
        <v>180</v>
      </c>
      <c r="D4058" s="46" t="s">
        <v>183</v>
      </c>
      <c r="E4058" s="68">
        <f>_xlfn.XLOOKUP(Tabela4[[#This Row],[Origem]],Tabela2[Estado],Tabela2[Id_Porto],-1)</f>
        <v>5</v>
      </c>
      <c r="F4058" s="68">
        <f>_xlfn.XLOOKUP(Tabela4[[#This Row],[Destino]],Tabela2[Estado],Tabela2[Id_Porto],-1)</f>
        <v>8</v>
      </c>
      <c r="G4058" s="68">
        <f>_xlfn.XLOOKUP(Tabela4[[#This Row],[Tipo]],Tabela5[Tipo],Tabela5[Id_Carga],-1)</f>
        <v>1</v>
      </c>
      <c r="H4058" s="59">
        <f>MONTH(DATE(2024, FIND(Tabela4[[#This Row],[Mês]], "janfevmarabrmaijunjulagosetoutnovdez")/3 + 1, 1))</f>
        <v>9</v>
      </c>
      <c r="I4058" s="51">
        <v>1</v>
      </c>
      <c r="J4058" s="47">
        <v>1</v>
      </c>
    </row>
    <row r="4059" spans="1:10" x14ac:dyDescent="0.25">
      <c r="A4059" s="59" t="s">
        <v>204</v>
      </c>
      <c r="B4059" s="46" t="s">
        <v>192</v>
      </c>
      <c r="C4059" s="46" t="s">
        <v>180</v>
      </c>
      <c r="D4059" s="46" t="s">
        <v>187</v>
      </c>
      <c r="E4059" s="68">
        <f>_xlfn.XLOOKUP(Tabela4[[#This Row],[Origem]],Tabela2[Estado],Tabela2[Id_Porto],-1)</f>
        <v>5</v>
      </c>
      <c r="F4059" s="68">
        <f>_xlfn.XLOOKUP(Tabela4[[#This Row],[Destino]],Tabela2[Estado],Tabela2[Id_Porto],-1)</f>
        <v>12</v>
      </c>
      <c r="G4059" s="68">
        <f>_xlfn.XLOOKUP(Tabela4[[#This Row],[Tipo]],Tabela5[Tipo],Tabela5[Id_Carga],-1)</f>
        <v>1</v>
      </c>
      <c r="H4059" s="59">
        <f>MONTH(DATE(2024, FIND(Tabela4[[#This Row],[Mês]], "janfevmarabrmaijunjulagosetoutnovdez")/3 + 1, 1))</f>
        <v>9</v>
      </c>
      <c r="I4059" s="51">
        <v>1</v>
      </c>
      <c r="J4059" s="47">
        <v>1</v>
      </c>
    </row>
    <row r="4060" spans="1:10" x14ac:dyDescent="0.25">
      <c r="A4060" s="59" t="s">
        <v>204</v>
      </c>
      <c r="B4060" s="46" t="s">
        <v>194</v>
      </c>
      <c r="C4060" s="46" t="s">
        <v>180</v>
      </c>
      <c r="D4060" s="46" t="s">
        <v>186</v>
      </c>
      <c r="E4060" s="68">
        <f>_xlfn.XLOOKUP(Tabela4[[#This Row],[Origem]],Tabela2[Estado],Tabela2[Id_Porto],-1)</f>
        <v>5</v>
      </c>
      <c r="F4060" s="68">
        <f>_xlfn.XLOOKUP(Tabela4[[#This Row],[Destino]],Tabela2[Estado],Tabela2[Id_Porto],-1)</f>
        <v>11</v>
      </c>
      <c r="G4060" s="68">
        <f>_xlfn.XLOOKUP(Tabela4[[#This Row],[Tipo]],Tabela5[Tipo],Tabela5[Id_Carga],-1)</f>
        <v>2</v>
      </c>
      <c r="H4060" s="59">
        <f>MONTH(DATE(2024, FIND(Tabela4[[#This Row],[Mês]], "janfevmarabrmaijunjulagosetoutnovdez")/3 + 1, 1))</f>
        <v>9</v>
      </c>
      <c r="I4060" s="51">
        <v>1</v>
      </c>
      <c r="J4060" s="47">
        <v>1</v>
      </c>
    </row>
    <row r="4061" spans="1:10" x14ac:dyDescent="0.25">
      <c r="A4061" s="59" t="s">
        <v>204</v>
      </c>
      <c r="B4061" s="46" t="s">
        <v>192</v>
      </c>
      <c r="C4061" s="46" t="s">
        <v>185</v>
      </c>
      <c r="D4061" s="46" t="s">
        <v>183</v>
      </c>
      <c r="E4061" s="68">
        <f>_xlfn.XLOOKUP(Tabela4[[#This Row],[Origem]],Tabela2[Estado],Tabela2[Id_Porto],-1)</f>
        <v>10</v>
      </c>
      <c r="F4061" s="68">
        <f>_xlfn.XLOOKUP(Tabela4[[#This Row],[Destino]],Tabela2[Estado],Tabela2[Id_Porto],-1)</f>
        <v>8</v>
      </c>
      <c r="G4061" s="68">
        <f>_xlfn.XLOOKUP(Tabela4[[#This Row],[Tipo]],Tabela5[Tipo],Tabela5[Id_Carga],-1)</f>
        <v>1</v>
      </c>
      <c r="H4061" s="59">
        <f>MONTH(DATE(2024, FIND(Tabela4[[#This Row],[Mês]], "janfevmarabrmaijunjulagosetoutnovdez")/3 + 1, 1))</f>
        <v>9</v>
      </c>
      <c r="I4061" s="51">
        <v>1</v>
      </c>
      <c r="J4061" s="47">
        <v>1</v>
      </c>
    </row>
    <row r="4062" spans="1:10" x14ac:dyDescent="0.25">
      <c r="A4062" s="59" t="s">
        <v>204</v>
      </c>
      <c r="B4062" s="46" t="s">
        <v>192</v>
      </c>
      <c r="C4062" s="46" t="s">
        <v>185</v>
      </c>
      <c r="D4062" s="46" t="s">
        <v>183</v>
      </c>
      <c r="E4062" s="68">
        <f>_xlfn.XLOOKUP(Tabela4[[#This Row],[Origem]],Tabela2[Estado],Tabela2[Id_Porto],-1)</f>
        <v>10</v>
      </c>
      <c r="F4062" s="68">
        <f>_xlfn.XLOOKUP(Tabela4[[#This Row],[Destino]],Tabela2[Estado],Tabela2[Id_Porto],-1)</f>
        <v>8</v>
      </c>
      <c r="G4062" s="68">
        <f>_xlfn.XLOOKUP(Tabela4[[#This Row],[Tipo]],Tabela5[Tipo],Tabela5[Id_Carga],-1)</f>
        <v>1</v>
      </c>
      <c r="H4062" s="59">
        <f>MONTH(DATE(2024, FIND(Tabela4[[#This Row],[Mês]], "janfevmarabrmaijunjulagosetoutnovdez")/3 + 1, 1))</f>
        <v>9</v>
      </c>
      <c r="I4062" s="51">
        <v>1</v>
      </c>
      <c r="J4062" s="47">
        <v>1</v>
      </c>
    </row>
    <row r="4063" spans="1:10" x14ac:dyDescent="0.25">
      <c r="A4063" s="59" t="s">
        <v>204</v>
      </c>
      <c r="B4063" s="46" t="s">
        <v>192</v>
      </c>
      <c r="C4063" s="46" t="s">
        <v>185</v>
      </c>
      <c r="D4063" s="46" t="s">
        <v>184</v>
      </c>
      <c r="E4063" s="68">
        <f>_xlfn.XLOOKUP(Tabela4[[#This Row],[Origem]],Tabela2[Estado],Tabela2[Id_Porto],-1)</f>
        <v>10</v>
      </c>
      <c r="F4063" s="68">
        <f>_xlfn.XLOOKUP(Tabela4[[#This Row],[Destino]],Tabela2[Estado],Tabela2[Id_Porto],-1)</f>
        <v>9</v>
      </c>
      <c r="G4063" s="68">
        <f>_xlfn.XLOOKUP(Tabela4[[#This Row],[Tipo]],Tabela5[Tipo],Tabela5[Id_Carga],-1)</f>
        <v>1</v>
      </c>
      <c r="H4063" s="59">
        <f>MONTH(DATE(2024, FIND(Tabela4[[#This Row],[Mês]], "janfevmarabrmaijunjulagosetoutnovdez")/3 + 1, 1))</f>
        <v>9</v>
      </c>
      <c r="I4063" s="51">
        <v>1</v>
      </c>
      <c r="J4063" s="47">
        <v>1</v>
      </c>
    </row>
    <row r="4064" spans="1:10" x14ac:dyDescent="0.25">
      <c r="A4064" s="59" t="s">
        <v>204</v>
      </c>
      <c r="B4064" s="46" t="s">
        <v>192</v>
      </c>
      <c r="C4064" s="46" t="s">
        <v>183</v>
      </c>
      <c r="D4064" s="46" t="s">
        <v>181</v>
      </c>
      <c r="E4064" s="68">
        <f>_xlfn.XLOOKUP(Tabela4[[#This Row],[Origem]],Tabela2[Estado],Tabela2[Id_Porto],-1)</f>
        <v>8</v>
      </c>
      <c r="F4064" s="68">
        <f>_xlfn.XLOOKUP(Tabela4[[#This Row],[Destino]],Tabela2[Estado],Tabela2[Id_Porto],-1)</f>
        <v>6</v>
      </c>
      <c r="G4064" s="68">
        <f>_xlfn.XLOOKUP(Tabela4[[#This Row],[Tipo]],Tabela5[Tipo],Tabela5[Id_Carga],-1)</f>
        <v>1</v>
      </c>
      <c r="H4064" s="59">
        <f>MONTH(DATE(2024, FIND(Tabela4[[#This Row],[Mês]], "janfevmarabrmaijunjulagosetoutnovdez")/3 + 1, 1))</f>
        <v>9</v>
      </c>
      <c r="I4064" s="51">
        <v>1</v>
      </c>
      <c r="J4064" s="47">
        <v>1</v>
      </c>
    </row>
    <row r="4065" spans="1:10" x14ac:dyDescent="0.25">
      <c r="A4065" s="59" t="s">
        <v>204</v>
      </c>
      <c r="B4065" s="46" t="s">
        <v>194</v>
      </c>
      <c r="C4065" s="46" t="s">
        <v>187</v>
      </c>
      <c r="D4065" s="46" t="s">
        <v>86</v>
      </c>
      <c r="E4065" s="68">
        <f>_xlfn.XLOOKUP(Tabela4[[#This Row],[Origem]],Tabela2[Estado],Tabela2[Id_Porto],-1)</f>
        <v>12</v>
      </c>
      <c r="F4065" s="68">
        <f>_xlfn.XLOOKUP(Tabela4[[#This Row],[Destino]],Tabela2[Estado],Tabela2[Id_Porto],-1)</f>
        <v>4</v>
      </c>
      <c r="G4065" s="68">
        <f>_xlfn.XLOOKUP(Tabela4[[#This Row],[Tipo]],Tabela5[Tipo],Tabela5[Id_Carga],-1)</f>
        <v>2</v>
      </c>
      <c r="H4065" s="59">
        <f>MONTH(DATE(2024, FIND(Tabela4[[#This Row],[Mês]], "janfevmarabrmaijunjulagosetoutnovdez")/3 + 1, 1))</f>
        <v>9</v>
      </c>
      <c r="I4065" s="51">
        <v>1</v>
      </c>
      <c r="J4065" s="47">
        <v>1</v>
      </c>
    </row>
    <row r="4066" spans="1:10" x14ac:dyDescent="0.25">
      <c r="A4066" s="59" t="s">
        <v>204</v>
      </c>
      <c r="B4066" s="46" t="s">
        <v>192</v>
      </c>
      <c r="C4066" s="46" t="s">
        <v>187</v>
      </c>
      <c r="D4066" s="46" t="s">
        <v>184</v>
      </c>
      <c r="E4066" s="68">
        <f>_xlfn.XLOOKUP(Tabela4[[#This Row],[Origem]],Tabela2[Estado],Tabela2[Id_Porto],-1)</f>
        <v>12</v>
      </c>
      <c r="F4066" s="68">
        <f>_xlfn.XLOOKUP(Tabela4[[#This Row],[Destino]],Tabela2[Estado],Tabela2[Id_Porto],-1)</f>
        <v>9</v>
      </c>
      <c r="G4066" s="68">
        <f>_xlfn.XLOOKUP(Tabela4[[#This Row],[Tipo]],Tabela5[Tipo],Tabela5[Id_Carga],-1)</f>
        <v>1</v>
      </c>
      <c r="H4066" s="59">
        <f>MONTH(DATE(2024, FIND(Tabela4[[#This Row],[Mês]], "janfevmarabrmaijunjulagosetoutnovdez")/3 + 1, 1))</f>
        <v>9</v>
      </c>
      <c r="I4066" s="51">
        <v>1</v>
      </c>
      <c r="J4066" s="47">
        <v>1</v>
      </c>
    </row>
    <row r="4067" spans="1:10" x14ac:dyDescent="0.25">
      <c r="A4067" s="59" t="s">
        <v>204</v>
      </c>
      <c r="B4067" s="46" t="s">
        <v>192</v>
      </c>
      <c r="C4067" s="46" t="s">
        <v>186</v>
      </c>
      <c r="D4067" s="46" t="s">
        <v>86</v>
      </c>
      <c r="E4067" s="68">
        <f>_xlfn.XLOOKUP(Tabela4[[#This Row],[Origem]],Tabela2[Estado],Tabela2[Id_Porto],-1)</f>
        <v>11</v>
      </c>
      <c r="F4067" s="68">
        <f>_xlfn.XLOOKUP(Tabela4[[#This Row],[Destino]],Tabela2[Estado],Tabela2[Id_Porto],-1)</f>
        <v>4</v>
      </c>
      <c r="G4067" s="68">
        <f>_xlfn.XLOOKUP(Tabela4[[#This Row],[Tipo]],Tabela5[Tipo],Tabela5[Id_Carga],-1)</f>
        <v>1</v>
      </c>
      <c r="H4067" s="59">
        <f>MONTH(DATE(2024, FIND(Tabela4[[#This Row],[Mês]], "janfevmarabrmaijunjulagosetoutnovdez")/3 + 1, 1))</f>
        <v>9</v>
      </c>
      <c r="I4067" s="51">
        <v>1</v>
      </c>
      <c r="J4067" s="47">
        <v>1</v>
      </c>
    </row>
    <row r="4068" spans="1:10" x14ac:dyDescent="0.25">
      <c r="A4068" s="59" t="s">
        <v>204</v>
      </c>
      <c r="B4068" s="46" t="s">
        <v>192</v>
      </c>
      <c r="C4068" s="46" t="s">
        <v>186</v>
      </c>
      <c r="D4068" s="46" t="s">
        <v>180</v>
      </c>
      <c r="E4068" s="68">
        <f>_xlfn.XLOOKUP(Tabela4[[#This Row],[Origem]],Tabela2[Estado],Tabela2[Id_Porto],-1)</f>
        <v>11</v>
      </c>
      <c r="F4068" s="68">
        <f>_xlfn.XLOOKUP(Tabela4[[#This Row],[Destino]],Tabela2[Estado],Tabela2[Id_Porto],-1)</f>
        <v>5</v>
      </c>
      <c r="G4068" s="68">
        <f>_xlfn.XLOOKUP(Tabela4[[#This Row],[Tipo]],Tabela5[Tipo],Tabela5[Id_Carga],-1)</f>
        <v>1</v>
      </c>
      <c r="H4068" s="59">
        <f>MONTH(DATE(2024, FIND(Tabela4[[#This Row],[Mês]], "janfevmarabrmaijunjulagosetoutnovdez")/3 + 1, 1))</f>
        <v>9</v>
      </c>
      <c r="I4068" s="51">
        <v>1</v>
      </c>
      <c r="J4068" s="47">
        <v>1</v>
      </c>
    </row>
    <row r="4069" spans="1:10" x14ac:dyDescent="0.25">
      <c r="A4069" s="59" t="s">
        <v>204</v>
      </c>
      <c r="B4069" s="46" t="s">
        <v>194</v>
      </c>
      <c r="C4069" s="46" t="s">
        <v>184</v>
      </c>
      <c r="D4069" s="46" t="s">
        <v>86</v>
      </c>
      <c r="E4069" s="68">
        <f>_xlfn.XLOOKUP(Tabela4[[#This Row],[Origem]],Tabela2[Estado],Tabela2[Id_Porto],-1)</f>
        <v>9</v>
      </c>
      <c r="F4069" s="68">
        <f>_xlfn.XLOOKUP(Tabela4[[#This Row],[Destino]],Tabela2[Estado],Tabela2[Id_Porto],-1)</f>
        <v>4</v>
      </c>
      <c r="G4069" s="68">
        <f>_xlfn.XLOOKUP(Tabela4[[#This Row],[Tipo]],Tabela5[Tipo],Tabela5[Id_Carga],-1)</f>
        <v>2</v>
      </c>
      <c r="H4069" s="59">
        <f>MONTH(DATE(2024, FIND(Tabela4[[#This Row],[Mês]], "janfevmarabrmaijunjulagosetoutnovdez")/3 + 1, 1))</f>
        <v>9</v>
      </c>
      <c r="I4069" s="51">
        <v>1</v>
      </c>
      <c r="J4069" s="47">
        <v>1</v>
      </c>
    </row>
    <row r="4070" spans="1:10" x14ac:dyDescent="0.25">
      <c r="A4070" s="59" t="s">
        <v>204</v>
      </c>
      <c r="B4070" s="46" t="s">
        <v>192</v>
      </c>
      <c r="C4070" s="46" t="s">
        <v>184</v>
      </c>
      <c r="D4070" s="46" t="s">
        <v>183</v>
      </c>
      <c r="E4070" s="68">
        <f>_xlfn.XLOOKUP(Tabela4[[#This Row],[Origem]],Tabela2[Estado],Tabela2[Id_Porto],-1)</f>
        <v>9</v>
      </c>
      <c r="F4070" s="68">
        <f>_xlfn.XLOOKUP(Tabela4[[#This Row],[Destino]],Tabela2[Estado],Tabela2[Id_Porto],-1)</f>
        <v>8</v>
      </c>
      <c r="G4070" s="68">
        <f>_xlfn.XLOOKUP(Tabela4[[#This Row],[Tipo]],Tabela5[Tipo],Tabela5[Id_Carga],-1)</f>
        <v>1</v>
      </c>
      <c r="H4070" s="59">
        <f>MONTH(DATE(2024, FIND(Tabela4[[#This Row],[Mês]], "janfevmarabrmaijunjulagosetoutnovdez")/3 + 1, 1))</f>
        <v>9</v>
      </c>
      <c r="I4070" s="51">
        <v>1</v>
      </c>
      <c r="J4070" s="47">
        <v>1</v>
      </c>
    </row>
    <row r="4071" spans="1:10" x14ac:dyDescent="0.25">
      <c r="A4071" s="59" t="s">
        <v>204</v>
      </c>
      <c r="B4071" s="46" t="s">
        <v>192</v>
      </c>
      <c r="C4071" s="46" t="s">
        <v>184</v>
      </c>
      <c r="D4071" s="46" t="s">
        <v>186</v>
      </c>
      <c r="E4071" s="68">
        <f>_xlfn.XLOOKUP(Tabela4[[#This Row],[Origem]],Tabela2[Estado],Tabela2[Id_Porto],-1)</f>
        <v>9</v>
      </c>
      <c r="F4071" s="68">
        <f>_xlfn.XLOOKUP(Tabela4[[#This Row],[Destino]],Tabela2[Estado],Tabela2[Id_Porto],-1)</f>
        <v>11</v>
      </c>
      <c r="G4071" s="68">
        <f>_xlfn.XLOOKUP(Tabela4[[#This Row],[Tipo]],Tabela5[Tipo],Tabela5[Id_Carga],-1)</f>
        <v>1</v>
      </c>
      <c r="H4071" s="59">
        <f>MONTH(DATE(2024, FIND(Tabela4[[#This Row],[Mês]], "janfevmarabrmaijunjulagosetoutnovdez")/3 + 1, 1))</f>
        <v>9</v>
      </c>
      <c r="I4071" s="51">
        <v>1</v>
      </c>
      <c r="J4071" s="47">
        <v>1</v>
      </c>
    </row>
    <row r="4072" spans="1:10" x14ac:dyDescent="0.25">
      <c r="A4072" s="59" t="s">
        <v>205</v>
      </c>
      <c r="B4072" s="46" t="s">
        <v>191</v>
      </c>
      <c r="C4072" s="46" t="s">
        <v>177</v>
      </c>
      <c r="D4072" s="46" t="s">
        <v>184</v>
      </c>
      <c r="E4072" s="68">
        <f>_xlfn.XLOOKUP(Tabela4[[#This Row],[Origem]],Tabela2[Estado],Tabela2[Id_Porto],-1)</f>
        <v>1</v>
      </c>
      <c r="F4072" s="68">
        <f>_xlfn.XLOOKUP(Tabela4[[#This Row],[Destino]],Tabela2[Estado],Tabela2[Id_Porto],-1)</f>
        <v>9</v>
      </c>
      <c r="G4072" s="68">
        <f>_xlfn.XLOOKUP(Tabela4[[#This Row],[Tipo]],Tabela5[Tipo],Tabela5[Id_Carga],-1)</f>
        <v>3</v>
      </c>
      <c r="H4072" s="59">
        <f>MONTH(DATE(2024, FIND(Tabela4[[#This Row],[Mês]], "janfevmarabrmaijunjulagosetoutnovdez")/3 + 1, 1))</f>
        <v>10</v>
      </c>
      <c r="I4072" s="51">
        <v>3162</v>
      </c>
      <c r="J4072" s="47">
        <v>6324</v>
      </c>
    </row>
    <row r="4073" spans="1:10" x14ac:dyDescent="0.25">
      <c r="A4073" s="59" t="s">
        <v>205</v>
      </c>
      <c r="B4073" s="46" t="s">
        <v>191</v>
      </c>
      <c r="C4073" s="46" t="s">
        <v>184</v>
      </c>
      <c r="D4073" s="46" t="s">
        <v>180</v>
      </c>
      <c r="E4073" s="68">
        <f>_xlfn.XLOOKUP(Tabela4[[#This Row],[Origem]],Tabela2[Estado],Tabela2[Id_Porto],-1)</f>
        <v>9</v>
      </c>
      <c r="F4073" s="68">
        <f>_xlfn.XLOOKUP(Tabela4[[#This Row],[Destino]],Tabela2[Estado],Tabela2[Id_Porto],-1)</f>
        <v>5</v>
      </c>
      <c r="G4073" s="68">
        <f>_xlfn.XLOOKUP(Tabela4[[#This Row],[Tipo]],Tabela5[Tipo],Tabela5[Id_Carga],-1)</f>
        <v>3</v>
      </c>
      <c r="H4073" s="59">
        <f>MONTH(DATE(2024, FIND(Tabela4[[#This Row],[Mês]], "janfevmarabrmaijunjulagosetoutnovdez")/3 + 1, 1))</f>
        <v>10</v>
      </c>
      <c r="I4073" s="51">
        <v>2873</v>
      </c>
      <c r="J4073" s="47">
        <v>5746</v>
      </c>
    </row>
    <row r="4074" spans="1:10" x14ac:dyDescent="0.25">
      <c r="A4074" s="59" t="s">
        <v>205</v>
      </c>
      <c r="B4074" s="46" t="s">
        <v>191</v>
      </c>
      <c r="C4074" s="46" t="s">
        <v>177</v>
      </c>
      <c r="D4074" s="46" t="s">
        <v>184</v>
      </c>
      <c r="E4074" s="68">
        <f>_xlfn.XLOOKUP(Tabela4[[#This Row],[Origem]],Tabela2[Estado],Tabela2[Id_Porto],-1)</f>
        <v>1</v>
      </c>
      <c r="F4074" s="68">
        <f>_xlfn.XLOOKUP(Tabela4[[#This Row],[Destino]],Tabela2[Estado],Tabela2[Id_Porto],-1)</f>
        <v>9</v>
      </c>
      <c r="G4074" s="68">
        <f>_xlfn.XLOOKUP(Tabela4[[#This Row],[Tipo]],Tabela5[Tipo],Tabela5[Id_Carga],-1)</f>
        <v>3</v>
      </c>
      <c r="H4074" s="59">
        <f>MONTH(DATE(2024, FIND(Tabela4[[#This Row],[Mês]], "janfevmarabrmaijunjulagosetoutnovdez")/3 + 1, 1))</f>
        <v>10</v>
      </c>
      <c r="I4074" s="51">
        <v>2105</v>
      </c>
      <c r="J4074" s="47">
        <v>4210</v>
      </c>
    </row>
    <row r="4075" spans="1:10" x14ac:dyDescent="0.25">
      <c r="A4075" s="59" t="s">
        <v>205</v>
      </c>
      <c r="B4075" s="46" t="s">
        <v>191</v>
      </c>
      <c r="C4075" s="46" t="s">
        <v>183</v>
      </c>
      <c r="D4075" s="46" t="s">
        <v>182</v>
      </c>
      <c r="E4075" s="68">
        <f>_xlfn.XLOOKUP(Tabela4[[#This Row],[Origem]],Tabela2[Estado],Tabela2[Id_Porto],-1)</f>
        <v>8</v>
      </c>
      <c r="F4075" s="68">
        <f>_xlfn.XLOOKUP(Tabela4[[#This Row],[Destino]],Tabela2[Estado],Tabela2[Id_Porto],-1)</f>
        <v>7</v>
      </c>
      <c r="G4075" s="68">
        <f>_xlfn.XLOOKUP(Tabela4[[#This Row],[Tipo]],Tabela5[Tipo],Tabela5[Id_Carga],-1)</f>
        <v>3</v>
      </c>
      <c r="H4075" s="59">
        <f>MONTH(DATE(2024, FIND(Tabela4[[#This Row],[Mês]], "janfevmarabrmaijunjulagosetoutnovdez")/3 + 1, 1))</f>
        <v>10</v>
      </c>
      <c r="I4075" s="51">
        <v>1784</v>
      </c>
      <c r="J4075" s="47">
        <v>3568</v>
      </c>
    </row>
    <row r="4076" spans="1:10" x14ac:dyDescent="0.25">
      <c r="A4076" s="59" t="s">
        <v>205</v>
      </c>
      <c r="B4076" s="46" t="s">
        <v>192</v>
      </c>
      <c r="C4076" s="46" t="s">
        <v>182</v>
      </c>
      <c r="D4076" s="46" t="s">
        <v>183</v>
      </c>
      <c r="E4076" s="68">
        <f>_xlfn.XLOOKUP(Tabela4[[#This Row],[Origem]],Tabela2[Estado],Tabela2[Id_Porto],-1)</f>
        <v>7</v>
      </c>
      <c r="F4076" s="68">
        <f>_xlfn.XLOOKUP(Tabela4[[#This Row],[Destino]],Tabela2[Estado],Tabela2[Id_Porto],-1)</f>
        <v>8</v>
      </c>
      <c r="G4076" s="68">
        <f>_xlfn.XLOOKUP(Tabela4[[#This Row],[Tipo]],Tabela5[Tipo],Tabela5[Id_Carga],-1)</f>
        <v>1</v>
      </c>
      <c r="H4076" s="59">
        <f>MONTH(DATE(2024, FIND(Tabela4[[#This Row],[Mês]], "janfevmarabrmaijunjulagosetoutnovdez")/3 + 1, 1))</f>
        <v>10</v>
      </c>
      <c r="I4076" s="51">
        <v>3336</v>
      </c>
      <c r="J4076" s="47">
        <v>3336</v>
      </c>
    </row>
    <row r="4077" spans="1:10" x14ac:dyDescent="0.25">
      <c r="A4077" s="59" t="s">
        <v>205</v>
      </c>
      <c r="B4077" s="46" t="s">
        <v>191</v>
      </c>
      <c r="C4077" s="46" t="s">
        <v>184</v>
      </c>
      <c r="D4077" s="46" t="s">
        <v>86</v>
      </c>
      <c r="E4077" s="68">
        <f>_xlfn.XLOOKUP(Tabela4[[#This Row],[Origem]],Tabela2[Estado],Tabela2[Id_Porto],-1)</f>
        <v>9</v>
      </c>
      <c r="F4077" s="68">
        <f>_xlfn.XLOOKUP(Tabela4[[#This Row],[Destino]],Tabela2[Estado],Tabela2[Id_Porto],-1)</f>
        <v>4</v>
      </c>
      <c r="G4077" s="68">
        <f>_xlfn.XLOOKUP(Tabela4[[#This Row],[Tipo]],Tabela5[Tipo],Tabela5[Id_Carga],-1)</f>
        <v>3</v>
      </c>
      <c r="H4077" s="59">
        <f>MONTH(DATE(2024, FIND(Tabela4[[#This Row],[Mês]], "janfevmarabrmaijunjulagosetoutnovdez")/3 + 1, 1))</f>
        <v>10</v>
      </c>
      <c r="I4077" s="51">
        <v>1647</v>
      </c>
      <c r="J4077" s="47">
        <v>3294</v>
      </c>
    </row>
    <row r="4078" spans="1:10" x14ac:dyDescent="0.25">
      <c r="A4078" s="59" t="s">
        <v>205</v>
      </c>
      <c r="B4078" s="46" t="s">
        <v>191</v>
      </c>
      <c r="C4078" s="46" t="s">
        <v>184</v>
      </c>
      <c r="D4078" s="46" t="s">
        <v>185</v>
      </c>
      <c r="E4078" s="68">
        <f>_xlfn.XLOOKUP(Tabela4[[#This Row],[Origem]],Tabela2[Estado],Tabela2[Id_Porto],-1)</f>
        <v>9</v>
      </c>
      <c r="F4078" s="68">
        <f>_xlfn.XLOOKUP(Tabela4[[#This Row],[Destino]],Tabela2[Estado],Tabela2[Id_Porto],-1)</f>
        <v>10</v>
      </c>
      <c r="G4078" s="68">
        <f>_xlfn.XLOOKUP(Tabela4[[#This Row],[Tipo]],Tabela5[Tipo],Tabela5[Id_Carga],-1)</f>
        <v>3</v>
      </c>
      <c r="H4078" s="59">
        <f>MONTH(DATE(2024, FIND(Tabela4[[#This Row],[Mês]], "janfevmarabrmaijunjulagosetoutnovdez")/3 + 1, 1))</f>
        <v>10</v>
      </c>
      <c r="I4078" s="51">
        <v>1585</v>
      </c>
      <c r="J4078" s="47">
        <v>3170</v>
      </c>
    </row>
    <row r="4079" spans="1:10" x14ac:dyDescent="0.25">
      <c r="A4079" s="59" t="s">
        <v>205</v>
      </c>
      <c r="B4079" s="46" t="s">
        <v>191</v>
      </c>
      <c r="C4079" s="46" t="s">
        <v>184</v>
      </c>
      <c r="D4079" s="46" t="s">
        <v>177</v>
      </c>
      <c r="E4079" s="68">
        <f>_xlfn.XLOOKUP(Tabela4[[#This Row],[Origem]],Tabela2[Estado],Tabela2[Id_Porto],-1)</f>
        <v>9</v>
      </c>
      <c r="F4079" s="68">
        <f>_xlfn.XLOOKUP(Tabela4[[#This Row],[Destino]],Tabela2[Estado],Tabela2[Id_Porto],-1)</f>
        <v>1</v>
      </c>
      <c r="G4079" s="68">
        <f>_xlfn.XLOOKUP(Tabela4[[#This Row],[Tipo]],Tabela5[Tipo],Tabela5[Id_Carga],-1)</f>
        <v>3</v>
      </c>
      <c r="H4079" s="59">
        <f>MONTH(DATE(2024, FIND(Tabela4[[#This Row],[Mês]], "janfevmarabrmaijunjulagosetoutnovdez")/3 + 1, 1))</f>
        <v>10</v>
      </c>
      <c r="I4079" s="51">
        <v>1242</v>
      </c>
      <c r="J4079" s="47">
        <v>2484</v>
      </c>
    </row>
    <row r="4080" spans="1:10" x14ac:dyDescent="0.25">
      <c r="A4080" s="59" t="s">
        <v>205</v>
      </c>
      <c r="B4080" s="46" t="s">
        <v>191</v>
      </c>
      <c r="C4080" s="46" t="s">
        <v>177</v>
      </c>
      <c r="D4080" s="46" t="s">
        <v>180</v>
      </c>
      <c r="E4080" s="68">
        <f>_xlfn.XLOOKUP(Tabela4[[#This Row],[Origem]],Tabela2[Estado],Tabela2[Id_Porto],-1)</f>
        <v>1</v>
      </c>
      <c r="F4080" s="68">
        <f>_xlfn.XLOOKUP(Tabela4[[#This Row],[Destino]],Tabela2[Estado],Tabela2[Id_Porto],-1)</f>
        <v>5</v>
      </c>
      <c r="G4080" s="68">
        <f>_xlfn.XLOOKUP(Tabela4[[#This Row],[Tipo]],Tabela5[Tipo],Tabela5[Id_Carga],-1)</f>
        <v>3</v>
      </c>
      <c r="H4080" s="59">
        <f>MONTH(DATE(2024, FIND(Tabela4[[#This Row],[Mês]], "janfevmarabrmaijunjulagosetoutnovdez")/3 + 1, 1))</f>
        <v>10</v>
      </c>
      <c r="I4080" s="51">
        <v>1228</v>
      </c>
      <c r="J4080" s="47">
        <v>2456</v>
      </c>
    </row>
    <row r="4081" spans="1:10" x14ac:dyDescent="0.25">
      <c r="A4081" s="59" t="s">
        <v>205</v>
      </c>
      <c r="B4081" s="46" t="s">
        <v>191</v>
      </c>
      <c r="C4081" s="46" t="s">
        <v>186</v>
      </c>
      <c r="D4081" s="46" t="s">
        <v>86</v>
      </c>
      <c r="E4081" s="68">
        <f>_xlfn.XLOOKUP(Tabela4[[#This Row],[Origem]],Tabela2[Estado],Tabela2[Id_Porto],-1)</f>
        <v>11</v>
      </c>
      <c r="F4081" s="68">
        <f>_xlfn.XLOOKUP(Tabela4[[#This Row],[Destino]],Tabela2[Estado],Tabela2[Id_Porto],-1)</f>
        <v>4</v>
      </c>
      <c r="G4081" s="68">
        <f>_xlfn.XLOOKUP(Tabela4[[#This Row],[Tipo]],Tabela5[Tipo],Tabela5[Id_Carga],-1)</f>
        <v>3</v>
      </c>
      <c r="H4081" s="59">
        <f>MONTH(DATE(2024, FIND(Tabela4[[#This Row],[Mês]], "janfevmarabrmaijunjulagosetoutnovdez")/3 + 1, 1))</f>
        <v>10</v>
      </c>
      <c r="I4081" s="51">
        <v>964</v>
      </c>
      <c r="J4081" s="47">
        <v>1928</v>
      </c>
    </row>
    <row r="4082" spans="1:10" x14ac:dyDescent="0.25">
      <c r="A4082" s="59" t="s">
        <v>205</v>
      </c>
      <c r="B4082" s="46" t="s">
        <v>191</v>
      </c>
      <c r="C4082" s="46" t="s">
        <v>186</v>
      </c>
      <c r="D4082" s="46" t="s">
        <v>180</v>
      </c>
      <c r="E4082" s="68">
        <f>_xlfn.XLOOKUP(Tabela4[[#This Row],[Origem]],Tabela2[Estado],Tabela2[Id_Porto],-1)</f>
        <v>11</v>
      </c>
      <c r="F4082" s="68">
        <f>_xlfn.XLOOKUP(Tabela4[[#This Row],[Destino]],Tabela2[Estado],Tabela2[Id_Porto],-1)</f>
        <v>5</v>
      </c>
      <c r="G4082" s="68">
        <f>_xlfn.XLOOKUP(Tabela4[[#This Row],[Tipo]],Tabela5[Tipo],Tabela5[Id_Carga],-1)</f>
        <v>3</v>
      </c>
      <c r="H4082" s="59">
        <f>MONTH(DATE(2024, FIND(Tabela4[[#This Row],[Mês]], "janfevmarabrmaijunjulagosetoutnovdez")/3 + 1, 1))</f>
        <v>10</v>
      </c>
      <c r="I4082" s="51">
        <v>956</v>
      </c>
      <c r="J4082" s="47">
        <v>1912</v>
      </c>
    </row>
    <row r="4083" spans="1:10" x14ac:dyDescent="0.25">
      <c r="A4083" s="59" t="s">
        <v>205</v>
      </c>
      <c r="B4083" s="46" t="s">
        <v>191</v>
      </c>
      <c r="C4083" s="46" t="s">
        <v>186</v>
      </c>
      <c r="D4083" s="46" t="s">
        <v>180</v>
      </c>
      <c r="E4083" s="68">
        <f>_xlfn.XLOOKUP(Tabela4[[#This Row],[Origem]],Tabela2[Estado],Tabela2[Id_Porto],-1)</f>
        <v>11</v>
      </c>
      <c r="F4083" s="68">
        <f>_xlfn.XLOOKUP(Tabela4[[#This Row],[Destino]],Tabela2[Estado],Tabela2[Id_Porto],-1)</f>
        <v>5</v>
      </c>
      <c r="G4083" s="68">
        <f>_xlfn.XLOOKUP(Tabela4[[#This Row],[Tipo]],Tabela5[Tipo],Tabela5[Id_Carga],-1)</f>
        <v>3</v>
      </c>
      <c r="H4083" s="59">
        <f>MONTH(DATE(2024, FIND(Tabela4[[#This Row],[Mês]], "janfevmarabrmaijunjulagosetoutnovdez")/3 + 1, 1))</f>
        <v>10</v>
      </c>
      <c r="I4083" s="51">
        <v>824</v>
      </c>
      <c r="J4083" s="47">
        <v>1648</v>
      </c>
    </row>
    <row r="4084" spans="1:10" x14ac:dyDescent="0.25">
      <c r="A4084" s="59" t="s">
        <v>205</v>
      </c>
      <c r="B4084" s="46" t="s">
        <v>191</v>
      </c>
      <c r="C4084" s="46" t="s">
        <v>184</v>
      </c>
      <c r="D4084" s="46" t="s">
        <v>182</v>
      </c>
      <c r="E4084" s="68">
        <f>_xlfn.XLOOKUP(Tabela4[[#This Row],[Origem]],Tabela2[Estado],Tabela2[Id_Porto],-1)</f>
        <v>9</v>
      </c>
      <c r="F4084" s="68">
        <f>_xlfn.XLOOKUP(Tabela4[[#This Row],[Destino]],Tabela2[Estado],Tabela2[Id_Porto],-1)</f>
        <v>7</v>
      </c>
      <c r="G4084" s="68">
        <f>_xlfn.XLOOKUP(Tabela4[[#This Row],[Tipo]],Tabela5[Tipo],Tabela5[Id_Carga],-1)</f>
        <v>3</v>
      </c>
      <c r="H4084" s="59">
        <f>MONTH(DATE(2024, FIND(Tabela4[[#This Row],[Mês]], "janfevmarabrmaijunjulagosetoutnovdez")/3 + 1, 1))</f>
        <v>10</v>
      </c>
      <c r="I4084" s="51">
        <v>765</v>
      </c>
      <c r="J4084" s="47">
        <v>1530</v>
      </c>
    </row>
    <row r="4085" spans="1:10" x14ac:dyDescent="0.25">
      <c r="A4085" s="59" t="s">
        <v>205</v>
      </c>
      <c r="B4085" s="46" t="s">
        <v>191</v>
      </c>
      <c r="C4085" s="46" t="s">
        <v>180</v>
      </c>
      <c r="D4085" s="46" t="s">
        <v>177</v>
      </c>
      <c r="E4085" s="68">
        <f>_xlfn.XLOOKUP(Tabela4[[#This Row],[Origem]],Tabela2[Estado],Tabela2[Id_Porto],-1)</f>
        <v>5</v>
      </c>
      <c r="F4085" s="68">
        <f>_xlfn.XLOOKUP(Tabela4[[#This Row],[Destino]],Tabela2[Estado],Tabela2[Id_Porto],-1)</f>
        <v>1</v>
      </c>
      <c r="G4085" s="68">
        <f>_xlfn.XLOOKUP(Tabela4[[#This Row],[Tipo]],Tabela5[Tipo],Tabela5[Id_Carga],-1)</f>
        <v>3</v>
      </c>
      <c r="H4085" s="59">
        <f>MONTH(DATE(2024, FIND(Tabela4[[#This Row],[Mês]], "janfevmarabrmaijunjulagosetoutnovdez")/3 + 1, 1))</f>
        <v>10</v>
      </c>
      <c r="I4085" s="51">
        <v>732</v>
      </c>
      <c r="J4085" s="47">
        <v>1464</v>
      </c>
    </row>
    <row r="4086" spans="1:10" x14ac:dyDescent="0.25">
      <c r="A4086" s="59" t="s">
        <v>205</v>
      </c>
      <c r="B4086" s="46" t="s">
        <v>193</v>
      </c>
      <c r="C4086" s="46" t="s">
        <v>186</v>
      </c>
      <c r="D4086" s="46" t="s">
        <v>177</v>
      </c>
      <c r="E4086" s="68">
        <f>_xlfn.XLOOKUP(Tabela4[[#This Row],[Origem]],Tabela2[Estado],Tabela2[Id_Porto],-1)</f>
        <v>11</v>
      </c>
      <c r="F4086" s="68">
        <f>_xlfn.XLOOKUP(Tabela4[[#This Row],[Destino]],Tabela2[Estado],Tabela2[Id_Porto],-1)</f>
        <v>1</v>
      </c>
      <c r="G4086" s="68">
        <f>_xlfn.XLOOKUP(Tabela4[[#This Row],[Tipo]],Tabela5[Tipo],Tabela5[Id_Carga],-1)</f>
        <v>4</v>
      </c>
      <c r="H4086" s="59">
        <f>MONTH(DATE(2024, FIND(Tabela4[[#This Row],[Mês]], "janfevmarabrmaijunjulagosetoutnovdez")/3 + 1, 1))</f>
        <v>10</v>
      </c>
      <c r="I4086" s="51">
        <v>626</v>
      </c>
      <c r="J4086" s="47">
        <v>1252</v>
      </c>
    </row>
    <row r="4087" spans="1:10" x14ac:dyDescent="0.25">
      <c r="A4087" s="59" t="s">
        <v>205</v>
      </c>
      <c r="B4087" s="46" t="s">
        <v>191</v>
      </c>
      <c r="C4087" s="46" t="s">
        <v>184</v>
      </c>
      <c r="D4087" s="46" t="s">
        <v>186</v>
      </c>
      <c r="E4087" s="68">
        <f>_xlfn.XLOOKUP(Tabela4[[#This Row],[Origem]],Tabela2[Estado],Tabela2[Id_Porto],-1)</f>
        <v>9</v>
      </c>
      <c r="F4087" s="68">
        <f>_xlfn.XLOOKUP(Tabela4[[#This Row],[Destino]],Tabela2[Estado],Tabela2[Id_Porto],-1)</f>
        <v>11</v>
      </c>
      <c r="G4087" s="68">
        <f>_xlfn.XLOOKUP(Tabela4[[#This Row],[Tipo]],Tabela5[Tipo],Tabela5[Id_Carga],-1)</f>
        <v>3</v>
      </c>
      <c r="H4087" s="59">
        <f>MONTH(DATE(2024, FIND(Tabela4[[#This Row],[Mês]], "janfevmarabrmaijunjulagosetoutnovdez")/3 + 1, 1))</f>
        <v>10</v>
      </c>
      <c r="I4087" s="51">
        <v>619</v>
      </c>
      <c r="J4087" s="47">
        <v>1238</v>
      </c>
    </row>
    <row r="4088" spans="1:10" x14ac:dyDescent="0.25">
      <c r="A4088" s="59" t="s">
        <v>205</v>
      </c>
      <c r="B4088" s="46" t="s">
        <v>191</v>
      </c>
      <c r="C4088" s="46" t="s">
        <v>177</v>
      </c>
      <c r="D4088" s="46" t="s">
        <v>183</v>
      </c>
      <c r="E4088" s="68">
        <f>_xlfn.XLOOKUP(Tabela4[[#This Row],[Origem]],Tabela2[Estado],Tabela2[Id_Porto],-1)</f>
        <v>1</v>
      </c>
      <c r="F4088" s="68">
        <f>_xlfn.XLOOKUP(Tabela4[[#This Row],[Destino]],Tabela2[Estado],Tabela2[Id_Porto],-1)</f>
        <v>8</v>
      </c>
      <c r="G4088" s="68">
        <f>_xlfn.XLOOKUP(Tabela4[[#This Row],[Tipo]],Tabela5[Tipo],Tabela5[Id_Carga],-1)</f>
        <v>3</v>
      </c>
      <c r="H4088" s="59">
        <f>MONTH(DATE(2024, FIND(Tabela4[[#This Row],[Mês]], "janfevmarabrmaijunjulagosetoutnovdez")/3 + 1, 1))</f>
        <v>10</v>
      </c>
      <c r="I4088" s="51">
        <v>592</v>
      </c>
      <c r="J4088" s="47">
        <v>1184</v>
      </c>
    </row>
    <row r="4089" spans="1:10" x14ac:dyDescent="0.25">
      <c r="A4089" s="59" t="s">
        <v>205</v>
      </c>
      <c r="B4089" s="46" t="s">
        <v>193</v>
      </c>
      <c r="C4089" s="46" t="s">
        <v>184</v>
      </c>
      <c r="D4089" s="46" t="s">
        <v>186</v>
      </c>
      <c r="E4089" s="68">
        <f>_xlfn.XLOOKUP(Tabela4[[#This Row],[Origem]],Tabela2[Estado],Tabela2[Id_Porto],-1)</f>
        <v>9</v>
      </c>
      <c r="F4089" s="68">
        <f>_xlfn.XLOOKUP(Tabela4[[#This Row],[Destino]],Tabela2[Estado],Tabela2[Id_Porto],-1)</f>
        <v>11</v>
      </c>
      <c r="G4089" s="68">
        <f>_xlfn.XLOOKUP(Tabela4[[#This Row],[Tipo]],Tabela5[Tipo],Tabela5[Id_Carga],-1)</f>
        <v>4</v>
      </c>
      <c r="H4089" s="59">
        <f>MONTH(DATE(2024, FIND(Tabela4[[#This Row],[Mês]], "janfevmarabrmaijunjulagosetoutnovdez")/3 + 1, 1))</f>
        <v>10</v>
      </c>
      <c r="I4089" s="51">
        <v>557</v>
      </c>
      <c r="J4089" s="47">
        <v>1114</v>
      </c>
    </row>
    <row r="4090" spans="1:10" x14ac:dyDescent="0.25">
      <c r="A4090" s="59" t="s">
        <v>205</v>
      </c>
      <c r="B4090" s="46" t="s">
        <v>191</v>
      </c>
      <c r="C4090" s="46" t="s">
        <v>186</v>
      </c>
      <c r="D4090" s="46" t="s">
        <v>177</v>
      </c>
      <c r="E4090" s="68">
        <f>_xlfn.XLOOKUP(Tabela4[[#This Row],[Origem]],Tabela2[Estado],Tabela2[Id_Porto],-1)</f>
        <v>11</v>
      </c>
      <c r="F4090" s="68">
        <f>_xlfn.XLOOKUP(Tabela4[[#This Row],[Destino]],Tabela2[Estado],Tabela2[Id_Porto],-1)</f>
        <v>1</v>
      </c>
      <c r="G4090" s="68">
        <f>_xlfn.XLOOKUP(Tabela4[[#This Row],[Tipo]],Tabela5[Tipo],Tabela5[Id_Carga],-1)</f>
        <v>3</v>
      </c>
      <c r="H4090" s="59">
        <f>MONTH(DATE(2024, FIND(Tabela4[[#This Row],[Mês]], "janfevmarabrmaijunjulagosetoutnovdez")/3 + 1, 1))</f>
        <v>10</v>
      </c>
      <c r="I4090" s="51">
        <v>513</v>
      </c>
      <c r="J4090" s="47">
        <v>1026</v>
      </c>
    </row>
    <row r="4091" spans="1:10" x14ac:dyDescent="0.25">
      <c r="A4091" s="59" t="s">
        <v>205</v>
      </c>
      <c r="B4091" s="46" t="s">
        <v>191</v>
      </c>
      <c r="C4091" s="46" t="s">
        <v>183</v>
      </c>
      <c r="D4091" s="46" t="s">
        <v>180</v>
      </c>
      <c r="E4091" s="68">
        <f>_xlfn.XLOOKUP(Tabela4[[#This Row],[Origem]],Tabela2[Estado],Tabela2[Id_Porto],-1)</f>
        <v>8</v>
      </c>
      <c r="F4091" s="68">
        <f>_xlfn.XLOOKUP(Tabela4[[#This Row],[Destino]],Tabela2[Estado],Tabela2[Id_Porto],-1)</f>
        <v>5</v>
      </c>
      <c r="G4091" s="68">
        <f>_xlfn.XLOOKUP(Tabela4[[#This Row],[Tipo]],Tabela5[Tipo],Tabela5[Id_Carga],-1)</f>
        <v>3</v>
      </c>
      <c r="H4091" s="59">
        <f>MONTH(DATE(2024, FIND(Tabela4[[#This Row],[Mês]], "janfevmarabrmaijunjulagosetoutnovdez")/3 + 1, 1))</f>
        <v>10</v>
      </c>
      <c r="I4091" s="51">
        <v>506</v>
      </c>
      <c r="J4091" s="47">
        <v>1012</v>
      </c>
    </row>
    <row r="4092" spans="1:10" x14ac:dyDescent="0.25">
      <c r="A4092" s="59" t="s">
        <v>205</v>
      </c>
      <c r="B4092" s="46" t="s">
        <v>191</v>
      </c>
      <c r="C4092" s="46" t="s">
        <v>181</v>
      </c>
      <c r="D4092" s="46" t="s">
        <v>184</v>
      </c>
      <c r="E4092" s="68">
        <f>_xlfn.XLOOKUP(Tabela4[[#This Row],[Origem]],Tabela2[Estado],Tabela2[Id_Porto],-1)</f>
        <v>6</v>
      </c>
      <c r="F4092" s="68">
        <f>_xlfn.XLOOKUP(Tabela4[[#This Row],[Destino]],Tabela2[Estado],Tabela2[Id_Porto],-1)</f>
        <v>9</v>
      </c>
      <c r="G4092" s="68">
        <f>_xlfn.XLOOKUP(Tabela4[[#This Row],[Tipo]],Tabela5[Tipo],Tabela5[Id_Carga],-1)</f>
        <v>3</v>
      </c>
      <c r="H4092" s="59">
        <f>MONTH(DATE(2024, FIND(Tabela4[[#This Row],[Mês]], "janfevmarabrmaijunjulagosetoutnovdez")/3 + 1, 1))</f>
        <v>10</v>
      </c>
      <c r="I4092" s="51">
        <v>487</v>
      </c>
      <c r="J4092" s="47">
        <v>974</v>
      </c>
    </row>
    <row r="4093" spans="1:10" x14ac:dyDescent="0.25">
      <c r="A4093" s="59" t="s">
        <v>205</v>
      </c>
      <c r="B4093" s="46" t="s">
        <v>191</v>
      </c>
      <c r="C4093" s="46" t="s">
        <v>86</v>
      </c>
      <c r="D4093" s="46" t="s">
        <v>177</v>
      </c>
      <c r="E4093" s="68">
        <f>_xlfn.XLOOKUP(Tabela4[[#This Row],[Origem]],Tabela2[Estado],Tabela2[Id_Porto],-1)</f>
        <v>4</v>
      </c>
      <c r="F4093" s="68">
        <f>_xlfn.XLOOKUP(Tabela4[[#This Row],[Destino]],Tabela2[Estado],Tabela2[Id_Porto],-1)</f>
        <v>1</v>
      </c>
      <c r="G4093" s="68">
        <f>_xlfn.XLOOKUP(Tabela4[[#This Row],[Tipo]],Tabela5[Tipo],Tabela5[Id_Carga],-1)</f>
        <v>3</v>
      </c>
      <c r="H4093" s="59">
        <f>MONTH(DATE(2024, FIND(Tabela4[[#This Row],[Mês]], "janfevmarabrmaijunjulagosetoutnovdez")/3 + 1, 1))</f>
        <v>10</v>
      </c>
      <c r="I4093" s="51">
        <v>453</v>
      </c>
      <c r="J4093" s="47">
        <v>906</v>
      </c>
    </row>
    <row r="4094" spans="1:10" x14ac:dyDescent="0.25">
      <c r="A4094" s="59" t="s">
        <v>205</v>
      </c>
      <c r="B4094" s="46" t="s">
        <v>191</v>
      </c>
      <c r="C4094" s="46" t="s">
        <v>180</v>
      </c>
      <c r="D4094" s="46" t="s">
        <v>177</v>
      </c>
      <c r="E4094" s="68">
        <f>_xlfn.XLOOKUP(Tabela4[[#This Row],[Origem]],Tabela2[Estado],Tabela2[Id_Porto],-1)</f>
        <v>5</v>
      </c>
      <c r="F4094" s="68">
        <f>_xlfn.XLOOKUP(Tabela4[[#This Row],[Destino]],Tabela2[Estado],Tabela2[Id_Porto],-1)</f>
        <v>1</v>
      </c>
      <c r="G4094" s="68">
        <f>_xlfn.XLOOKUP(Tabela4[[#This Row],[Tipo]],Tabela5[Tipo],Tabela5[Id_Carga],-1)</f>
        <v>3</v>
      </c>
      <c r="H4094" s="59">
        <f>MONTH(DATE(2024, FIND(Tabela4[[#This Row],[Mês]], "janfevmarabrmaijunjulagosetoutnovdez")/3 + 1, 1))</f>
        <v>10</v>
      </c>
      <c r="I4094" s="51">
        <v>449</v>
      </c>
      <c r="J4094" s="47">
        <v>898</v>
      </c>
    </row>
    <row r="4095" spans="1:10" x14ac:dyDescent="0.25">
      <c r="A4095" s="59" t="s">
        <v>205</v>
      </c>
      <c r="B4095" s="46" t="s">
        <v>191</v>
      </c>
      <c r="C4095" s="46" t="s">
        <v>184</v>
      </c>
      <c r="D4095" s="46" t="s">
        <v>186</v>
      </c>
      <c r="E4095" s="68">
        <f>_xlfn.XLOOKUP(Tabela4[[#This Row],[Origem]],Tabela2[Estado],Tabela2[Id_Porto],-1)</f>
        <v>9</v>
      </c>
      <c r="F4095" s="68">
        <f>_xlfn.XLOOKUP(Tabela4[[#This Row],[Destino]],Tabela2[Estado],Tabela2[Id_Porto],-1)</f>
        <v>11</v>
      </c>
      <c r="G4095" s="68">
        <f>_xlfn.XLOOKUP(Tabela4[[#This Row],[Tipo]],Tabela5[Tipo],Tabela5[Id_Carga],-1)</f>
        <v>3</v>
      </c>
      <c r="H4095" s="59">
        <f>MONTH(DATE(2024, FIND(Tabela4[[#This Row],[Mês]], "janfevmarabrmaijunjulagosetoutnovdez")/3 + 1, 1))</f>
        <v>10</v>
      </c>
      <c r="I4095" s="51">
        <v>440</v>
      </c>
      <c r="J4095" s="47">
        <v>880</v>
      </c>
    </row>
    <row r="4096" spans="1:10" x14ac:dyDescent="0.25">
      <c r="A4096" s="59" t="s">
        <v>205</v>
      </c>
      <c r="B4096" s="46" t="s">
        <v>191</v>
      </c>
      <c r="C4096" s="46" t="s">
        <v>186</v>
      </c>
      <c r="D4096" s="46" t="s">
        <v>185</v>
      </c>
      <c r="E4096" s="68">
        <f>_xlfn.XLOOKUP(Tabela4[[#This Row],[Origem]],Tabela2[Estado],Tabela2[Id_Porto],-1)</f>
        <v>11</v>
      </c>
      <c r="F4096" s="68">
        <f>_xlfn.XLOOKUP(Tabela4[[#This Row],[Destino]],Tabela2[Estado],Tabela2[Id_Porto],-1)</f>
        <v>10</v>
      </c>
      <c r="G4096" s="68">
        <f>_xlfn.XLOOKUP(Tabela4[[#This Row],[Tipo]],Tabela5[Tipo],Tabela5[Id_Carga],-1)</f>
        <v>3</v>
      </c>
      <c r="H4096" s="59">
        <f>MONTH(DATE(2024, FIND(Tabela4[[#This Row],[Mês]], "janfevmarabrmaijunjulagosetoutnovdez")/3 + 1, 1))</f>
        <v>10</v>
      </c>
      <c r="I4096" s="51">
        <v>435</v>
      </c>
      <c r="J4096" s="47">
        <v>870</v>
      </c>
    </row>
    <row r="4097" spans="1:10" x14ac:dyDescent="0.25">
      <c r="A4097" s="59" t="s">
        <v>205</v>
      </c>
      <c r="B4097" s="46" t="s">
        <v>191</v>
      </c>
      <c r="C4097" s="46" t="s">
        <v>184</v>
      </c>
      <c r="D4097" s="46" t="s">
        <v>177</v>
      </c>
      <c r="E4097" s="68">
        <f>_xlfn.XLOOKUP(Tabela4[[#This Row],[Origem]],Tabela2[Estado],Tabela2[Id_Porto],-1)</f>
        <v>9</v>
      </c>
      <c r="F4097" s="68">
        <f>_xlfn.XLOOKUP(Tabela4[[#This Row],[Destino]],Tabela2[Estado],Tabela2[Id_Porto],-1)</f>
        <v>1</v>
      </c>
      <c r="G4097" s="68">
        <f>_xlfn.XLOOKUP(Tabela4[[#This Row],[Tipo]],Tabela5[Tipo],Tabela5[Id_Carga],-1)</f>
        <v>3</v>
      </c>
      <c r="H4097" s="59">
        <f>MONTH(DATE(2024, FIND(Tabela4[[#This Row],[Mês]], "janfevmarabrmaijunjulagosetoutnovdez")/3 + 1, 1))</f>
        <v>10</v>
      </c>
      <c r="I4097" s="51">
        <v>435</v>
      </c>
      <c r="J4097" s="47">
        <v>870</v>
      </c>
    </row>
    <row r="4098" spans="1:10" x14ac:dyDescent="0.25">
      <c r="A4098" s="59" t="s">
        <v>205</v>
      </c>
      <c r="B4098" s="46" t="s">
        <v>192</v>
      </c>
      <c r="C4098" s="46" t="s">
        <v>186</v>
      </c>
      <c r="D4098" s="46" t="s">
        <v>180</v>
      </c>
      <c r="E4098" s="68">
        <f>_xlfn.XLOOKUP(Tabela4[[#This Row],[Origem]],Tabela2[Estado],Tabela2[Id_Porto],-1)</f>
        <v>11</v>
      </c>
      <c r="F4098" s="68">
        <f>_xlfn.XLOOKUP(Tabela4[[#This Row],[Destino]],Tabela2[Estado],Tabela2[Id_Porto],-1)</f>
        <v>5</v>
      </c>
      <c r="G4098" s="68">
        <f>_xlfn.XLOOKUP(Tabela4[[#This Row],[Tipo]],Tabela5[Tipo],Tabela5[Id_Carga],-1)</f>
        <v>1</v>
      </c>
      <c r="H4098" s="59">
        <f>MONTH(DATE(2024, FIND(Tabela4[[#This Row],[Mês]], "janfevmarabrmaijunjulagosetoutnovdez")/3 + 1, 1))</f>
        <v>10</v>
      </c>
      <c r="I4098" s="51">
        <v>857</v>
      </c>
      <c r="J4098" s="47">
        <v>857</v>
      </c>
    </row>
    <row r="4099" spans="1:10" x14ac:dyDescent="0.25">
      <c r="A4099" s="59" t="s">
        <v>205</v>
      </c>
      <c r="B4099" s="46" t="s">
        <v>192</v>
      </c>
      <c r="C4099" s="46" t="s">
        <v>186</v>
      </c>
      <c r="D4099" s="46" t="s">
        <v>86</v>
      </c>
      <c r="E4099" s="68">
        <f>_xlfn.XLOOKUP(Tabela4[[#This Row],[Origem]],Tabela2[Estado],Tabela2[Id_Porto],-1)</f>
        <v>11</v>
      </c>
      <c r="F4099" s="68">
        <f>_xlfn.XLOOKUP(Tabela4[[#This Row],[Destino]],Tabela2[Estado],Tabela2[Id_Porto],-1)</f>
        <v>4</v>
      </c>
      <c r="G4099" s="68">
        <f>_xlfn.XLOOKUP(Tabela4[[#This Row],[Tipo]],Tabela5[Tipo],Tabela5[Id_Carga],-1)</f>
        <v>1</v>
      </c>
      <c r="H4099" s="59">
        <f>MONTH(DATE(2024, FIND(Tabela4[[#This Row],[Mês]], "janfevmarabrmaijunjulagosetoutnovdez")/3 + 1, 1))</f>
        <v>10</v>
      </c>
      <c r="I4099" s="51">
        <v>845</v>
      </c>
      <c r="J4099" s="47">
        <v>845</v>
      </c>
    </row>
    <row r="4100" spans="1:10" x14ac:dyDescent="0.25">
      <c r="A4100" s="59" t="s">
        <v>205</v>
      </c>
      <c r="B4100" s="46" t="s">
        <v>193</v>
      </c>
      <c r="C4100" s="46" t="s">
        <v>186</v>
      </c>
      <c r="D4100" s="46" t="s">
        <v>180</v>
      </c>
      <c r="E4100" s="68">
        <f>_xlfn.XLOOKUP(Tabela4[[#This Row],[Origem]],Tabela2[Estado],Tabela2[Id_Porto],-1)</f>
        <v>11</v>
      </c>
      <c r="F4100" s="68">
        <f>_xlfn.XLOOKUP(Tabela4[[#This Row],[Destino]],Tabela2[Estado],Tabela2[Id_Porto],-1)</f>
        <v>5</v>
      </c>
      <c r="G4100" s="68">
        <f>_xlfn.XLOOKUP(Tabela4[[#This Row],[Tipo]],Tabela5[Tipo],Tabela5[Id_Carga],-1)</f>
        <v>4</v>
      </c>
      <c r="H4100" s="59">
        <f>MONTH(DATE(2024, FIND(Tabela4[[#This Row],[Mês]], "janfevmarabrmaijunjulagosetoutnovdez")/3 + 1, 1))</f>
        <v>10</v>
      </c>
      <c r="I4100" s="51">
        <v>419</v>
      </c>
      <c r="J4100" s="47">
        <v>838</v>
      </c>
    </row>
    <row r="4101" spans="1:10" x14ac:dyDescent="0.25">
      <c r="A4101" s="59" t="s">
        <v>205</v>
      </c>
      <c r="B4101" s="46" t="s">
        <v>191</v>
      </c>
      <c r="C4101" s="46" t="s">
        <v>184</v>
      </c>
      <c r="D4101" s="46" t="s">
        <v>181</v>
      </c>
      <c r="E4101" s="68">
        <f>_xlfn.XLOOKUP(Tabela4[[#This Row],[Origem]],Tabela2[Estado],Tabela2[Id_Porto],-1)</f>
        <v>9</v>
      </c>
      <c r="F4101" s="68">
        <f>_xlfn.XLOOKUP(Tabela4[[#This Row],[Destino]],Tabela2[Estado],Tabela2[Id_Porto],-1)</f>
        <v>6</v>
      </c>
      <c r="G4101" s="68">
        <f>_xlfn.XLOOKUP(Tabela4[[#This Row],[Tipo]],Tabela5[Tipo],Tabela5[Id_Carga],-1)</f>
        <v>3</v>
      </c>
      <c r="H4101" s="59">
        <f>MONTH(DATE(2024, FIND(Tabela4[[#This Row],[Mês]], "janfevmarabrmaijunjulagosetoutnovdez")/3 + 1, 1))</f>
        <v>10</v>
      </c>
      <c r="I4101" s="51">
        <v>415</v>
      </c>
      <c r="J4101" s="47">
        <v>830</v>
      </c>
    </row>
    <row r="4102" spans="1:10" x14ac:dyDescent="0.25">
      <c r="A4102" s="59" t="s">
        <v>205</v>
      </c>
      <c r="B4102" s="46" t="s">
        <v>191</v>
      </c>
      <c r="C4102" s="46" t="s">
        <v>184</v>
      </c>
      <c r="D4102" s="46" t="s">
        <v>86</v>
      </c>
      <c r="E4102" s="68">
        <f>_xlfn.XLOOKUP(Tabela4[[#This Row],[Origem]],Tabela2[Estado],Tabela2[Id_Porto],-1)</f>
        <v>9</v>
      </c>
      <c r="F4102" s="68">
        <f>_xlfn.XLOOKUP(Tabela4[[#This Row],[Destino]],Tabela2[Estado],Tabela2[Id_Porto],-1)</f>
        <v>4</v>
      </c>
      <c r="G4102" s="68">
        <f>_xlfn.XLOOKUP(Tabela4[[#This Row],[Tipo]],Tabela5[Tipo],Tabela5[Id_Carga],-1)</f>
        <v>3</v>
      </c>
      <c r="H4102" s="59">
        <f>MONTH(DATE(2024, FIND(Tabela4[[#This Row],[Mês]], "janfevmarabrmaijunjulagosetoutnovdez")/3 + 1, 1))</f>
        <v>10</v>
      </c>
      <c r="I4102" s="51">
        <v>399</v>
      </c>
      <c r="J4102" s="47">
        <v>798</v>
      </c>
    </row>
    <row r="4103" spans="1:10" x14ac:dyDescent="0.25">
      <c r="A4103" s="59" t="s">
        <v>205</v>
      </c>
      <c r="B4103" s="46" t="s">
        <v>191</v>
      </c>
      <c r="C4103" s="46" t="s">
        <v>180</v>
      </c>
      <c r="D4103" s="46" t="s">
        <v>184</v>
      </c>
      <c r="E4103" s="68">
        <f>_xlfn.XLOOKUP(Tabela4[[#This Row],[Origem]],Tabela2[Estado],Tabela2[Id_Porto],-1)</f>
        <v>5</v>
      </c>
      <c r="F4103" s="68">
        <f>_xlfn.XLOOKUP(Tabela4[[#This Row],[Destino]],Tabela2[Estado],Tabela2[Id_Porto],-1)</f>
        <v>9</v>
      </c>
      <c r="G4103" s="68">
        <f>_xlfn.XLOOKUP(Tabela4[[#This Row],[Tipo]],Tabela5[Tipo],Tabela5[Id_Carga],-1)</f>
        <v>3</v>
      </c>
      <c r="H4103" s="59">
        <f>MONTH(DATE(2024, FIND(Tabela4[[#This Row],[Mês]], "janfevmarabrmaijunjulagosetoutnovdez")/3 + 1, 1))</f>
        <v>10</v>
      </c>
      <c r="I4103" s="51">
        <v>373</v>
      </c>
      <c r="J4103" s="47">
        <v>746</v>
      </c>
    </row>
    <row r="4104" spans="1:10" x14ac:dyDescent="0.25">
      <c r="A4104" s="59" t="s">
        <v>205</v>
      </c>
      <c r="B4104" s="46" t="s">
        <v>191</v>
      </c>
      <c r="C4104" s="46" t="s">
        <v>180</v>
      </c>
      <c r="D4104" s="46" t="s">
        <v>86</v>
      </c>
      <c r="E4104" s="68">
        <f>_xlfn.XLOOKUP(Tabela4[[#This Row],[Origem]],Tabela2[Estado],Tabela2[Id_Porto],-1)</f>
        <v>5</v>
      </c>
      <c r="F4104" s="68">
        <f>_xlfn.XLOOKUP(Tabela4[[#This Row],[Destino]],Tabela2[Estado],Tabela2[Id_Porto],-1)</f>
        <v>4</v>
      </c>
      <c r="G4104" s="68">
        <f>_xlfn.XLOOKUP(Tabela4[[#This Row],[Tipo]],Tabela5[Tipo],Tabela5[Id_Carga],-1)</f>
        <v>3</v>
      </c>
      <c r="H4104" s="59">
        <f>MONTH(DATE(2024, FIND(Tabela4[[#This Row],[Mês]], "janfevmarabrmaijunjulagosetoutnovdez")/3 + 1, 1))</f>
        <v>10</v>
      </c>
      <c r="I4104" s="51">
        <v>352</v>
      </c>
      <c r="J4104" s="47">
        <v>704</v>
      </c>
    </row>
    <row r="4105" spans="1:10" x14ac:dyDescent="0.25">
      <c r="A4105" s="59" t="s">
        <v>205</v>
      </c>
      <c r="B4105" s="46" t="s">
        <v>191</v>
      </c>
      <c r="C4105" s="46" t="s">
        <v>187</v>
      </c>
      <c r="D4105" s="46" t="s">
        <v>186</v>
      </c>
      <c r="E4105" s="68">
        <f>_xlfn.XLOOKUP(Tabela4[[#This Row],[Origem]],Tabela2[Estado],Tabela2[Id_Porto],-1)</f>
        <v>12</v>
      </c>
      <c r="F4105" s="68">
        <f>_xlfn.XLOOKUP(Tabela4[[#This Row],[Destino]],Tabela2[Estado],Tabela2[Id_Porto],-1)</f>
        <v>11</v>
      </c>
      <c r="G4105" s="68">
        <f>_xlfn.XLOOKUP(Tabela4[[#This Row],[Tipo]],Tabela5[Tipo],Tabela5[Id_Carga],-1)</f>
        <v>3</v>
      </c>
      <c r="H4105" s="59">
        <f>MONTH(DATE(2024, FIND(Tabela4[[#This Row],[Mês]], "janfevmarabrmaijunjulagosetoutnovdez")/3 + 1, 1))</f>
        <v>10</v>
      </c>
      <c r="I4105" s="51">
        <v>336</v>
      </c>
      <c r="J4105" s="47">
        <v>672</v>
      </c>
    </row>
    <row r="4106" spans="1:10" x14ac:dyDescent="0.25">
      <c r="A4106" s="59" t="s">
        <v>205</v>
      </c>
      <c r="B4106" s="46" t="s">
        <v>192</v>
      </c>
      <c r="C4106" s="46" t="s">
        <v>180</v>
      </c>
      <c r="D4106" s="46" t="s">
        <v>184</v>
      </c>
      <c r="E4106" s="68">
        <f>_xlfn.XLOOKUP(Tabela4[[#This Row],[Origem]],Tabela2[Estado],Tabela2[Id_Porto],-1)</f>
        <v>5</v>
      </c>
      <c r="F4106" s="68">
        <f>_xlfn.XLOOKUP(Tabela4[[#This Row],[Destino]],Tabela2[Estado],Tabela2[Id_Porto],-1)</f>
        <v>9</v>
      </c>
      <c r="G4106" s="68">
        <f>_xlfn.XLOOKUP(Tabela4[[#This Row],[Tipo]],Tabela5[Tipo],Tabela5[Id_Carga],-1)</f>
        <v>1</v>
      </c>
      <c r="H4106" s="59">
        <f>MONTH(DATE(2024, FIND(Tabela4[[#This Row],[Mês]], "janfevmarabrmaijunjulagosetoutnovdez")/3 + 1, 1))</f>
        <v>10</v>
      </c>
      <c r="I4106" s="51">
        <v>652</v>
      </c>
      <c r="J4106" s="47">
        <v>652</v>
      </c>
    </row>
    <row r="4107" spans="1:10" x14ac:dyDescent="0.25">
      <c r="A4107" s="59" t="s">
        <v>205</v>
      </c>
      <c r="B4107" s="46" t="s">
        <v>191</v>
      </c>
      <c r="C4107" s="46" t="s">
        <v>182</v>
      </c>
      <c r="D4107" s="46" t="s">
        <v>183</v>
      </c>
      <c r="E4107" s="68">
        <f>_xlfn.XLOOKUP(Tabela4[[#This Row],[Origem]],Tabela2[Estado],Tabela2[Id_Porto],-1)</f>
        <v>7</v>
      </c>
      <c r="F4107" s="68">
        <f>_xlfn.XLOOKUP(Tabela4[[#This Row],[Destino]],Tabela2[Estado],Tabela2[Id_Porto],-1)</f>
        <v>8</v>
      </c>
      <c r="G4107" s="68">
        <f>_xlfn.XLOOKUP(Tabela4[[#This Row],[Tipo]],Tabela5[Tipo],Tabela5[Id_Carga],-1)</f>
        <v>3</v>
      </c>
      <c r="H4107" s="59">
        <f>MONTH(DATE(2024, FIND(Tabela4[[#This Row],[Mês]], "janfevmarabrmaijunjulagosetoutnovdez")/3 + 1, 1))</f>
        <v>10</v>
      </c>
      <c r="I4107" s="51">
        <v>318</v>
      </c>
      <c r="J4107" s="47">
        <v>636</v>
      </c>
    </row>
    <row r="4108" spans="1:10" x14ac:dyDescent="0.25">
      <c r="A4108" s="59" t="s">
        <v>205</v>
      </c>
      <c r="B4108" s="46" t="s">
        <v>191</v>
      </c>
      <c r="C4108" s="46" t="s">
        <v>86</v>
      </c>
      <c r="D4108" s="46" t="s">
        <v>184</v>
      </c>
      <c r="E4108" s="68">
        <f>_xlfn.XLOOKUP(Tabela4[[#This Row],[Origem]],Tabela2[Estado],Tabela2[Id_Porto],-1)</f>
        <v>4</v>
      </c>
      <c r="F4108" s="68">
        <f>_xlfn.XLOOKUP(Tabela4[[#This Row],[Destino]],Tabela2[Estado],Tabela2[Id_Porto],-1)</f>
        <v>9</v>
      </c>
      <c r="G4108" s="68">
        <f>_xlfn.XLOOKUP(Tabela4[[#This Row],[Tipo]],Tabela5[Tipo],Tabela5[Id_Carga],-1)</f>
        <v>3</v>
      </c>
      <c r="H4108" s="59">
        <f>MONTH(DATE(2024, FIND(Tabela4[[#This Row],[Mês]], "janfevmarabrmaijunjulagosetoutnovdez")/3 + 1, 1))</f>
        <v>10</v>
      </c>
      <c r="I4108" s="51">
        <v>311</v>
      </c>
      <c r="J4108" s="47">
        <v>622</v>
      </c>
    </row>
    <row r="4109" spans="1:10" x14ac:dyDescent="0.25">
      <c r="A4109" s="59" t="s">
        <v>205</v>
      </c>
      <c r="B4109" s="46" t="s">
        <v>191</v>
      </c>
      <c r="C4109" s="46" t="s">
        <v>186</v>
      </c>
      <c r="D4109" s="46" t="s">
        <v>177</v>
      </c>
      <c r="E4109" s="68">
        <f>_xlfn.XLOOKUP(Tabela4[[#This Row],[Origem]],Tabela2[Estado],Tabela2[Id_Porto],-1)</f>
        <v>11</v>
      </c>
      <c r="F4109" s="68">
        <f>_xlfn.XLOOKUP(Tabela4[[#This Row],[Destino]],Tabela2[Estado],Tabela2[Id_Porto],-1)</f>
        <v>1</v>
      </c>
      <c r="G4109" s="68">
        <f>_xlfn.XLOOKUP(Tabela4[[#This Row],[Tipo]],Tabela5[Tipo],Tabela5[Id_Carga],-1)</f>
        <v>3</v>
      </c>
      <c r="H4109" s="59">
        <f>MONTH(DATE(2024, FIND(Tabela4[[#This Row],[Mês]], "janfevmarabrmaijunjulagosetoutnovdez")/3 + 1, 1))</f>
        <v>10</v>
      </c>
      <c r="I4109" s="51">
        <v>311</v>
      </c>
      <c r="J4109" s="47">
        <v>622</v>
      </c>
    </row>
    <row r="4110" spans="1:10" x14ac:dyDescent="0.25">
      <c r="A4110" s="59" t="s">
        <v>205</v>
      </c>
      <c r="B4110" s="46" t="s">
        <v>193</v>
      </c>
      <c r="C4110" s="46" t="s">
        <v>186</v>
      </c>
      <c r="D4110" s="46" t="s">
        <v>86</v>
      </c>
      <c r="E4110" s="68">
        <f>_xlfn.XLOOKUP(Tabela4[[#This Row],[Origem]],Tabela2[Estado],Tabela2[Id_Porto],-1)</f>
        <v>11</v>
      </c>
      <c r="F4110" s="68">
        <f>_xlfn.XLOOKUP(Tabela4[[#This Row],[Destino]],Tabela2[Estado],Tabela2[Id_Porto],-1)</f>
        <v>4</v>
      </c>
      <c r="G4110" s="68">
        <f>_xlfn.XLOOKUP(Tabela4[[#This Row],[Tipo]],Tabela5[Tipo],Tabela5[Id_Carga],-1)</f>
        <v>4</v>
      </c>
      <c r="H4110" s="59">
        <f>MONTH(DATE(2024, FIND(Tabela4[[#This Row],[Mês]], "janfevmarabrmaijunjulagosetoutnovdez")/3 + 1, 1))</f>
        <v>10</v>
      </c>
      <c r="I4110" s="51">
        <v>309</v>
      </c>
      <c r="J4110" s="47">
        <v>618</v>
      </c>
    </row>
    <row r="4111" spans="1:10" x14ac:dyDescent="0.25">
      <c r="A4111" s="59" t="s">
        <v>205</v>
      </c>
      <c r="B4111" s="46" t="s">
        <v>191</v>
      </c>
      <c r="C4111" s="46" t="s">
        <v>177</v>
      </c>
      <c r="D4111" s="46" t="s">
        <v>86</v>
      </c>
      <c r="E4111" s="68">
        <f>_xlfn.XLOOKUP(Tabela4[[#This Row],[Origem]],Tabela2[Estado],Tabela2[Id_Porto],-1)</f>
        <v>1</v>
      </c>
      <c r="F4111" s="68">
        <f>_xlfn.XLOOKUP(Tabela4[[#This Row],[Destino]],Tabela2[Estado],Tabela2[Id_Porto],-1)</f>
        <v>4</v>
      </c>
      <c r="G4111" s="68">
        <f>_xlfn.XLOOKUP(Tabela4[[#This Row],[Tipo]],Tabela5[Tipo],Tabela5[Id_Carga],-1)</f>
        <v>3</v>
      </c>
      <c r="H4111" s="59">
        <f>MONTH(DATE(2024, FIND(Tabela4[[#This Row],[Mês]], "janfevmarabrmaijunjulagosetoutnovdez")/3 + 1, 1))</f>
        <v>10</v>
      </c>
      <c r="I4111" s="51">
        <v>301</v>
      </c>
      <c r="J4111" s="47">
        <v>602</v>
      </c>
    </row>
    <row r="4112" spans="1:10" x14ac:dyDescent="0.25">
      <c r="A4112" s="59" t="s">
        <v>205</v>
      </c>
      <c r="B4112" s="46" t="s">
        <v>192</v>
      </c>
      <c r="C4112" s="46" t="s">
        <v>86</v>
      </c>
      <c r="D4112" s="46" t="s">
        <v>184</v>
      </c>
      <c r="E4112" s="68">
        <f>_xlfn.XLOOKUP(Tabela4[[#This Row],[Origem]],Tabela2[Estado],Tabela2[Id_Porto],-1)</f>
        <v>4</v>
      </c>
      <c r="F4112" s="68">
        <f>_xlfn.XLOOKUP(Tabela4[[#This Row],[Destino]],Tabela2[Estado],Tabela2[Id_Porto],-1)</f>
        <v>9</v>
      </c>
      <c r="G4112" s="68">
        <f>_xlfn.XLOOKUP(Tabela4[[#This Row],[Tipo]],Tabela5[Tipo],Tabela5[Id_Carga],-1)</f>
        <v>1</v>
      </c>
      <c r="H4112" s="59">
        <f>MONTH(DATE(2024, FIND(Tabela4[[#This Row],[Mês]], "janfevmarabrmaijunjulagosetoutnovdez")/3 + 1, 1))</f>
        <v>10</v>
      </c>
      <c r="I4112" s="51">
        <v>594</v>
      </c>
      <c r="J4112" s="47">
        <v>594</v>
      </c>
    </row>
    <row r="4113" spans="1:10" x14ac:dyDescent="0.25">
      <c r="A4113" s="59" t="s">
        <v>205</v>
      </c>
      <c r="B4113" s="46" t="s">
        <v>192</v>
      </c>
      <c r="C4113" s="46" t="s">
        <v>183</v>
      </c>
      <c r="D4113" s="46" t="s">
        <v>182</v>
      </c>
      <c r="E4113" s="68">
        <f>_xlfn.XLOOKUP(Tabela4[[#This Row],[Origem]],Tabela2[Estado],Tabela2[Id_Porto],-1)</f>
        <v>8</v>
      </c>
      <c r="F4113" s="68">
        <f>_xlfn.XLOOKUP(Tabela4[[#This Row],[Destino]],Tabela2[Estado],Tabela2[Id_Porto],-1)</f>
        <v>7</v>
      </c>
      <c r="G4113" s="68">
        <f>_xlfn.XLOOKUP(Tabela4[[#This Row],[Tipo]],Tabela5[Tipo],Tabela5[Id_Carga],-1)</f>
        <v>1</v>
      </c>
      <c r="H4113" s="59">
        <f>MONTH(DATE(2024, FIND(Tabela4[[#This Row],[Mês]], "janfevmarabrmaijunjulagosetoutnovdez")/3 + 1, 1))</f>
        <v>10</v>
      </c>
      <c r="I4113" s="51">
        <v>593</v>
      </c>
      <c r="J4113" s="47">
        <v>593</v>
      </c>
    </row>
    <row r="4114" spans="1:10" x14ac:dyDescent="0.25">
      <c r="A4114" s="59" t="s">
        <v>205</v>
      </c>
      <c r="B4114" s="46" t="s">
        <v>191</v>
      </c>
      <c r="C4114" s="46" t="s">
        <v>180</v>
      </c>
      <c r="D4114" s="46" t="s">
        <v>86</v>
      </c>
      <c r="E4114" s="68">
        <f>_xlfn.XLOOKUP(Tabela4[[#This Row],[Origem]],Tabela2[Estado],Tabela2[Id_Porto],-1)</f>
        <v>5</v>
      </c>
      <c r="F4114" s="68">
        <f>_xlfn.XLOOKUP(Tabela4[[#This Row],[Destino]],Tabela2[Estado],Tabela2[Id_Porto],-1)</f>
        <v>4</v>
      </c>
      <c r="G4114" s="68">
        <f>_xlfn.XLOOKUP(Tabela4[[#This Row],[Tipo]],Tabela5[Tipo],Tabela5[Id_Carga],-1)</f>
        <v>3</v>
      </c>
      <c r="H4114" s="59">
        <f>MONTH(DATE(2024, FIND(Tabela4[[#This Row],[Mês]], "janfevmarabrmaijunjulagosetoutnovdez")/3 + 1, 1))</f>
        <v>10</v>
      </c>
      <c r="I4114" s="51">
        <v>281</v>
      </c>
      <c r="J4114" s="47">
        <v>562</v>
      </c>
    </row>
    <row r="4115" spans="1:10" x14ac:dyDescent="0.25">
      <c r="A4115" s="59" t="s">
        <v>205</v>
      </c>
      <c r="B4115" s="46" t="s">
        <v>192</v>
      </c>
      <c r="C4115" s="46" t="s">
        <v>184</v>
      </c>
      <c r="D4115" s="46" t="s">
        <v>185</v>
      </c>
      <c r="E4115" s="68">
        <f>_xlfn.XLOOKUP(Tabela4[[#This Row],[Origem]],Tabela2[Estado],Tabela2[Id_Porto],-1)</f>
        <v>9</v>
      </c>
      <c r="F4115" s="68">
        <f>_xlfn.XLOOKUP(Tabela4[[#This Row],[Destino]],Tabela2[Estado],Tabela2[Id_Porto],-1)</f>
        <v>10</v>
      </c>
      <c r="G4115" s="68">
        <f>_xlfn.XLOOKUP(Tabela4[[#This Row],[Tipo]],Tabela5[Tipo],Tabela5[Id_Carga],-1)</f>
        <v>1</v>
      </c>
      <c r="H4115" s="59">
        <f>MONTH(DATE(2024, FIND(Tabela4[[#This Row],[Mês]], "janfevmarabrmaijunjulagosetoutnovdez")/3 + 1, 1))</f>
        <v>10</v>
      </c>
      <c r="I4115" s="51">
        <v>559</v>
      </c>
      <c r="J4115" s="47">
        <v>559</v>
      </c>
    </row>
    <row r="4116" spans="1:10" x14ac:dyDescent="0.25">
      <c r="A4116" s="59" t="s">
        <v>205</v>
      </c>
      <c r="B4116" s="46" t="s">
        <v>191</v>
      </c>
      <c r="C4116" s="46" t="s">
        <v>177</v>
      </c>
      <c r="D4116" s="46" t="s">
        <v>181</v>
      </c>
      <c r="E4116" s="68">
        <f>_xlfn.XLOOKUP(Tabela4[[#This Row],[Origem]],Tabela2[Estado],Tabela2[Id_Porto],-1)</f>
        <v>1</v>
      </c>
      <c r="F4116" s="68">
        <f>_xlfn.XLOOKUP(Tabela4[[#This Row],[Destino]],Tabela2[Estado],Tabela2[Id_Porto],-1)</f>
        <v>6</v>
      </c>
      <c r="G4116" s="68">
        <f>_xlfn.XLOOKUP(Tabela4[[#This Row],[Tipo]],Tabela5[Tipo],Tabela5[Id_Carga],-1)</f>
        <v>3</v>
      </c>
      <c r="H4116" s="59">
        <f>MONTH(DATE(2024, FIND(Tabela4[[#This Row],[Mês]], "janfevmarabrmaijunjulagosetoutnovdez")/3 + 1, 1))</f>
        <v>10</v>
      </c>
      <c r="I4116" s="51">
        <v>278</v>
      </c>
      <c r="J4116" s="47">
        <v>556</v>
      </c>
    </row>
    <row r="4117" spans="1:10" x14ac:dyDescent="0.25">
      <c r="A4117" s="59" t="s">
        <v>205</v>
      </c>
      <c r="B4117" s="46" t="s">
        <v>192</v>
      </c>
      <c r="C4117" s="46" t="s">
        <v>187</v>
      </c>
      <c r="D4117" s="46" t="s">
        <v>180</v>
      </c>
      <c r="E4117" s="68">
        <f>_xlfn.XLOOKUP(Tabela4[[#This Row],[Origem]],Tabela2[Estado],Tabela2[Id_Porto],-1)</f>
        <v>12</v>
      </c>
      <c r="F4117" s="68">
        <f>_xlfn.XLOOKUP(Tabela4[[#This Row],[Destino]],Tabela2[Estado],Tabela2[Id_Porto],-1)</f>
        <v>5</v>
      </c>
      <c r="G4117" s="68">
        <f>_xlfn.XLOOKUP(Tabela4[[#This Row],[Tipo]],Tabela5[Tipo],Tabela5[Id_Carga],-1)</f>
        <v>1</v>
      </c>
      <c r="H4117" s="59">
        <f>MONTH(DATE(2024, FIND(Tabela4[[#This Row],[Mês]], "janfevmarabrmaijunjulagosetoutnovdez")/3 + 1, 1))</f>
        <v>10</v>
      </c>
      <c r="I4117" s="51">
        <v>552</v>
      </c>
      <c r="J4117" s="47">
        <v>552</v>
      </c>
    </row>
    <row r="4118" spans="1:10" x14ac:dyDescent="0.25">
      <c r="A4118" s="59" t="s">
        <v>205</v>
      </c>
      <c r="B4118" s="46" t="s">
        <v>191</v>
      </c>
      <c r="C4118" s="46" t="s">
        <v>184</v>
      </c>
      <c r="D4118" s="46" t="s">
        <v>183</v>
      </c>
      <c r="E4118" s="68">
        <f>_xlfn.XLOOKUP(Tabela4[[#This Row],[Origem]],Tabela2[Estado],Tabela2[Id_Porto],-1)</f>
        <v>9</v>
      </c>
      <c r="F4118" s="68">
        <f>_xlfn.XLOOKUP(Tabela4[[#This Row],[Destino]],Tabela2[Estado],Tabela2[Id_Porto],-1)</f>
        <v>8</v>
      </c>
      <c r="G4118" s="68">
        <f>_xlfn.XLOOKUP(Tabela4[[#This Row],[Tipo]],Tabela5[Tipo],Tabela5[Id_Carga],-1)</f>
        <v>3</v>
      </c>
      <c r="H4118" s="59">
        <f>MONTH(DATE(2024, FIND(Tabela4[[#This Row],[Mês]], "janfevmarabrmaijunjulagosetoutnovdez")/3 + 1, 1))</f>
        <v>10</v>
      </c>
      <c r="I4118" s="51">
        <v>272</v>
      </c>
      <c r="J4118" s="47">
        <v>544</v>
      </c>
    </row>
    <row r="4119" spans="1:10" x14ac:dyDescent="0.25">
      <c r="A4119" s="59" t="s">
        <v>205</v>
      </c>
      <c r="B4119" s="46" t="s">
        <v>191</v>
      </c>
      <c r="C4119" s="46" t="s">
        <v>177</v>
      </c>
      <c r="D4119" s="46" t="s">
        <v>186</v>
      </c>
      <c r="E4119" s="68">
        <f>_xlfn.XLOOKUP(Tabela4[[#This Row],[Origem]],Tabela2[Estado],Tabela2[Id_Porto],-1)</f>
        <v>1</v>
      </c>
      <c r="F4119" s="68">
        <f>_xlfn.XLOOKUP(Tabela4[[#This Row],[Destino]],Tabela2[Estado],Tabela2[Id_Porto],-1)</f>
        <v>11</v>
      </c>
      <c r="G4119" s="68">
        <f>_xlfn.XLOOKUP(Tabela4[[#This Row],[Tipo]],Tabela5[Tipo],Tabela5[Id_Carga],-1)</f>
        <v>3</v>
      </c>
      <c r="H4119" s="59">
        <f>MONTH(DATE(2024, FIND(Tabela4[[#This Row],[Mês]], "janfevmarabrmaijunjulagosetoutnovdez")/3 + 1, 1))</f>
        <v>10</v>
      </c>
      <c r="I4119" s="51">
        <v>258</v>
      </c>
      <c r="J4119" s="47">
        <v>516</v>
      </c>
    </row>
    <row r="4120" spans="1:10" x14ac:dyDescent="0.25">
      <c r="A4120" s="59" t="s">
        <v>205</v>
      </c>
      <c r="B4120" s="46" t="s">
        <v>193</v>
      </c>
      <c r="C4120" s="46" t="s">
        <v>184</v>
      </c>
      <c r="D4120" s="46" t="s">
        <v>185</v>
      </c>
      <c r="E4120" s="68">
        <f>_xlfn.XLOOKUP(Tabela4[[#This Row],[Origem]],Tabela2[Estado],Tabela2[Id_Porto],-1)</f>
        <v>9</v>
      </c>
      <c r="F4120" s="68">
        <f>_xlfn.XLOOKUP(Tabela4[[#This Row],[Destino]],Tabela2[Estado],Tabela2[Id_Porto],-1)</f>
        <v>10</v>
      </c>
      <c r="G4120" s="68">
        <f>_xlfn.XLOOKUP(Tabela4[[#This Row],[Tipo]],Tabela5[Tipo],Tabela5[Id_Carga],-1)</f>
        <v>4</v>
      </c>
      <c r="H4120" s="59">
        <f>MONTH(DATE(2024, FIND(Tabela4[[#This Row],[Mês]], "janfevmarabrmaijunjulagosetoutnovdez")/3 + 1, 1))</f>
        <v>10</v>
      </c>
      <c r="I4120" s="51">
        <v>256</v>
      </c>
      <c r="J4120" s="47">
        <v>512</v>
      </c>
    </row>
    <row r="4121" spans="1:10" x14ac:dyDescent="0.25">
      <c r="A4121" s="59" t="s">
        <v>205</v>
      </c>
      <c r="B4121" s="46" t="s">
        <v>192</v>
      </c>
      <c r="C4121" s="46" t="s">
        <v>184</v>
      </c>
      <c r="D4121" s="46" t="s">
        <v>180</v>
      </c>
      <c r="E4121" s="68">
        <f>_xlfn.XLOOKUP(Tabela4[[#This Row],[Origem]],Tabela2[Estado],Tabela2[Id_Porto],-1)</f>
        <v>9</v>
      </c>
      <c r="F4121" s="68">
        <f>_xlfn.XLOOKUP(Tabela4[[#This Row],[Destino]],Tabela2[Estado],Tabela2[Id_Porto],-1)</f>
        <v>5</v>
      </c>
      <c r="G4121" s="68">
        <f>_xlfn.XLOOKUP(Tabela4[[#This Row],[Tipo]],Tabela5[Tipo],Tabela5[Id_Carga],-1)</f>
        <v>1</v>
      </c>
      <c r="H4121" s="59">
        <f>MONTH(DATE(2024, FIND(Tabela4[[#This Row],[Mês]], "janfevmarabrmaijunjulagosetoutnovdez")/3 + 1, 1))</f>
        <v>10</v>
      </c>
      <c r="I4121" s="51">
        <v>507</v>
      </c>
      <c r="J4121" s="47">
        <v>507</v>
      </c>
    </row>
    <row r="4122" spans="1:10" x14ac:dyDescent="0.25">
      <c r="A4122" s="59" t="s">
        <v>205</v>
      </c>
      <c r="B4122" s="46" t="s">
        <v>193</v>
      </c>
      <c r="C4122" s="46" t="s">
        <v>184</v>
      </c>
      <c r="D4122" s="46" t="s">
        <v>180</v>
      </c>
      <c r="E4122" s="68">
        <f>_xlfn.XLOOKUP(Tabela4[[#This Row],[Origem]],Tabela2[Estado],Tabela2[Id_Porto],-1)</f>
        <v>9</v>
      </c>
      <c r="F4122" s="68">
        <f>_xlfn.XLOOKUP(Tabela4[[#This Row],[Destino]],Tabela2[Estado],Tabela2[Id_Porto],-1)</f>
        <v>5</v>
      </c>
      <c r="G4122" s="68">
        <f>_xlfn.XLOOKUP(Tabela4[[#This Row],[Tipo]],Tabela5[Tipo],Tabela5[Id_Carga],-1)</f>
        <v>4</v>
      </c>
      <c r="H4122" s="59">
        <f>MONTH(DATE(2024, FIND(Tabela4[[#This Row],[Mês]], "janfevmarabrmaijunjulagosetoutnovdez")/3 + 1, 1))</f>
        <v>10</v>
      </c>
      <c r="I4122" s="51">
        <v>253</v>
      </c>
      <c r="J4122" s="47">
        <v>506</v>
      </c>
    </row>
    <row r="4123" spans="1:10" x14ac:dyDescent="0.25">
      <c r="A4123" s="59" t="s">
        <v>205</v>
      </c>
      <c r="B4123" s="46" t="s">
        <v>191</v>
      </c>
      <c r="C4123" s="46" t="s">
        <v>180</v>
      </c>
      <c r="D4123" s="46" t="s">
        <v>186</v>
      </c>
      <c r="E4123" s="68">
        <f>_xlfn.XLOOKUP(Tabela4[[#This Row],[Origem]],Tabela2[Estado],Tabela2[Id_Porto],-1)</f>
        <v>5</v>
      </c>
      <c r="F4123" s="68">
        <f>_xlfn.XLOOKUP(Tabela4[[#This Row],[Destino]],Tabela2[Estado],Tabela2[Id_Porto],-1)</f>
        <v>11</v>
      </c>
      <c r="G4123" s="68">
        <f>_xlfn.XLOOKUP(Tabela4[[#This Row],[Tipo]],Tabela5[Tipo],Tabela5[Id_Carga],-1)</f>
        <v>3</v>
      </c>
      <c r="H4123" s="59">
        <f>MONTH(DATE(2024, FIND(Tabela4[[#This Row],[Mês]], "janfevmarabrmaijunjulagosetoutnovdez")/3 + 1, 1))</f>
        <v>10</v>
      </c>
      <c r="I4123" s="51">
        <v>252</v>
      </c>
      <c r="J4123" s="47">
        <v>504</v>
      </c>
    </row>
    <row r="4124" spans="1:10" x14ac:dyDescent="0.25">
      <c r="A4124" s="59" t="s">
        <v>205</v>
      </c>
      <c r="B4124" s="46" t="s">
        <v>191</v>
      </c>
      <c r="C4124" s="46" t="s">
        <v>186</v>
      </c>
      <c r="D4124" s="46" t="s">
        <v>86</v>
      </c>
      <c r="E4124" s="68">
        <f>_xlfn.XLOOKUP(Tabela4[[#This Row],[Origem]],Tabela2[Estado],Tabela2[Id_Porto],-1)</f>
        <v>11</v>
      </c>
      <c r="F4124" s="68">
        <f>_xlfn.XLOOKUP(Tabela4[[#This Row],[Destino]],Tabela2[Estado],Tabela2[Id_Porto],-1)</f>
        <v>4</v>
      </c>
      <c r="G4124" s="68">
        <f>_xlfn.XLOOKUP(Tabela4[[#This Row],[Tipo]],Tabela5[Tipo],Tabela5[Id_Carga],-1)</f>
        <v>3</v>
      </c>
      <c r="H4124" s="59">
        <f>MONTH(DATE(2024, FIND(Tabela4[[#This Row],[Mês]], "janfevmarabrmaijunjulagosetoutnovdez")/3 + 1, 1))</f>
        <v>10</v>
      </c>
      <c r="I4124" s="51">
        <v>242</v>
      </c>
      <c r="J4124" s="47">
        <v>484</v>
      </c>
    </row>
    <row r="4125" spans="1:10" x14ac:dyDescent="0.25">
      <c r="A4125" s="59" t="s">
        <v>205</v>
      </c>
      <c r="B4125" s="46" t="s">
        <v>191</v>
      </c>
      <c r="C4125" s="46" t="s">
        <v>86</v>
      </c>
      <c r="D4125" s="46" t="s">
        <v>184</v>
      </c>
      <c r="E4125" s="68">
        <f>_xlfn.XLOOKUP(Tabela4[[#This Row],[Origem]],Tabela2[Estado],Tabela2[Id_Porto],-1)</f>
        <v>4</v>
      </c>
      <c r="F4125" s="68">
        <f>_xlfn.XLOOKUP(Tabela4[[#This Row],[Destino]],Tabela2[Estado],Tabela2[Id_Porto],-1)</f>
        <v>9</v>
      </c>
      <c r="G4125" s="68">
        <f>_xlfn.XLOOKUP(Tabela4[[#This Row],[Tipo]],Tabela5[Tipo],Tabela5[Id_Carga],-1)</f>
        <v>3</v>
      </c>
      <c r="H4125" s="59">
        <f>MONTH(DATE(2024, FIND(Tabela4[[#This Row],[Mês]], "janfevmarabrmaijunjulagosetoutnovdez")/3 + 1, 1))</f>
        <v>10</v>
      </c>
      <c r="I4125" s="51">
        <v>237</v>
      </c>
      <c r="J4125" s="47">
        <v>474</v>
      </c>
    </row>
    <row r="4126" spans="1:10" x14ac:dyDescent="0.25">
      <c r="A4126" s="59" t="s">
        <v>205</v>
      </c>
      <c r="B4126" s="46" t="s">
        <v>191</v>
      </c>
      <c r="C4126" s="46" t="s">
        <v>181</v>
      </c>
      <c r="D4126" s="46" t="s">
        <v>184</v>
      </c>
      <c r="E4126" s="68">
        <f>_xlfn.XLOOKUP(Tabela4[[#This Row],[Origem]],Tabela2[Estado],Tabela2[Id_Porto],-1)</f>
        <v>6</v>
      </c>
      <c r="F4126" s="68">
        <f>_xlfn.XLOOKUP(Tabela4[[#This Row],[Destino]],Tabela2[Estado],Tabela2[Id_Porto],-1)</f>
        <v>9</v>
      </c>
      <c r="G4126" s="68">
        <f>_xlfn.XLOOKUP(Tabela4[[#This Row],[Tipo]],Tabela5[Tipo],Tabela5[Id_Carga],-1)</f>
        <v>3</v>
      </c>
      <c r="H4126" s="59">
        <f>MONTH(DATE(2024, FIND(Tabela4[[#This Row],[Mês]], "janfevmarabrmaijunjulagosetoutnovdez")/3 + 1, 1))</f>
        <v>10</v>
      </c>
      <c r="I4126" s="51">
        <v>235</v>
      </c>
      <c r="J4126" s="47">
        <v>470</v>
      </c>
    </row>
    <row r="4127" spans="1:10" x14ac:dyDescent="0.25">
      <c r="A4127" s="59" t="s">
        <v>205</v>
      </c>
      <c r="B4127" s="46" t="s">
        <v>192</v>
      </c>
      <c r="C4127" s="46" t="s">
        <v>184</v>
      </c>
      <c r="D4127" s="46" t="s">
        <v>182</v>
      </c>
      <c r="E4127" s="68">
        <f>_xlfn.XLOOKUP(Tabela4[[#This Row],[Origem]],Tabela2[Estado],Tabela2[Id_Porto],-1)</f>
        <v>9</v>
      </c>
      <c r="F4127" s="68">
        <f>_xlfn.XLOOKUP(Tabela4[[#This Row],[Destino]],Tabela2[Estado],Tabela2[Id_Porto],-1)</f>
        <v>7</v>
      </c>
      <c r="G4127" s="68">
        <f>_xlfn.XLOOKUP(Tabela4[[#This Row],[Tipo]],Tabela5[Tipo],Tabela5[Id_Carga],-1)</f>
        <v>1</v>
      </c>
      <c r="H4127" s="59">
        <f>MONTH(DATE(2024, FIND(Tabela4[[#This Row],[Mês]], "janfevmarabrmaijunjulagosetoutnovdez")/3 + 1, 1))</f>
        <v>10</v>
      </c>
      <c r="I4127" s="51">
        <v>462</v>
      </c>
      <c r="J4127" s="47">
        <v>462</v>
      </c>
    </row>
    <row r="4128" spans="1:10" x14ac:dyDescent="0.25">
      <c r="A4128" s="59" t="s">
        <v>205</v>
      </c>
      <c r="B4128" s="46" t="s">
        <v>193</v>
      </c>
      <c r="C4128" s="46" t="s">
        <v>184</v>
      </c>
      <c r="D4128" s="46" t="s">
        <v>86</v>
      </c>
      <c r="E4128" s="68">
        <f>_xlfn.XLOOKUP(Tabela4[[#This Row],[Origem]],Tabela2[Estado],Tabela2[Id_Porto],-1)</f>
        <v>9</v>
      </c>
      <c r="F4128" s="68">
        <f>_xlfn.XLOOKUP(Tabela4[[#This Row],[Destino]],Tabela2[Estado],Tabela2[Id_Porto],-1)</f>
        <v>4</v>
      </c>
      <c r="G4128" s="68">
        <f>_xlfn.XLOOKUP(Tabela4[[#This Row],[Tipo]],Tabela5[Tipo],Tabela5[Id_Carga],-1)</f>
        <v>4</v>
      </c>
      <c r="H4128" s="59">
        <f>MONTH(DATE(2024, FIND(Tabela4[[#This Row],[Mês]], "janfevmarabrmaijunjulagosetoutnovdez")/3 + 1, 1))</f>
        <v>10</v>
      </c>
      <c r="I4128" s="51">
        <v>229</v>
      </c>
      <c r="J4128" s="47">
        <v>458</v>
      </c>
    </row>
    <row r="4129" spans="1:10" x14ac:dyDescent="0.25">
      <c r="A4129" s="59" t="s">
        <v>205</v>
      </c>
      <c r="B4129" s="46" t="s">
        <v>193</v>
      </c>
      <c r="C4129" s="46" t="s">
        <v>184</v>
      </c>
      <c r="D4129" s="46" t="s">
        <v>177</v>
      </c>
      <c r="E4129" s="68">
        <f>_xlfn.XLOOKUP(Tabela4[[#This Row],[Origem]],Tabela2[Estado],Tabela2[Id_Porto],-1)</f>
        <v>9</v>
      </c>
      <c r="F4129" s="68">
        <f>_xlfn.XLOOKUP(Tabela4[[#This Row],[Destino]],Tabela2[Estado],Tabela2[Id_Porto],-1)</f>
        <v>1</v>
      </c>
      <c r="G4129" s="68">
        <f>_xlfn.XLOOKUP(Tabela4[[#This Row],[Tipo]],Tabela5[Tipo],Tabela5[Id_Carga],-1)</f>
        <v>4</v>
      </c>
      <c r="H4129" s="59">
        <f>MONTH(DATE(2024, FIND(Tabela4[[#This Row],[Mês]], "janfevmarabrmaijunjulagosetoutnovdez")/3 + 1, 1))</f>
        <v>10</v>
      </c>
      <c r="I4129" s="51">
        <v>223</v>
      </c>
      <c r="J4129" s="47">
        <v>446</v>
      </c>
    </row>
    <row r="4130" spans="1:10" x14ac:dyDescent="0.25">
      <c r="A4130" s="59" t="s">
        <v>205</v>
      </c>
      <c r="B4130" s="46" t="s">
        <v>191</v>
      </c>
      <c r="C4130" s="46" t="s">
        <v>187</v>
      </c>
      <c r="D4130" s="46" t="s">
        <v>180</v>
      </c>
      <c r="E4130" s="68">
        <f>_xlfn.XLOOKUP(Tabela4[[#This Row],[Origem]],Tabela2[Estado],Tabela2[Id_Porto],-1)</f>
        <v>12</v>
      </c>
      <c r="F4130" s="68">
        <f>_xlfn.XLOOKUP(Tabela4[[#This Row],[Destino]],Tabela2[Estado],Tabela2[Id_Porto],-1)</f>
        <v>5</v>
      </c>
      <c r="G4130" s="68">
        <f>_xlfn.XLOOKUP(Tabela4[[#This Row],[Tipo]],Tabela5[Tipo],Tabela5[Id_Carga],-1)</f>
        <v>3</v>
      </c>
      <c r="H4130" s="59">
        <f>MONTH(DATE(2024, FIND(Tabela4[[#This Row],[Mês]], "janfevmarabrmaijunjulagosetoutnovdez")/3 + 1, 1))</f>
        <v>10</v>
      </c>
      <c r="I4130" s="51">
        <v>222</v>
      </c>
      <c r="J4130" s="47">
        <v>444</v>
      </c>
    </row>
    <row r="4131" spans="1:10" x14ac:dyDescent="0.25">
      <c r="A4131" s="59" t="s">
        <v>205</v>
      </c>
      <c r="B4131" s="46" t="s">
        <v>191</v>
      </c>
      <c r="C4131" s="46" t="s">
        <v>186</v>
      </c>
      <c r="D4131" s="46" t="s">
        <v>181</v>
      </c>
      <c r="E4131" s="68">
        <f>_xlfn.XLOOKUP(Tabela4[[#This Row],[Origem]],Tabela2[Estado],Tabela2[Id_Porto],-1)</f>
        <v>11</v>
      </c>
      <c r="F4131" s="68">
        <f>_xlfn.XLOOKUP(Tabela4[[#This Row],[Destino]],Tabela2[Estado],Tabela2[Id_Porto],-1)</f>
        <v>6</v>
      </c>
      <c r="G4131" s="68">
        <f>_xlfn.XLOOKUP(Tabela4[[#This Row],[Tipo]],Tabela5[Tipo],Tabela5[Id_Carga],-1)</f>
        <v>3</v>
      </c>
      <c r="H4131" s="59">
        <f>MONTH(DATE(2024, FIND(Tabela4[[#This Row],[Mês]], "janfevmarabrmaijunjulagosetoutnovdez")/3 + 1, 1))</f>
        <v>10</v>
      </c>
      <c r="I4131" s="51">
        <v>221</v>
      </c>
      <c r="J4131" s="47">
        <v>442</v>
      </c>
    </row>
    <row r="4132" spans="1:10" x14ac:dyDescent="0.25">
      <c r="A4132" s="59" t="s">
        <v>205</v>
      </c>
      <c r="B4132" s="46" t="s">
        <v>191</v>
      </c>
      <c r="C4132" s="46" t="s">
        <v>177</v>
      </c>
      <c r="D4132" s="46" t="s">
        <v>183</v>
      </c>
      <c r="E4132" s="68">
        <f>_xlfn.XLOOKUP(Tabela4[[#This Row],[Origem]],Tabela2[Estado],Tabela2[Id_Porto],-1)</f>
        <v>1</v>
      </c>
      <c r="F4132" s="68">
        <f>_xlfn.XLOOKUP(Tabela4[[#This Row],[Destino]],Tabela2[Estado],Tabela2[Id_Porto],-1)</f>
        <v>8</v>
      </c>
      <c r="G4132" s="68">
        <f>_xlfn.XLOOKUP(Tabela4[[#This Row],[Tipo]],Tabela5[Tipo],Tabela5[Id_Carga],-1)</f>
        <v>3</v>
      </c>
      <c r="H4132" s="59">
        <f>MONTH(DATE(2024, FIND(Tabela4[[#This Row],[Mês]], "janfevmarabrmaijunjulagosetoutnovdez")/3 + 1, 1))</f>
        <v>10</v>
      </c>
      <c r="I4132" s="51">
        <v>219</v>
      </c>
      <c r="J4132" s="47">
        <v>438</v>
      </c>
    </row>
    <row r="4133" spans="1:10" x14ac:dyDescent="0.25">
      <c r="A4133" s="59" t="s">
        <v>205</v>
      </c>
      <c r="B4133" s="46" t="s">
        <v>191</v>
      </c>
      <c r="C4133" s="46" t="s">
        <v>187</v>
      </c>
      <c r="D4133" s="46" t="s">
        <v>86</v>
      </c>
      <c r="E4133" s="68">
        <f>_xlfn.XLOOKUP(Tabela4[[#This Row],[Origem]],Tabela2[Estado],Tabela2[Id_Porto],-1)</f>
        <v>12</v>
      </c>
      <c r="F4133" s="68">
        <f>_xlfn.XLOOKUP(Tabela4[[#This Row],[Destino]],Tabela2[Estado],Tabela2[Id_Porto],-1)</f>
        <v>4</v>
      </c>
      <c r="G4133" s="68">
        <f>_xlfn.XLOOKUP(Tabela4[[#This Row],[Tipo]],Tabela5[Tipo],Tabela5[Id_Carga],-1)</f>
        <v>3</v>
      </c>
      <c r="H4133" s="59">
        <f>MONTH(DATE(2024, FIND(Tabela4[[#This Row],[Mês]], "janfevmarabrmaijunjulagosetoutnovdez")/3 + 1, 1))</f>
        <v>10</v>
      </c>
      <c r="I4133" s="51">
        <v>213</v>
      </c>
      <c r="J4133" s="47">
        <v>426</v>
      </c>
    </row>
    <row r="4134" spans="1:10" x14ac:dyDescent="0.25">
      <c r="A4134" s="59" t="s">
        <v>205</v>
      </c>
      <c r="B4134" s="46" t="s">
        <v>191</v>
      </c>
      <c r="C4134" s="46" t="s">
        <v>183</v>
      </c>
      <c r="D4134" s="46" t="s">
        <v>181</v>
      </c>
      <c r="E4134" s="68">
        <f>_xlfn.XLOOKUP(Tabela4[[#This Row],[Origem]],Tabela2[Estado],Tabela2[Id_Porto],-1)</f>
        <v>8</v>
      </c>
      <c r="F4134" s="68">
        <f>_xlfn.XLOOKUP(Tabela4[[#This Row],[Destino]],Tabela2[Estado],Tabela2[Id_Porto],-1)</f>
        <v>6</v>
      </c>
      <c r="G4134" s="68">
        <f>_xlfn.XLOOKUP(Tabela4[[#This Row],[Tipo]],Tabela5[Tipo],Tabela5[Id_Carga],-1)</f>
        <v>3</v>
      </c>
      <c r="H4134" s="59">
        <f>MONTH(DATE(2024, FIND(Tabela4[[#This Row],[Mês]], "janfevmarabrmaijunjulagosetoutnovdez")/3 + 1, 1))</f>
        <v>10</v>
      </c>
      <c r="I4134" s="51">
        <v>212</v>
      </c>
      <c r="J4134" s="47">
        <v>424</v>
      </c>
    </row>
    <row r="4135" spans="1:10" x14ac:dyDescent="0.25">
      <c r="A4135" s="59" t="s">
        <v>205</v>
      </c>
      <c r="B4135" s="46" t="s">
        <v>192</v>
      </c>
      <c r="C4135" s="46" t="s">
        <v>187</v>
      </c>
      <c r="D4135" s="46" t="s">
        <v>86</v>
      </c>
      <c r="E4135" s="68">
        <f>_xlfn.XLOOKUP(Tabela4[[#This Row],[Origem]],Tabela2[Estado],Tabela2[Id_Porto],-1)</f>
        <v>12</v>
      </c>
      <c r="F4135" s="68">
        <f>_xlfn.XLOOKUP(Tabela4[[#This Row],[Destino]],Tabela2[Estado],Tabela2[Id_Porto],-1)</f>
        <v>4</v>
      </c>
      <c r="G4135" s="68">
        <f>_xlfn.XLOOKUP(Tabela4[[#This Row],[Tipo]],Tabela5[Tipo],Tabela5[Id_Carga],-1)</f>
        <v>1</v>
      </c>
      <c r="H4135" s="59">
        <f>MONTH(DATE(2024, FIND(Tabela4[[#This Row],[Mês]], "janfevmarabrmaijunjulagosetoutnovdez")/3 + 1, 1))</f>
        <v>10</v>
      </c>
      <c r="I4135" s="51">
        <v>414</v>
      </c>
      <c r="J4135" s="47">
        <v>414</v>
      </c>
    </row>
    <row r="4136" spans="1:10" x14ac:dyDescent="0.25">
      <c r="A4136" s="59" t="s">
        <v>205</v>
      </c>
      <c r="B4136" s="46" t="s">
        <v>191</v>
      </c>
      <c r="C4136" s="46" t="s">
        <v>183</v>
      </c>
      <c r="D4136" s="46" t="s">
        <v>86</v>
      </c>
      <c r="E4136" s="68">
        <f>_xlfn.XLOOKUP(Tabela4[[#This Row],[Origem]],Tabela2[Estado],Tabela2[Id_Porto],-1)</f>
        <v>8</v>
      </c>
      <c r="F4136" s="68">
        <f>_xlfn.XLOOKUP(Tabela4[[#This Row],[Destino]],Tabela2[Estado],Tabela2[Id_Porto],-1)</f>
        <v>4</v>
      </c>
      <c r="G4136" s="68">
        <f>_xlfn.XLOOKUP(Tabela4[[#This Row],[Tipo]],Tabela5[Tipo],Tabela5[Id_Carga],-1)</f>
        <v>3</v>
      </c>
      <c r="H4136" s="59">
        <f>MONTH(DATE(2024, FIND(Tabela4[[#This Row],[Mês]], "janfevmarabrmaijunjulagosetoutnovdez")/3 + 1, 1))</f>
        <v>10</v>
      </c>
      <c r="I4136" s="51">
        <v>193</v>
      </c>
      <c r="J4136" s="47">
        <v>386</v>
      </c>
    </row>
    <row r="4137" spans="1:10" x14ac:dyDescent="0.25">
      <c r="A4137" s="59" t="s">
        <v>205</v>
      </c>
      <c r="B4137" s="46" t="s">
        <v>191</v>
      </c>
      <c r="C4137" s="46" t="s">
        <v>180</v>
      </c>
      <c r="D4137" s="46" t="s">
        <v>184</v>
      </c>
      <c r="E4137" s="68">
        <f>_xlfn.XLOOKUP(Tabela4[[#This Row],[Origem]],Tabela2[Estado],Tabela2[Id_Porto],-1)</f>
        <v>5</v>
      </c>
      <c r="F4137" s="68">
        <f>_xlfn.XLOOKUP(Tabela4[[#This Row],[Destino]],Tabela2[Estado],Tabela2[Id_Porto],-1)</f>
        <v>9</v>
      </c>
      <c r="G4137" s="68">
        <f>_xlfn.XLOOKUP(Tabela4[[#This Row],[Tipo]],Tabela5[Tipo],Tabela5[Id_Carga],-1)</f>
        <v>3</v>
      </c>
      <c r="H4137" s="59">
        <f>MONTH(DATE(2024, FIND(Tabela4[[#This Row],[Mês]], "janfevmarabrmaijunjulagosetoutnovdez")/3 + 1, 1))</f>
        <v>10</v>
      </c>
      <c r="I4137" s="51">
        <v>189</v>
      </c>
      <c r="J4137" s="47">
        <v>378</v>
      </c>
    </row>
    <row r="4138" spans="1:10" x14ac:dyDescent="0.25">
      <c r="A4138" s="59" t="s">
        <v>205</v>
      </c>
      <c r="B4138" s="46" t="s">
        <v>192</v>
      </c>
      <c r="C4138" s="46" t="s">
        <v>186</v>
      </c>
      <c r="D4138" s="46" t="s">
        <v>181</v>
      </c>
      <c r="E4138" s="68">
        <f>_xlfn.XLOOKUP(Tabela4[[#This Row],[Origem]],Tabela2[Estado],Tabela2[Id_Porto],-1)</f>
        <v>11</v>
      </c>
      <c r="F4138" s="68">
        <f>_xlfn.XLOOKUP(Tabela4[[#This Row],[Destino]],Tabela2[Estado],Tabela2[Id_Porto],-1)</f>
        <v>6</v>
      </c>
      <c r="G4138" s="68">
        <f>_xlfn.XLOOKUP(Tabela4[[#This Row],[Tipo]],Tabela5[Tipo],Tabela5[Id_Carga],-1)</f>
        <v>1</v>
      </c>
      <c r="H4138" s="59">
        <f>MONTH(DATE(2024, FIND(Tabela4[[#This Row],[Mês]], "janfevmarabrmaijunjulagosetoutnovdez")/3 + 1, 1))</f>
        <v>10</v>
      </c>
      <c r="I4138" s="51">
        <v>378</v>
      </c>
      <c r="J4138" s="47">
        <v>378</v>
      </c>
    </row>
    <row r="4139" spans="1:10" x14ac:dyDescent="0.25">
      <c r="A4139" s="59" t="s">
        <v>205</v>
      </c>
      <c r="B4139" s="46" t="s">
        <v>191</v>
      </c>
      <c r="C4139" s="46" t="s">
        <v>183</v>
      </c>
      <c r="D4139" s="46" t="s">
        <v>177</v>
      </c>
      <c r="E4139" s="68">
        <f>_xlfn.XLOOKUP(Tabela4[[#This Row],[Origem]],Tabela2[Estado],Tabela2[Id_Porto],-1)</f>
        <v>8</v>
      </c>
      <c r="F4139" s="68">
        <f>_xlfn.XLOOKUP(Tabela4[[#This Row],[Destino]],Tabela2[Estado],Tabela2[Id_Porto],-1)</f>
        <v>1</v>
      </c>
      <c r="G4139" s="68">
        <f>_xlfn.XLOOKUP(Tabela4[[#This Row],[Tipo]],Tabela5[Tipo],Tabela5[Id_Carga],-1)</f>
        <v>3</v>
      </c>
      <c r="H4139" s="59">
        <f>MONTH(DATE(2024, FIND(Tabela4[[#This Row],[Mês]], "janfevmarabrmaijunjulagosetoutnovdez")/3 + 1, 1))</f>
        <v>10</v>
      </c>
      <c r="I4139" s="51">
        <v>186</v>
      </c>
      <c r="J4139" s="47">
        <v>372</v>
      </c>
    </row>
    <row r="4140" spans="1:10" x14ac:dyDescent="0.25">
      <c r="A4140" s="59" t="s">
        <v>205</v>
      </c>
      <c r="B4140" s="46" t="s">
        <v>192</v>
      </c>
      <c r="C4140" s="46" t="s">
        <v>184</v>
      </c>
      <c r="D4140" s="46" t="s">
        <v>183</v>
      </c>
      <c r="E4140" s="68">
        <f>_xlfn.XLOOKUP(Tabela4[[#This Row],[Origem]],Tabela2[Estado],Tabela2[Id_Porto],-1)</f>
        <v>9</v>
      </c>
      <c r="F4140" s="68">
        <f>_xlfn.XLOOKUP(Tabela4[[#This Row],[Destino]],Tabela2[Estado],Tabela2[Id_Porto],-1)</f>
        <v>8</v>
      </c>
      <c r="G4140" s="68">
        <f>_xlfn.XLOOKUP(Tabela4[[#This Row],[Tipo]],Tabela5[Tipo],Tabela5[Id_Carga],-1)</f>
        <v>1</v>
      </c>
      <c r="H4140" s="59">
        <f>MONTH(DATE(2024, FIND(Tabela4[[#This Row],[Mês]], "janfevmarabrmaijunjulagosetoutnovdez")/3 + 1, 1))</f>
        <v>10</v>
      </c>
      <c r="I4140" s="51">
        <v>358</v>
      </c>
      <c r="J4140" s="47">
        <v>358</v>
      </c>
    </row>
    <row r="4141" spans="1:10" x14ac:dyDescent="0.25">
      <c r="A4141" s="59" t="s">
        <v>205</v>
      </c>
      <c r="B4141" s="46" t="s">
        <v>191</v>
      </c>
      <c r="C4141" s="46" t="s">
        <v>86</v>
      </c>
      <c r="D4141" s="46" t="s">
        <v>177</v>
      </c>
      <c r="E4141" s="68">
        <f>_xlfn.XLOOKUP(Tabela4[[#This Row],[Origem]],Tabela2[Estado],Tabela2[Id_Porto],-1)</f>
        <v>4</v>
      </c>
      <c r="F4141" s="68">
        <f>_xlfn.XLOOKUP(Tabela4[[#This Row],[Destino]],Tabela2[Estado],Tabela2[Id_Porto],-1)</f>
        <v>1</v>
      </c>
      <c r="G4141" s="68">
        <f>_xlfn.XLOOKUP(Tabela4[[#This Row],[Tipo]],Tabela5[Tipo],Tabela5[Id_Carga],-1)</f>
        <v>3</v>
      </c>
      <c r="H4141" s="59">
        <f>MONTH(DATE(2024, FIND(Tabela4[[#This Row],[Mês]], "janfevmarabrmaijunjulagosetoutnovdez")/3 + 1, 1))</f>
        <v>10</v>
      </c>
      <c r="I4141" s="51">
        <v>164</v>
      </c>
      <c r="J4141" s="47">
        <v>328</v>
      </c>
    </row>
    <row r="4142" spans="1:10" x14ac:dyDescent="0.25">
      <c r="A4142" s="59" t="s">
        <v>205</v>
      </c>
      <c r="B4142" s="46" t="s">
        <v>192</v>
      </c>
      <c r="C4142" s="46" t="s">
        <v>178</v>
      </c>
      <c r="D4142" s="46" t="s">
        <v>184</v>
      </c>
      <c r="E4142" s="68">
        <f>_xlfn.XLOOKUP(Tabela4[[#This Row],[Origem]],Tabela2[Estado],Tabela2[Id_Porto],-1)</f>
        <v>2</v>
      </c>
      <c r="F4142" s="68">
        <f>_xlfn.XLOOKUP(Tabela4[[#This Row],[Destino]],Tabela2[Estado],Tabela2[Id_Porto],-1)</f>
        <v>9</v>
      </c>
      <c r="G4142" s="68">
        <f>_xlfn.XLOOKUP(Tabela4[[#This Row],[Tipo]],Tabela5[Tipo],Tabela5[Id_Carga],-1)</f>
        <v>1</v>
      </c>
      <c r="H4142" s="59">
        <f>MONTH(DATE(2024, FIND(Tabela4[[#This Row],[Mês]], "janfevmarabrmaijunjulagosetoutnovdez")/3 + 1, 1))</f>
        <v>10</v>
      </c>
      <c r="I4142" s="51">
        <v>324</v>
      </c>
      <c r="J4142" s="47">
        <v>324</v>
      </c>
    </row>
    <row r="4143" spans="1:10" x14ac:dyDescent="0.25">
      <c r="A4143" s="59" t="s">
        <v>205</v>
      </c>
      <c r="B4143" s="46" t="s">
        <v>192</v>
      </c>
      <c r="C4143" s="46" t="s">
        <v>86</v>
      </c>
      <c r="D4143" s="46" t="s">
        <v>186</v>
      </c>
      <c r="E4143" s="68">
        <f>_xlfn.XLOOKUP(Tabela4[[#This Row],[Origem]],Tabela2[Estado],Tabela2[Id_Porto],-1)</f>
        <v>4</v>
      </c>
      <c r="F4143" s="68">
        <f>_xlfn.XLOOKUP(Tabela4[[#This Row],[Destino]],Tabela2[Estado],Tabela2[Id_Porto],-1)</f>
        <v>11</v>
      </c>
      <c r="G4143" s="68">
        <f>_xlfn.XLOOKUP(Tabela4[[#This Row],[Tipo]],Tabela5[Tipo],Tabela5[Id_Carga],-1)</f>
        <v>1</v>
      </c>
      <c r="H4143" s="59">
        <f>MONTH(DATE(2024, FIND(Tabela4[[#This Row],[Mês]], "janfevmarabrmaijunjulagosetoutnovdez")/3 + 1, 1))</f>
        <v>10</v>
      </c>
      <c r="I4143" s="51">
        <v>321</v>
      </c>
      <c r="J4143" s="47">
        <v>321</v>
      </c>
    </row>
    <row r="4144" spans="1:10" x14ac:dyDescent="0.25">
      <c r="A4144" s="59" t="s">
        <v>205</v>
      </c>
      <c r="B4144" s="46" t="s">
        <v>192</v>
      </c>
      <c r="C4144" s="46" t="s">
        <v>187</v>
      </c>
      <c r="D4144" s="46" t="s">
        <v>181</v>
      </c>
      <c r="E4144" s="68">
        <f>_xlfn.XLOOKUP(Tabela4[[#This Row],[Origem]],Tabela2[Estado],Tabela2[Id_Porto],-1)</f>
        <v>12</v>
      </c>
      <c r="F4144" s="68">
        <f>_xlfn.XLOOKUP(Tabela4[[#This Row],[Destino]],Tabela2[Estado],Tabela2[Id_Porto],-1)</f>
        <v>6</v>
      </c>
      <c r="G4144" s="68">
        <f>_xlfn.XLOOKUP(Tabela4[[#This Row],[Tipo]],Tabela5[Tipo],Tabela5[Id_Carga],-1)</f>
        <v>1</v>
      </c>
      <c r="H4144" s="59">
        <f>MONTH(DATE(2024, FIND(Tabela4[[#This Row],[Mês]], "janfevmarabrmaijunjulagosetoutnovdez")/3 + 1, 1))</f>
        <v>10</v>
      </c>
      <c r="I4144" s="51">
        <v>321</v>
      </c>
      <c r="J4144" s="47">
        <v>321</v>
      </c>
    </row>
    <row r="4145" spans="1:10" x14ac:dyDescent="0.25">
      <c r="A4145" s="59" t="s">
        <v>205</v>
      </c>
      <c r="B4145" s="46" t="s">
        <v>193</v>
      </c>
      <c r="C4145" s="46" t="s">
        <v>187</v>
      </c>
      <c r="D4145" s="46" t="s">
        <v>186</v>
      </c>
      <c r="E4145" s="68">
        <f>_xlfn.XLOOKUP(Tabela4[[#This Row],[Origem]],Tabela2[Estado],Tabela2[Id_Porto],-1)</f>
        <v>12</v>
      </c>
      <c r="F4145" s="68">
        <f>_xlfn.XLOOKUP(Tabela4[[#This Row],[Destino]],Tabela2[Estado],Tabela2[Id_Porto],-1)</f>
        <v>11</v>
      </c>
      <c r="G4145" s="68">
        <f>_xlfn.XLOOKUP(Tabela4[[#This Row],[Tipo]],Tabela5[Tipo],Tabela5[Id_Carga],-1)</f>
        <v>4</v>
      </c>
      <c r="H4145" s="59">
        <f>MONTH(DATE(2024, FIND(Tabela4[[#This Row],[Mês]], "janfevmarabrmaijunjulagosetoutnovdez")/3 + 1, 1))</f>
        <v>10</v>
      </c>
      <c r="I4145" s="51">
        <v>160</v>
      </c>
      <c r="J4145" s="47">
        <v>320</v>
      </c>
    </row>
    <row r="4146" spans="1:10" x14ac:dyDescent="0.25">
      <c r="A4146" s="59" t="s">
        <v>205</v>
      </c>
      <c r="B4146" s="46" t="s">
        <v>191</v>
      </c>
      <c r="C4146" s="46" t="s">
        <v>182</v>
      </c>
      <c r="D4146" s="46" t="s">
        <v>184</v>
      </c>
      <c r="E4146" s="68">
        <f>_xlfn.XLOOKUP(Tabela4[[#This Row],[Origem]],Tabela2[Estado],Tabela2[Id_Porto],-1)</f>
        <v>7</v>
      </c>
      <c r="F4146" s="68">
        <f>_xlfn.XLOOKUP(Tabela4[[#This Row],[Destino]],Tabela2[Estado],Tabela2[Id_Porto],-1)</f>
        <v>9</v>
      </c>
      <c r="G4146" s="68">
        <f>_xlfn.XLOOKUP(Tabela4[[#This Row],[Tipo]],Tabela5[Tipo],Tabela5[Id_Carga],-1)</f>
        <v>3</v>
      </c>
      <c r="H4146" s="59">
        <f>MONTH(DATE(2024, FIND(Tabela4[[#This Row],[Mês]], "janfevmarabrmaijunjulagosetoutnovdez")/3 + 1, 1))</f>
        <v>10</v>
      </c>
      <c r="I4146" s="51">
        <v>159</v>
      </c>
      <c r="J4146" s="47">
        <v>318</v>
      </c>
    </row>
    <row r="4147" spans="1:10" x14ac:dyDescent="0.25">
      <c r="A4147" s="59" t="s">
        <v>205</v>
      </c>
      <c r="B4147" s="46" t="s">
        <v>191</v>
      </c>
      <c r="C4147" s="46" t="s">
        <v>184</v>
      </c>
      <c r="D4147" s="46" t="s">
        <v>186</v>
      </c>
      <c r="E4147" s="68">
        <f>_xlfn.XLOOKUP(Tabela4[[#This Row],[Origem]],Tabela2[Estado],Tabela2[Id_Porto],-1)</f>
        <v>9</v>
      </c>
      <c r="F4147" s="68">
        <f>_xlfn.XLOOKUP(Tabela4[[#This Row],[Destino]],Tabela2[Estado],Tabela2[Id_Porto],-1)</f>
        <v>11</v>
      </c>
      <c r="G4147" s="68">
        <f>_xlfn.XLOOKUP(Tabela4[[#This Row],[Tipo]],Tabela5[Tipo],Tabela5[Id_Carga],-1)</f>
        <v>3</v>
      </c>
      <c r="H4147" s="59">
        <f>MONTH(DATE(2024, FIND(Tabela4[[#This Row],[Mês]], "janfevmarabrmaijunjulagosetoutnovdez")/3 + 1, 1))</f>
        <v>10</v>
      </c>
      <c r="I4147" s="51">
        <v>158</v>
      </c>
      <c r="J4147" s="47">
        <v>316</v>
      </c>
    </row>
    <row r="4148" spans="1:10" x14ac:dyDescent="0.25">
      <c r="A4148" s="59" t="s">
        <v>205</v>
      </c>
      <c r="B4148" s="46" t="s">
        <v>193</v>
      </c>
      <c r="C4148" s="46" t="s">
        <v>180</v>
      </c>
      <c r="D4148" s="46" t="s">
        <v>177</v>
      </c>
      <c r="E4148" s="68">
        <f>_xlfn.XLOOKUP(Tabela4[[#This Row],[Origem]],Tabela2[Estado],Tabela2[Id_Porto],-1)</f>
        <v>5</v>
      </c>
      <c r="F4148" s="68">
        <f>_xlfn.XLOOKUP(Tabela4[[#This Row],[Destino]],Tabela2[Estado],Tabela2[Id_Porto],-1)</f>
        <v>1</v>
      </c>
      <c r="G4148" s="68">
        <f>_xlfn.XLOOKUP(Tabela4[[#This Row],[Tipo]],Tabela5[Tipo],Tabela5[Id_Carga],-1)</f>
        <v>4</v>
      </c>
      <c r="H4148" s="59">
        <f>MONTH(DATE(2024, FIND(Tabela4[[#This Row],[Mês]], "janfevmarabrmaijunjulagosetoutnovdez")/3 + 1, 1))</f>
        <v>10</v>
      </c>
      <c r="I4148" s="51">
        <v>156</v>
      </c>
      <c r="J4148" s="47">
        <v>312</v>
      </c>
    </row>
    <row r="4149" spans="1:10" x14ac:dyDescent="0.25">
      <c r="A4149" s="59" t="s">
        <v>205</v>
      </c>
      <c r="B4149" s="46" t="s">
        <v>192</v>
      </c>
      <c r="C4149" s="46" t="s">
        <v>181</v>
      </c>
      <c r="D4149" s="46" t="s">
        <v>184</v>
      </c>
      <c r="E4149" s="68">
        <f>_xlfn.XLOOKUP(Tabela4[[#This Row],[Origem]],Tabela2[Estado],Tabela2[Id_Porto],-1)</f>
        <v>6</v>
      </c>
      <c r="F4149" s="68">
        <f>_xlfn.XLOOKUP(Tabela4[[#This Row],[Destino]],Tabela2[Estado],Tabela2[Id_Porto],-1)</f>
        <v>9</v>
      </c>
      <c r="G4149" s="68">
        <f>_xlfn.XLOOKUP(Tabela4[[#This Row],[Tipo]],Tabela5[Tipo],Tabela5[Id_Carga],-1)</f>
        <v>1</v>
      </c>
      <c r="H4149" s="59">
        <f>MONTH(DATE(2024, FIND(Tabela4[[#This Row],[Mês]], "janfevmarabrmaijunjulagosetoutnovdez")/3 + 1, 1))</f>
        <v>10</v>
      </c>
      <c r="I4149" s="51">
        <v>309</v>
      </c>
      <c r="J4149" s="47">
        <v>309</v>
      </c>
    </row>
    <row r="4150" spans="1:10" x14ac:dyDescent="0.25">
      <c r="A4150" s="59" t="s">
        <v>205</v>
      </c>
      <c r="B4150" s="46" t="s">
        <v>191</v>
      </c>
      <c r="C4150" s="46" t="s">
        <v>181</v>
      </c>
      <c r="D4150" s="46" t="s">
        <v>177</v>
      </c>
      <c r="E4150" s="68">
        <f>_xlfn.XLOOKUP(Tabela4[[#This Row],[Origem]],Tabela2[Estado],Tabela2[Id_Porto],-1)</f>
        <v>6</v>
      </c>
      <c r="F4150" s="68">
        <f>_xlfn.XLOOKUP(Tabela4[[#This Row],[Destino]],Tabela2[Estado],Tabela2[Id_Porto],-1)</f>
        <v>1</v>
      </c>
      <c r="G4150" s="68">
        <f>_xlfn.XLOOKUP(Tabela4[[#This Row],[Tipo]],Tabela5[Tipo],Tabela5[Id_Carga],-1)</f>
        <v>3</v>
      </c>
      <c r="H4150" s="59">
        <f>MONTH(DATE(2024, FIND(Tabela4[[#This Row],[Mês]], "janfevmarabrmaijunjulagosetoutnovdez")/3 + 1, 1))</f>
        <v>10</v>
      </c>
      <c r="I4150" s="51">
        <v>153</v>
      </c>
      <c r="J4150" s="47">
        <v>306</v>
      </c>
    </row>
    <row r="4151" spans="1:10" x14ac:dyDescent="0.25">
      <c r="A4151" s="59" t="s">
        <v>205</v>
      </c>
      <c r="B4151" s="46" t="s">
        <v>191</v>
      </c>
      <c r="C4151" s="46" t="s">
        <v>184</v>
      </c>
      <c r="D4151" s="46" t="s">
        <v>179</v>
      </c>
      <c r="E4151" s="68">
        <f>_xlfn.XLOOKUP(Tabela4[[#This Row],[Origem]],Tabela2[Estado],Tabela2[Id_Porto],-1)</f>
        <v>9</v>
      </c>
      <c r="F4151" s="68">
        <f>_xlfn.XLOOKUP(Tabela4[[#This Row],[Destino]],Tabela2[Estado],Tabela2[Id_Porto],-1)</f>
        <v>3</v>
      </c>
      <c r="G4151" s="68">
        <f>_xlfn.XLOOKUP(Tabela4[[#This Row],[Tipo]],Tabela5[Tipo],Tabela5[Id_Carga],-1)</f>
        <v>3</v>
      </c>
      <c r="H4151" s="59">
        <f>MONTH(DATE(2024, FIND(Tabela4[[#This Row],[Mês]], "janfevmarabrmaijunjulagosetoutnovdez")/3 + 1, 1))</f>
        <v>10</v>
      </c>
      <c r="I4151" s="51">
        <v>149</v>
      </c>
      <c r="J4151" s="47">
        <v>298</v>
      </c>
    </row>
    <row r="4152" spans="1:10" x14ac:dyDescent="0.25">
      <c r="A4152" s="59" t="s">
        <v>205</v>
      </c>
      <c r="B4152" s="46" t="s">
        <v>191</v>
      </c>
      <c r="C4152" s="46" t="s">
        <v>86</v>
      </c>
      <c r="D4152" s="46" t="s">
        <v>184</v>
      </c>
      <c r="E4152" s="68">
        <f>_xlfn.XLOOKUP(Tabela4[[#This Row],[Origem]],Tabela2[Estado],Tabela2[Id_Porto],-1)</f>
        <v>4</v>
      </c>
      <c r="F4152" s="68">
        <f>_xlfn.XLOOKUP(Tabela4[[#This Row],[Destino]],Tabela2[Estado],Tabela2[Id_Porto],-1)</f>
        <v>9</v>
      </c>
      <c r="G4152" s="68">
        <f>_xlfn.XLOOKUP(Tabela4[[#This Row],[Tipo]],Tabela5[Tipo],Tabela5[Id_Carga],-1)</f>
        <v>3</v>
      </c>
      <c r="H4152" s="59">
        <f>MONTH(DATE(2024, FIND(Tabela4[[#This Row],[Mês]], "janfevmarabrmaijunjulagosetoutnovdez")/3 + 1, 1))</f>
        <v>10</v>
      </c>
      <c r="I4152" s="51">
        <v>141</v>
      </c>
      <c r="J4152" s="47">
        <v>282</v>
      </c>
    </row>
    <row r="4153" spans="1:10" x14ac:dyDescent="0.25">
      <c r="A4153" s="59" t="s">
        <v>205</v>
      </c>
      <c r="B4153" s="46" t="s">
        <v>191</v>
      </c>
      <c r="C4153" s="46" t="s">
        <v>180</v>
      </c>
      <c r="D4153" s="46" t="s">
        <v>186</v>
      </c>
      <c r="E4153" s="68">
        <f>_xlfn.XLOOKUP(Tabela4[[#This Row],[Origem]],Tabela2[Estado],Tabela2[Id_Porto],-1)</f>
        <v>5</v>
      </c>
      <c r="F4153" s="68">
        <f>_xlfn.XLOOKUP(Tabela4[[#This Row],[Destino]],Tabela2[Estado],Tabela2[Id_Porto],-1)</f>
        <v>11</v>
      </c>
      <c r="G4153" s="68">
        <f>_xlfn.XLOOKUP(Tabela4[[#This Row],[Tipo]],Tabela5[Tipo],Tabela5[Id_Carga],-1)</f>
        <v>3</v>
      </c>
      <c r="H4153" s="59">
        <f>MONTH(DATE(2024, FIND(Tabela4[[#This Row],[Mês]], "janfevmarabrmaijunjulagosetoutnovdez")/3 + 1, 1))</f>
        <v>10</v>
      </c>
      <c r="I4153" s="51">
        <v>136</v>
      </c>
      <c r="J4153" s="47">
        <v>272</v>
      </c>
    </row>
    <row r="4154" spans="1:10" x14ac:dyDescent="0.25">
      <c r="A4154" s="59" t="s">
        <v>205</v>
      </c>
      <c r="B4154" s="46" t="s">
        <v>191</v>
      </c>
      <c r="C4154" s="46" t="s">
        <v>184</v>
      </c>
      <c r="D4154" s="46" t="s">
        <v>180</v>
      </c>
      <c r="E4154" s="68">
        <f>_xlfn.XLOOKUP(Tabela4[[#This Row],[Origem]],Tabela2[Estado],Tabela2[Id_Porto],-1)</f>
        <v>9</v>
      </c>
      <c r="F4154" s="68">
        <f>_xlfn.XLOOKUP(Tabela4[[#This Row],[Destino]],Tabela2[Estado],Tabela2[Id_Porto],-1)</f>
        <v>5</v>
      </c>
      <c r="G4154" s="68">
        <f>_xlfn.XLOOKUP(Tabela4[[#This Row],[Tipo]],Tabela5[Tipo],Tabela5[Id_Carga],-1)</f>
        <v>3</v>
      </c>
      <c r="H4154" s="59">
        <f>MONTH(DATE(2024, FIND(Tabela4[[#This Row],[Mês]], "janfevmarabrmaijunjulagosetoutnovdez")/3 + 1, 1))</f>
        <v>10</v>
      </c>
      <c r="I4154" s="51">
        <v>134</v>
      </c>
      <c r="J4154" s="47">
        <v>268</v>
      </c>
    </row>
    <row r="4155" spans="1:10" x14ac:dyDescent="0.25">
      <c r="A4155" s="59" t="s">
        <v>205</v>
      </c>
      <c r="B4155" s="46" t="s">
        <v>192</v>
      </c>
      <c r="C4155" s="46" t="s">
        <v>180</v>
      </c>
      <c r="D4155" s="46" t="s">
        <v>86</v>
      </c>
      <c r="E4155" s="68">
        <f>_xlfn.XLOOKUP(Tabela4[[#This Row],[Origem]],Tabela2[Estado],Tabela2[Id_Porto],-1)</f>
        <v>5</v>
      </c>
      <c r="F4155" s="68">
        <f>_xlfn.XLOOKUP(Tabela4[[#This Row],[Destino]],Tabela2[Estado],Tabela2[Id_Porto],-1)</f>
        <v>4</v>
      </c>
      <c r="G4155" s="68">
        <f>_xlfn.XLOOKUP(Tabela4[[#This Row],[Tipo]],Tabela5[Tipo],Tabela5[Id_Carga],-1)</f>
        <v>1</v>
      </c>
      <c r="H4155" s="59">
        <f>MONTH(DATE(2024, FIND(Tabela4[[#This Row],[Mês]], "janfevmarabrmaijunjulagosetoutnovdez")/3 + 1, 1))</f>
        <v>10</v>
      </c>
      <c r="I4155" s="51">
        <v>259</v>
      </c>
      <c r="J4155" s="47">
        <v>259</v>
      </c>
    </row>
    <row r="4156" spans="1:10" x14ac:dyDescent="0.25">
      <c r="A4156" s="59" t="s">
        <v>205</v>
      </c>
      <c r="B4156" s="46" t="s">
        <v>191</v>
      </c>
      <c r="C4156" s="46" t="s">
        <v>181</v>
      </c>
      <c r="D4156" s="46" t="s">
        <v>186</v>
      </c>
      <c r="E4156" s="68">
        <f>_xlfn.XLOOKUP(Tabela4[[#This Row],[Origem]],Tabela2[Estado],Tabela2[Id_Porto],-1)</f>
        <v>6</v>
      </c>
      <c r="F4156" s="68">
        <f>_xlfn.XLOOKUP(Tabela4[[#This Row],[Destino]],Tabela2[Estado],Tabela2[Id_Porto],-1)</f>
        <v>11</v>
      </c>
      <c r="G4156" s="68">
        <f>_xlfn.XLOOKUP(Tabela4[[#This Row],[Tipo]],Tabela5[Tipo],Tabela5[Id_Carga],-1)</f>
        <v>3</v>
      </c>
      <c r="H4156" s="59">
        <f>MONTH(DATE(2024, FIND(Tabela4[[#This Row],[Mês]], "janfevmarabrmaijunjulagosetoutnovdez")/3 + 1, 1))</f>
        <v>10</v>
      </c>
      <c r="I4156" s="51">
        <v>123</v>
      </c>
      <c r="J4156" s="47">
        <v>246</v>
      </c>
    </row>
    <row r="4157" spans="1:10" x14ac:dyDescent="0.25">
      <c r="A4157" s="59" t="s">
        <v>205</v>
      </c>
      <c r="B4157" s="46" t="s">
        <v>191</v>
      </c>
      <c r="C4157" s="46" t="s">
        <v>86</v>
      </c>
      <c r="D4157" s="46" t="s">
        <v>180</v>
      </c>
      <c r="E4157" s="68">
        <f>_xlfn.XLOOKUP(Tabela4[[#This Row],[Origem]],Tabela2[Estado],Tabela2[Id_Porto],-1)</f>
        <v>4</v>
      </c>
      <c r="F4157" s="68">
        <f>_xlfn.XLOOKUP(Tabela4[[#This Row],[Destino]],Tabela2[Estado],Tabela2[Id_Porto],-1)</f>
        <v>5</v>
      </c>
      <c r="G4157" s="68">
        <f>_xlfn.XLOOKUP(Tabela4[[#This Row],[Tipo]],Tabela5[Tipo],Tabela5[Id_Carga],-1)</f>
        <v>3</v>
      </c>
      <c r="H4157" s="59">
        <f>MONTH(DATE(2024, FIND(Tabela4[[#This Row],[Mês]], "janfevmarabrmaijunjulagosetoutnovdez")/3 + 1, 1))</f>
        <v>10</v>
      </c>
      <c r="I4157" s="51">
        <v>123</v>
      </c>
      <c r="J4157" s="47">
        <v>246</v>
      </c>
    </row>
    <row r="4158" spans="1:10" x14ac:dyDescent="0.25">
      <c r="A4158" s="59" t="s">
        <v>205</v>
      </c>
      <c r="B4158" s="46" t="s">
        <v>191</v>
      </c>
      <c r="C4158" s="46" t="s">
        <v>183</v>
      </c>
      <c r="D4158" s="46" t="s">
        <v>186</v>
      </c>
      <c r="E4158" s="68">
        <f>_xlfn.XLOOKUP(Tabela4[[#This Row],[Origem]],Tabela2[Estado],Tabela2[Id_Porto],-1)</f>
        <v>8</v>
      </c>
      <c r="F4158" s="68">
        <f>_xlfn.XLOOKUP(Tabela4[[#This Row],[Destino]],Tabela2[Estado],Tabela2[Id_Porto],-1)</f>
        <v>11</v>
      </c>
      <c r="G4158" s="68">
        <f>_xlfn.XLOOKUP(Tabela4[[#This Row],[Tipo]],Tabela5[Tipo],Tabela5[Id_Carga],-1)</f>
        <v>3</v>
      </c>
      <c r="H4158" s="59">
        <f>MONTH(DATE(2024, FIND(Tabela4[[#This Row],[Mês]], "janfevmarabrmaijunjulagosetoutnovdez")/3 + 1, 1))</f>
        <v>10</v>
      </c>
      <c r="I4158" s="51">
        <v>122</v>
      </c>
      <c r="J4158" s="47">
        <v>244</v>
      </c>
    </row>
    <row r="4159" spans="1:10" x14ac:dyDescent="0.25">
      <c r="A4159" s="59" t="s">
        <v>205</v>
      </c>
      <c r="B4159" s="46" t="s">
        <v>192</v>
      </c>
      <c r="C4159" s="46" t="s">
        <v>181</v>
      </c>
      <c r="D4159" s="46" t="s">
        <v>184</v>
      </c>
      <c r="E4159" s="68">
        <f>_xlfn.XLOOKUP(Tabela4[[#This Row],[Origem]],Tabela2[Estado],Tabela2[Id_Porto],-1)</f>
        <v>6</v>
      </c>
      <c r="F4159" s="68">
        <f>_xlfn.XLOOKUP(Tabela4[[#This Row],[Destino]],Tabela2[Estado],Tabela2[Id_Porto],-1)</f>
        <v>9</v>
      </c>
      <c r="G4159" s="68">
        <f>_xlfn.XLOOKUP(Tabela4[[#This Row],[Tipo]],Tabela5[Tipo],Tabela5[Id_Carga],-1)</f>
        <v>1</v>
      </c>
      <c r="H4159" s="59">
        <f>MONTH(DATE(2024, FIND(Tabela4[[#This Row],[Mês]], "janfevmarabrmaijunjulagosetoutnovdez")/3 + 1, 1))</f>
        <v>10</v>
      </c>
      <c r="I4159" s="51">
        <v>238</v>
      </c>
      <c r="J4159" s="47">
        <v>238</v>
      </c>
    </row>
    <row r="4160" spans="1:10" x14ac:dyDescent="0.25">
      <c r="A4160" s="59" t="s">
        <v>205</v>
      </c>
      <c r="B4160" s="46" t="s">
        <v>191</v>
      </c>
      <c r="C4160" s="46" t="s">
        <v>86</v>
      </c>
      <c r="D4160" s="46" t="s">
        <v>186</v>
      </c>
      <c r="E4160" s="68">
        <f>_xlfn.XLOOKUP(Tabela4[[#This Row],[Origem]],Tabela2[Estado],Tabela2[Id_Porto],-1)</f>
        <v>4</v>
      </c>
      <c r="F4160" s="68">
        <f>_xlfn.XLOOKUP(Tabela4[[#This Row],[Destino]],Tabela2[Estado],Tabela2[Id_Porto],-1)</f>
        <v>11</v>
      </c>
      <c r="G4160" s="68">
        <f>_xlfn.XLOOKUP(Tabela4[[#This Row],[Tipo]],Tabela5[Tipo],Tabela5[Id_Carga],-1)</f>
        <v>3</v>
      </c>
      <c r="H4160" s="59">
        <f>MONTH(DATE(2024, FIND(Tabela4[[#This Row],[Mês]], "janfevmarabrmaijunjulagosetoutnovdez")/3 + 1, 1))</f>
        <v>10</v>
      </c>
      <c r="I4160" s="51">
        <v>119</v>
      </c>
      <c r="J4160" s="47">
        <v>238</v>
      </c>
    </row>
    <row r="4161" spans="1:10" x14ac:dyDescent="0.25">
      <c r="A4161" s="59" t="s">
        <v>205</v>
      </c>
      <c r="B4161" s="46" t="s">
        <v>192</v>
      </c>
      <c r="C4161" s="46" t="s">
        <v>184</v>
      </c>
      <c r="D4161" s="46" t="s">
        <v>177</v>
      </c>
      <c r="E4161" s="68">
        <f>_xlfn.XLOOKUP(Tabela4[[#This Row],[Origem]],Tabela2[Estado],Tabela2[Id_Porto],-1)</f>
        <v>9</v>
      </c>
      <c r="F4161" s="68">
        <f>_xlfn.XLOOKUP(Tabela4[[#This Row],[Destino]],Tabela2[Estado],Tabela2[Id_Porto],-1)</f>
        <v>1</v>
      </c>
      <c r="G4161" s="68">
        <f>_xlfn.XLOOKUP(Tabela4[[#This Row],[Tipo]],Tabela5[Tipo],Tabela5[Id_Carga],-1)</f>
        <v>1</v>
      </c>
      <c r="H4161" s="59">
        <f>MONTH(DATE(2024, FIND(Tabela4[[#This Row],[Mês]], "janfevmarabrmaijunjulagosetoutnovdez")/3 + 1, 1))</f>
        <v>10</v>
      </c>
      <c r="I4161" s="51">
        <v>238</v>
      </c>
      <c r="J4161" s="47">
        <v>238</v>
      </c>
    </row>
    <row r="4162" spans="1:10" x14ac:dyDescent="0.25">
      <c r="A4162" s="59" t="s">
        <v>205</v>
      </c>
      <c r="B4162" s="46" t="s">
        <v>192</v>
      </c>
      <c r="C4162" s="46" t="s">
        <v>180</v>
      </c>
      <c r="D4162" s="46" t="s">
        <v>181</v>
      </c>
      <c r="E4162" s="68">
        <f>_xlfn.XLOOKUP(Tabela4[[#This Row],[Origem]],Tabela2[Estado],Tabela2[Id_Porto],-1)</f>
        <v>5</v>
      </c>
      <c r="F4162" s="68">
        <f>_xlfn.XLOOKUP(Tabela4[[#This Row],[Destino]],Tabela2[Estado],Tabela2[Id_Porto],-1)</f>
        <v>6</v>
      </c>
      <c r="G4162" s="68">
        <f>_xlfn.XLOOKUP(Tabela4[[#This Row],[Tipo]],Tabela5[Tipo],Tabela5[Id_Carga],-1)</f>
        <v>1</v>
      </c>
      <c r="H4162" s="59">
        <f>MONTH(DATE(2024, FIND(Tabela4[[#This Row],[Mês]], "janfevmarabrmaijunjulagosetoutnovdez")/3 + 1, 1))</f>
        <v>10</v>
      </c>
      <c r="I4162" s="51">
        <v>234</v>
      </c>
      <c r="J4162" s="47">
        <v>234</v>
      </c>
    </row>
    <row r="4163" spans="1:10" x14ac:dyDescent="0.25">
      <c r="A4163" s="59" t="s">
        <v>205</v>
      </c>
      <c r="B4163" s="46" t="s">
        <v>192</v>
      </c>
      <c r="C4163" s="46" t="s">
        <v>186</v>
      </c>
      <c r="D4163" s="46" t="s">
        <v>185</v>
      </c>
      <c r="E4163" s="68">
        <f>_xlfn.XLOOKUP(Tabela4[[#This Row],[Origem]],Tabela2[Estado],Tabela2[Id_Porto],-1)</f>
        <v>11</v>
      </c>
      <c r="F4163" s="68">
        <f>_xlfn.XLOOKUP(Tabela4[[#This Row],[Destino]],Tabela2[Estado],Tabela2[Id_Porto],-1)</f>
        <v>10</v>
      </c>
      <c r="G4163" s="68">
        <f>_xlfn.XLOOKUP(Tabela4[[#This Row],[Tipo]],Tabela5[Tipo],Tabela5[Id_Carga],-1)</f>
        <v>1</v>
      </c>
      <c r="H4163" s="59">
        <f>MONTH(DATE(2024, FIND(Tabela4[[#This Row],[Mês]], "janfevmarabrmaijunjulagosetoutnovdez")/3 + 1, 1))</f>
        <v>10</v>
      </c>
      <c r="I4163" s="51">
        <v>234</v>
      </c>
      <c r="J4163" s="47">
        <v>234</v>
      </c>
    </row>
    <row r="4164" spans="1:10" x14ac:dyDescent="0.25">
      <c r="A4164" s="59" t="s">
        <v>205</v>
      </c>
      <c r="B4164" s="46" t="s">
        <v>192</v>
      </c>
      <c r="C4164" s="46" t="s">
        <v>181</v>
      </c>
      <c r="D4164" s="46" t="s">
        <v>184</v>
      </c>
      <c r="E4164" s="68">
        <f>_xlfn.XLOOKUP(Tabela4[[#This Row],[Origem]],Tabela2[Estado],Tabela2[Id_Porto],-1)</f>
        <v>6</v>
      </c>
      <c r="F4164" s="68">
        <f>_xlfn.XLOOKUP(Tabela4[[#This Row],[Destino]],Tabela2[Estado],Tabela2[Id_Porto],-1)</f>
        <v>9</v>
      </c>
      <c r="G4164" s="68">
        <f>_xlfn.XLOOKUP(Tabela4[[#This Row],[Tipo]],Tabela5[Tipo],Tabela5[Id_Carga],-1)</f>
        <v>1</v>
      </c>
      <c r="H4164" s="59">
        <f>MONTH(DATE(2024, FIND(Tabela4[[#This Row],[Mês]], "janfevmarabrmaijunjulagosetoutnovdez")/3 + 1, 1))</f>
        <v>10</v>
      </c>
      <c r="I4164" s="51">
        <v>229</v>
      </c>
      <c r="J4164" s="47">
        <v>229</v>
      </c>
    </row>
    <row r="4165" spans="1:10" x14ac:dyDescent="0.25">
      <c r="A4165" s="59" t="s">
        <v>205</v>
      </c>
      <c r="B4165" s="46" t="s">
        <v>192</v>
      </c>
      <c r="C4165" s="46" t="s">
        <v>184</v>
      </c>
      <c r="D4165" s="46" t="s">
        <v>86</v>
      </c>
      <c r="E4165" s="68">
        <f>_xlfn.XLOOKUP(Tabela4[[#This Row],[Origem]],Tabela2[Estado],Tabela2[Id_Porto],-1)</f>
        <v>9</v>
      </c>
      <c r="F4165" s="68">
        <f>_xlfn.XLOOKUP(Tabela4[[#This Row],[Destino]],Tabela2[Estado],Tabela2[Id_Porto],-1)</f>
        <v>4</v>
      </c>
      <c r="G4165" s="68">
        <f>_xlfn.XLOOKUP(Tabela4[[#This Row],[Tipo]],Tabela5[Tipo],Tabela5[Id_Carga],-1)</f>
        <v>1</v>
      </c>
      <c r="H4165" s="59">
        <f>MONTH(DATE(2024, FIND(Tabela4[[#This Row],[Mês]], "janfevmarabrmaijunjulagosetoutnovdez")/3 + 1, 1))</f>
        <v>10</v>
      </c>
      <c r="I4165" s="51">
        <v>217</v>
      </c>
      <c r="J4165" s="47">
        <v>217</v>
      </c>
    </row>
    <row r="4166" spans="1:10" x14ac:dyDescent="0.25">
      <c r="A4166" s="59" t="s">
        <v>205</v>
      </c>
      <c r="B4166" s="46" t="s">
        <v>192</v>
      </c>
      <c r="C4166" s="46" t="s">
        <v>86</v>
      </c>
      <c r="D4166" s="46" t="s">
        <v>184</v>
      </c>
      <c r="E4166" s="68">
        <f>_xlfn.XLOOKUP(Tabela4[[#This Row],[Origem]],Tabela2[Estado],Tabela2[Id_Porto],-1)</f>
        <v>4</v>
      </c>
      <c r="F4166" s="68">
        <f>_xlfn.XLOOKUP(Tabela4[[#This Row],[Destino]],Tabela2[Estado],Tabela2[Id_Porto],-1)</f>
        <v>9</v>
      </c>
      <c r="G4166" s="68">
        <f>_xlfn.XLOOKUP(Tabela4[[#This Row],[Tipo]],Tabela5[Tipo],Tabela5[Id_Carga],-1)</f>
        <v>1</v>
      </c>
      <c r="H4166" s="59">
        <f>MONTH(DATE(2024, FIND(Tabela4[[#This Row],[Mês]], "janfevmarabrmaijunjulagosetoutnovdez")/3 + 1, 1))</f>
        <v>10</v>
      </c>
      <c r="I4166" s="51">
        <v>215</v>
      </c>
      <c r="J4166" s="47">
        <v>215</v>
      </c>
    </row>
    <row r="4167" spans="1:10" x14ac:dyDescent="0.25">
      <c r="A4167" s="59" t="s">
        <v>205</v>
      </c>
      <c r="B4167" s="46" t="s">
        <v>191</v>
      </c>
      <c r="C4167" s="46" t="s">
        <v>177</v>
      </c>
      <c r="D4167" s="46" t="s">
        <v>186</v>
      </c>
      <c r="E4167" s="68">
        <f>_xlfn.XLOOKUP(Tabela4[[#This Row],[Origem]],Tabela2[Estado],Tabela2[Id_Porto],-1)</f>
        <v>1</v>
      </c>
      <c r="F4167" s="68">
        <f>_xlfn.XLOOKUP(Tabela4[[#This Row],[Destino]],Tabela2[Estado],Tabela2[Id_Porto],-1)</f>
        <v>11</v>
      </c>
      <c r="G4167" s="68">
        <f>_xlfn.XLOOKUP(Tabela4[[#This Row],[Tipo]],Tabela5[Tipo],Tabela5[Id_Carga],-1)</f>
        <v>3</v>
      </c>
      <c r="H4167" s="59">
        <f>MONTH(DATE(2024, FIND(Tabela4[[#This Row],[Mês]], "janfevmarabrmaijunjulagosetoutnovdez")/3 + 1, 1))</f>
        <v>10</v>
      </c>
      <c r="I4167" s="51">
        <v>106</v>
      </c>
      <c r="J4167" s="47">
        <v>212</v>
      </c>
    </row>
    <row r="4168" spans="1:10" x14ac:dyDescent="0.25">
      <c r="A4168" s="59" t="s">
        <v>205</v>
      </c>
      <c r="B4168" s="46" t="s">
        <v>191</v>
      </c>
      <c r="C4168" s="46" t="s">
        <v>184</v>
      </c>
      <c r="D4168" s="46" t="s">
        <v>183</v>
      </c>
      <c r="E4168" s="68">
        <f>_xlfn.XLOOKUP(Tabela4[[#This Row],[Origem]],Tabela2[Estado],Tabela2[Id_Porto],-1)</f>
        <v>9</v>
      </c>
      <c r="F4168" s="68">
        <f>_xlfn.XLOOKUP(Tabela4[[#This Row],[Destino]],Tabela2[Estado],Tabela2[Id_Porto],-1)</f>
        <v>8</v>
      </c>
      <c r="G4168" s="68">
        <f>_xlfn.XLOOKUP(Tabela4[[#This Row],[Tipo]],Tabela5[Tipo],Tabela5[Id_Carga],-1)</f>
        <v>3</v>
      </c>
      <c r="H4168" s="59">
        <f>MONTH(DATE(2024, FIND(Tabela4[[#This Row],[Mês]], "janfevmarabrmaijunjulagosetoutnovdez")/3 + 1, 1))</f>
        <v>10</v>
      </c>
      <c r="I4168" s="51">
        <v>106</v>
      </c>
      <c r="J4168" s="47">
        <v>212</v>
      </c>
    </row>
    <row r="4169" spans="1:10" x14ac:dyDescent="0.25">
      <c r="A4169" s="59" t="s">
        <v>205</v>
      </c>
      <c r="B4169" s="46" t="s">
        <v>193</v>
      </c>
      <c r="C4169" s="46" t="s">
        <v>184</v>
      </c>
      <c r="D4169" s="46" t="s">
        <v>183</v>
      </c>
      <c r="E4169" s="68">
        <f>_xlfn.XLOOKUP(Tabela4[[#This Row],[Origem]],Tabela2[Estado],Tabela2[Id_Porto],-1)</f>
        <v>9</v>
      </c>
      <c r="F4169" s="68">
        <f>_xlfn.XLOOKUP(Tabela4[[#This Row],[Destino]],Tabela2[Estado],Tabela2[Id_Porto],-1)</f>
        <v>8</v>
      </c>
      <c r="G4169" s="68">
        <f>_xlfn.XLOOKUP(Tabela4[[#This Row],[Tipo]],Tabela5[Tipo],Tabela5[Id_Carga],-1)</f>
        <v>4</v>
      </c>
      <c r="H4169" s="59">
        <f>MONTH(DATE(2024, FIND(Tabela4[[#This Row],[Mês]], "janfevmarabrmaijunjulagosetoutnovdez")/3 + 1, 1))</f>
        <v>10</v>
      </c>
      <c r="I4169" s="51">
        <v>105</v>
      </c>
      <c r="J4169" s="47">
        <v>210</v>
      </c>
    </row>
    <row r="4170" spans="1:10" x14ac:dyDescent="0.25">
      <c r="A4170" s="59" t="s">
        <v>205</v>
      </c>
      <c r="B4170" s="46" t="s">
        <v>192</v>
      </c>
      <c r="C4170" s="46" t="s">
        <v>181</v>
      </c>
      <c r="D4170" s="46" t="s">
        <v>184</v>
      </c>
      <c r="E4170" s="68">
        <f>_xlfn.XLOOKUP(Tabela4[[#This Row],[Origem]],Tabela2[Estado],Tabela2[Id_Porto],-1)</f>
        <v>6</v>
      </c>
      <c r="F4170" s="68">
        <f>_xlfn.XLOOKUP(Tabela4[[#This Row],[Destino]],Tabela2[Estado],Tabela2[Id_Porto],-1)</f>
        <v>9</v>
      </c>
      <c r="G4170" s="68">
        <f>_xlfn.XLOOKUP(Tabela4[[#This Row],[Tipo]],Tabela5[Tipo],Tabela5[Id_Carga],-1)</f>
        <v>1</v>
      </c>
      <c r="H4170" s="59">
        <f>MONTH(DATE(2024, FIND(Tabela4[[#This Row],[Mês]], "janfevmarabrmaijunjulagosetoutnovdez")/3 + 1, 1))</f>
        <v>10</v>
      </c>
      <c r="I4170" s="51">
        <v>206</v>
      </c>
      <c r="J4170" s="47">
        <v>206</v>
      </c>
    </row>
    <row r="4171" spans="1:10" x14ac:dyDescent="0.25">
      <c r="A4171" s="59" t="s">
        <v>205</v>
      </c>
      <c r="B4171" s="46" t="s">
        <v>191</v>
      </c>
      <c r="C4171" s="46" t="s">
        <v>86</v>
      </c>
      <c r="D4171" s="46" t="s">
        <v>186</v>
      </c>
      <c r="E4171" s="68">
        <f>_xlfn.XLOOKUP(Tabela4[[#This Row],[Origem]],Tabela2[Estado],Tabela2[Id_Porto],-1)</f>
        <v>4</v>
      </c>
      <c r="F4171" s="68">
        <f>_xlfn.XLOOKUP(Tabela4[[#This Row],[Destino]],Tabela2[Estado],Tabela2[Id_Porto],-1)</f>
        <v>11</v>
      </c>
      <c r="G4171" s="68">
        <f>_xlfn.XLOOKUP(Tabela4[[#This Row],[Tipo]],Tabela5[Tipo],Tabela5[Id_Carga],-1)</f>
        <v>3</v>
      </c>
      <c r="H4171" s="59">
        <f>MONTH(DATE(2024, FIND(Tabela4[[#This Row],[Mês]], "janfevmarabrmaijunjulagosetoutnovdez")/3 + 1, 1))</f>
        <v>10</v>
      </c>
      <c r="I4171" s="51">
        <v>103</v>
      </c>
      <c r="J4171" s="47">
        <v>206</v>
      </c>
    </row>
    <row r="4172" spans="1:10" x14ac:dyDescent="0.25">
      <c r="A4172" s="59" t="s">
        <v>205</v>
      </c>
      <c r="B4172" s="46" t="s">
        <v>192</v>
      </c>
      <c r="C4172" s="46" t="s">
        <v>184</v>
      </c>
      <c r="D4172" s="46" t="s">
        <v>177</v>
      </c>
      <c r="E4172" s="68">
        <f>_xlfn.XLOOKUP(Tabela4[[#This Row],[Origem]],Tabela2[Estado],Tabela2[Id_Porto],-1)</f>
        <v>9</v>
      </c>
      <c r="F4172" s="68">
        <f>_xlfn.XLOOKUP(Tabela4[[#This Row],[Destino]],Tabela2[Estado],Tabela2[Id_Porto],-1)</f>
        <v>1</v>
      </c>
      <c r="G4172" s="68">
        <f>_xlfn.XLOOKUP(Tabela4[[#This Row],[Tipo]],Tabela5[Tipo],Tabela5[Id_Carga],-1)</f>
        <v>1</v>
      </c>
      <c r="H4172" s="59">
        <f>MONTH(DATE(2024, FIND(Tabela4[[#This Row],[Mês]], "janfevmarabrmaijunjulagosetoutnovdez")/3 + 1, 1))</f>
        <v>10</v>
      </c>
      <c r="I4172" s="51">
        <v>198</v>
      </c>
      <c r="J4172" s="47">
        <v>198</v>
      </c>
    </row>
    <row r="4173" spans="1:10" x14ac:dyDescent="0.25">
      <c r="A4173" s="59" t="s">
        <v>205</v>
      </c>
      <c r="B4173" s="46" t="s">
        <v>191</v>
      </c>
      <c r="C4173" s="46" t="s">
        <v>187</v>
      </c>
      <c r="D4173" s="46" t="s">
        <v>181</v>
      </c>
      <c r="E4173" s="68">
        <f>_xlfn.XLOOKUP(Tabela4[[#This Row],[Origem]],Tabela2[Estado],Tabela2[Id_Porto],-1)</f>
        <v>12</v>
      </c>
      <c r="F4173" s="68">
        <f>_xlfn.XLOOKUP(Tabela4[[#This Row],[Destino]],Tabela2[Estado],Tabela2[Id_Porto],-1)</f>
        <v>6</v>
      </c>
      <c r="G4173" s="68">
        <f>_xlfn.XLOOKUP(Tabela4[[#This Row],[Tipo]],Tabela5[Tipo],Tabela5[Id_Carga],-1)</f>
        <v>3</v>
      </c>
      <c r="H4173" s="59">
        <f>MONTH(DATE(2024, FIND(Tabela4[[#This Row],[Mês]], "janfevmarabrmaijunjulagosetoutnovdez")/3 + 1, 1))</f>
        <v>10</v>
      </c>
      <c r="I4173" s="51">
        <v>97</v>
      </c>
      <c r="J4173" s="47">
        <v>194</v>
      </c>
    </row>
    <row r="4174" spans="1:10" x14ac:dyDescent="0.25">
      <c r="A4174" s="59" t="s">
        <v>205</v>
      </c>
      <c r="B4174" s="46" t="s">
        <v>192</v>
      </c>
      <c r="C4174" s="46" t="s">
        <v>177</v>
      </c>
      <c r="D4174" s="46" t="s">
        <v>184</v>
      </c>
      <c r="E4174" s="68">
        <f>_xlfn.XLOOKUP(Tabela4[[#This Row],[Origem]],Tabela2[Estado],Tabela2[Id_Porto],-1)</f>
        <v>1</v>
      </c>
      <c r="F4174" s="68">
        <f>_xlfn.XLOOKUP(Tabela4[[#This Row],[Destino]],Tabela2[Estado],Tabela2[Id_Porto],-1)</f>
        <v>9</v>
      </c>
      <c r="G4174" s="68">
        <f>_xlfn.XLOOKUP(Tabela4[[#This Row],[Tipo]],Tabela5[Tipo],Tabela5[Id_Carga],-1)</f>
        <v>1</v>
      </c>
      <c r="H4174" s="59">
        <f>MONTH(DATE(2024, FIND(Tabela4[[#This Row],[Mês]], "janfevmarabrmaijunjulagosetoutnovdez")/3 + 1, 1))</f>
        <v>10</v>
      </c>
      <c r="I4174" s="51">
        <v>191</v>
      </c>
      <c r="J4174" s="47">
        <v>191</v>
      </c>
    </row>
    <row r="4175" spans="1:10" x14ac:dyDescent="0.25">
      <c r="A4175" s="59" t="s">
        <v>205</v>
      </c>
      <c r="B4175" s="46" t="s">
        <v>191</v>
      </c>
      <c r="C4175" s="46" t="s">
        <v>187</v>
      </c>
      <c r="D4175" s="46" t="s">
        <v>177</v>
      </c>
      <c r="E4175" s="68">
        <f>_xlfn.XLOOKUP(Tabela4[[#This Row],[Origem]],Tabela2[Estado],Tabela2[Id_Porto],-1)</f>
        <v>12</v>
      </c>
      <c r="F4175" s="68">
        <f>_xlfn.XLOOKUP(Tabela4[[#This Row],[Destino]],Tabela2[Estado],Tabela2[Id_Porto],-1)</f>
        <v>1</v>
      </c>
      <c r="G4175" s="68">
        <f>_xlfn.XLOOKUP(Tabela4[[#This Row],[Tipo]],Tabela5[Tipo],Tabela5[Id_Carga],-1)</f>
        <v>3</v>
      </c>
      <c r="H4175" s="59">
        <f>MONTH(DATE(2024, FIND(Tabela4[[#This Row],[Mês]], "janfevmarabrmaijunjulagosetoutnovdez")/3 + 1, 1))</f>
        <v>10</v>
      </c>
      <c r="I4175" s="51">
        <v>94</v>
      </c>
      <c r="J4175" s="47">
        <v>188</v>
      </c>
    </row>
    <row r="4176" spans="1:10" x14ac:dyDescent="0.25">
      <c r="A4176" s="59" t="s">
        <v>205</v>
      </c>
      <c r="B4176" s="46" t="s">
        <v>191</v>
      </c>
      <c r="C4176" s="46" t="s">
        <v>183</v>
      </c>
      <c r="D4176" s="46" t="s">
        <v>181</v>
      </c>
      <c r="E4176" s="68">
        <f>_xlfn.XLOOKUP(Tabela4[[#This Row],[Origem]],Tabela2[Estado],Tabela2[Id_Porto],-1)</f>
        <v>8</v>
      </c>
      <c r="F4176" s="68">
        <f>_xlfn.XLOOKUP(Tabela4[[#This Row],[Destino]],Tabela2[Estado],Tabela2[Id_Porto],-1)</f>
        <v>6</v>
      </c>
      <c r="G4176" s="68">
        <f>_xlfn.XLOOKUP(Tabela4[[#This Row],[Tipo]],Tabela5[Tipo],Tabela5[Id_Carga],-1)</f>
        <v>3</v>
      </c>
      <c r="H4176" s="59">
        <f>MONTH(DATE(2024, FIND(Tabela4[[#This Row],[Mês]], "janfevmarabrmaijunjulagosetoutnovdez")/3 + 1, 1))</f>
        <v>10</v>
      </c>
      <c r="I4176" s="51">
        <v>93</v>
      </c>
      <c r="J4176" s="47">
        <v>186</v>
      </c>
    </row>
    <row r="4177" spans="1:10" x14ac:dyDescent="0.25">
      <c r="A4177" s="59" t="s">
        <v>205</v>
      </c>
      <c r="B4177" s="46" t="s">
        <v>191</v>
      </c>
      <c r="C4177" s="46" t="s">
        <v>86</v>
      </c>
      <c r="D4177" s="46" t="s">
        <v>186</v>
      </c>
      <c r="E4177" s="68">
        <f>_xlfn.XLOOKUP(Tabela4[[#This Row],[Origem]],Tabela2[Estado],Tabela2[Id_Porto],-1)</f>
        <v>4</v>
      </c>
      <c r="F4177" s="68">
        <f>_xlfn.XLOOKUP(Tabela4[[#This Row],[Destino]],Tabela2[Estado],Tabela2[Id_Porto],-1)</f>
        <v>11</v>
      </c>
      <c r="G4177" s="68">
        <f>_xlfn.XLOOKUP(Tabela4[[#This Row],[Tipo]],Tabela5[Tipo],Tabela5[Id_Carga],-1)</f>
        <v>3</v>
      </c>
      <c r="H4177" s="59">
        <f>MONTH(DATE(2024, FIND(Tabela4[[#This Row],[Mês]], "janfevmarabrmaijunjulagosetoutnovdez")/3 + 1, 1))</f>
        <v>10</v>
      </c>
      <c r="I4177" s="51">
        <v>92</v>
      </c>
      <c r="J4177" s="47">
        <v>184</v>
      </c>
    </row>
    <row r="4178" spans="1:10" x14ac:dyDescent="0.25">
      <c r="A4178" s="59" t="s">
        <v>205</v>
      </c>
      <c r="B4178" s="46" t="s">
        <v>192</v>
      </c>
      <c r="C4178" s="46" t="s">
        <v>182</v>
      </c>
      <c r="D4178" s="46" t="s">
        <v>184</v>
      </c>
      <c r="E4178" s="68">
        <f>_xlfn.XLOOKUP(Tabela4[[#This Row],[Origem]],Tabela2[Estado],Tabela2[Id_Porto],-1)</f>
        <v>7</v>
      </c>
      <c r="F4178" s="68">
        <f>_xlfn.XLOOKUP(Tabela4[[#This Row],[Destino]],Tabela2[Estado],Tabela2[Id_Porto],-1)</f>
        <v>9</v>
      </c>
      <c r="G4178" s="68">
        <f>_xlfn.XLOOKUP(Tabela4[[#This Row],[Tipo]],Tabela5[Tipo],Tabela5[Id_Carga],-1)</f>
        <v>1</v>
      </c>
      <c r="H4178" s="59">
        <f>MONTH(DATE(2024, FIND(Tabela4[[#This Row],[Mês]], "janfevmarabrmaijunjulagosetoutnovdez")/3 + 1, 1))</f>
        <v>10</v>
      </c>
      <c r="I4178" s="51">
        <v>177</v>
      </c>
      <c r="J4178" s="47">
        <v>177</v>
      </c>
    </row>
    <row r="4179" spans="1:10" x14ac:dyDescent="0.25">
      <c r="A4179" s="59" t="s">
        <v>205</v>
      </c>
      <c r="B4179" s="46" t="s">
        <v>191</v>
      </c>
      <c r="C4179" s="46" t="s">
        <v>182</v>
      </c>
      <c r="D4179" s="46" t="s">
        <v>183</v>
      </c>
      <c r="E4179" s="68">
        <f>_xlfn.XLOOKUP(Tabela4[[#This Row],[Origem]],Tabela2[Estado],Tabela2[Id_Porto],-1)</f>
        <v>7</v>
      </c>
      <c r="F4179" s="68">
        <f>_xlfn.XLOOKUP(Tabela4[[#This Row],[Destino]],Tabela2[Estado],Tabela2[Id_Porto],-1)</f>
        <v>8</v>
      </c>
      <c r="G4179" s="68">
        <f>_xlfn.XLOOKUP(Tabela4[[#This Row],[Tipo]],Tabela5[Tipo],Tabela5[Id_Carga],-1)</f>
        <v>3</v>
      </c>
      <c r="H4179" s="59">
        <f>MONTH(DATE(2024, FIND(Tabela4[[#This Row],[Mês]], "janfevmarabrmaijunjulagosetoutnovdez")/3 + 1, 1))</f>
        <v>10</v>
      </c>
      <c r="I4179" s="51">
        <v>88</v>
      </c>
      <c r="J4179" s="47">
        <v>176</v>
      </c>
    </row>
    <row r="4180" spans="1:10" x14ac:dyDescent="0.25">
      <c r="A4180" s="59" t="s">
        <v>205</v>
      </c>
      <c r="B4180" s="46" t="s">
        <v>191</v>
      </c>
      <c r="C4180" s="46" t="s">
        <v>181</v>
      </c>
      <c r="D4180" s="46" t="s">
        <v>86</v>
      </c>
      <c r="E4180" s="68">
        <f>_xlfn.XLOOKUP(Tabela4[[#This Row],[Origem]],Tabela2[Estado],Tabela2[Id_Porto],-1)</f>
        <v>6</v>
      </c>
      <c r="F4180" s="68">
        <f>_xlfn.XLOOKUP(Tabela4[[#This Row],[Destino]],Tabela2[Estado],Tabela2[Id_Porto],-1)</f>
        <v>4</v>
      </c>
      <c r="G4180" s="68">
        <f>_xlfn.XLOOKUP(Tabela4[[#This Row],[Tipo]],Tabela5[Tipo],Tabela5[Id_Carga],-1)</f>
        <v>3</v>
      </c>
      <c r="H4180" s="59">
        <f>MONTH(DATE(2024, FIND(Tabela4[[#This Row],[Mês]], "janfevmarabrmaijunjulagosetoutnovdez")/3 + 1, 1))</f>
        <v>10</v>
      </c>
      <c r="I4180" s="51">
        <v>87</v>
      </c>
      <c r="J4180" s="47">
        <v>174</v>
      </c>
    </row>
    <row r="4181" spans="1:10" x14ac:dyDescent="0.25">
      <c r="A4181" s="59" t="s">
        <v>205</v>
      </c>
      <c r="B4181" s="46" t="s">
        <v>192</v>
      </c>
      <c r="C4181" s="46" t="s">
        <v>178</v>
      </c>
      <c r="D4181" s="46" t="s">
        <v>86</v>
      </c>
      <c r="E4181" s="68">
        <f>_xlfn.XLOOKUP(Tabela4[[#This Row],[Origem]],Tabela2[Estado],Tabela2[Id_Porto],-1)</f>
        <v>2</v>
      </c>
      <c r="F4181" s="68">
        <f>_xlfn.XLOOKUP(Tabela4[[#This Row],[Destino]],Tabela2[Estado],Tabela2[Id_Porto],-1)</f>
        <v>4</v>
      </c>
      <c r="G4181" s="68">
        <f>_xlfn.XLOOKUP(Tabela4[[#This Row],[Tipo]],Tabela5[Tipo],Tabela5[Id_Carga],-1)</f>
        <v>1</v>
      </c>
      <c r="H4181" s="59">
        <f>MONTH(DATE(2024, FIND(Tabela4[[#This Row],[Mês]], "janfevmarabrmaijunjulagosetoutnovdez")/3 + 1, 1))</f>
        <v>10</v>
      </c>
      <c r="I4181" s="51">
        <v>174</v>
      </c>
      <c r="J4181" s="47">
        <v>174</v>
      </c>
    </row>
    <row r="4182" spans="1:10" x14ac:dyDescent="0.25">
      <c r="A4182" s="59" t="s">
        <v>205</v>
      </c>
      <c r="B4182" s="46" t="s">
        <v>191</v>
      </c>
      <c r="C4182" s="46" t="s">
        <v>182</v>
      </c>
      <c r="D4182" s="46" t="s">
        <v>184</v>
      </c>
      <c r="E4182" s="68">
        <f>_xlfn.XLOOKUP(Tabela4[[#This Row],[Origem]],Tabela2[Estado],Tabela2[Id_Porto],-1)</f>
        <v>7</v>
      </c>
      <c r="F4182" s="68">
        <f>_xlfn.XLOOKUP(Tabela4[[#This Row],[Destino]],Tabela2[Estado],Tabela2[Id_Porto],-1)</f>
        <v>9</v>
      </c>
      <c r="G4182" s="68">
        <f>_xlfn.XLOOKUP(Tabela4[[#This Row],[Tipo]],Tabela5[Tipo],Tabela5[Id_Carga],-1)</f>
        <v>3</v>
      </c>
      <c r="H4182" s="59">
        <f>MONTH(DATE(2024, FIND(Tabela4[[#This Row],[Mês]], "janfevmarabrmaijunjulagosetoutnovdez")/3 + 1, 1))</f>
        <v>10</v>
      </c>
      <c r="I4182" s="51">
        <v>86</v>
      </c>
      <c r="J4182" s="47">
        <v>172</v>
      </c>
    </row>
    <row r="4183" spans="1:10" x14ac:dyDescent="0.25">
      <c r="A4183" s="59" t="s">
        <v>205</v>
      </c>
      <c r="B4183" s="46" t="s">
        <v>191</v>
      </c>
      <c r="C4183" s="46" t="s">
        <v>178</v>
      </c>
      <c r="D4183" s="46" t="s">
        <v>184</v>
      </c>
      <c r="E4183" s="68">
        <f>_xlfn.XLOOKUP(Tabela4[[#This Row],[Origem]],Tabela2[Estado],Tabela2[Id_Porto],-1)</f>
        <v>2</v>
      </c>
      <c r="F4183" s="68">
        <f>_xlfn.XLOOKUP(Tabela4[[#This Row],[Destino]],Tabela2[Estado],Tabela2[Id_Porto],-1)</f>
        <v>9</v>
      </c>
      <c r="G4183" s="68">
        <f>_xlfn.XLOOKUP(Tabela4[[#This Row],[Tipo]],Tabela5[Tipo],Tabela5[Id_Carga],-1)</f>
        <v>3</v>
      </c>
      <c r="H4183" s="59">
        <f>MONTH(DATE(2024, FIND(Tabela4[[#This Row],[Mês]], "janfevmarabrmaijunjulagosetoutnovdez")/3 + 1, 1))</f>
        <v>10</v>
      </c>
      <c r="I4183" s="51">
        <v>86</v>
      </c>
      <c r="J4183" s="47">
        <v>172</v>
      </c>
    </row>
    <row r="4184" spans="1:10" x14ac:dyDescent="0.25">
      <c r="A4184" s="59" t="s">
        <v>205</v>
      </c>
      <c r="B4184" s="46" t="s">
        <v>191</v>
      </c>
      <c r="C4184" s="46" t="s">
        <v>185</v>
      </c>
      <c r="D4184" s="46" t="s">
        <v>186</v>
      </c>
      <c r="E4184" s="68">
        <f>_xlfn.XLOOKUP(Tabela4[[#This Row],[Origem]],Tabela2[Estado],Tabela2[Id_Porto],-1)</f>
        <v>10</v>
      </c>
      <c r="F4184" s="68">
        <f>_xlfn.XLOOKUP(Tabela4[[#This Row],[Destino]],Tabela2[Estado],Tabela2[Id_Porto],-1)</f>
        <v>11</v>
      </c>
      <c r="G4184" s="68">
        <f>_xlfn.XLOOKUP(Tabela4[[#This Row],[Tipo]],Tabela5[Tipo],Tabela5[Id_Carga],-1)</f>
        <v>3</v>
      </c>
      <c r="H4184" s="59">
        <f>MONTH(DATE(2024, FIND(Tabela4[[#This Row],[Mês]], "janfevmarabrmaijunjulagosetoutnovdez")/3 + 1, 1))</f>
        <v>10</v>
      </c>
      <c r="I4184" s="51">
        <v>83</v>
      </c>
      <c r="J4184" s="47">
        <v>166</v>
      </c>
    </row>
    <row r="4185" spans="1:10" x14ac:dyDescent="0.25">
      <c r="A4185" s="59" t="s">
        <v>205</v>
      </c>
      <c r="B4185" s="46" t="s">
        <v>191</v>
      </c>
      <c r="C4185" s="46" t="s">
        <v>181</v>
      </c>
      <c r="D4185" s="46" t="s">
        <v>86</v>
      </c>
      <c r="E4185" s="68">
        <f>_xlfn.XLOOKUP(Tabela4[[#This Row],[Origem]],Tabela2[Estado],Tabela2[Id_Porto],-1)</f>
        <v>6</v>
      </c>
      <c r="F4185" s="68">
        <f>_xlfn.XLOOKUP(Tabela4[[#This Row],[Destino]],Tabela2[Estado],Tabela2[Id_Porto],-1)</f>
        <v>4</v>
      </c>
      <c r="G4185" s="68">
        <f>_xlfn.XLOOKUP(Tabela4[[#This Row],[Tipo]],Tabela5[Tipo],Tabela5[Id_Carga],-1)</f>
        <v>3</v>
      </c>
      <c r="H4185" s="59">
        <f>MONTH(DATE(2024, FIND(Tabela4[[#This Row],[Mês]], "janfevmarabrmaijunjulagosetoutnovdez")/3 + 1, 1))</f>
        <v>10</v>
      </c>
      <c r="I4185" s="51">
        <v>82</v>
      </c>
      <c r="J4185" s="47">
        <v>164</v>
      </c>
    </row>
    <row r="4186" spans="1:10" x14ac:dyDescent="0.25">
      <c r="A4186" s="59" t="s">
        <v>205</v>
      </c>
      <c r="B4186" s="46" t="s">
        <v>191</v>
      </c>
      <c r="C4186" s="46" t="s">
        <v>184</v>
      </c>
      <c r="D4186" s="46" t="s">
        <v>186</v>
      </c>
      <c r="E4186" s="68">
        <f>_xlfn.XLOOKUP(Tabela4[[#This Row],[Origem]],Tabela2[Estado],Tabela2[Id_Porto],-1)</f>
        <v>9</v>
      </c>
      <c r="F4186" s="68">
        <f>_xlfn.XLOOKUP(Tabela4[[#This Row],[Destino]],Tabela2[Estado],Tabela2[Id_Porto],-1)</f>
        <v>11</v>
      </c>
      <c r="G4186" s="68">
        <f>_xlfn.XLOOKUP(Tabela4[[#This Row],[Tipo]],Tabela5[Tipo],Tabela5[Id_Carga],-1)</f>
        <v>3</v>
      </c>
      <c r="H4186" s="59">
        <f>MONTH(DATE(2024, FIND(Tabela4[[#This Row],[Mês]], "janfevmarabrmaijunjulagosetoutnovdez")/3 + 1, 1))</f>
        <v>10</v>
      </c>
      <c r="I4186" s="51">
        <v>82</v>
      </c>
      <c r="J4186" s="47">
        <v>164</v>
      </c>
    </row>
    <row r="4187" spans="1:10" x14ac:dyDescent="0.25">
      <c r="A4187" s="59" t="s">
        <v>205</v>
      </c>
      <c r="B4187" s="46" t="s">
        <v>191</v>
      </c>
      <c r="C4187" s="46" t="s">
        <v>183</v>
      </c>
      <c r="D4187" s="46" t="s">
        <v>177</v>
      </c>
      <c r="E4187" s="68">
        <f>_xlfn.XLOOKUP(Tabela4[[#This Row],[Origem]],Tabela2[Estado],Tabela2[Id_Porto],-1)</f>
        <v>8</v>
      </c>
      <c r="F4187" s="68">
        <f>_xlfn.XLOOKUP(Tabela4[[#This Row],[Destino]],Tabela2[Estado],Tabela2[Id_Porto],-1)</f>
        <v>1</v>
      </c>
      <c r="G4187" s="68">
        <f>_xlfn.XLOOKUP(Tabela4[[#This Row],[Tipo]],Tabela5[Tipo],Tabela5[Id_Carga],-1)</f>
        <v>3</v>
      </c>
      <c r="H4187" s="59">
        <f>MONTH(DATE(2024, FIND(Tabela4[[#This Row],[Mês]], "janfevmarabrmaijunjulagosetoutnovdez")/3 + 1, 1))</f>
        <v>10</v>
      </c>
      <c r="I4187" s="51">
        <v>81</v>
      </c>
      <c r="J4187" s="47">
        <v>162</v>
      </c>
    </row>
    <row r="4188" spans="1:10" x14ac:dyDescent="0.25">
      <c r="A4188" s="59" t="s">
        <v>205</v>
      </c>
      <c r="B4188" s="46" t="s">
        <v>191</v>
      </c>
      <c r="C4188" s="46" t="s">
        <v>187</v>
      </c>
      <c r="D4188" s="46" t="s">
        <v>186</v>
      </c>
      <c r="E4188" s="68">
        <f>_xlfn.XLOOKUP(Tabela4[[#This Row],[Origem]],Tabela2[Estado],Tabela2[Id_Porto],-1)</f>
        <v>12</v>
      </c>
      <c r="F4188" s="68">
        <f>_xlfn.XLOOKUP(Tabela4[[#This Row],[Destino]],Tabela2[Estado],Tabela2[Id_Porto],-1)</f>
        <v>11</v>
      </c>
      <c r="G4188" s="68">
        <f>_xlfn.XLOOKUP(Tabela4[[#This Row],[Tipo]],Tabela5[Tipo],Tabela5[Id_Carga],-1)</f>
        <v>3</v>
      </c>
      <c r="H4188" s="59">
        <f>MONTH(DATE(2024, FIND(Tabela4[[#This Row],[Mês]], "janfevmarabrmaijunjulagosetoutnovdez")/3 + 1, 1))</f>
        <v>10</v>
      </c>
      <c r="I4188" s="51">
        <v>81</v>
      </c>
      <c r="J4188" s="47">
        <v>162</v>
      </c>
    </row>
    <row r="4189" spans="1:10" x14ac:dyDescent="0.25">
      <c r="A4189" s="59" t="s">
        <v>205</v>
      </c>
      <c r="B4189" s="46" t="s">
        <v>191</v>
      </c>
      <c r="C4189" s="46" t="s">
        <v>86</v>
      </c>
      <c r="D4189" s="46" t="s">
        <v>183</v>
      </c>
      <c r="E4189" s="68">
        <f>_xlfn.XLOOKUP(Tabela4[[#This Row],[Origem]],Tabela2[Estado],Tabela2[Id_Porto],-1)</f>
        <v>4</v>
      </c>
      <c r="F4189" s="68">
        <f>_xlfn.XLOOKUP(Tabela4[[#This Row],[Destino]],Tabela2[Estado],Tabela2[Id_Porto],-1)</f>
        <v>8</v>
      </c>
      <c r="G4189" s="68">
        <f>_xlfn.XLOOKUP(Tabela4[[#This Row],[Tipo]],Tabela5[Tipo],Tabela5[Id_Carga],-1)</f>
        <v>3</v>
      </c>
      <c r="H4189" s="59">
        <f>MONTH(DATE(2024, FIND(Tabela4[[#This Row],[Mês]], "janfevmarabrmaijunjulagosetoutnovdez")/3 + 1, 1))</f>
        <v>10</v>
      </c>
      <c r="I4189" s="51">
        <v>80</v>
      </c>
      <c r="J4189" s="47">
        <v>160</v>
      </c>
    </row>
    <row r="4190" spans="1:10" x14ac:dyDescent="0.25">
      <c r="A4190" s="59" t="s">
        <v>205</v>
      </c>
      <c r="B4190" s="46" t="s">
        <v>192</v>
      </c>
      <c r="C4190" s="46" t="s">
        <v>180</v>
      </c>
      <c r="D4190" s="46" t="s">
        <v>183</v>
      </c>
      <c r="E4190" s="68">
        <f>_xlfn.XLOOKUP(Tabela4[[#This Row],[Origem]],Tabela2[Estado],Tabela2[Id_Porto],-1)</f>
        <v>5</v>
      </c>
      <c r="F4190" s="68">
        <f>_xlfn.XLOOKUP(Tabela4[[#This Row],[Destino]],Tabela2[Estado],Tabela2[Id_Porto],-1)</f>
        <v>8</v>
      </c>
      <c r="G4190" s="68">
        <f>_xlfn.XLOOKUP(Tabela4[[#This Row],[Tipo]],Tabela5[Tipo],Tabela5[Id_Carga],-1)</f>
        <v>1</v>
      </c>
      <c r="H4190" s="59">
        <f>MONTH(DATE(2024, FIND(Tabela4[[#This Row],[Mês]], "janfevmarabrmaijunjulagosetoutnovdez")/3 + 1, 1))</f>
        <v>10</v>
      </c>
      <c r="I4190" s="51">
        <v>160</v>
      </c>
      <c r="J4190" s="47">
        <v>160</v>
      </c>
    </row>
    <row r="4191" spans="1:10" x14ac:dyDescent="0.25">
      <c r="A4191" s="59" t="s">
        <v>205</v>
      </c>
      <c r="B4191" s="46" t="s">
        <v>192</v>
      </c>
      <c r="C4191" s="46" t="s">
        <v>184</v>
      </c>
      <c r="D4191" s="46" t="s">
        <v>186</v>
      </c>
      <c r="E4191" s="68">
        <f>_xlfn.XLOOKUP(Tabela4[[#This Row],[Origem]],Tabela2[Estado],Tabela2[Id_Porto],-1)</f>
        <v>9</v>
      </c>
      <c r="F4191" s="68">
        <f>_xlfn.XLOOKUP(Tabela4[[#This Row],[Destino]],Tabela2[Estado],Tabela2[Id_Porto],-1)</f>
        <v>11</v>
      </c>
      <c r="G4191" s="68">
        <f>_xlfn.XLOOKUP(Tabela4[[#This Row],[Tipo]],Tabela5[Tipo],Tabela5[Id_Carga],-1)</f>
        <v>1</v>
      </c>
      <c r="H4191" s="59">
        <f>MONTH(DATE(2024, FIND(Tabela4[[#This Row],[Mês]], "janfevmarabrmaijunjulagosetoutnovdez")/3 + 1, 1))</f>
        <v>10</v>
      </c>
      <c r="I4191" s="51">
        <v>160</v>
      </c>
      <c r="J4191" s="47">
        <v>160</v>
      </c>
    </row>
    <row r="4192" spans="1:10" x14ac:dyDescent="0.25">
      <c r="A4192" s="59" t="s">
        <v>205</v>
      </c>
      <c r="B4192" s="46" t="s">
        <v>192</v>
      </c>
      <c r="C4192" s="46" t="s">
        <v>86</v>
      </c>
      <c r="D4192" s="46" t="s">
        <v>183</v>
      </c>
      <c r="E4192" s="68">
        <f>_xlfn.XLOOKUP(Tabela4[[#This Row],[Origem]],Tabela2[Estado],Tabela2[Id_Porto],-1)</f>
        <v>4</v>
      </c>
      <c r="F4192" s="68">
        <f>_xlfn.XLOOKUP(Tabela4[[#This Row],[Destino]],Tabela2[Estado],Tabela2[Id_Porto],-1)</f>
        <v>8</v>
      </c>
      <c r="G4192" s="68">
        <f>_xlfn.XLOOKUP(Tabela4[[#This Row],[Tipo]],Tabela5[Tipo],Tabela5[Id_Carga],-1)</f>
        <v>1</v>
      </c>
      <c r="H4192" s="59">
        <f>MONTH(DATE(2024, FIND(Tabela4[[#This Row],[Mês]], "janfevmarabrmaijunjulagosetoutnovdez")/3 + 1, 1))</f>
        <v>10</v>
      </c>
      <c r="I4192" s="51">
        <v>145</v>
      </c>
      <c r="J4192" s="47">
        <v>145</v>
      </c>
    </row>
    <row r="4193" spans="1:10" x14ac:dyDescent="0.25">
      <c r="A4193" s="59" t="s">
        <v>205</v>
      </c>
      <c r="B4193" s="46" t="s">
        <v>191</v>
      </c>
      <c r="C4193" s="46" t="s">
        <v>187</v>
      </c>
      <c r="D4193" s="46" t="s">
        <v>86</v>
      </c>
      <c r="E4193" s="68">
        <f>_xlfn.XLOOKUP(Tabela4[[#This Row],[Origem]],Tabela2[Estado],Tabela2[Id_Porto],-1)</f>
        <v>12</v>
      </c>
      <c r="F4193" s="68">
        <f>_xlfn.XLOOKUP(Tabela4[[#This Row],[Destino]],Tabela2[Estado],Tabela2[Id_Porto],-1)</f>
        <v>4</v>
      </c>
      <c r="G4193" s="68">
        <f>_xlfn.XLOOKUP(Tabela4[[#This Row],[Tipo]],Tabela5[Tipo],Tabela5[Id_Carga],-1)</f>
        <v>3</v>
      </c>
      <c r="H4193" s="59">
        <f>MONTH(DATE(2024, FIND(Tabela4[[#This Row],[Mês]], "janfevmarabrmaijunjulagosetoutnovdez")/3 + 1, 1))</f>
        <v>10</v>
      </c>
      <c r="I4193" s="51">
        <v>71</v>
      </c>
      <c r="J4193" s="47">
        <v>142</v>
      </c>
    </row>
    <row r="4194" spans="1:10" x14ac:dyDescent="0.25">
      <c r="A4194" s="59" t="s">
        <v>205</v>
      </c>
      <c r="B4194" s="46" t="s">
        <v>191</v>
      </c>
      <c r="C4194" s="46" t="s">
        <v>181</v>
      </c>
      <c r="D4194" s="46" t="s">
        <v>180</v>
      </c>
      <c r="E4194" s="68">
        <f>_xlfn.XLOOKUP(Tabela4[[#This Row],[Origem]],Tabela2[Estado],Tabela2[Id_Porto],-1)</f>
        <v>6</v>
      </c>
      <c r="F4194" s="68">
        <f>_xlfn.XLOOKUP(Tabela4[[#This Row],[Destino]],Tabela2[Estado],Tabela2[Id_Porto],-1)</f>
        <v>5</v>
      </c>
      <c r="G4194" s="68">
        <f>_xlfn.XLOOKUP(Tabela4[[#This Row],[Tipo]],Tabela5[Tipo],Tabela5[Id_Carga],-1)</f>
        <v>3</v>
      </c>
      <c r="H4194" s="59">
        <f>MONTH(DATE(2024, FIND(Tabela4[[#This Row],[Mês]], "janfevmarabrmaijunjulagosetoutnovdez")/3 + 1, 1))</f>
        <v>10</v>
      </c>
      <c r="I4194" s="51">
        <v>69</v>
      </c>
      <c r="J4194" s="47">
        <v>138</v>
      </c>
    </row>
    <row r="4195" spans="1:10" x14ac:dyDescent="0.25">
      <c r="A4195" s="59" t="s">
        <v>205</v>
      </c>
      <c r="B4195" s="46" t="s">
        <v>191</v>
      </c>
      <c r="C4195" s="46" t="s">
        <v>180</v>
      </c>
      <c r="D4195" s="46" t="s">
        <v>187</v>
      </c>
      <c r="E4195" s="68">
        <f>_xlfn.XLOOKUP(Tabela4[[#This Row],[Origem]],Tabela2[Estado],Tabela2[Id_Porto],-1)</f>
        <v>5</v>
      </c>
      <c r="F4195" s="68">
        <f>_xlfn.XLOOKUP(Tabela4[[#This Row],[Destino]],Tabela2[Estado],Tabela2[Id_Porto],-1)</f>
        <v>12</v>
      </c>
      <c r="G4195" s="68">
        <f>_xlfn.XLOOKUP(Tabela4[[#This Row],[Tipo]],Tabela5[Tipo],Tabela5[Id_Carga],-1)</f>
        <v>3</v>
      </c>
      <c r="H4195" s="59">
        <f>MONTH(DATE(2024, FIND(Tabela4[[#This Row],[Mês]], "janfevmarabrmaijunjulagosetoutnovdez")/3 + 1, 1))</f>
        <v>10</v>
      </c>
      <c r="I4195" s="51">
        <v>68</v>
      </c>
      <c r="J4195" s="47">
        <v>136</v>
      </c>
    </row>
    <row r="4196" spans="1:10" x14ac:dyDescent="0.25">
      <c r="A4196" s="59" t="s">
        <v>205</v>
      </c>
      <c r="B4196" s="46" t="s">
        <v>192</v>
      </c>
      <c r="C4196" s="46" t="s">
        <v>184</v>
      </c>
      <c r="D4196" s="46" t="s">
        <v>186</v>
      </c>
      <c r="E4196" s="68">
        <f>_xlfn.XLOOKUP(Tabela4[[#This Row],[Origem]],Tabela2[Estado],Tabela2[Id_Porto],-1)</f>
        <v>9</v>
      </c>
      <c r="F4196" s="68">
        <f>_xlfn.XLOOKUP(Tabela4[[#This Row],[Destino]],Tabela2[Estado],Tabela2[Id_Porto],-1)</f>
        <v>11</v>
      </c>
      <c r="G4196" s="68">
        <f>_xlfn.XLOOKUP(Tabela4[[#This Row],[Tipo]],Tabela5[Tipo],Tabela5[Id_Carga],-1)</f>
        <v>1</v>
      </c>
      <c r="H4196" s="59">
        <f>MONTH(DATE(2024, FIND(Tabela4[[#This Row],[Mês]], "janfevmarabrmaijunjulagosetoutnovdez")/3 + 1, 1))</f>
        <v>10</v>
      </c>
      <c r="I4196" s="51">
        <v>136</v>
      </c>
      <c r="J4196" s="47">
        <v>136</v>
      </c>
    </row>
    <row r="4197" spans="1:10" x14ac:dyDescent="0.25">
      <c r="A4197" s="59" t="s">
        <v>205</v>
      </c>
      <c r="B4197" s="46" t="s">
        <v>193</v>
      </c>
      <c r="C4197" s="46" t="s">
        <v>186</v>
      </c>
      <c r="D4197" s="46" t="s">
        <v>181</v>
      </c>
      <c r="E4197" s="68">
        <f>_xlfn.XLOOKUP(Tabela4[[#This Row],[Origem]],Tabela2[Estado],Tabela2[Id_Porto],-1)</f>
        <v>11</v>
      </c>
      <c r="F4197" s="68">
        <f>_xlfn.XLOOKUP(Tabela4[[#This Row],[Destino]],Tabela2[Estado],Tabela2[Id_Porto],-1)</f>
        <v>6</v>
      </c>
      <c r="G4197" s="68">
        <f>_xlfn.XLOOKUP(Tabela4[[#This Row],[Tipo]],Tabela5[Tipo],Tabela5[Id_Carga],-1)</f>
        <v>4</v>
      </c>
      <c r="H4197" s="59">
        <f>MONTH(DATE(2024, FIND(Tabela4[[#This Row],[Mês]], "janfevmarabrmaijunjulagosetoutnovdez")/3 + 1, 1))</f>
        <v>10</v>
      </c>
      <c r="I4197" s="51">
        <v>66</v>
      </c>
      <c r="J4197" s="47">
        <v>132</v>
      </c>
    </row>
    <row r="4198" spans="1:10" x14ac:dyDescent="0.25">
      <c r="A4198" s="59" t="s">
        <v>205</v>
      </c>
      <c r="B4198" s="46" t="s">
        <v>192</v>
      </c>
      <c r="C4198" s="46" t="s">
        <v>182</v>
      </c>
      <c r="D4198" s="46" t="s">
        <v>184</v>
      </c>
      <c r="E4198" s="68">
        <f>_xlfn.XLOOKUP(Tabela4[[#This Row],[Origem]],Tabela2[Estado],Tabela2[Id_Porto],-1)</f>
        <v>7</v>
      </c>
      <c r="F4198" s="68">
        <f>_xlfn.XLOOKUP(Tabela4[[#This Row],[Destino]],Tabela2[Estado],Tabela2[Id_Porto],-1)</f>
        <v>9</v>
      </c>
      <c r="G4198" s="68">
        <f>_xlfn.XLOOKUP(Tabela4[[#This Row],[Tipo]],Tabela5[Tipo],Tabela5[Id_Carga],-1)</f>
        <v>1</v>
      </c>
      <c r="H4198" s="59">
        <f>MONTH(DATE(2024, FIND(Tabela4[[#This Row],[Mês]], "janfevmarabrmaijunjulagosetoutnovdez")/3 + 1, 1))</f>
        <v>10</v>
      </c>
      <c r="I4198" s="51">
        <v>129</v>
      </c>
      <c r="J4198" s="47">
        <v>129</v>
      </c>
    </row>
    <row r="4199" spans="1:10" x14ac:dyDescent="0.25">
      <c r="A4199" s="59" t="s">
        <v>205</v>
      </c>
      <c r="B4199" s="46" t="s">
        <v>191</v>
      </c>
      <c r="C4199" s="46" t="s">
        <v>180</v>
      </c>
      <c r="D4199" s="46" t="s">
        <v>179</v>
      </c>
      <c r="E4199" s="68">
        <f>_xlfn.XLOOKUP(Tabela4[[#This Row],[Origem]],Tabela2[Estado],Tabela2[Id_Porto],-1)</f>
        <v>5</v>
      </c>
      <c r="F4199" s="68">
        <f>_xlfn.XLOOKUP(Tabela4[[#This Row],[Destino]],Tabela2[Estado],Tabela2[Id_Porto],-1)</f>
        <v>3</v>
      </c>
      <c r="G4199" s="68">
        <f>_xlfn.XLOOKUP(Tabela4[[#This Row],[Tipo]],Tabela5[Tipo],Tabela5[Id_Carga],-1)</f>
        <v>3</v>
      </c>
      <c r="H4199" s="59">
        <f>MONTH(DATE(2024, FIND(Tabela4[[#This Row],[Mês]], "janfevmarabrmaijunjulagosetoutnovdez")/3 + 1, 1))</f>
        <v>10</v>
      </c>
      <c r="I4199" s="51">
        <v>63</v>
      </c>
      <c r="J4199" s="47">
        <v>126</v>
      </c>
    </row>
    <row r="4200" spans="1:10" x14ac:dyDescent="0.25">
      <c r="A4200" s="59" t="s">
        <v>205</v>
      </c>
      <c r="B4200" s="46" t="s">
        <v>191</v>
      </c>
      <c r="C4200" s="46" t="s">
        <v>181</v>
      </c>
      <c r="D4200" s="46" t="s">
        <v>177</v>
      </c>
      <c r="E4200" s="68">
        <f>_xlfn.XLOOKUP(Tabela4[[#This Row],[Origem]],Tabela2[Estado],Tabela2[Id_Porto],-1)</f>
        <v>6</v>
      </c>
      <c r="F4200" s="68">
        <f>_xlfn.XLOOKUP(Tabela4[[#This Row],[Destino]],Tabela2[Estado],Tabela2[Id_Porto],-1)</f>
        <v>1</v>
      </c>
      <c r="G4200" s="68">
        <f>_xlfn.XLOOKUP(Tabela4[[#This Row],[Tipo]],Tabela5[Tipo],Tabela5[Id_Carga],-1)</f>
        <v>3</v>
      </c>
      <c r="H4200" s="59">
        <f>MONTH(DATE(2024, FIND(Tabela4[[#This Row],[Mês]], "janfevmarabrmaijunjulagosetoutnovdez")/3 + 1, 1))</f>
        <v>10</v>
      </c>
      <c r="I4200" s="51">
        <v>62</v>
      </c>
      <c r="J4200" s="47">
        <v>124</v>
      </c>
    </row>
    <row r="4201" spans="1:10" x14ac:dyDescent="0.25">
      <c r="A4201" s="59" t="s">
        <v>205</v>
      </c>
      <c r="B4201" s="46" t="s">
        <v>191</v>
      </c>
      <c r="C4201" s="46" t="s">
        <v>182</v>
      </c>
      <c r="D4201" s="46" t="s">
        <v>177</v>
      </c>
      <c r="E4201" s="68">
        <f>_xlfn.XLOOKUP(Tabela4[[#This Row],[Origem]],Tabela2[Estado],Tabela2[Id_Porto],-1)</f>
        <v>7</v>
      </c>
      <c r="F4201" s="68">
        <f>_xlfn.XLOOKUP(Tabela4[[#This Row],[Destino]],Tabela2[Estado],Tabela2[Id_Porto],-1)</f>
        <v>1</v>
      </c>
      <c r="G4201" s="68">
        <f>_xlfn.XLOOKUP(Tabela4[[#This Row],[Tipo]],Tabela5[Tipo],Tabela5[Id_Carga],-1)</f>
        <v>3</v>
      </c>
      <c r="H4201" s="59">
        <f>MONTH(DATE(2024, FIND(Tabela4[[#This Row],[Mês]], "janfevmarabrmaijunjulagosetoutnovdez")/3 + 1, 1))</f>
        <v>10</v>
      </c>
      <c r="I4201" s="51">
        <v>61</v>
      </c>
      <c r="J4201" s="47">
        <v>122</v>
      </c>
    </row>
    <row r="4202" spans="1:10" x14ac:dyDescent="0.25">
      <c r="A4202" s="59" t="s">
        <v>205</v>
      </c>
      <c r="B4202" s="46" t="s">
        <v>193</v>
      </c>
      <c r="C4202" s="46" t="s">
        <v>180</v>
      </c>
      <c r="D4202" s="46" t="s">
        <v>86</v>
      </c>
      <c r="E4202" s="68">
        <f>_xlfn.XLOOKUP(Tabela4[[#This Row],[Origem]],Tabela2[Estado],Tabela2[Id_Porto],-1)</f>
        <v>5</v>
      </c>
      <c r="F4202" s="68">
        <f>_xlfn.XLOOKUP(Tabela4[[#This Row],[Destino]],Tabela2[Estado],Tabela2[Id_Porto],-1)</f>
        <v>4</v>
      </c>
      <c r="G4202" s="68">
        <f>_xlfn.XLOOKUP(Tabela4[[#This Row],[Tipo]],Tabela5[Tipo],Tabela5[Id_Carga],-1)</f>
        <v>4</v>
      </c>
      <c r="H4202" s="59">
        <f>MONTH(DATE(2024, FIND(Tabela4[[#This Row],[Mês]], "janfevmarabrmaijunjulagosetoutnovdez")/3 + 1, 1))</f>
        <v>10</v>
      </c>
      <c r="I4202" s="51">
        <v>61</v>
      </c>
      <c r="J4202" s="47">
        <v>122</v>
      </c>
    </row>
    <row r="4203" spans="1:10" x14ac:dyDescent="0.25">
      <c r="A4203" s="59" t="s">
        <v>205</v>
      </c>
      <c r="B4203" s="46" t="s">
        <v>191</v>
      </c>
      <c r="C4203" s="46" t="s">
        <v>178</v>
      </c>
      <c r="D4203" s="46" t="s">
        <v>86</v>
      </c>
      <c r="E4203" s="68">
        <f>_xlfn.XLOOKUP(Tabela4[[#This Row],[Origem]],Tabela2[Estado],Tabela2[Id_Porto],-1)</f>
        <v>2</v>
      </c>
      <c r="F4203" s="68">
        <f>_xlfn.XLOOKUP(Tabela4[[#This Row],[Destino]],Tabela2[Estado],Tabela2[Id_Porto],-1)</f>
        <v>4</v>
      </c>
      <c r="G4203" s="68">
        <f>_xlfn.XLOOKUP(Tabela4[[#This Row],[Tipo]],Tabela5[Tipo],Tabela5[Id_Carga],-1)</f>
        <v>3</v>
      </c>
      <c r="H4203" s="59">
        <f>MONTH(DATE(2024, FIND(Tabela4[[#This Row],[Mês]], "janfevmarabrmaijunjulagosetoutnovdez")/3 + 1, 1))</f>
        <v>10</v>
      </c>
      <c r="I4203" s="51">
        <v>60</v>
      </c>
      <c r="J4203" s="47">
        <v>120</v>
      </c>
    </row>
    <row r="4204" spans="1:10" x14ac:dyDescent="0.25">
      <c r="A4204" s="59" t="s">
        <v>205</v>
      </c>
      <c r="B4204" s="46" t="s">
        <v>191</v>
      </c>
      <c r="C4204" s="46" t="s">
        <v>180</v>
      </c>
      <c r="D4204" s="46" t="s">
        <v>183</v>
      </c>
      <c r="E4204" s="68">
        <f>_xlfn.XLOOKUP(Tabela4[[#This Row],[Origem]],Tabela2[Estado],Tabela2[Id_Porto],-1)</f>
        <v>5</v>
      </c>
      <c r="F4204" s="68">
        <f>_xlfn.XLOOKUP(Tabela4[[#This Row],[Destino]],Tabela2[Estado],Tabela2[Id_Porto],-1)</f>
        <v>8</v>
      </c>
      <c r="G4204" s="68">
        <f>_xlfn.XLOOKUP(Tabela4[[#This Row],[Tipo]],Tabela5[Tipo],Tabela5[Id_Carga],-1)</f>
        <v>3</v>
      </c>
      <c r="H4204" s="59">
        <f>MONTH(DATE(2024, FIND(Tabela4[[#This Row],[Mês]], "janfevmarabrmaijunjulagosetoutnovdez")/3 + 1, 1))</f>
        <v>10</v>
      </c>
      <c r="I4204" s="51">
        <v>60</v>
      </c>
      <c r="J4204" s="47">
        <v>120</v>
      </c>
    </row>
    <row r="4205" spans="1:10" x14ac:dyDescent="0.25">
      <c r="A4205" s="59" t="s">
        <v>205</v>
      </c>
      <c r="B4205" s="46" t="s">
        <v>191</v>
      </c>
      <c r="C4205" s="46" t="s">
        <v>187</v>
      </c>
      <c r="D4205" s="46" t="s">
        <v>177</v>
      </c>
      <c r="E4205" s="68">
        <f>_xlfn.XLOOKUP(Tabela4[[#This Row],[Origem]],Tabela2[Estado],Tabela2[Id_Porto],-1)</f>
        <v>12</v>
      </c>
      <c r="F4205" s="68">
        <f>_xlfn.XLOOKUP(Tabela4[[#This Row],[Destino]],Tabela2[Estado],Tabela2[Id_Porto],-1)</f>
        <v>1</v>
      </c>
      <c r="G4205" s="68">
        <f>_xlfn.XLOOKUP(Tabela4[[#This Row],[Tipo]],Tabela5[Tipo],Tabela5[Id_Carga],-1)</f>
        <v>3</v>
      </c>
      <c r="H4205" s="59">
        <f>MONTH(DATE(2024, FIND(Tabela4[[#This Row],[Mês]], "janfevmarabrmaijunjulagosetoutnovdez")/3 + 1, 1))</f>
        <v>10</v>
      </c>
      <c r="I4205" s="51">
        <v>60</v>
      </c>
      <c r="J4205" s="47">
        <v>120</v>
      </c>
    </row>
    <row r="4206" spans="1:10" x14ac:dyDescent="0.25">
      <c r="A4206" s="59" t="s">
        <v>205</v>
      </c>
      <c r="B4206" s="46" t="s">
        <v>192</v>
      </c>
      <c r="C4206" s="46" t="s">
        <v>184</v>
      </c>
      <c r="D4206" s="46" t="s">
        <v>181</v>
      </c>
      <c r="E4206" s="68">
        <f>_xlfn.XLOOKUP(Tabela4[[#This Row],[Origem]],Tabela2[Estado],Tabela2[Id_Porto],-1)</f>
        <v>9</v>
      </c>
      <c r="F4206" s="68">
        <f>_xlfn.XLOOKUP(Tabela4[[#This Row],[Destino]],Tabela2[Estado],Tabela2[Id_Porto],-1)</f>
        <v>6</v>
      </c>
      <c r="G4206" s="68">
        <f>_xlfn.XLOOKUP(Tabela4[[#This Row],[Tipo]],Tabela5[Tipo],Tabela5[Id_Carga],-1)</f>
        <v>1</v>
      </c>
      <c r="H4206" s="59">
        <f>MONTH(DATE(2024, FIND(Tabela4[[#This Row],[Mês]], "janfevmarabrmaijunjulagosetoutnovdez")/3 + 1, 1))</f>
        <v>10</v>
      </c>
      <c r="I4206" s="51">
        <v>113</v>
      </c>
      <c r="J4206" s="47">
        <v>113</v>
      </c>
    </row>
    <row r="4207" spans="1:10" x14ac:dyDescent="0.25">
      <c r="A4207" s="59" t="s">
        <v>205</v>
      </c>
      <c r="B4207" s="46" t="s">
        <v>191</v>
      </c>
      <c r="C4207" s="46" t="s">
        <v>181</v>
      </c>
      <c r="D4207" s="46" t="s">
        <v>186</v>
      </c>
      <c r="E4207" s="68">
        <f>_xlfn.XLOOKUP(Tabela4[[#This Row],[Origem]],Tabela2[Estado],Tabela2[Id_Porto],-1)</f>
        <v>6</v>
      </c>
      <c r="F4207" s="68">
        <f>_xlfn.XLOOKUP(Tabela4[[#This Row],[Destino]],Tabela2[Estado],Tabela2[Id_Porto],-1)</f>
        <v>11</v>
      </c>
      <c r="G4207" s="68">
        <f>_xlfn.XLOOKUP(Tabela4[[#This Row],[Tipo]],Tabela5[Tipo],Tabela5[Id_Carga],-1)</f>
        <v>3</v>
      </c>
      <c r="H4207" s="59">
        <f>MONTH(DATE(2024, FIND(Tabela4[[#This Row],[Mês]], "janfevmarabrmaijunjulagosetoutnovdez")/3 + 1, 1))</f>
        <v>10</v>
      </c>
      <c r="I4207" s="51">
        <v>55</v>
      </c>
      <c r="J4207" s="47">
        <v>110</v>
      </c>
    </row>
    <row r="4208" spans="1:10" x14ac:dyDescent="0.25">
      <c r="A4208" s="59" t="s">
        <v>205</v>
      </c>
      <c r="B4208" s="46" t="s">
        <v>191</v>
      </c>
      <c r="C4208" s="46" t="s">
        <v>187</v>
      </c>
      <c r="D4208" s="46" t="s">
        <v>184</v>
      </c>
      <c r="E4208" s="68">
        <f>_xlfn.XLOOKUP(Tabela4[[#This Row],[Origem]],Tabela2[Estado],Tabela2[Id_Porto],-1)</f>
        <v>12</v>
      </c>
      <c r="F4208" s="68">
        <f>_xlfn.XLOOKUP(Tabela4[[#This Row],[Destino]],Tabela2[Estado],Tabela2[Id_Porto],-1)</f>
        <v>9</v>
      </c>
      <c r="G4208" s="68">
        <f>_xlfn.XLOOKUP(Tabela4[[#This Row],[Tipo]],Tabela5[Tipo],Tabela5[Id_Carga],-1)</f>
        <v>3</v>
      </c>
      <c r="H4208" s="59">
        <f>MONTH(DATE(2024, FIND(Tabela4[[#This Row],[Mês]], "janfevmarabrmaijunjulagosetoutnovdez")/3 + 1, 1))</f>
        <v>10</v>
      </c>
      <c r="I4208" s="51">
        <v>55</v>
      </c>
      <c r="J4208" s="47">
        <v>110</v>
      </c>
    </row>
    <row r="4209" spans="1:10" x14ac:dyDescent="0.25">
      <c r="A4209" s="59" t="s">
        <v>205</v>
      </c>
      <c r="B4209" s="46" t="s">
        <v>193</v>
      </c>
      <c r="C4209" s="46" t="s">
        <v>186</v>
      </c>
      <c r="D4209" s="46" t="s">
        <v>185</v>
      </c>
      <c r="E4209" s="68">
        <f>_xlfn.XLOOKUP(Tabela4[[#This Row],[Origem]],Tabela2[Estado],Tabela2[Id_Porto],-1)</f>
        <v>11</v>
      </c>
      <c r="F4209" s="68">
        <f>_xlfn.XLOOKUP(Tabela4[[#This Row],[Destino]],Tabela2[Estado],Tabela2[Id_Porto],-1)</f>
        <v>10</v>
      </c>
      <c r="G4209" s="68">
        <f>_xlfn.XLOOKUP(Tabela4[[#This Row],[Tipo]],Tabela5[Tipo],Tabela5[Id_Carga],-1)</f>
        <v>4</v>
      </c>
      <c r="H4209" s="59">
        <f>MONTH(DATE(2024, FIND(Tabela4[[#This Row],[Mês]], "janfevmarabrmaijunjulagosetoutnovdez")/3 + 1, 1))</f>
        <v>10</v>
      </c>
      <c r="I4209" s="51">
        <v>54</v>
      </c>
      <c r="J4209" s="47">
        <v>108</v>
      </c>
    </row>
    <row r="4210" spans="1:10" x14ac:dyDescent="0.25">
      <c r="A4210" s="59" t="s">
        <v>205</v>
      </c>
      <c r="B4210" s="46" t="s">
        <v>192</v>
      </c>
      <c r="C4210" s="46" t="s">
        <v>177</v>
      </c>
      <c r="D4210" s="46" t="s">
        <v>180</v>
      </c>
      <c r="E4210" s="68">
        <f>_xlfn.XLOOKUP(Tabela4[[#This Row],[Origem]],Tabela2[Estado],Tabela2[Id_Porto],-1)</f>
        <v>1</v>
      </c>
      <c r="F4210" s="68">
        <f>_xlfn.XLOOKUP(Tabela4[[#This Row],[Destino]],Tabela2[Estado],Tabela2[Id_Porto],-1)</f>
        <v>5</v>
      </c>
      <c r="G4210" s="68">
        <f>_xlfn.XLOOKUP(Tabela4[[#This Row],[Tipo]],Tabela5[Tipo],Tabela5[Id_Carga],-1)</f>
        <v>1</v>
      </c>
      <c r="H4210" s="59">
        <f>MONTH(DATE(2024, FIND(Tabela4[[#This Row],[Mês]], "janfevmarabrmaijunjulagosetoutnovdez")/3 + 1, 1))</f>
        <v>10</v>
      </c>
      <c r="I4210" s="51">
        <v>100</v>
      </c>
      <c r="J4210" s="47">
        <v>100</v>
      </c>
    </row>
    <row r="4211" spans="1:10" x14ac:dyDescent="0.25">
      <c r="A4211" s="59" t="s">
        <v>205</v>
      </c>
      <c r="B4211" s="46" t="s">
        <v>191</v>
      </c>
      <c r="C4211" s="46" t="s">
        <v>186</v>
      </c>
      <c r="D4211" s="46" t="s">
        <v>179</v>
      </c>
      <c r="E4211" s="68">
        <f>_xlfn.XLOOKUP(Tabela4[[#This Row],[Origem]],Tabela2[Estado],Tabela2[Id_Porto],-1)</f>
        <v>11</v>
      </c>
      <c r="F4211" s="68">
        <f>_xlfn.XLOOKUP(Tabela4[[#This Row],[Destino]],Tabela2[Estado],Tabela2[Id_Porto],-1)</f>
        <v>3</v>
      </c>
      <c r="G4211" s="68">
        <f>_xlfn.XLOOKUP(Tabela4[[#This Row],[Tipo]],Tabela5[Tipo],Tabela5[Id_Carga],-1)</f>
        <v>3</v>
      </c>
      <c r="H4211" s="59">
        <f>MONTH(DATE(2024, FIND(Tabela4[[#This Row],[Mês]], "janfevmarabrmaijunjulagosetoutnovdez")/3 + 1, 1))</f>
        <v>10</v>
      </c>
      <c r="I4211" s="51">
        <v>50</v>
      </c>
      <c r="J4211" s="47">
        <v>100</v>
      </c>
    </row>
    <row r="4212" spans="1:10" x14ac:dyDescent="0.25">
      <c r="A4212" s="59" t="s">
        <v>205</v>
      </c>
      <c r="B4212" s="46" t="s">
        <v>192</v>
      </c>
      <c r="C4212" s="46" t="s">
        <v>186</v>
      </c>
      <c r="D4212" s="46" t="s">
        <v>180</v>
      </c>
      <c r="E4212" s="68">
        <f>_xlfn.XLOOKUP(Tabela4[[#This Row],[Origem]],Tabela2[Estado],Tabela2[Id_Porto],-1)</f>
        <v>11</v>
      </c>
      <c r="F4212" s="68">
        <f>_xlfn.XLOOKUP(Tabela4[[#This Row],[Destino]],Tabela2[Estado],Tabela2[Id_Porto],-1)</f>
        <v>5</v>
      </c>
      <c r="G4212" s="68">
        <f>_xlfn.XLOOKUP(Tabela4[[#This Row],[Tipo]],Tabela5[Tipo],Tabela5[Id_Carga],-1)</f>
        <v>1</v>
      </c>
      <c r="H4212" s="59">
        <f>MONTH(DATE(2024, FIND(Tabela4[[#This Row],[Mês]], "janfevmarabrmaijunjulagosetoutnovdez")/3 + 1, 1))</f>
        <v>10</v>
      </c>
      <c r="I4212" s="51">
        <v>99</v>
      </c>
      <c r="J4212" s="47">
        <v>99</v>
      </c>
    </row>
    <row r="4213" spans="1:10" x14ac:dyDescent="0.25">
      <c r="A4213" s="59" t="s">
        <v>205</v>
      </c>
      <c r="B4213" s="46" t="s">
        <v>192</v>
      </c>
      <c r="C4213" s="46" t="s">
        <v>186</v>
      </c>
      <c r="D4213" s="46" t="s">
        <v>179</v>
      </c>
      <c r="E4213" s="68">
        <f>_xlfn.XLOOKUP(Tabela4[[#This Row],[Origem]],Tabela2[Estado],Tabela2[Id_Porto],-1)</f>
        <v>11</v>
      </c>
      <c r="F4213" s="68">
        <f>_xlfn.XLOOKUP(Tabela4[[#This Row],[Destino]],Tabela2[Estado],Tabela2[Id_Porto],-1)</f>
        <v>3</v>
      </c>
      <c r="G4213" s="68">
        <f>_xlfn.XLOOKUP(Tabela4[[#This Row],[Tipo]],Tabela5[Tipo],Tabela5[Id_Carga],-1)</f>
        <v>1</v>
      </c>
      <c r="H4213" s="59">
        <f>MONTH(DATE(2024, FIND(Tabela4[[#This Row],[Mês]], "janfevmarabrmaijunjulagosetoutnovdez")/3 + 1, 1))</f>
        <v>10</v>
      </c>
      <c r="I4213" s="51">
        <v>97</v>
      </c>
      <c r="J4213" s="47">
        <v>97</v>
      </c>
    </row>
    <row r="4214" spans="1:10" x14ac:dyDescent="0.25">
      <c r="A4214" s="59" t="s">
        <v>205</v>
      </c>
      <c r="B4214" s="46" t="s">
        <v>193</v>
      </c>
      <c r="C4214" s="46" t="s">
        <v>181</v>
      </c>
      <c r="D4214" s="46" t="s">
        <v>184</v>
      </c>
      <c r="E4214" s="68">
        <f>_xlfn.XLOOKUP(Tabela4[[#This Row],[Origem]],Tabela2[Estado],Tabela2[Id_Porto],-1)</f>
        <v>6</v>
      </c>
      <c r="F4214" s="68">
        <f>_xlfn.XLOOKUP(Tabela4[[#This Row],[Destino]],Tabela2[Estado],Tabela2[Id_Porto],-1)</f>
        <v>9</v>
      </c>
      <c r="G4214" s="68">
        <f>_xlfn.XLOOKUP(Tabela4[[#This Row],[Tipo]],Tabela5[Tipo],Tabela5[Id_Carga],-1)</f>
        <v>4</v>
      </c>
      <c r="H4214" s="59">
        <f>MONTH(DATE(2024, FIND(Tabela4[[#This Row],[Mês]], "janfevmarabrmaijunjulagosetoutnovdez")/3 + 1, 1))</f>
        <v>10</v>
      </c>
      <c r="I4214" s="51">
        <v>48</v>
      </c>
      <c r="J4214" s="47">
        <v>96</v>
      </c>
    </row>
    <row r="4215" spans="1:10" x14ac:dyDescent="0.25">
      <c r="A4215" s="59" t="s">
        <v>205</v>
      </c>
      <c r="B4215" s="46" t="s">
        <v>192</v>
      </c>
      <c r="C4215" s="46" t="s">
        <v>186</v>
      </c>
      <c r="D4215" s="46" t="s">
        <v>177</v>
      </c>
      <c r="E4215" s="68">
        <f>_xlfn.XLOOKUP(Tabela4[[#This Row],[Origem]],Tabela2[Estado],Tabela2[Id_Porto],-1)</f>
        <v>11</v>
      </c>
      <c r="F4215" s="68">
        <f>_xlfn.XLOOKUP(Tabela4[[#This Row],[Destino]],Tabela2[Estado],Tabela2[Id_Porto],-1)</f>
        <v>1</v>
      </c>
      <c r="G4215" s="68">
        <f>_xlfn.XLOOKUP(Tabela4[[#This Row],[Tipo]],Tabela5[Tipo],Tabela5[Id_Carga],-1)</f>
        <v>1</v>
      </c>
      <c r="H4215" s="59">
        <f>MONTH(DATE(2024, FIND(Tabela4[[#This Row],[Mês]], "janfevmarabrmaijunjulagosetoutnovdez")/3 + 1, 1))</f>
        <v>10</v>
      </c>
      <c r="I4215" s="51">
        <v>96</v>
      </c>
      <c r="J4215" s="47">
        <v>96</v>
      </c>
    </row>
    <row r="4216" spans="1:10" x14ac:dyDescent="0.25">
      <c r="A4216" s="59" t="s">
        <v>205</v>
      </c>
      <c r="B4216" s="46" t="s">
        <v>192</v>
      </c>
      <c r="C4216" s="46" t="s">
        <v>86</v>
      </c>
      <c r="D4216" s="46" t="s">
        <v>177</v>
      </c>
      <c r="E4216" s="68">
        <f>_xlfn.XLOOKUP(Tabela4[[#This Row],[Origem]],Tabela2[Estado],Tabela2[Id_Porto],-1)</f>
        <v>4</v>
      </c>
      <c r="F4216" s="68">
        <f>_xlfn.XLOOKUP(Tabela4[[#This Row],[Destino]],Tabela2[Estado],Tabela2[Id_Porto],-1)</f>
        <v>1</v>
      </c>
      <c r="G4216" s="68">
        <f>_xlfn.XLOOKUP(Tabela4[[#This Row],[Tipo]],Tabela5[Tipo],Tabela5[Id_Carga],-1)</f>
        <v>1</v>
      </c>
      <c r="H4216" s="59">
        <f>MONTH(DATE(2024, FIND(Tabela4[[#This Row],[Mês]], "janfevmarabrmaijunjulagosetoutnovdez")/3 + 1, 1))</f>
        <v>10</v>
      </c>
      <c r="I4216" s="51">
        <v>94</v>
      </c>
      <c r="J4216" s="47">
        <v>94</v>
      </c>
    </row>
    <row r="4217" spans="1:10" x14ac:dyDescent="0.25">
      <c r="A4217" s="59" t="s">
        <v>205</v>
      </c>
      <c r="B4217" s="46" t="s">
        <v>193</v>
      </c>
      <c r="C4217" s="46" t="s">
        <v>178</v>
      </c>
      <c r="D4217" s="46" t="s">
        <v>86</v>
      </c>
      <c r="E4217" s="68">
        <f>_xlfn.XLOOKUP(Tabela4[[#This Row],[Origem]],Tabela2[Estado],Tabela2[Id_Porto],-1)</f>
        <v>2</v>
      </c>
      <c r="F4217" s="68">
        <f>_xlfn.XLOOKUP(Tabela4[[#This Row],[Destino]],Tabela2[Estado],Tabela2[Id_Porto],-1)</f>
        <v>4</v>
      </c>
      <c r="G4217" s="68">
        <f>_xlfn.XLOOKUP(Tabela4[[#This Row],[Tipo]],Tabela5[Tipo],Tabela5[Id_Carga],-1)</f>
        <v>4</v>
      </c>
      <c r="H4217" s="59">
        <f>MONTH(DATE(2024, FIND(Tabela4[[#This Row],[Mês]], "janfevmarabrmaijunjulagosetoutnovdez")/3 + 1, 1))</f>
        <v>10</v>
      </c>
      <c r="I4217" s="51">
        <v>47</v>
      </c>
      <c r="J4217" s="47">
        <v>94</v>
      </c>
    </row>
    <row r="4218" spans="1:10" x14ac:dyDescent="0.25">
      <c r="A4218" s="59" t="s">
        <v>205</v>
      </c>
      <c r="B4218" s="46" t="s">
        <v>192</v>
      </c>
      <c r="C4218" s="46" t="s">
        <v>183</v>
      </c>
      <c r="D4218" s="46" t="s">
        <v>177</v>
      </c>
      <c r="E4218" s="68">
        <f>_xlfn.XLOOKUP(Tabela4[[#This Row],[Origem]],Tabela2[Estado],Tabela2[Id_Porto],-1)</f>
        <v>8</v>
      </c>
      <c r="F4218" s="68">
        <f>_xlfn.XLOOKUP(Tabela4[[#This Row],[Destino]],Tabela2[Estado],Tabela2[Id_Porto],-1)</f>
        <v>1</v>
      </c>
      <c r="G4218" s="68">
        <f>_xlfn.XLOOKUP(Tabela4[[#This Row],[Tipo]],Tabela5[Tipo],Tabela5[Id_Carga],-1)</f>
        <v>1</v>
      </c>
      <c r="H4218" s="59">
        <f>MONTH(DATE(2024, FIND(Tabela4[[#This Row],[Mês]], "janfevmarabrmaijunjulagosetoutnovdez")/3 + 1, 1))</f>
        <v>10</v>
      </c>
      <c r="I4218" s="51">
        <v>93</v>
      </c>
      <c r="J4218" s="47">
        <v>93</v>
      </c>
    </row>
    <row r="4219" spans="1:10" x14ac:dyDescent="0.25">
      <c r="A4219" s="59" t="s">
        <v>205</v>
      </c>
      <c r="B4219" s="46" t="s">
        <v>191</v>
      </c>
      <c r="C4219" s="46" t="s">
        <v>177</v>
      </c>
      <c r="D4219" s="46" t="s">
        <v>187</v>
      </c>
      <c r="E4219" s="68">
        <f>_xlfn.XLOOKUP(Tabela4[[#This Row],[Origem]],Tabela2[Estado],Tabela2[Id_Porto],-1)</f>
        <v>1</v>
      </c>
      <c r="F4219" s="68">
        <f>_xlfn.XLOOKUP(Tabela4[[#This Row],[Destino]],Tabela2[Estado],Tabela2[Id_Porto],-1)</f>
        <v>12</v>
      </c>
      <c r="G4219" s="68">
        <f>_xlfn.XLOOKUP(Tabela4[[#This Row],[Tipo]],Tabela5[Tipo],Tabela5[Id_Carga],-1)</f>
        <v>3</v>
      </c>
      <c r="H4219" s="59">
        <f>MONTH(DATE(2024, FIND(Tabela4[[#This Row],[Mês]], "janfevmarabrmaijunjulagosetoutnovdez")/3 + 1, 1))</f>
        <v>10</v>
      </c>
      <c r="I4219" s="51">
        <v>46</v>
      </c>
      <c r="J4219" s="47">
        <v>92</v>
      </c>
    </row>
    <row r="4220" spans="1:10" x14ac:dyDescent="0.25">
      <c r="A4220" s="59" t="s">
        <v>205</v>
      </c>
      <c r="B4220" s="46" t="s">
        <v>191</v>
      </c>
      <c r="C4220" s="46" t="s">
        <v>184</v>
      </c>
      <c r="D4220" s="46" t="s">
        <v>177</v>
      </c>
      <c r="E4220" s="68">
        <f>_xlfn.XLOOKUP(Tabela4[[#This Row],[Origem]],Tabela2[Estado],Tabela2[Id_Porto],-1)</f>
        <v>9</v>
      </c>
      <c r="F4220" s="68">
        <f>_xlfn.XLOOKUP(Tabela4[[#This Row],[Destino]],Tabela2[Estado],Tabela2[Id_Porto],-1)</f>
        <v>1</v>
      </c>
      <c r="G4220" s="68">
        <f>_xlfn.XLOOKUP(Tabela4[[#This Row],[Tipo]],Tabela5[Tipo],Tabela5[Id_Carga],-1)</f>
        <v>3</v>
      </c>
      <c r="H4220" s="59">
        <f>MONTH(DATE(2024, FIND(Tabela4[[#This Row],[Mês]], "janfevmarabrmaijunjulagosetoutnovdez")/3 + 1, 1))</f>
        <v>10</v>
      </c>
      <c r="I4220" s="51">
        <v>92</v>
      </c>
      <c r="J4220" s="47">
        <v>92</v>
      </c>
    </row>
    <row r="4221" spans="1:10" x14ac:dyDescent="0.25">
      <c r="A4221" s="59" t="s">
        <v>205</v>
      </c>
      <c r="B4221" s="46" t="s">
        <v>192</v>
      </c>
      <c r="C4221" s="46" t="s">
        <v>184</v>
      </c>
      <c r="D4221" s="46" t="s">
        <v>181</v>
      </c>
      <c r="E4221" s="68">
        <f>_xlfn.XLOOKUP(Tabela4[[#This Row],[Origem]],Tabela2[Estado],Tabela2[Id_Porto],-1)</f>
        <v>9</v>
      </c>
      <c r="F4221" s="68">
        <f>_xlfn.XLOOKUP(Tabela4[[#This Row],[Destino]],Tabela2[Estado],Tabela2[Id_Porto],-1)</f>
        <v>6</v>
      </c>
      <c r="G4221" s="68">
        <f>_xlfn.XLOOKUP(Tabela4[[#This Row],[Tipo]],Tabela5[Tipo],Tabela5[Id_Carga],-1)</f>
        <v>1</v>
      </c>
      <c r="H4221" s="59">
        <f>MONTH(DATE(2024, FIND(Tabela4[[#This Row],[Mês]], "janfevmarabrmaijunjulagosetoutnovdez")/3 + 1, 1))</f>
        <v>10</v>
      </c>
      <c r="I4221" s="51">
        <v>92</v>
      </c>
      <c r="J4221" s="47">
        <v>92</v>
      </c>
    </row>
    <row r="4222" spans="1:10" x14ac:dyDescent="0.25">
      <c r="A4222" s="59" t="s">
        <v>205</v>
      </c>
      <c r="B4222" s="46" t="s">
        <v>191</v>
      </c>
      <c r="C4222" s="46" t="s">
        <v>86</v>
      </c>
      <c r="D4222" s="46" t="s">
        <v>187</v>
      </c>
      <c r="E4222" s="68">
        <f>_xlfn.XLOOKUP(Tabela4[[#This Row],[Origem]],Tabela2[Estado],Tabela2[Id_Porto],-1)</f>
        <v>4</v>
      </c>
      <c r="F4222" s="68">
        <f>_xlfn.XLOOKUP(Tabela4[[#This Row],[Destino]],Tabela2[Estado],Tabela2[Id_Porto],-1)</f>
        <v>12</v>
      </c>
      <c r="G4222" s="68">
        <f>_xlfn.XLOOKUP(Tabela4[[#This Row],[Tipo]],Tabela5[Tipo],Tabela5[Id_Carga],-1)</f>
        <v>3</v>
      </c>
      <c r="H4222" s="59">
        <f>MONTH(DATE(2024, FIND(Tabela4[[#This Row],[Mês]], "janfevmarabrmaijunjulagosetoutnovdez")/3 + 1, 1))</f>
        <v>10</v>
      </c>
      <c r="I4222" s="51">
        <v>45</v>
      </c>
      <c r="J4222" s="47">
        <v>90</v>
      </c>
    </row>
    <row r="4223" spans="1:10" x14ac:dyDescent="0.25">
      <c r="A4223" s="59" t="s">
        <v>205</v>
      </c>
      <c r="B4223" s="46" t="s">
        <v>192</v>
      </c>
      <c r="C4223" s="46" t="s">
        <v>177</v>
      </c>
      <c r="D4223" s="46" t="s">
        <v>183</v>
      </c>
      <c r="E4223" s="68">
        <f>_xlfn.XLOOKUP(Tabela4[[#This Row],[Origem]],Tabela2[Estado],Tabela2[Id_Porto],-1)</f>
        <v>1</v>
      </c>
      <c r="F4223" s="68">
        <f>_xlfn.XLOOKUP(Tabela4[[#This Row],[Destino]],Tabela2[Estado],Tabela2[Id_Porto],-1)</f>
        <v>8</v>
      </c>
      <c r="G4223" s="68">
        <f>_xlfn.XLOOKUP(Tabela4[[#This Row],[Tipo]],Tabela5[Tipo],Tabela5[Id_Carga],-1)</f>
        <v>1</v>
      </c>
      <c r="H4223" s="59">
        <f>MONTH(DATE(2024, FIND(Tabela4[[#This Row],[Mês]], "janfevmarabrmaijunjulagosetoutnovdez")/3 + 1, 1))</f>
        <v>10</v>
      </c>
      <c r="I4223" s="51">
        <v>88</v>
      </c>
      <c r="J4223" s="47">
        <v>88</v>
      </c>
    </row>
    <row r="4224" spans="1:10" x14ac:dyDescent="0.25">
      <c r="A4224" s="59" t="s">
        <v>205</v>
      </c>
      <c r="B4224" s="46" t="s">
        <v>192</v>
      </c>
      <c r="C4224" s="46" t="s">
        <v>183</v>
      </c>
      <c r="D4224" s="46" t="s">
        <v>186</v>
      </c>
      <c r="E4224" s="68">
        <f>_xlfn.XLOOKUP(Tabela4[[#This Row],[Origem]],Tabela2[Estado],Tabela2[Id_Porto],-1)</f>
        <v>8</v>
      </c>
      <c r="F4224" s="68">
        <f>_xlfn.XLOOKUP(Tabela4[[#This Row],[Destino]],Tabela2[Estado],Tabela2[Id_Porto],-1)</f>
        <v>11</v>
      </c>
      <c r="G4224" s="68">
        <f>_xlfn.XLOOKUP(Tabela4[[#This Row],[Tipo]],Tabela5[Tipo],Tabela5[Id_Carga],-1)</f>
        <v>1</v>
      </c>
      <c r="H4224" s="59">
        <f>MONTH(DATE(2024, FIND(Tabela4[[#This Row],[Mês]], "janfevmarabrmaijunjulagosetoutnovdez")/3 + 1, 1))</f>
        <v>10</v>
      </c>
      <c r="I4224" s="51">
        <v>87</v>
      </c>
      <c r="J4224" s="47">
        <v>87</v>
      </c>
    </row>
    <row r="4225" spans="1:10" x14ac:dyDescent="0.25">
      <c r="A4225" s="59" t="s">
        <v>205</v>
      </c>
      <c r="B4225" s="46" t="s">
        <v>192</v>
      </c>
      <c r="C4225" s="46" t="s">
        <v>180</v>
      </c>
      <c r="D4225" s="46" t="s">
        <v>177</v>
      </c>
      <c r="E4225" s="68">
        <f>_xlfn.XLOOKUP(Tabela4[[#This Row],[Origem]],Tabela2[Estado],Tabela2[Id_Porto],-1)</f>
        <v>5</v>
      </c>
      <c r="F4225" s="68">
        <f>_xlfn.XLOOKUP(Tabela4[[#This Row],[Destino]],Tabela2[Estado],Tabela2[Id_Porto],-1)</f>
        <v>1</v>
      </c>
      <c r="G4225" s="68">
        <f>_xlfn.XLOOKUP(Tabela4[[#This Row],[Tipo]],Tabela5[Tipo],Tabela5[Id_Carga],-1)</f>
        <v>1</v>
      </c>
      <c r="H4225" s="59">
        <f>MONTH(DATE(2024, FIND(Tabela4[[#This Row],[Mês]], "janfevmarabrmaijunjulagosetoutnovdez")/3 + 1, 1))</f>
        <v>10</v>
      </c>
      <c r="I4225" s="51">
        <v>86</v>
      </c>
      <c r="J4225" s="47">
        <v>86</v>
      </c>
    </row>
    <row r="4226" spans="1:10" x14ac:dyDescent="0.25">
      <c r="A4226" s="59" t="s">
        <v>205</v>
      </c>
      <c r="B4226" s="46" t="s">
        <v>191</v>
      </c>
      <c r="C4226" s="46" t="s">
        <v>180</v>
      </c>
      <c r="D4226" s="46" t="s">
        <v>182</v>
      </c>
      <c r="E4226" s="68">
        <f>_xlfn.XLOOKUP(Tabela4[[#This Row],[Origem]],Tabela2[Estado],Tabela2[Id_Porto],-1)</f>
        <v>5</v>
      </c>
      <c r="F4226" s="68">
        <f>_xlfn.XLOOKUP(Tabela4[[#This Row],[Destino]],Tabela2[Estado],Tabela2[Id_Porto],-1)</f>
        <v>7</v>
      </c>
      <c r="G4226" s="68">
        <f>_xlfn.XLOOKUP(Tabela4[[#This Row],[Tipo]],Tabela5[Tipo],Tabela5[Id_Carga],-1)</f>
        <v>3</v>
      </c>
      <c r="H4226" s="59">
        <f>MONTH(DATE(2024, FIND(Tabela4[[#This Row],[Mês]], "janfevmarabrmaijunjulagosetoutnovdez")/3 + 1, 1))</f>
        <v>10</v>
      </c>
      <c r="I4226" s="51">
        <v>42</v>
      </c>
      <c r="J4226" s="47">
        <v>84</v>
      </c>
    </row>
    <row r="4227" spans="1:10" x14ac:dyDescent="0.25">
      <c r="A4227" s="59" t="s">
        <v>205</v>
      </c>
      <c r="B4227" s="46" t="s">
        <v>193</v>
      </c>
      <c r="C4227" s="46" t="s">
        <v>184</v>
      </c>
      <c r="D4227" s="46" t="s">
        <v>181</v>
      </c>
      <c r="E4227" s="68">
        <f>_xlfn.XLOOKUP(Tabela4[[#This Row],[Origem]],Tabela2[Estado],Tabela2[Id_Porto],-1)</f>
        <v>9</v>
      </c>
      <c r="F4227" s="68">
        <f>_xlfn.XLOOKUP(Tabela4[[#This Row],[Destino]],Tabela2[Estado],Tabela2[Id_Porto],-1)</f>
        <v>6</v>
      </c>
      <c r="G4227" s="68">
        <f>_xlfn.XLOOKUP(Tabela4[[#This Row],[Tipo]],Tabela5[Tipo],Tabela5[Id_Carga],-1)</f>
        <v>4</v>
      </c>
      <c r="H4227" s="59">
        <f>MONTH(DATE(2024, FIND(Tabela4[[#This Row],[Mês]], "janfevmarabrmaijunjulagosetoutnovdez")/3 + 1, 1))</f>
        <v>10</v>
      </c>
      <c r="I4227" s="51">
        <v>41</v>
      </c>
      <c r="J4227" s="47">
        <v>82</v>
      </c>
    </row>
    <row r="4228" spans="1:10" x14ac:dyDescent="0.25">
      <c r="A4228" s="59" t="s">
        <v>205</v>
      </c>
      <c r="B4228" s="46" t="s">
        <v>191</v>
      </c>
      <c r="C4228" s="46" t="s">
        <v>180</v>
      </c>
      <c r="D4228" s="46" t="s">
        <v>181</v>
      </c>
      <c r="E4228" s="68">
        <f>_xlfn.XLOOKUP(Tabela4[[#This Row],[Origem]],Tabela2[Estado],Tabela2[Id_Porto],-1)</f>
        <v>5</v>
      </c>
      <c r="F4228" s="68">
        <f>_xlfn.XLOOKUP(Tabela4[[#This Row],[Destino]],Tabela2[Estado],Tabela2[Id_Porto],-1)</f>
        <v>6</v>
      </c>
      <c r="G4228" s="68">
        <f>_xlfn.XLOOKUP(Tabela4[[#This Row],[Tipo]],Tabela5[Tipo],Tabela5[Id_Carga],-1)</f>
        <v>3</v>
      </c>
      <c r="H4228" s="59">
        <f>MONTH(DATE(2024, FIND(Tabela4[[#This Row],[Mês]], "janfevmarabrmaijunjulagosetoutnovdez")/3 + 1, 1))</f>
        <v>10</v>
      </c>
      <c r="I4228" s="51">
        <v>39</v>
      </c>
      <c r="J4228" s="47">
        <v>78</v>
      </c>
    </row>
    <row r="4229" spans="1:10" x14ac:dyDescent="0.25">
      <c r="A4229" s="59" t="s">
        <v>205</v>
      </c>
      <c r="B4229" s="46" t="s">
        <v>193</v>
      </c>
      <c r="C4229" s="46" t="s">
        <v>183</v>
      </c>
      <c r="D4229" s="46" t="s">
        <v>186</v>
      </c>
      <c r="E4229" s="68">
        <f>_xlfn.XLOOKUP(Tabela4[[#This Row],[Origem]],Tabela2[Estado],Tabela2[Id_Porto],-1)</f>
        <v>8</v>
      </c>
      <c r="F4229" s="68">
        <f>_xlfn.XLOOKUP(Tabela4[[#This Row],[Destino]],Tabela2[Estado],Tabela2[Id_Porto],-1)</f>
        <v>11</v>
      </c>
      <c r="G4229" s="68">
        <f>_xlfn.XLOOKUP(Tabela4[[#This Row],[Tipo]],Tabela5[Tipo],Tabela5[Id_Carga],-1)</f>
        <v>4</v>
      </c>
      <c r="H4229" s="59">
        <f>MONTH(DATE(2024, FIND(Tabela4[[#This Row],[Mês]], "janfevmarabrmaijunjulagosetoutnovdez")/3 + 1, 1))</f>
        <v>10</v>
      </c>
      <c r="I4229" s="51">
        <v>39</v>
      </c>
      <c r="J4229" s="47">
        <v>78</v>
      </c>
    </row>
    <row r="4230" spans="1:10" x14ac:dyDescent="0.25">
      <c r="A4230" s="59" t="s">
        <v>205</v>
      </c>
      <c r="B4230" s="46" t="s">
        <v>192</v>
      </c>
      <c r="C4230" s="46" t="s">
        <v>187</v>
      </c>
      <c r="D4230" s="46" t="s">
        <v>179</v>
      </c>
      <c r="E4230" s="68">
        <f>_xlfn.XLOOKUP(Tabela4[[#This Row],[Origem]],Tabela2[Estado],Tabela2[Id_Porto],-1)</f>
        <v>12</v>
      </c>
      <c r="F4230" s="68">
        <f>_xlfn.XLOOKUP(Tabela4[[#This Row],[Destino]],Tabela2[Estado],Tabela2[Id_Porto],-1)</f>
        <v>3</v>
      </c>
      <c r="G4230" s="68">
        <f>_xlfn.XLOOKUP(Tabela4[[#This Row],[Tipo]],Tabela5[Tipo],Tabela5[Id_Carga],-1)</f>
        <v>1</v>
      </c>
      <c r="H4230" s="59">
        <f>MONTH(DATE(2024, FIND(Tabela4[[#This Row],[Mês]], "janfevmarabrmaijunjulagosetoutnovdez")/3 + 1, 1))</f>
        <v>10</v>
      </c>
      <c r="I4230" s="51">
        <v>78</v>
      </c>
      <c r="J4230" s="47">
        <v>78</v>
      </c>
    </row>
    <row r="4231" spans="1:10" x14ac:dyDescent="0.25">
      <c r="A4231" s="59" t="s">
        <v>205</v>
      </c>
      <c r="B4231" s="46" t="s">
        <v>192</v>
      </c>
      <c r="C4231" s="46" t="s">
        <v>184</v>
      </c>
      <c r="D4231" s="46" t="s">
        <v>86</v>
      </c>
      <c r="E4231" s="68">
        <f>_xlfn.XLOOKUP(Tabela4[[#This Row],[Origem]],Tabela2[Estado],Tabela2[Id_Porto],-1)</f>
        <v>9</v>
      </c>
      <c r="F4231" s="68">
        <f>_xlfn.XLOOKUP(Tabela4[[#This Row],[Destino]],Tabela2[Estado],Tabela2[Id_Porto],-1)</f>
        <v>4</v>
      </c>
      <c r="G4231" s="68">
        <f>_xlfn.XLOOKUP(Tabela4[[#This Row],[Tipo]],Tabela5[Tipo],Tabela5[Id_Carga],-1)</f>
        <v>1</v>
      </c>
      <c r="H4231" s="59">
        <f>MONTH(DATE(2024, FIND(Tabela4[[#This Row],[Mês]], "janfevmarabrmaijunjulagosetoutnovdez")/3 + 1, 1))</f>
        <v>10</v>
      </c>
      <c r="I4231" s="51">
        <v>77</v>
      </c>
      <c r="J4231" s="47">
        <v>77</v>
      </c>
    </row>
    <row r="4232" spans="1:10" x14ac:dyDescent="0.25">
      <c r="A4232" s="59" t="s">
        <v>205</v>
      </c>
      <c r="B4232" s="46" t="s">
        <v>192</v>
      </c>
      <c r="C4232" s="46" t="s">
        <v>180</v>
      </c>
      <c r="D4232" s="46" t="s">
        <v>183</v>
      </c>
      <c r="E4232" s="68">
        <f>_xlfn.XLOOKUP(Tabela4[[#This Row],[Origem]],Tabela2[Estado],Tabela2[Id_Porto],-1)</f>
        <v>5</v>
      </c>
      <c r="F4232" s="68">
        <f>_xlfn.XLOOKUP(Tabela4[[#This Row],[Destino]],Tabela2[Estado],Tabela2[Id_Porto],-1)</f>
        <v>8</v>
      </c>
      <c r="G4232" s="68">
        <f>_xlfn.XLOOKUP(Tabela4[[#This Row],[Tipo]],Tabela5[Tipo],Tabela5[Id_Carga],-1)</f>
        <v>1</v>
      </c>
      <c r="H4232" s="59">
        <f>MONTH(DATE(2024, FIND(Tabela4[[#This Row],[Mês]], "janfevmarabrmaijunjulagosetoutnovdez")/3 + 1, 1))</f>
        <v>10</v>
      </c>
      <c r="I4232" s="51">
        <v>73</v>
      </c>
      <c r="J4232" s="47">
        <v>73</v>
      </c>
    </row>
    <row r="4233" spans="1:10" x14ac:dyDescent="0.25">
      <c r="A4233" s="59" t="s">
        <v>205</v>
      </c>
      <c r="B4233" s="46" t="s">
        <v>192</v>
      </c>
      <c r="C4233" s="46" t="s">
        <v>183</v>
      </c>
      <c r="D4233" s="46" t="s">
        <v>184</v>
      </c>
      <c r="E4233" s="68">
        <f>_xlfn.XLOOKUP(Tabela4[[#This Row],[Origem]],Tabela2[Estado],Tabela2[Id_Porto],-1)</f>
        <v>8</v>
      </c>
      <c r="F4233" s="68">
        <f>_xlfn.XLOOKUP(Tabela4[[#This Row],[Destino]],Tabela2[Estado],Tabela2[Id_Porto],-1)</f>
        <v>9</v>
      </c>
      <c r="G4233" s="68">
        <f>_xlfn.XLOOKUP(Tabela4[[#This Row],[Tipo]],Tabela5[Tipo],Tabela5[Id_Carga],-1)</f>
        <v>1</v>
      </c>
      <c r="H4233" s="59">
        <f>MONTH(DATE(2024, FIND(Tabela4[[#This Row],[Mês]], "janfevmarabrmaijunjulagosetoutnovdez")/3 + 1, 1))</f>
        <v>10</v>
      </c>
      <c r="I4233" s="51">
        <v>73</v>
      </c>
      <c r="J4233" s="47">
        <v>73</v>
      </c>
    </row>
    <row r="4234" spans="1:10" x14ac:dyDescent="0.25">
      <c r="A4234" s="59" t="s">
        <v>205</v>
      </c>
      <c r="B4234" s="46" t="s">
        <v>191</v>
      </c>
      <c r="C4234" s="46" t="s">
        <v>183</v>
      </c>
      <c r="D4234" s="46" t="s">
        <v>184</v>
      </c>
      <c r="E4234" s="68">
        <f>_xlfn.XLOOKUP(Tabela4[[#This Row],[Origem]],Tabela2[Estado],Tabela2[Id_Porto],-1)</f>
        <v>8</v>
      </c>
      <c r="F4234" s="68">
        <f>_xlfn.XLOOKUP(Tabela4[[#This Row],[Destino]],Tabela2[Estado],Tabela2[Id_Porto],-1)</f>
        <v>9</v>
      </c>
      <c r="G4234" s="68">
        <f>_xlfn.XLOOKUP(Tabela4[[#This Row],[Tipo]],Tabela5[Tipo],Tabela5[Id_Carga],-1)</f>
        <v>3</v>
      </c>
      <c r="H4234" s="59">
        <f>MONTH(DATE(2024, FIND(Tabela4[[#This Row],[Mês]], "janfevmarabrmaijunjulagosetoutnovdez")/3 + 1, 1))</f>
        <v>10</v>
      </c>
      <c r="I4234" s="51">
        <v>35</v>
      </c>
      <c r="J4234" s="47">
        <v>70</v>
      </c>
    </row>
    <row r="4235" spans="1:10" x14ac:dyDescent="0.25">
      <c r="A4235" s="59" t="s">
        <v>205</v>
      </c>
      <c r="B4235" s="46" t="s">
        <v>191</v>
      </c>
      <c r="C4235" s="46" t="s">
        <v>187</v>
      </c>
      <c r="D4235" s="46" t="s">
        <v>181</v>
      </c>
      <c r="E4235" s="68">
        <f>_xlfn.XLOOKUP(Tabela4[[#This Row],[Origem]],Tabela2[Estado],Tabela2[Id_Porto],-1)</f>
        <v>12</v>
      </c>
      <c r="F4235" s="68">
        <f>_xlfn.XLOOKUP(Tabela4[[#This Row],[Destino]],Tabela2[Estado],Tabela2[Id_Porto],-1)</f>
        <v>6</v>
      </c>
      <c r="G4235" s="68">
        <f>_xlfn.XLOOKUP(Tabela4[[#This Row],[Tipo]],Tabela5[Tipo],Tabela5[Id_Carga],-1)</f>
        <v>3</v>
      </c>
      <c r="H4235" s="59">
        <f>MONTH(DATE(2024, FIND(Tabela4[[#This Row],[Mês]], "janfevmarabrmaijunjulagosetoutnovdez")/3 + 1, 1))</f>
        <v>10</v>
      </c>
      <c r="I4235" s="51">
        <v>35</v>
      </c>
      <c r="J4235" s="47">
        <v>70</v>
      </c>
    </row>
    <row r="4236" spans="1:10" x14ac:dyDescent="0.25">
      <c r="A4236" s="59" t="s">
        <v>205</v>
      </c>
      <c r="B4236" s="46" t="s">
        <v>191</v>
      </c>
      <c r="C4236" s="46" t="s">
        <v>184</v>
      </c>
      <c r="D4236" s="46" t="s">
        <v>181</v>
      </c>
      <c r="E4236" s="68">
        <f>_xlfn.XLOOKUP(Tabela4[[#This Row],[Origem]],Tabela2[Estado],Tabela2[Id_Porto],-1)</f>
        <v>9</v>
      </c>
      <c r="F4236" s="68">
        <f>_xlfn.XLOOKUP(Tabela4[[#This Row],[Destino]],Tabela2[Estado],Tabela2[Id_Porto],-1)</f>
        <v>6</v>
      </c>
      <c r="G4236" s="68">
        <f>_xlfn.XLOOKUP(Tabela4[[#This Row],[Tipo]],Tabela5[Tipo],Tabela5[Id_Carga],-1)</f>
        <v>3</v>
      </c>
      <c r="H4236" s="59">
        <f>MONTH(DATE(2024, FIND(Tabela4[[#This Row],[Mês]], "janfevmarabrmaijunjulagosetoutnovdez")/3 + 1, 1))</f>
        <v>10</v>
      </c>
      <c r="I4236" s="51">
        <v>34</v>
      </c>
      <c r="J4236" s="47">
        <v>68</v>
      </c>
    </row>
    <row r="4237" spans="1:10" x14ac:dyDescent="0.25">
      <c r="A4237" s="59" t="s">
        <v>205</v>
      </c>
      <c r="B4237" s="46" t="s">
        <v>191</v>
      </c>
      <c r="C4237" s="46" t="s">
        <v>177</v>
      </c>
      <c r="D4237" s="46" t="s">
        <v>184</v>
      </c>
      <c r="E4237" s="68">
        <f>_xlfn.XLOOKUP(Tabela4[[#This Row],[Origem]],Tabela2[Estado],Tabela2[Id_Porto],-1)</f>
        <v>1</v>
      </c>
      <c r="F4237" s="68">
        <f>_xlfn.XLOOKUP(Tabela4[[#This Row],[Destino]],Tabela2[Estado],Tabela2[Id_Porto],-1)</f>
        <v>9</v>
      </c>
      <c r="G4237" s="68">
        <f>_xlfn.XLOOKUP(Tabela4[[#This Row],[Tipo]],Tabela5[Tipo],Tabela5[Id_Carga],-1)</f>
        <v>3</v>
      </c>
      <c r="H4237" s="59">
        <f>MONTH(DATE(2024, FIND(Tabela4[[#This Row],[Mês]], "janfevmarabrmaijunjulagosetoutnovdez")/3 + 1, 1))</f>
        <v>10</v>
      </c>
      <c r="I4237" s="51">
        <v>66</v>
      </c>
      <c r="J4237" s="47">
        <v>66</v>
      </c>
    </row>
    <row r="4238" spans="1:10" x14ac:dyDescent="0.25">
      <c r="A4238" s="59" t="s">
        <v>205</v>
      </c>
      <c r="B4238" s="46" t="s">
        <v>192</v>
      </c>
      <c r="C4238" s="46" t="s">
        <v>184</v>
      </c>
      <c r="D4238" s="46" t="s">
        <v>183</v>
      </c>
      <c r="E4238" s="68">
        <f>_xlfn.XLOOKUP(Tabela4[[#This Row],[Origem]],Tabela2[Estado],Tabela2[Id_Porto],-1)</f>
        <v>9</v>
      </c>
      <c r="F4238" s="68">
        <f>_xlfn.XLOOKUP(Tabela4[[#This Row],[Destino]],Tabela2[Estado],Tabela2[Id_Porto],-1)</f>
        <v>8</v>
      </c>
      <c r="G4238" s="68">
        <f>_xlfn.XLOOKUP(Tabela4[[#This Row],[Tipo]],Tabela5[Tipo],Tabela5[Id_Carga],-1)</f>
        <v>1</v>
      </c>
      <c r="H4238" s="59">
        <f>MONTH(DATE(2024, FIND(Tabela4[[#This Row],[Mês]], "janfevmarabrmaijunjulagosetoutnovdez")/3 + 1, 1))</f>
        <v>10</v>
      </c>
      <c r="I4238" s="51">
        <v>65</v>
      </c>
      <c r="J4238" s="47">
        <v>65</v>
      </c>
    </row>
    <row r="4239" spans="1:10" x14ac:dyDescent="0.25">
      <c r="A4239" s="59" t="s">
        <v>205</v>
      </c>
      <c r="B4239" s="46" t="s">
        <v>191</v>
      </c>
      <c r="C4239" s="46" t="s">
        <v>177</v>
      </c>
      <c r="D4239" s="46" t="s">
        <v>181</v>
      </c>
      <c r="E4239" s="68">
        <f>_xlfn.XLOOKUP(Tabela4[[#This Row],[Origem]],Tabela2[Estado],Tabela2[Id_Porto],-1)</f>
        <v>1</v>
      </c>
      <c r="F4239" s="68">
        <f>_xlfn.XLOOKUP(Tabela4[[#This Row],[Destino]],Tabela2[Estado],Tabela2[Id_Porto],-1)</f>
        <v>6</v>
      </c>
      <c r="G4239" s="68">
        <f>_xlfn.XLOOKUP(Tabela4[[#This Row],[Tipo]],Tabela5[Tipo],Tabela5[Id_Carga],-1)</f>
        <v>3</v>
      </c>
      <c r="H4239" s="59">
        <f>MONTH(DATE(2024, FIND(Tabela4[[#This Row],[Mês]], "janfevmarabrmaijunjulagosetoutnovdez")/3 + 1, 1))</f>
        <v>10</v>
      </c>
      <c r="I4239" s="51">
        <v>32</v>
      </c>
      <c r="J4239" s="47">
        <v>64</v>
      </c>
    </row>
    <row r="4240" spans="1:10" x14ac:dyDescent="0.25">
      <c r="A4240" s="59" t="s">
        <v>205</v>
      </c>
      <c r="B4240" s="46" t="s">
        <v>193</v>
      </c>
      <c r="C4240" s="46" t="s">
        <v>181</v>
      </c>
      <c r="D4240" s="46" t="s">
        <v>86</v>
      </c>
      <c r="E4240" s="68">
        <f>_xlfn.XLOOKUP(Tabela4[[#This Row],[Origem]],Tabela2[Estado],Tabela2[Id_Porto],-1)</f>
        <v>6</v>
      </c>
      <c r="F4240" s="68">
        <f>_xlfn.XLOOKUP(Tabela4[[#This Row],[Destino]],Tabela2[Estado],Tabela2[Id_Porto],-1)</f>
        <v>4</v>
      </c>
      <c r="G4240" s="68">
        <f>_xlfn.XLOOKUP(Tabela4[[#This Row],[Tipo]],Tabela5[Tipo],Tabela5[Id_Carga],-1)</f>
        <v>4</v>
      </c>
      <c r="H4240" s="59">
        <f>MONTH(DATE(2024, FIND(Tabela4[[#This Row],[Mês]], "janfevmarabrmaijunjulagosetoutnovdez")/3 + 1, 1))</f>
        <v>10</v>
      </c>
      <c r="I4240" s="51">
        <v>32</v>
      </c>
      <c r="J4240" s="47">
        <v>64</v>
      </c>
    </row>
    <row r="4241" spans="1:10" x14ac:dyDescent="0.25">
      <c r="A4241" s="59" t="s">
        <v>205</v>
      </c>
      <c r="B4241" s="46" t="s">
        <v>191</v>
      </c>
      <c r="C4241" s="46" t="s">
        <v>180</v>
      </c>
      <c r="D4241" s="46" t="s">
        <v>183</v>
      </c>
      <c r="E4241" s="68">
        <f>_xlfn.XLOOKUP(Tabela4[[#This Row],[Origem]],Tabela2[Estado],Tabela2[Id_Porto],-1)</f>
        <v>5</v>
      </c>
      <c r="F4241" s="68">
        <f>_xlfn.XLOOKUP(Tabela4[[#This Row],[Destino]],Tabela2[Estado],Tabela2[Id_Porto],-1)</f>
        <v>8</v>
      </c>
      <c r="G4241" s="68">
        <f>_xlfn.XLOOKUP(Tabela4[[#This Row],[Tipo]],Tabela5[Tipo],Tabela5[Id_Carga],-1)</f>
        <v>3</v>
      </c>
      <c r="H4241" s="59">
        <f>MONTH(DATE(2024, FIND(Tabela4[[#This Row],[Mês]], "janfevmarabrmaijunjulagosetoutnovdez")/3 + 1, 1))</f>
        <v>10</v>
      </c>
      <c r="I4241" s="51">
        <v>31</v>
      </c>
      <c r="J4241" s="47">
        <v>62</v>
      </c>
    </row>
    <row r="4242" spans="1:10" x14ac:dyDescent="0.25">
      <c r="A4242" s="59" t="s">
        <v>205</v>
      </c>
      <c r="B4242" s="46" t="s">
        <v>191</v>
      </c>
      <c r="C4242" s="46" t="s">
        <v>184</v>
      </c>
      <c r="D4242" s="46" t="s">
        <v>183</v>
      </c>
      <c r="E4242" s="68">
        <f>_xlfn.XLOOKUP(Tabela4[[#This Row],[Origem]],Tabela2[Estado],Tabela2[Id_Porto],-1)</f>
        <v>9</v>
      </c>
      <c r="F4242" s="68">
        <f>_xlfn.XLOOKUP(Tabela4[[#This Row],[Destino]],Tabela2[Estado],Tabela2[Id_Porto],-1)</f>
        <v>8</v>
      </c>
      <c r="G4242" s="68">
        <f>_xlfn.XLOOKUP(Tabela4[[#This Row],[Tipo]],Tabela5[Tipo],Tabela5[Id_Carga],-1)</f>
        <v>3</v>
      </c>
      <c r="H4242" s="59">
        <f>MONTH(DATE(2024, FIND(Tabela4[[#This Row],[Mês]], "janfevmarabrmaijunjulagosetoutnovdez")/3 + 1, 1))</f>
        <v>10</v>
      </c>
      <c r="I4242" s="51">
        <v>31</v>
      </c>
      <c r="J4242" s="47">
        <v>62</v>
      </c>
    </row>
    <row r="4243" spans="1:10" x14ac:dyDescent="0.25">
      <c r="A4243" s="59" t="s">
        <v>205</v>
      </c>
      <c r="B4243" s="46" t="s">
        <v>192</v>
      </c>
      <c r="C4243" s="46" t="s">
        <v>181</v>
      </c>
      <c r="D4243" s="46" t="s">
        <v>86</v>
      </c>
      <c r="E4243" s="68">
        <f>_xlfn.XLOOKUP(Tabela4[[#This Row],[Origem]],Tabela2[Estado],Tabela2[Id_Porto],-1)</f>
        <v>6</v>
      </c>
      <c r="F4243" s="68">
        <f>_xlfn.XLOOKUP(Tabela4[[#This Row],[Destino]],Tabela2[Estado],Tabela2[Id_Porto],-1)</f>
        <v>4</v>
      </c>
      <c r="G4243" s="68">
        <f>_xlfn.XLOOKUP(Tabela4[[#This Row],[Tipo]],Tabela5[Tipo],Tabela5[Id_Carga],-1)</f>
        <v>1</v>
      </c>
      <c r="H4243" s="59">
        <f>MONTH(DATE(2024, FIND(Tabela4[[#This Row],[Mês]], "janfevmarabrmaijunjulagosetoutnovdez")/3 + 1, 1))</f>
        <v>10</v>
      </c>
      <c r="I4243" s="51">
        <v>60</v>
      </c>
      <c r="J4243" s="47">
        <v>60</v>
      </c>
    </row>
    <row r="4244" spans="1:10" x14ac:dyDescent="0.25">
      <c r="A4244" s="59" t="s">
        <v>205</v>
      </c>
      <c r="B4244" s="46" t="s">
        <v>191</v>
      </c>
      <c r="C4244" s="46" t="s">
        <v>179</v>
      </c>
      <c r="D4244" s="46" t="s">
        <v>184</v>
      </c>
      <c r="E4244" s="68">
        <f>_xlfn.XLOOKUP(Tabela4[[#This Row],[Origem]],Tabela2[Estado],Tabela2[Id_Porto],-1)</f>
        <v>3</v>
      </c>
      <c r="F4244" s="68">
        <f>_xlfn.XLOOKUP(Tabela4[[#This Row],[Destino]],Tabela2[Estado],Tabela2[Id_Porto],-1)</f>
        <v>9</v>
      </c>
      <c r="G4244" s="68">
        <f>_xlfn.XLOOKUP(Tabela4[[#This Row],[Tipo]],Tabela5[Tipo],Tabela5[Id_Carga],-1)</f>
        <v>3</v>
      </c>
      <c r="H4244" s="59">
        <f>MONTH(DATE(2024, FIND(Tabela4[[#This Row],[Mês]], "janfevmarabrmaijunjulagosetoutnovdez")/3 + 1, 1))</f>
        <v>10</v>
      </c>
      <c r="I4244" s="51">
        <v>30</v>
      </c>
      <c r="J4244" s="47">
        <v>60</v>
      </c>
    </row>
    <row r="4245" spans="1:10" x14ac:dyDescent="0.25">
      <c r="A4245" s="59" t="s">
        <v>205</v>
      </c>
      <c r="B4245" s="46" t="s">
        <v>192</v>
      </c>
      <c r="C4245" s="46" t="s">
        <v>181</v>
      </c>
      <c r="D4245" s="46" t="s">
        <v>180</v>
      </c>
      <c r="E4245" s="68">
        <f>_xlfn.XLOOKUP(Tabela4[[#This Row],[Origem]],Tabela2[Estado],Tabela2[Id_Porto],-1)</f>
        <v>6</v>
      </c>
      <c r="F4245" s="68">
        <f>_xlfn.XLOOKUP(Tabela4[[#This Row],[Destino]],Tabela2[Estado],Tabela2[Id_Porto],-1)</f>
        <v>5</v>
      </c>
      <c r="G4245" s="68">
        <f>_xlfn.XLOOKUP(Tabela4[[#This Row],[Tipo]],Tabela5[Tipo],Tabela5[Id_Carga],-1)</f>
        <v>1</v>
      </c>
      <c r="H4245" s="59">
        <f>MONTH(DATE(2024, FIND(Tabela4[[#This Row],[Mês]], "janfevmarabrmaijunjulagosetoutnovdez")/3 + 1, 1))</f>
        <v>10</v>
      </c>
      <c r="I4245" s="51">
        <v>59</v>
      </c>
      <c r="J4245" s="47">
        <v>59</v>
      </c>
    </row>
    <row r="4246" spans="1:10" x14ac:dyDescent="0.25">
      <c r="A4246" s="59" t="s">
        <v>205</v>
      </c>
      <c r="B4246" s="46" t="s">
        <v>193</v>
      </c>
      <c r="C4246" s="46" t="s">
        <v>86</v>
      </c>
      <c r="D4246" s="46" t="s">
        <v>184</v>
      </c>
      <c r="E4246" s="68">
        <f>_xlfn.XLOOKUP(Tabela4[[#This Row],[Origem]],Tabela2[Estado],Tabela2[Id_Porto],-1)</f>
        <v>4</v>
      </c>
      <c r="F4246" s="68">
        <f>_xlfn.XLOOKUP(Tabela4[[#This Row],[Destino]],Tabela2[Estado],Tabela2[Id_Porto],-1)</f>
        <v>9</v>
      </c>
      <c r="G4246" s="68">
        <f>_xlfn.XLOOKUP(Tabela4[[#This Row],[Tipo]],Tabela5[Tipo],Tabela5[Id_Carga],-1)</f>
        <v>4</v>
      </c>
      <c r="H4246" s="59">
        <f>MONTH(DATE(2024, FIND(Tabela4[[#This Row],[Mês]], "janfevmarabrmaijunjulagosetoutnovdez")/3 + 1, 1))</f>
        <v>10</v>
      </c>
      <c r="I4246" s="51">
        <v>29</v>
      </c>
      <c r="J4246" s="47">
        <v>58</v>
      </c>
    </row>
    <row r="4247" spans="1:10" x14ac:dyDescent="0.25">
      <c r="A4247" s="59" t="s">
        <v>205</v>
      </c>
      <c r="B4247" s="46" t="s">
        <v>191</v>
      </c>
      <c r="C4247" s="46" t="s">
        <v>184</v>
      </c>
      <c r="D4247" s="46" t="s">
        <v>186</v>
      </c>
      <c r="E4247" s="68">
        <f>_xlfn.XLOOKUP(Tabela4[[#This Row],[Origem]],Tabela2[Estado],Tabela2[Id_Porto],-1)</f>
        <v>9</v>
      </c>
      <c r="F4247" s="68">
        <f>_xlfn.XLOOKUP(Tabela4[[#This Row],[Destino]],Tabela2[Estado],Tabela2[Id_Porto],-1)</f>
        <v>11</v>
      </c>
      <c r="G4247" s="68">
        <f>_xlfn.XLOOKUP(Tabela4[[#This Row],[Tipo]],Tabela5[Tipo],Tabela5[Id_Carga],-1)</f>
        <v>3</v>
      </c>
      <c r="H4247" s="59">
        <f>MONTH(DATE(2024, FIND(Tabela4[[#This Row],[Mês]], "janfevmarabrmaijunjulagosetoutnovdez")/3 + 1, 1))</f>
        <v>10</v>
      </c>
      <c r="I4247" s="51">
        <v>29</v>
      </c>
      <c r="J4247" s="47">
        <v>58</v>
      </c>
    </row>
    <row r="4248" spans="1:10" x14ac:dyDescent="0.25">
      <c r="A4248" s="59" t="s">
        <v>205</v>
      </c>
      <c r="B4248" s="46" t="s">
        <v>192</v>
      </c>
      <c r="C4248" s="46" t="s">
        <v>86</v>
      </c>
      <c r="D4248" s="46" t="s">
        <v>187</v>
      </c>
      <c r="E4248" s="68">
        <f>_xlfn.XLOOKUP(Tabela4[[#This Row],[Origem]],Tabela2[Estado],Tabela2[Id_Porto],-1)</f>
        <v>4</v>
      </c>
      <c r="F4248" s="68">
        <f>_xlfn.XLOOKUP(Tabela4[[#This Row],[Destino]],Tabela2[Estado],Tabela2[Id_Porto],-1)</f>
        <v>12</v>
      </c>
      <c r="G4248" s="68">
        <f>_xlfn.XLOOKUP(Tabela4[[#This Row],[Tipo]],Tabela5[Tipo],Tabela5[Id_Carga],-1)</f>
        <v>1</v>
      </c>
      <c r="H4248" s="59">
        <f>MONTH(DATE(2024, FIND(Tabela4[[#This Row],[Mês]], "janfevmarabrmaijunjulagosetoutnovdez")/3 + 1, 1))</f>
        <v>10</v>
      </c>
      <c r="I4248" s="51">
        <v>56</v>
      </c>
      <c r="J4248" s="47">
        <v>56</v>
      </c>
    </row>
    <row r="4249" spans="1:10" x14ac:dyDescent="0.25">
      <c r="A4249" s="59" t="s">
        <v>205</v>
      </c>
      <c r="B4249" s="46" t="s">
        <v>191</v>
      </c>
      <c r="C4249" s="46" t="s">
        <v>179</v>
      </c>
      <c r="D4249" s="46" t="s">
        <v>86</v>
      </c>
      <c r="E4249" s="68">
        <f>_xlfn.XLOOKUP(Tabela4[[#This Row],[Origem]],Tabela2[Estado],Tabela2[Id_Porto],-1)</f>
        <v>3</v>
      </c>
      <c r="F4249" s="68">
        <f>_xlfn.XLOOKUP(Tabela4[[#This Row],[Destino]],Tabela2[Estado],Tabela2[Id_Porto],-1)</f>
        <v>4</v>
      </c>
      <c r="G4249" s="68">
        <f>_xlfn.XLOOKUP(Tabela4[[#This Row],[Tipo]],Tabela5[Tipo],Tabela5[Id_Carga],-1)</f>
        <v>3</v>
      </c>
      <c r="H4249" s="59">
        <f>MONTH(DATE(2024, FIND(Tabela4[[#This Row],[Mês]], "janfevmarabrmaijunjulagosetoutnovdez")/3 + 1, 1))</f>
        <v>10</v>
      </c>
      <c r="I4249" s="51">
        <v>28</v>
      </c>
      <c r="J4249" s="47">
        <v>56</v>
      </c>
    </row>
    <row r="4250" spans="1:10" x14ac:dyDescent="0.25">
      <c r="A4250" s="59" t="s">
        <v>205</v>
      </c>
      <c r="B4250" s="46" t="s">
        <v>192</v>
      </c>
      <c r="C4250" s="46" t="s">
        <v>186</v>
      </c>
      <c r="D4250" s="46" t="s">
        <v>86</v>
      </c>
      <c r="E4250" s="68">
        <f>_xlfn.XLOOKUP(Tabela4[[#This Row],[Origem]],Tabela2[Estado],Tabela2[Id_Porto],-1)</f>
        <v>11</v>
      </c>
      <c r="F4250" s="68">
        <f>_xlfn.XLOOKUP(Tabela4[[#This Row],[Destino]],Tabela2[Estado],Tabela2[Id_Porto],-1)</f>
        <v>4</v>
      </c>
      <c r="G4250" s="68">
        <f>_xlfn.XLOOKUP(Tabela4[[#This Row],[Tipo]],Tabela5[Tipo],Tabela5[Id_Carga],-1)</f>
        <v>1</v>
      </c>
      <c r="H4250" s="59">
        <f>MONTH(DATE(2024, FIND(Tabela4[[#This Row],[Mês]], "janfevmarabrmaijunjulagosetoutnovdez")/3 + 1, 1))</f>
        <v>10</v>
      </c>
      <c r="I4250" s="51">
        <v>56</v>
      </c>
      <c r="J4250" s="47">
        <v>56</v>
      </c>
    </row>
    <row r="4251" spans="1:10" x14ac:dyDescent="0.25">
      <c r="A4251" s="59" t="s">
        <v>205</v>
      </c>
      <c r="B4251" s="46" t="s">
        <v>193</v>
      </c>
      <c r="C4251" s="46" t="s">
        <v>184</v>
      </c>
      <c r="D4251" s="46" t="s">
        <v>186</v>
      </c>
      <c r="E4251" s="68">
        <f>_xlfn.XLOOKUP(Tabela4[[#This Row],[Origem]],Tabela2[Estado],Tabela2[Id_Porto],-1)</f>
        <v>9</v>
      </c>
      <c r="F4251" s="68">
        <f>_xlfn.XLOOKUP(Tabela4[[#This Row],[Destino]],Tabela2[Estado],Tabela2[Id_Porto],-1)</f>
        <v>11</v>
      </c>
      <c r="G4251" s="68">
        <f>_xlfn.XLOOKUP(Tabela4[[#This Row],[Tipo]],Tabela5[Tipo],Tabela5[Id_Carga],-1)</f>
        <v>4</v>
      </c>
      <c r="H4251" s="59">
        <f>MONTH(DATE(2024, FIND(Tabela4[[#This Row],[Mês]], "janfevmarabrmaijunjulagosetoutnovdez")/3 + 1, 1))</f>
        <v>10</v>
      </c>
      <c r="I4251" s="51">
        <v>28</v>
      </c>
      <c r="J4251" s="47">
        <v>56</v>
      </c>
    </row>
    <row r="4252" spans="1:10" x14ac:dyDescent="0.25">
      <c r="A4252" s="59" t="s">
        <v>205</v>
      </c>
      <c r="B4252" s="46" t="s">
        <v>192</v>
      </c>
      <c r="C4252" s="46" t="s">
        <v>186</v>
      </c>
      <c r="D4252" s="46" t="s">
        <v>177</v>
      </c>
      <c r="E4252" s="68">
        <f>_xlfn.XLOOKUP(Tabela4[[#This Row],[Origem]],Tabela2[Estado],Tabela2[Id_Porto],-1)</f>
        <v>11</v>
      </c>
      <c r="F4252" s="68">
        <f>_xlfn.XLOOKUP(Tabela4[[#This Row],[Destino]],Tabela2[Estado],Tabela2[Id_Porto],-1)</f>
        <v>1</v>
      </c>
      <c r="G4252" s="68">
        <f>_xlfn.XLOOKUP(Tabela4[[#This Row],[Tipo]],Tabela5[Tipo],Tabela5[Id_Carga],-1)</f>
        <v>1</v>
      </c>
      <c r="H4252" s="59">
        <f>MONTH(DATE(2024, FIND(Tabela4[[#This Row],[Mês]], "janfevmarabrmaijunjulagosetoutnovdez")/3 + 1, 1))</f>
        <v>10</v>
      </c>
      <c r="I4252" s="51">
        <v>54</v>
      </c>
      <c r="J4252" s="47">
        <v>54</v>
      </c>
    </row>
    <row r="4253" spans="1:10" x14ac:dyDescent="0.25">
      <c r="A4253" s="59" t="s">
        <v>205</v>
      </c>
      <c r="B4253" s="46" t="s">
        <v>192</v>
      </c>
      <c r="C4253" s="46" t="s">
        <v>177</v>
      </c>
      <c r="D4253" s="46" t="s">
        <v>86</v>
      </c>
      <c r="E4253" s="68">
        <f>_xlfn.XLOOKUP(Tabela4[[#This Row],[Origem]],Tabela2[Estado],Tabela2[Id_Porto],-1)</f>
        <v>1</v>
      </c>
      <c r="F4253" s="68">
        <f>_xlfn.XLOOKUP(Tabela4[[#This Row],[Destino]],Tabela2[Estado],Tabela2[Id_Porto],-1)</f>
        <v>4</v>
      </c>
      <c r="G4253" s="68">
        <f>_xlfn.XLOOKUP(Tabela4[[#This Row],[Tipo]],Tabela5[Tipo],Tabela5[Id_Carga],-1)</f>
        <v>1</v>
      </c>
      <c r="H4253" s="59">
        <f>MONTH(DATE(2024, FIND(Tabela4[[#This Row],[Mês]], "janfevmarabrmaijunjulagosetoutnovdez")/3 + 1, 1))</f>
        <v>10</v>
      </c>
      <c r="I4253" s="51">
        <v>51</v>
      </c>
      <c r="J4253" s="47">
        <v>51</v>
      </c>
    </row>
    <row r="4254" spans="1:10" x14ac:dyDescent="0.25">
      <c r="A4254" s="59" t="s">
        <v>205</v>
      </c>
      <c r="B4254" s="46" t="s">
        <v>192</v>
      </c>
      <c r="C4254" s="46" t="s">
        <v>182</v>
      </c>
      <c r="D4254" s="46" t="s">
        <v>184</v>
      </c>
      <c r="E4254" s="68">
        <f>_xlfn.XLOOKUP(Tabela4[[#This Row],[Origem]],Tabela2[Estado],Tabela2[Id_Porto],-1)</f>
        <v>7</v>
      </c>
      <c r="F4254" s="68">
        <f>_xlfn.XLOOKUP(Tabela4[[#This Row],[Destino]],Tabela2[Estado],Tabela2[Id_Porto],-1)</f>
        <v>9</v>
      </c>
      <c r="G4254" s="68">
        <f>_xlfn.XLOOKUP(Tabela4[[#This Row],[Tipo]],Tabela5[Tipo],Tabela5[Id_Carga],-1)</f>
        <v>1</v>
      </c>
      <c r="H4254" s="59">
        <f>MONTH(DATE(2024, FIND(Tabela4[[#This Row],[Mês]], "janfevmarabrmaijunjulagosetoutnovdez")/3 + 1, 1))</f>
        <v>10</v>
      </c>
      <c r="I4254" s="51">
        <v>51</v>
      </c>
      <c r="J4254" s="47">
        <v>51</v>
      </c>
    </row>
    <row r="4255" spans="1:10" x14ac:dyDescent="0.25">
      <c r="A4255" s="59" t="s">
        <v>205</v>
      </c>
      <c r="B4255" s="46" t="s">
        <v>191</v>
      </c>
      <c r="C4255" s="46" t="s">
        <v>182</v>
      </c>
      <c r="D4255" s="46" t="s">
        <v>177</v>
      </c>
      <c r="E4255" s="68">
        <f>_xlfn.XLOOKUP(Tabela4[[#This Row],[Origem]],Tabela2[Estado],Tabela2[Id_Porto],-1)</f>
        <v>7</v>
      </c>
      <c r="F4255" s="68">
        <f>_xlfn.XLOOKUP(Tabela4[[#This Row],[Destino]],Tabela2[Estado],Tabela2[Id_Porto],-1)</f>
        <v>1</v>
      </c>
      <c r="G4255" s="68">
        <f>_xlfn.XLOOKUP(Tabela4[[#This Row],[Tipo]],Tabela5[Tipo],Tabela5[Id_Carga],-1)</f>
        <v>3</v>
      </c>
      <c r="H4255" s="59">
        <f>MONTH(DATE(2024, FIND(Tabela4[[#This Row],[Mês]], "janfevmarabrmaijunjulagosetoutnovdez")/3 + 1, 1))</f>
        <v>10</v>
      </c>
      <c r="I4255" s="51">
        <v>25</v>
      </c>
      <c r="J4255" s="47">
        <v>50</v>
      </c>
    </row>
    <row r="4256" spans="1:10" x14ac:dyDescent="0.25">
      <c r="A4256" s="59" t="s">
        <v>205</v>
      </c>
      <c r="B4256" s="46" t="s">
        <v>192</v>
      </c>
      <c r="C4256" s="46" t="s">
        <v>186</v>
      </c>
      <c r="D4256" s="46" t="s">
        <v>186</v>
      </c>
      <c r="E4256" s="68">
        <f>_xlfn.XLOOKUP(Tabela4[[#This Row],[Origem]],Tabela2[Estado],Tabela2[Id_Porto],-1)</f>
        <v>11</v>
      </c>
      <c r="F4256" s="68">
        <f>_xlfn.XLOOKUP(Tabela4[[#This Row],[Destino]],Tabela2[Estado],Tabela2[Id_Porto],-1)</f>
        <v>11</v>
      </c>
      <c r="G4256" s="68">
        <f>_xlfn.XLOOKUP(Tabela4[[#This Row],[Tipo]],Tabela5[Tipo],Tabela5[Id_Carga],-1)</f>
        <v>1</v>
      </c>
      <c r="H4256" s="59">
        <f>MONTH(DATE(2024, FIND(Tabela4[[#This Row],[Mês]], "janfevmarabrmaijunjulagosetoutnovdez")/3 + 1, 1))</f>
        <v>10</v>
      </c>
      <c r="I4256" s="51">
        <v>50</v>
      </c>
      <c r="J4256" s="47">
        <v>50</v>
      </c>
    </row>
    <row r="4257" spans="1:10" x14ac:dyDescent="0.25">
      <c r="A4257" s="59" t="s">
        <v>205</v>
      </c>
      <c r="B4257" s="46" t="s">
        <v>193</v>
      </c>
      <c r="C4257" s="46" t="s">
        <v>181</v>
      </c>
      <c r="D4257" s="46" t="s">
        <v>177</v>
      </c>
      <c r="E4257" s="68">
        <f>_xlfn.XLOOKUP(Tabela4[[#This Row],[Origem]],Tabela2[Estado],Tabela2[Id_Porto],-1)</f>
        <v>6</v>
      </c>
      <c r="F4257" s="68">
        <f>_xlfn.XLOOKUP(Tabela4[[#This Row],[Destino]],Tabela2[Estado],Tabela2[Id_Porto],-1)</f>
        <v>1</v>
      </c>
      <c r="G4257" s="68">
        <f>_xlfn.XLOOKUP(Tabela4[[#This Row],[Tipo]],Tabela5[Tipo],Tabela5[Id_Carga],-1)</f>
        <v>4</v>
      </c>
      <c r="H4257" s="59">
        <f>MONTH(DATE(2024, FIND(Tabela4[[#This Row],[Mês]], "janfevmarabrmaijunjulagosetoutnovdez")/3 + 1, 1))</f>
        <v>10</v>
      </c>
      <c r="I4257" s="51">
        <v>24</v>
      </c>
      <c r="J4257" s="47">
        <v>48</v>
      </c>
    </row>
    <row r="4258" spans="1:10" x14ac:dyDescent="0.25">
      <c r="A4258" s="59" t="s">
        <v>205</v>
      </c>
      <c r="B4258" s="46" t="s">
        <v>193</v>
      </c>
      <c r="C4258" s="46" t="s">
        <v>181</v>
      </c>
      <c r="D4258" s="46" t="s">
        <v>180</v>
      </c>
      <c r="E4258" s="68">
        <f>_xlfn.XLOOKUP(Tabela4[[#This Row],[Origem]],Tabela2[Estado],Tabela2[Id_Porto],-1)</f>
        <v>6</v>
      </c>
      <c r="F4258" s="68">
        <f>_xlfn.XLOOKUP(Tabela4[[#This Row],[Destino]],Tabela2[Estado],Tabela2[Id_Porto],-1)</f>
        <v>5</v>
      </c>
      <c r="G4258" s="68">
        <f>_xlfn.XLOOKUP(Tabela4[[#This Row],[Tipo]],Tabela5[Tipo],Tabela5[Id_Carga],-1)</f>
        <v>4</v>
      </c>
      <c r="H4258" s="59">
        <f>MONTH(DATE(2024, FIND(Tabela4[[#This Row],[Mês]], "janfevmarabrmaijunjulagosetoutnovdez")/3 + 1, 1))</f>
        <v>10</v>
      </c>
      <c r="I4258" s="51">
        <v>24</v>
      </c>
      <c r="J4258" s="47">
        <v>48</v>
      </c>
    </row>
    <row r="4259" spans="1:10" x14ac:dyDescent="0.25">
      <c r="A4259" s="59" t="s">
        <v>205</v>
      </c>
      <c r="B4259" s="46" t="s">
        <v>191</v>
      </c>
      <c r="C4259" s="46" t="s">
        <v>180</v>
      </c>
      <c r="D4259" s="46" t="s">
        <v>186</v>
      </c>
      <c r="E4259" s="68">
        <f>_xlfn.XLOOKUP(Tabela4[[#This Row],[Origem]],Tabela2[Estado],Tabela2[Id_Porto],-1)</f>
        <v>5</v>
      </c>
      <c r="F4259" s="68">
        <f>_xlfn.XLOOKUP(Tabela4[[#This Row],[Destino]],Tabela2[Estado],Tabela2[Id_Porto],-1)</f>
        <v>11</v>
      </c>
      <c r="G4259" s="68">
        <f>_xlfn.XLOOKUP(Tabela4[[#This Row],[Tipo]],Tabela5[Tipo],Tabela5[Id_Carga],-1)</f>
        <v>3</v>
      </c>
      <c r="H4259" s="59">
        <f>MONTH(DATE(2024, FIND(Tabela4[[#This Row],[Mês]], "janfevmarabrmaijunjulagosetoutnovdez")/3 + 1, 1))</f>
        <v>10</v>
      </c>
      <c r="I4259" s="51">
        <v>24</v>
      </c>
      <c r="J4259" s="47">
        <v>48</v>
      </c>
    </row>
    <row r="4260" spans="1:10" x14ac:dyDescent="0.25">
      <c r="A4260" s="59" t="s">
        <v>205</v>
      </c>
      <c r="B4260" s="46" t="s">
        <v>193</v>
      </c>
      <c r="C4260" s="46" t="s">
        <v>185</v>
      </c>
      <c r="D4260" s="46" t="s">
        <v>186</v>
      </c>
      <c r="E4260" s="68">
        <f>_xlfn.XLOOKUP(Tabela4[[#This Row],[Origem]],Tabela2[Estado],Tabela2[Id_Porto],-1)</f>
        <v>10</v>
      </c>
      <c r="F4260" s="68">
        <f>_xlfn.XLOOKUP(Tabela4[[#This Row],[Destino]],Tabela2[Estado],Tabela2[Id_Porto],-1)</f>
        <v>11</v>
      </c>
      <c r="G4260" s="68">
        <f>_xlfn.XLOOKUP(Tabela4[[#This Row],[Tipo]],Tabela5[Tipo],Tabela5[Id_Carga],-1)</f>
        <v>4</v>
      </c>
      <c r="H4260" s="59">
        <f>MONTH(DATE(2024, FIND(Tabela4[[#This Row],[Mês]], "janfevmarabrmaijunjulagosetoutnovdez")/3 + 1, 1))</f>
        <v>10</v>
      </c>
      <c r="I4260" s="51">
        <v>24</v>
      </c>
      <c r="J4260" s="47">
        <v>48</v>
      </c>
    </row>
    <row r="4261" spans="1:10" x14ac:dyDescent="0.25">
      <c r="A4261" s="59" t="s">
        <v>205</v>
      </c>
      <c r="B4261" s="46" t="s">
        <v>191</v>
      </c>
      <c r="C4261" s="46" t="s">
        <v>187</v>
      </c>
      <c r="D4261" s="46" t="s">
        <v>186</v>
      </c>
      <c r="E4261" s="68">
        <f>_xlfn.XLOOKUP(Tabela4[[#This Row],[Origem]],Tabela2[Estado],Tabela2[Id_Porto],-1)</f>
        <v>12</v>
      </c>
      <c r="F4261" s="68">
        <f>_xlfn.XLOOKUP(Tabela4[[#This Row],[Destino]],Tabela2[Estado],Tabela2[Id_Porto],-1)</f>
        <v>11</v>
      </c>
      <c r="G4261" s="68">
        <f>_xlfn.XLOOKUP(Tabela4[[#This Row],[Tipo]],Tabela5[Tipo],Tabela5[Id_Carga],-1)</f>
        <v>3</v>
      </c>
      <c r="H4261" s="59">
        <f>MONTH(DATE(2024, FIND(Tabela4[[#This Row],[Mês]], "janfevmarabrmaijunjulagosetoutnovdez")/3 + 1, 1))</f>
        <v>10</v>
      </c>
      <c r="I4261" s="51">
        <v>24</v>
      </c>
      <c r="J4261" s="47">
        <v>48</v>
      </c>
    </row>
    <row r="4262" spans="1:10" x14ac:dyDescent="0.25">
      <c r="A4262" s="59" t="s">
        <v>205</v>
      </c>
      <c r="B4262" s="46" t="s">
        <v>193</v>
      </c>
      <c r="C4262" s="46" t="s">
        <v>187</v>
      </c>
      <c r="D4262" s="46" t="s">
        <v>186</v>
      </c>
      <c r="E4262" s="68">
        <f>_xlfn.XLOOKUP(Tabela4[[#This Row],[Origem]],Tabela2[Estado],Tabela2[Id_Porto],-1)</f>
        <v>12</v>
      </c>
      <c r="F4262" s="68">
        <f>_xlfn.XLOOKUP(Tabela4[[#This Row],[Destino]],Tabela2[Estado],Tabela2[Id_Porto],-1)</f>
        <v>11</v>
      </c>
      <c r="G4262" s="68">
        <f>_xlfn.XLOOKUP(Tabela4[[#This Row],[Tipo]],Tabela5[Tipo],Tabela5[Id_Carga],-1)</f>
        <v>4</v>
      </c>
      <c r="H4262" s="59">
        <f>MONTH(DATE(2024, FIND(Tabela4[[#This Row],[Mês]], "janfevmarabrmaijunjulagosetoutnovdez")/3 + 1, 1))</f>
        <v>10</v>
      </c>
      <c r="I4262" s="51">
        <v>24</v>
      </c>
      <c r="J4262" s="47">
        <v>48</v>
      </c>
    </row>
    <row r="4263" spans="1:10" x14ac:dyDescent="0.25">
      <c r="A4263" s="59" t="s">
        <v>205</v>
      </c>
      <c r="B4263" s="46" t="s">
        <v>191</v>
      </c>
      <c r="C4263" s="46" t="s">
        <v>186</v>
      </c>
      <c r="D4263" s="46" t="s">
        <v>186</v>
      </c>
      <c r="E4263" s="68">
        <f>_xlfn.XLOOKUP(Tabela4[[#This Row],[Origem]],Tabela2[Estado],Tabela2[Id_Porto],-1)</f>
        <v>11</v>
      </c>
      <c r="F4263" s="68">
        <f>_xlfn.XLOOKUP(Tabela4[[#This Row],[Destino]],Tabela2[Estado],Tabela2[Id_Porto],-1)</f>
        <v>11</v>
      </c>
      <c r="G4263" s="68">
        <f>_xlfn.XLOOKUP(Tabela4[[#This Row],[Tipo]],Tabela5[Tipo],Tabela5[Id_Carga],-1)</f>
        <v>3</v>
      </c>
      <c r="H4263" s="59">
        <f>MONTH(DATE(2024, FIND(Tabela4[[#This Row],[Mês]], "janfevmarabrmaijunjulagosetoutnovdez")/3 + 1, 1))</f>
        <v>10</v>
      </c>
      <c r="I4263" s="51">
        <v>24</v>
      </c>
      <c r="J4263" s="47">
        <v>48</v>
      </c>
    </row>
    <row r="4264" spans="1:10" x14ac:dyDescent="0.25">
      <c r="A4264" s="59" t="s">
        <v>205</v>
      </c>
      <c r="B4264" s="46" t="s">
        <v>192</v>
      </c>
      <c r="C4264" s="46" t="s">
        <v>184</v>
      </c>
      <c r="D4264" s="46" t="s">
        <v>86</v>
      </c>
      <c r="E4264" s="68">
        <f>_xlfn.XLOOKUP(Tabela4[[#This Row],[Origem]],Tabela2[Estado],Tabela2[Id_Porto],-1)</f>
        <v>9</v>
      </c>
      <c r="F4264" s="68">
        <f>_xlfn.XLOOKUP(Tabela4[[#This Row],[Destino]],Tabela2[Estado],Tabela2[Id_Porto],-1)</f>
        <v>4</v>
      </c>
      <c r="G4264" s="68">
        <f>_xlfn.XLOOKUP(Tabela4[[#This Row],[Tipo]],Tabela5[Tipo],Tabela5[Id_Carga],-1)</f>
        <v>1</v>
      </c>
      <c r="H4264" s="59">
        <f>MONTH(DATE(2024, FIND(Tabela4[[#This Row],[Mês]], "janfevmarabrmaijunjulagosetoutnovdez")/3 + 1, 1))</f>
        <v>10</v>
      </c>
      <c r="I4264" s="51">
        <v>48</v>
      </c>
      <c r="J4264" s="47">
        <v>48</v>
      </c>
    </row>
    <row r="4265" spans="1:10" x14ac:dyDescent="0.25">
      <c r="A4265" s="59" t="s">
        <v>205</v>
      </c>
      <c r="B4265" s="46" t="s">
        <v>191</v>
      </c>
      <c r="C4265" s="46" t="s">
        <v>184</v>
      </c>
      <c r="D4265" s="46" t="s">
        <v>86</v>
      </c>
      <c r="E4265" s="68">
        <f>_xlfn.XLOOKUP(Tabela4[[#This Row],[Origem]],Tabela2[Estado],Tabela2[Id_Porto],-1)</f>
        <v>9</v>
      </c>
      <c r="F4265" s="68">
        <f>_xlfn.XLOOKUP(Tabela4[[#This Row],[Destino]],Tabela2[Estado],Tabela2[Id_Porto],-1)</f>
        <v>4</v>
      </c>
      <c r="G4265" s="68">
        <f>_xlfn.XLOOKUP(Tabela4[[#This Row],[Tipo]],Tabela5[Tipo],Tabela5[Id_Carga],-1)</f>
        <v>3</v>
      </c>
      <c r="H4265" s="59">
        <f>MONTH(DATE(2024, FIND(Tabela4[[#This Row],[Mês]], "janfevmarabrmaijunjulagosetoutnovdez")/3 + 1, 1))</f>
        <v>10</v>
      </c>
      <c r="I4265" s="51">
        <v>24</v>
      </c>
      <c r="J4265" s="47">
        <v>48</v>
      </c>
    </row>
    <row r="4266" spans="1:10" x14ac:dyDescent="0.25">
      <c r="A4266" s="59" t="s">
        <v>205</v>
      </c>
      <c r="B4266" s="46" t="s">
        <v>191</v>
      </c>
      <c r="C4266" s="46" t="s">
        <v>180</v>
      </c>
      <c r="D4266" s="46" t="s">
        <v>181</v>
      </c>
      <c r="E4266" s="68">
        <f>_xlfn.XLOOKUP(Tabela4[[#This Row],[Origem]],Tabela2[Estado],Tabela2[Id_Porto],-1)</f>
        <v>5</v>
      </c>
      <c r="F4266" s="68">
        <f>_xlfn.XLOOKUP(Tabela4[[#This Row],[Destino]],Tabela2[Estado],Tabela2[Id_Porto],-1)</f>
        <v>6</v>
      </c>
      <c r="G4266" s="68">
        <f>_xlfn.XLOOKUP(Tabela4[[#This Row],[Tipo]],Tabela5[Tipo],Tabela5[Id_Carga],-1)</f>
        <v>3</v>
      </c>
      <c r="H4266" s="59">
        <f>MONTH(DATE(2024, FIND(Tabela4[[#This Row],[Mês]], "janfevmarabrmaijunjulagosetoutnovdez")/3 + 1, 1))</f>
        <v>10</v>
      </c>
      <c r="I4266" s="51">
        <v>23</v>
      </c>
      <c r="J4266" s="47">
        <v>46</v>
      </c>
    </row>
    <row r="4267" spans="1:10" x14ac:dyDescent="0.25">
      <c r="A4267" s="59" t="s">
        <v>205</v>
      </c>
      <c r="B4267" s="46" t="s">
        <v>191</v>
      </c>
      <c r="C4267" s="46" t="s">
        <v>186</v>
      </c>
      <c r="D4267" s="46" t="s">
        <v>177</v>
      </c>
      <c r="E4267" s="68">
        <f>_xlfn.XLOOKUP(Tabela4[[#This Row],[Origem]],Tabela2[Estado],Tabela2[Id_Porto],-1)</f>
        <v>11</v>
      </c>
      <c r="F4267" s="68">
        <f>_xlfn.XLOOKUP(Tabela4[[#This Row],[Destino]],Tabela2[Estado],Tabela2[Id_Porto],-1)</f>
        <v>1</v>
      </c>
      <c r="G4267" s="68">
        <f>_xlfn.XLOOKUP(Tabela4[[#This Row],[Tipo]],Tabela5[Tipo],Tabela5[Id_Carga],-1)</f>
        <v>3</v>
      </c>
      <c r="H4267" s="59">
        <f>MONTH(DATE(2024, FIND(Tabela4[[#This Row],[Mês]], "janfevmarabrmaijunjulagosetoutnovdez")/3 + 1, 1))</f>
        <v>10</v>
      </c>
      <c r="I4267" s="51">
        <v>46</v>
      </c>
      <c r="J4267" s="47">
        <v>46</v>
      </c>
    </row>
    <row r="4268" spans="1:10" x14ac:dyDescent="0.25">
      <c r="A4268" s="59" t="s">
        <v>205</v>
      </c>
      <c r="B4268" s="46" t="s">
        <v>192</v>
      </c>
      <c r="C4268" s="46" t="s">
        <v>180</v>
      </c>
      <c r="D4268" s="46" t="s">
        <v>186</v>
      </c>
      <c r="E4268" s="68">
        <f>_xlfn.XLOOKUP(Tabela4[[#This Row],[Origem]],Tabela2[Estado],Tabela2[Id_Porto],-1)</f>
        <v>5</v>
      </c>
      <c r="F4268" s="68">
        <f>_xlfn.XLOOKUP(Tabela4[[#This Row],[Destino]],Tabela2[Estado],Tabela2[Id_Porto],-1)</f>
        <v>11</v>
      </c>
      <c r="G4268" s="68">
        <f>_xlfn.XLOOKUP(Tabela4[[#This Row],[Tipo]],Tabela5[Tipo],Tabela5[Id_Carga],-1)</f>
        <v>1</v>
      </c>
      <c r="H4268" s="59">
        <f>MONTH(DATE(2024, FIND(Tabela4[[#This Row],[Mês]], "janfevmarabrmaijunjulagosetoutnovdez")/3 + 1, 1))</f>
        <v>10</v>
      </c>
      <c r="I4268" s="51">
        <v>45</v>
      </c>
      <c r="J4268" s="47">
        <v>45</v>
      </c>
    </row>
    <row r="4269" spans="1:10" x14ac:dyDescent="0.25">
      <c r="A4269" s="59" t="s">
        <v>205</v>
      </c>
      <c r="B4269" s="46" t="s">
        <v>192</v>
      </c>
      <c r="C4269" s="46" t="s">
        <v>180</v>
      </c>
      <c r="D4269" s="46" t="s">
        <v>186</v>
      </c>
      <c r="E4269" s="68">
        <f>_xlfn.XLOOKUP(Tabela4[[#This Row],[Origem]],Tabela2[Estado],Tabela2[Id_Porto],-1)</f>
        <v>5</v>
      </c>
      <c r="F4269" s="68">
        <f>_xlfn.XLOOKUP(Tabela4[[#This Row],[Destino]],Tabela2[Estado],Tabela2[Id_Porto],-1)</f>
        <v>11</v>
      </c>
      <c r="G4269" s="68">
        <f>_xlfn.XLOOKUP(Tabela4[[#This Row],[Tipo]],Tabela5[Tipo],Tabela5[Id_Carga],-1)</f>
        <v>1</v>
      </c>
      <c r="H4269" s="59">
        <f>MONTH(DATE(2024, FIND(Tabela4[[#This Row],[Mês]], "janfevmarabrmaijunjulagosetoutnovdez")/3 + 1, 1))</f>
        <v>10</v>
      </c>
      <c r="I4269" s="51">
        <v>45</v>
      </c>
      <c r="J4269" s="47">
        <v>45</v>
      </c>
    </row>
    <row r="4270" spans="1:10" x14ac:dyDescent="0.25">
      <c r="A4270" s="59" t="s">
        <v>205</v>
      </c>
      <c r="B4270" s="46" t="s">
        <v>192</v>
      </c>
      <c r="C4270" s="46" t="s">
        <v>183</v>
      </c>
      <c r="D4270" s="46" t="s">
        <v>177</v>
      </c>
      <c r="E4270" s="68">
        <f>_xlfn.XLOOKUP(Tabela4[[#This Row],[Origem]],Tabela2[Estado],Tabela2[Id_Porto],-1)</f>
        <v>8</v>
      </c>
      <c r="F4270" s="68">
        <f>_xlfn.XLOOKUP(Tabela4[[#This Row],[Destino]],Tabela2[Estado],Tabela2[Id_Porto],-1)</f>
        <v>1</v>
      </c>
      <c r="G4270" s="68">
        <f>_xlfn.XLOOKUP(Tabela4[[#This Row],[Tipo]],Tabela5[Tipo],Tabela5[Id_Carga],-1)</f>
        <v>1</v>
      </c>
      <c r="H4270" s="59">
        <f>MONTH(DATE(2024, FIND(Tabela4[[#This Row],[Mês]], "janfevmarabrmaijunjulagosetoutnovdez")/3 + 1, 1))</f>
        <v>10</v>
      </c>
      <c r="I4270" s="51">
        <v>45</v>
      </c>
      <c r="J4270" s="47">
        <v>45</v>
      </c>
    </row>
    <row r="4271" spans="1:10" x14ac:dyDescent="0.25">
      <c r="A4271" s="59" t="s">
        <v>205</v>
      </c>
      <c r="B4271" s="46" t="s">
        <v>191</v>
      </c>
      <c r="C4271" s="46" t="s">
        <v>183</v>
      </c>
      <c r="D4271" s="46" t="s">
        <v>184</v>
      </c>
      <c r="E4271" s="68">
        <f>_xlfn.XLOOKUP(Tabela4[[#This Row],[Origem]],Tabela2[Estado],Tabela2[Id_Porto],-1)</f>
        <v>8</v>
      </c>
      <c r="F4271" s="68">
        <f>_xlfn.XLOOKUP(Tabela4[[#This Row],[Destino]],Tabela2[Estado],Tabela2[Id_Porto],-1)</f>
        <v>9</v>
      </c>
      <c r="G4271" s="68">
        <f>_xlfn.XLOOKUP(Tabela4[[#This Row],[Tipo]],Tabela5[Tipo],Tabela5[Id_Carga],-1)</f>
        <v>3</v>
      </c>
      <c r="H4271" s="59">
        <f>MONTH(DATE(2024, FIND(Tabela4[[#This Row],[Mês]], "janfevmarabrmaijunjulagosetoutnovdez")/3 + 1, 1))</f>
        <v>10</v>
      </c>
      <c r="I4271" s="51">
        <v>22</v>
      </c>
      <c r="J4271" s="47">
        <v>44</v>
      </c>
    </row>
    <row r="4272" spans="1:10" x14ac:dyDescent="0.25">
      <c r="A4272" s="59" t="s">
        <v>205</v>
      </c>
      <c r="B4272" s="46" t="s">
        <v>191</v>
      </c>
      <c r="C4272" s="46" t="s">
        <v>186</v>
      </c>
      <c r="D4272" s="46" t="s">
        <v>180</v>
      </c>
      <c r="E4272" s="68">
        <f>_xlfn.XLOOKUP(Tabela4[[#This Row],[Origem]],Tabela2[Estado],Tabela2[Id_Porto],-1)</f>
        <v>11</v>
      </c>
      <c r="F4272" s="68">
        <f>_xlfn.XLOOKUP(Tabela4[[#This Row],[Destino]],Tabela2[Estado],Tabela2[Id_Porto],-1)</f>
        <v>5</v>
      </c>
      <c r="G4272" s="68">
        <f>_xlfn.XLOOKUP(Tabela4[[#This Row],[Tipo]],Tabela5[Tipo],Tabela5[Id_Carga],-1)</f>
        <v>3</v>
      </c>
      <c r="H4272" s="59">
        <f>MONTH(DATE(2024, FIND(Tabela4[[#This Row],[Mês]], "janfevmarabrmaijunjulagosetoutnovdez")/3 + 1, 1))</f>
        <v>10</v>
      </c>
      <c r="I4272" s="51">
        <v>22</v>
      </c>
      <c r="J4272" s="47">
        <v>44</v>
      </c>
    </row>
    <row r="4273" spans="1:10" x14ac:dyDescent="0.25">
      <c r="A4273" s="59" t="s">
        <v>205</v>
      </c>
      <c r="B4273" s="46" t="s">
        <v>191</v>
      </c>
      <c r="C4273" s="46" t="s">
        <v>184</v>
      </c>
      <c r="D4273" s="46" t="s">
        <v>180</v>
      </c>
      <c r="E4273" s="68">
        <f>_xlfn.XLOOKUP(Tabela4[[#This Row],[Origem]],Tabela2[Estado],Tabela2[Id_Porto],-1)</f>
        <v>9</v>
      </c>
      <c r="F4273" s="68">
        <f>_xlfn.XLOOKUP(Tabela4[[#This Row],[Destino]],Tabela2[Estado],Tabela2[Id_Porto],-1)</f>
        <v>5</v>
      </c>
      <c r="G4273" s="68">
        <f>_xlfn.XLOOKUP(Tabela4[[#This Row],[Tipo]],Tabela5[Tipo],Tabela5[Id_Carga],-1)</f>
        <v>3</v>
      </c>
      <c r="H4273" s="59">
        <f>MONTH(DATE(2024, FIND(Tabela4[[#This Row],[Mês]], "janfevmarabrmaijunjulagosetoutnovdez")/3 + 1, 1))</f>
        <v>10</v>
      </c>
      <c r="I4273" s="51">
        <v>22</v>
      </c>
      <c r="J4273" s="47">
        <v>44</v>
      </c>
    </row>
    <row r="4274" spans="1:10" x14ac:dyDescent="0.25">
      <c r="A4274" s="59" t="s">
        <v>205</v>
      </c>
      <c r="B4274" s="46" t="s">
        <v>192</v>
      </c>
      <c r="C4274" s="46" t="s">
        <v>86</v>
      </c>
      <c r="D4274" s="46" t="s">
        <v>186</v>
      </c>
      <c r="E4274" s="68">
        <f>_xlfn.XLOOKUP(Tabela4[[#This Row],[Origem]],Tabela2[Estado],Tabela2[Id_Porto],-1)</f>
        <v>4</v>
      </c>
      <c r="F4274" s="68">
        <f>_xlfn.XLOOKUP(Tabela4[[#This Row],[Destino]],Tabela2[Estado],Tabela2[Id_Porto],-1)</f>
        <v>11</v>
      </c>
      <c r="G4274" s="68">
        <f>_xlfn.XLOOKUP(Tabela4[[#This Row],[Tipo]],Tabela5[Tipo],Tabela5[Id_Carga],-1)</f>
        <v>1</v>
      </c>
      <c r="H4274" s="59">
        <f>MONTH(DATE(2024, FIND(Tabela4[[#This Row],[Mês]], "janfevmarabrmaijunjulagosetoutnovdez")/3 + 1, 1))</f>
        <v>10</v>
      </c>
      <c r="I4274" s="51">
        <v>42</v>
      </c>
      <c r="J4274" s="47">
        <v>42</v>
      </c>
    </row>
    <row r="4275" spans="1:10" x14ac:dyDescent="0.25">
      <c r="A4275" s="59" t="s">
        <v>205</v>
      </c>
      <c r="B4275" s="46" t="s">
        <v>193</v>
      </c>
      <c r="C4275" s="46" t="s">
        <v>178</v>
      </c>
      <c r="D4275" s="46" t="s">
        <v>184</v>
      </c>
      <c r="E4275" s="68">
        <f>_xlfn.XLOOKUP(Tabela4[[#This Row],[Origem]],Tabela2[Estado],Tabela2[Id_Porto],-1)</f>
        <v>2</v>
      </c>
      <c r="F4275" s="68">
        <f>_xlfn.XLOOKUP(Tabela4[[#This Row],[Destino]],Tabela2[Estado],Tabela2[Id_Porto],-1)</f>
        <v>9</v>
      </c>
      <c r="G4275" s="68">
        <f>_xlfn.XLOOKUP(Tabela4[[#This Row],[Tipo]],Tabela5[Tipo],Tabela5[Id_Carga],-1)</f>
        <v>4</v>
      </c>
      <c r="H4275" s="59">
        <f>MONTH(DATE(2024, FIND(Tabela4[[#This Row],[Mês]], "janfevmarabrmaijunjulagosetoutnovdez")/3 + 1, 1))</f>
        <v>10</v>
      </c>
      <c r="I4275" s="51">
        <v>20</v>
      </c>
      <c r="J4275" s="47">
        <v>40</v>
      </c>
    </row>
    <row r="4276" spans="1:10" x14ac:dyDescent="0.25">
      <c r="A4276" s="59" t="s">
        <v>205</v>
      </c>
      <c r="B4276" s="46" t="s">
        <v>191</v>
      </c>
      <c r="C4276" s="46" t="s">
        <v>183</v>
      </c>
      <c r="D4276" s="46" t="s">
        <v>180</v>
      </c>
      <c r="E4276" s="68">
        <f>_xlfn.XLOOKUP(Tabela4[[#This Row],[Origem]],Tabela2[Estado],Tabela2[Id_Porto],-1)</f>
        <v>8</v>
      </c>
      <c r="F4276" s="68">
        <f>_xlfn.XLOOKUP(Tabela4[[#This Row],[Destino]],Tabela2[Estado],Tabela2[Id_Porto],-1)</f>
        <v>5</v>
      </c>
      <c r="G4276" s="68">
        <f>_xlfn.XLOOKUP(Tabela4[[#This Row],[Tipo]],Tabela5[Tipo],Tabela5[Id_Carga],-1)</f>
        <v>3</v>
      </c>
      <c r="H4276" s="59">
        <f>MONTH(DATE(2024, FIND(Tabela4[[#This Row],[Mês]], "janfevmarabrmaijunjulagosetoutnovdez")/3 + 1, 1))</f>
        <v>10</v>
      </c>
      <c r="I4276" s="51">
        <v>20</v>
      </c>
      <c r="J4276" s="47">
        <v>40</v>
      </c>
    </row>
    <row r="4277" spans="1:10" x14ac:dyDescent="0.25">
      <c r="A4277" s="59" t="s">
        <v>205</v>
      </c>
      <c r="B4277" s="46" t="s">
        <v>191</v>
      </c>
      <c r="C4277" s="46" t="s">
        <v>187</v>
      </c>
      <c r="D4277" s="46" t="s">
        <v>185</v>
      </c>
      <c r="E4277" s="68">
        <f>_xlfn.XLOOKUP(Tabela4[[#This Row],[Origem]],Tabela2[Estado],Tabela2[Id_Porto],-1)</f>
        <v>12</v>
      </c>
      <c r="F4277" s="68">
        <f>_xlfn.XLOOKUP(Tabela4[[#This Row],[Destino]],Tabela2[Estado],Tabela2[Id_Porto],-1)</f>
        <v>10</v>
      </c>
      <c r="G4277" s="68">
        <f>_xlfn.XLOOKUP(Tabela4[[#This Row],[Tipo]],Tabela5[Tipo],Tabela5[Id_Carga],-1)</f>
        <v>3</v>
      </c>
      <c r="H4277" s="59">
        <f>MONTH(DATE(2024, FIND(Tabela4[[#This Row],[Mês]], "janfevmarabrmaijunjulagosetoutnovdez")/3 + 1, 1))</f>
        <v>10</v>
      </c>
      <c r="I4277" s="51">
        <v>20</v>
      </c>
      <c r="J4277" s="47">
        <v>40</v>
      </c>
    </row>
    <row r="4278" spans="1:10" x14ac:dyDescent="0.25">
      <c r="A4278" s="59" t="s">
        <v>205</v>
      </c>
      <c r="B4278" s="46" t="s">
        <v>192</v>
      </c>
      <c r="C4278" s="46" t="s">
        <v>184</v>
      </c>
      <c r="D4278" s="46" t="s">
        <v>177</v>
      </c>
      <c r="E4278" s="68">
        <f>_xlfn.XLOOKUP(Tabela4[[#This Row],[Origem]],Tabela2[Estado],Tabela2[Id_Porto],-1)</f>
        <v>9</v>
      </c>
      <c r="F4278" s="68">
        <f>_xlfn.XLOOKUP(Tabela4[[#This Row],[Destino]],Tabela2[Estado],Tabela2[Id_Porto],-1)</f>
        <v>1</v>
      </c>
      <c r="G4278" s="68">
        <f>_xlfn.XLOOKUP(Tabela4[[#This Row],[Tipo]],Tabela5[Tipo],Tabela5[Id_Carga],-1)</f>
        <v>1</v>
      </c>
      <c r="H4278" s="59">
        <f>MONTH(DATE(2024, FIND(Tabela4[[#This Row],[Mês]], "janfevmarabrmaijunjulagosetoutnovdez")/3 + 1, 1))</f>
        <v>10</v>
      </c>
      <c r="I4278" s="51">
        <v>40</v>
      </c>
      <c r="J4278" s="47">
        <v>40</v>
      </c>
    </row>
    <row r="4279" spans="1:10" x14ac:dyDescent="0.25">
      <c r="A4279" s="59" t="s">
        <v>205</v>
      </c>
      <c r="B4279" s="46" t="s">
        <v>192</v>
      </c>
      <c r="C4279" s="46" t="s">
        <v>86</v>
      </c>
      <c r="D4279" s="46" t="s">
        <v>177</v>
      </c>
      <c r="E4279" s="68">
        <f>_xlfn.XLOOKUP(Tabela4[[#This Row],[Origem]],Tabela2[Estado],Tabela2[Id_Porto],-1)</f>
        <v>4</v>
      </c>
      <c r="F4279" s="68">
        <f>_xlfn.XLOOKUP(Tabela4[[#This Row],[Destino]],Tabela2[Estado],Tabela2[Id_Porto],-1)</f>
        <v>1</v>
      </c>
      <c r="G4279" s="68">
        <f>_xlfn.XLOOKUP(Tabela4[[#This Row],[Tipo]],Tabela5[Tipo],Tabela5[Id_Carga],-1)</f>
        <v>1</v>
      </c>
      <c r="H4279" s="59">
        <f>MONTH(DATE(2024, FIND(Tabela4[[#This Row],[Mês]], "janfevmarabrmaijunjulagosetoutnovdez")/3 + 1, 1))</f>
        <v>10</v>
      </c>
      <c r="I4279" s="51">
        <v>38</v>
      </c>
      <c r="J4279" s="47">
        <v>38</v>
      </c>
    </row>
    <row r="4280" spans="1:10" x14ac:dyDescent="0.25">
      <c r="A4280" s="59" t="s">
        <v>205</v>
      </c>
      <c r="B4280" s="46" t="s">
        <v>192</v>
      </c>
      <c r="C4280" s="46" t="s">
        <v>86</v>
      </c>
      <c r="D4280" s="46" t="s">
        <v>181</v>
      </c>
      <c r="E4280" s="68">
        <f>_xlfn.XLOOKUP(Tabela4[[#This Row],[Origem]],Tabela2[Estado],Tabela2[Id_Porto],-1)</f>
        <v>4</v>
      </c>
      <c r="F4280" s="68">
        <f>_xlfn.XLOOKUP(Tabela4[[#This Row],[Destino]],Tabela2[Estado],Tabela2[Id_Porto],-1)</f>
        <v>6</v>
      </c>
      <c r="G4280" s="68">
        <f>_xlfn.XLOOKUP(Tabela4[[#This Row],[Tipo]],Tabela5[Tipo],Tabela5[Id_Carga],-1)</f>
        <v>1</v>
      </c>
      <c r="H4280" s="59">
        <f>MONTH(DATE(2024, FIND(Tabela4[[#This Row],[Mês]], "janfevmarabrmaijunjulagosetoutnovdez")/3 + 1, 1))</f>
        <v>10</v>
      </c>
      <c r="I4280" s="51">
        <v>37</v>
      </c>
      <c r="J4280" s="47">
        <v>37</v>
      </c>
    </row>
    <row r="4281" spans="1:10" x14ac:dyDescent="0.25">
      <c r="A4281" s="59" t="s">
        <v>205</v>
      </c>
      <c r="B4281" s="46" t="s">
        <v>192</v>
      </c>
      <c r="C4281" s="46" t="s">
        <v>183</v>
      </c>
      <c r="D4281" s="46" t="s">
        <v>86</v>
      </c>
      <c r="E4281" s="68">
        <f>_xlfn.XLOOKUP(Tabela4[[#This Row],[Origem]],Tabela2[Estado],Tabela2[Id_Porto],-1)</f>
        <v>8</v>
      </c>
      <c r="F4281" s="68">
        <f>_xlfn.XLOOKUP(Tabela4[[#This Row],[Destino]],Tabela2[Estado],Tabela2[Id_Porto],-1)</f>
        <v>4</v>
      </c>
      <c r="G4281" s="68">
        <f>_xlfn.XLOOKUP(Tabela4[[#This Row],[Tipo]],Tabela5[Tipo],Tabela5[Id_Carga],-1)</f>
        <v>1</v>
      </c>
      <c r="H4281" s="59">
        <f>MONTH(DATE(2024, FIND(Tabela4[[#This Row],[Mês]], "janfevmarabrmaijunjulagosetoutnovdez")/3 + 1, 1))</f>
        <v>10</v>
      </c>
      <c r="I4281" s="51">
        <v>37</v>
      </c>
      <c r="J4281" s="47">
        <v>37</v>
      </c>
    </row>
    <row r="4282" spans="1:10" x14ac:dyDescent="0.25">
      <c r="A4282" s="59" t="s">
        <v>205</v>
      </c>
      <c r="B4282" s="46" t="s">
        <v>192</v>
      </c>
      <c r="C4282" s="46" t="s">
        <v>182</v>
      </c>
      <c r="D4282" s="46" t="s">
        <v>177</v>
      </c>
      <c r="E4282" s="68">
        <f>_xlfn.XLOOKUP(Tabela4[[#This Row],[Origem]],Tabela2[Estado],Tabela2[Id_Porto],-1)</f>
        <v>7</v>
      </c>
      <c r="F4282" s="68">
        <f>_xlfn.XLOOKUP(Tabela4[[#This Row],[Destino]],Tabela2[Estado],Tabela2[Id_Porto],-1)</f>
        <v>1</v>
      </c>
      <c r="G4282" s="68">
        <f>_xlfn.XLOOKUP(Tabela4[[#This Row],[Tipo]],Tabela5[Tipo],Tabela5[Id_Carga],-1)</f>
        <v>1</v>
      </c>
      <c r="H4282" s="59">
        <f>MONTH(DATE(2024, FIND(Tabela4[[#This Row],[Mês]], "janfevmarabrmaijunjulagosetoutnovdez")/3 + 1, 1))</f>
        <v>10</v>
      </c>
      <c r="I4282" s="51">
        <v>36</v>
      </c>
      <c r="J4282" s="47">
        <v>36</v>
      </c>
    </row>
    <row r="4283" spans="1:10" x14ac:dyDescent="0.25">
      <c r="A4283" s="59" t="s">
        <v>205</v>
      </c>
      <c r="B4283" s="46" t="s">
        <v>191</v>
      </c>
      <c r="C4283" s="46" t="s">
        <v>184</v>
      </c>
      <c r="D4283" s="46" t="s">
        <v>186</v>
      </c>
      <c r="E4283" s="68">
        <f>_xlfn.XLOOKUP(Tabela4[[#This Row],[Origem]],Tabela2[Estado],Tabela2[Id_Porto],-1)</f>
        <v>9</v>
      </c>
      <c r="F4283" s="68">
        <f>_xlfn.XLOOKUP(Tabela4[[#This Row],[Destino]],Tabela2[Estado],Tabela2[Id_Porto],-1)</f>
        <v>11</v>
      </c>
      <c r="G4283" s="68">
        <f>_xlfn.XLOOKUP(Tabela4[[#This Row],[Tipo]],Tabela5[Tipo],Tabela5[Id_Carga],-1)</f>
        <v>3</v>
      </c>
      <c r="H4283" s="59">
        <f>MONTH(DATE(2024, FIND(Tabela4[[#This Row],[Mês]], "janfevmarabrmaijunjulagosetoutnovdez")/3 + 1, 1))</f>
        <v>10</v>
      </c>
      <c r="I4283" s="51">
        <v>18</v>
      </c>
      <c r="J4283" s="47">
        <v>36</v>
      </c>
    </row>
    <row r="4284" spans="1:10" x14ac:dyDescent="0.25">
      <c r="A4284" s="59" t="s">
        <v>205</v>
      </c>
      <c r="B4284" s="46" t="s">
        <v>191</v>
      </c>
      <c r="C4284" s="46" t="s">
        <v>181</v>
      </c>
      <c r="D4284" s="46" t="s">
        <v>187</v>
      </c>
      <c r="E4284" s="68">
        <f>_xlfn.XLOOKUP(Tabela4[[#This Row],[Origem]],Tabela2[Estado],Tabela2[Id_Porto],-1)</f>
        <v>6</v>
      </c>
      <c r="F4284" s="68">
        <f>_xlfn.XLOOKUP(Tabela4[[#This Row],[Destino]],Tabela2[Estado],Tabela2[Id_Porto],-1)</f>
        <v>12</v>
      </c>
      <c r="G4284" s="68">
        <f>_xlfn.XLOOKUP(Tabela4[[#This Row],[Tipo]],Tabela5[Tipo],Tabela5[Id_Carga],-1)</f>
        <v>3</v>
      </c>
      <c r="H4284" s="59">
        <f>MONTH(DATE(2024, FIND(Tabela4[[#This Row],[Mês]], "janfevmarabrmaijunjulagosetoutnovdez")/3 + 1, 1))</f>
        <v>10</v>
      </c>
      <c r="I4284" s="51">
        <v>17</v>
      </c>
      <c r="J4284" s="47">
        <v>34</v>
      </c>
    </row>
    <row r="4285" spans="1:10" x14ac:dyDescent="0.25">
      <c r="A4285" s="59" t="s">
        <v>205</v>
      </c>
      <c r="B4285" s="46" t="s">
        <v>193</v>
      </c>
      <c r="C4285" s="46" t="s">
        <v>86</v>
      </c>
      <c r="D4285" s="46" t="s">
        <v>177</v>
      </c>
      <c r="E4285" s="68">
        <f>_xlfn.XLOOKUP(Tabela4[[#This Row],[Origem]],Tabela2[Estado],Tabela2[Id_Porto],-1)</f>
        <v>4</v>
      </c>
      <c r="F4285" s="68">
        <f>_xlfn.XLOOKUP(Tabela4[[#This Row],[Destino]],Tabela2[Estado],Tabela2[Id_Porto],-1)</f>
        <v>1</v>
      </c>
      <c r="G4285" s="68">
        <f>_xlfn.XLOOKUP(Tabela4[[#This Row],[Tipo]],Tabela5[Tipo],Tabela5[Id_Carga],-1)</f>
        <v>4</v>
      </c>
      <c r="H4285" s="59">
        <f>MONTH(DATE(2024, FIND(Tabela4[[#This Row],[Mês]], "janfevmarabrmaijunjulagosetoutnovdez")/3 + 1, 1))</f>
        <v>10</v>
      </c>
      <c r="I4285" s="51">
        <v>17</v>
      </c>
      <c r="J4285" s="47">
        <v>34</v>
      </c>
    </row>
    <row r="4286" spans="1:10" x14ac:dyDescent="0.25">
      <c r="A4286" s="59" t="s">
        <v>205</v>
      </c>
      <c r="B4286" s="46" t="s">
        <v>191</v>
      </c>
      <c r="C4286" s="46" t="s">
        <v>184</v>
      </c>
      <c r="D4286" s="46" t="s">
        <v>179</v>
      </c>
      <c r="E4286" s="68">
        <f>_xlfn.XLOOKUP(Tabela4[[#This Row],[Origem]],Tabela2[Estado],Tabela2[Id_Porto],-1)</f>
        <v>9</v>
      </c>
      <c r="F4286" s="68">
        <f>_xlfn.XLOOKUP(Tabela4[[#This Row],[Destino]],Tabela2[Estado],Tabela2[Id_Porto],-1)</f>
        <v>3</v>
      </c>
      <c r="G4286" s="68">
        <f>_xlfn.XLOOKUP(Tabela4[[#This Row],[Tipo]],Tabela5[Tipo],Tabela5[Id_Carga],-1)</f>
        <v>3</v>
      </c>
      <c r="H4286" s="59">
        <f>MONTH(DATE(2024, FIND(Tabela4[[#This Row],[Mês]], "janfevmarabrmaijunjulagosetoutnovdez")/3 + 1, 1))</f>
        <v>10</v>
      </c>
      <c r="I4286" s="51">
        <v>17</v>
      </c>
      <c r="J4286" s="47">
        <v>34</v>
      </c>
    </row>
    <row r="4287" spans="1:10" x14ac:dyDescent="0.25">
      <c r="A4287" s="59" t="s">
        <v>205</v>
      </c>
      <c r="B4287" s="46" t="s">
        <v>191</v>
      </c>
      <c r="C4287" s="46" t="s">
        <v>181</v>
      </c>
      <c r="D4287" s="46" t="s">
        <v>186</v>
      </c>
      <c r="E4287" s="68">
        <f>_xlfn.XLOOKUP(Tabela4[[#This Row],[Origem]],Tabela2[Estado],Tabela2[Id_Porto],-1)</f>
        <v>6</v>
      </c>
      <c r="F4287" s="68">
        <f>_xlfn.XLOOKUP(Tabela4[[#This Row],[Destino]],Tabela2[Estado],Tabela2[Id_Porto],-1)</f>
        <v>11</v>
      </c>
      <c r="G4287" s="68">
        <f>_xlfn.XLOOKUP(Tabela4[[#This Row],[Tipo]],Tabela5[Tipo],Tabela5[Id_Carga],-1)</f>
        <v>3</v>
      </c>
      <c r="H4287" s="59">
        <f>MONTH(DATE(2024, FIND(Tabela4[[#This Row],[Mês]], "janfevmarabrmaijunjulagosetoutnovdez")/3 + 1, 1))</f>
        <v>10</v>
      </c>
      <c r="I4287" s="51">
        <v>16</v>
      </c>
      <c r="J4287" s="47">
        <v>32</v>
      </c>
    </row>
    <row r="4288" spans="1:10" x14ac:dyDescent="0.25">
      <c r="A4288" s="59" t="s">
        <v>205</v>
      </c>
      <c r="B4288" s="46" t="s">
        <v>191</v>
      </c>
      <c r="C4288" s="46" t="s">
        <v>86</v>
      </c>
      <c r="D4288" s="46" t="s">
        <v>183</v>
      </c>
      <c r="E4288" s="68">
        <f>_xlfn.XLOOKUP(Tabela4[[#This Row],[Origem]],Tabela2[Estado],Tabela2[Id_Porto],-1)</f>
        <v>4</v>
      </c>
      <c r="F4288" s="68">
        <f>_xlfn.XLOOKUP(Tabela4[[#This Row],[Destino]],Tabela2[Estado],Tabela2[Id_Porto],-1)</f>
        <v>8</v>
      </c>
      <c r="G4288" s="68">
        <f>_xlfn.XLOOKUP(Tabela4[[#This Row],[Tipo]],Tabela5[Tipo],Tabela5[Id_Carga],-1)</f>
        <v>3</v>
      </c>
      <c r="H4288" s="59">
        <f>MONTH(DATE(2024, FIND(Tabela4[[#This Row],[Mês]], "janfevmarabrmaijunjulagosetoutnovdez")/3 + 1, 1))</f>
        <v>10</v>
      </c>
      <c r="I4288" s="51">
        <v>14</v>
      </c>
      <c r="J4288" s="47">
        <v>28</v>
      </c>
    </row>
    <row r="4289" spans="1:10" x14ac:dyDescent="0.25">
      <c r="A4289" s="59" t="s">
        <v>205</v>
      </c>
      <c r="B4289" s="46" t="s">
        <v>193</v>
      </c>
      <c r="C4289" s="46" t="s">
        <v>183</v>
      </c>
      <c r="D4289" s="46" t="s">
        <v>86</v>
      </c>
      <c r="E4289" s="68">
        <f>_xlfn.XLOOKUP(Tabela4[[#This Row],[Origem]],Tabela2[Estado],Tabela2[Id_Porto],-1)</f>
        <v>8</v>
      </c>
      <c r="F4289" s="68">
        <f>_xlfn.XLOOKUP(Tabela4[[#This Row],[Destino]],Tabela2[Estado],Tabela2[Id_Porto],-1)</f>
        <v>4</v>
      </c>
      <c r="G4289" s="68">
        <f>_xlfn.XLOOKUP(Tabela4[[#This Row],[Tipo]],Tabela5[Tipo],Tabela5[Id_Carga],-1)</f>
        <v>4</v>
      </c>
      <c r="H4289" s="59">
        <f>MONTH(DATE(2024, FIND(Tabela4[[#This Row],[Mês]], "janfevmarabrmaijunjulagosetoutnovdez")/3 + 1, 1))</f>
        <v>10</v>
      </c>
      <c r="I4289" s="51">
        <v>14</v>
      </c>
      <c r="J4289" s="47">
        <v>28</v>
      </c>
    </row>
    <row r="4290" spans="1:10" x14ac:dyDescent="0.25">
      <c r="A4290" s="59" t="s">
        <v>205</v>
      </c>
      <c r="B4290" s="46" t="s">
        <v>191</v>
      </c>
      <c r="C4290" s="46" t="s">
        <v>186</v>
      </c>
      <c r="D4290" s="46" t="s">
        <v>179</v>
      </c>
      <c r="E4290" s="68">
        <f>_xlfn.XLOOKUP(Tabela4[[#This Row],[Origem]],Tabela2[Estado],Tabela2[Id_Porto],-1)</f>
        <v>11</v>
      </c>
      <c r="F4290" s="68">
        <f>_xlfn.XLOOKUP(Tabela4[[#This Row],[Destino]],Tabela2[Estado],Tabela2[Id_Porto],-1)</f>
        <v>3</v>
      </c>
      <c r="G4290" s="68">
        <f>_xlfn.XLOOKUP(Tabela4[[#This Row],[Tipo]],Tabela5[Tipo],Tabela5[Id_Carga],-1)</f>
        <v>3</v>
      </c>
      <c r="H4290" s="59">
        <f>MONTH(DATE(2024, FIND(Tabela4[[#This Row],[Mês]], "janfevmarabrmaijunjulagosetoutnovdez")/3 + 1, 1))</f>
        <v>10</v>
      </c>
      <c r="I4290" s="51">
        <v>14</v>
      </c>
      <c r="J4290" s="47">
        <v>28</v>
      </c>
    </row>
    <row r="4291" spans="1:10" x14ac:dyDescent="0.25">
      <c r="A4291" s="59" t="s">
        <v>205</v>
      </c>
      <c r="B4291" s="46" t="s">
        <v>192</v>
      </c>
      <c r="C4291" s="46" t="s">
        <v>181</v>
      </c>
      <c r="D4291" s="46" t="s">
        <v>177</v>
      </c>
      <c r="E4291" s="68">
        <f>_xlfn.XLOOKUP(Tabela4[[#This Row],[Origem]],Tabela2[Estado],Tabela2[Id_Porto],-1)</f>
        <v>6</v>
      </c>
      <c r="F4291" s="68">
        <f>_xlfn.XLOOKUP(Tabela4[[#This Row],[Destino]],Tabela2[Estado],Tabela2[Id_Porto],-1)</f>
        <v>1</v>
      </c>
      <c r="G4291" s="68">
        <f>_xlfn.XLOOKUP(Tabela4[[#This Row],[Tipo]],Tabela5[Tipo],Tabela5[Id_Carga],-1)</f>
        <v>1</v>
      </c>
      <c r="H4291" s="59">
        <f>MONTH(DATE(2024, FIND(Tabela4[[#This Row],[Mês]], "janfevmarabrmaijunjulagosetoutnovdez")/3 + 1, 1))</f>
        <v>10</v>
      </c>
      <c r="I4291" s="51">
        <v>27</v>
      </c>
      <c r="J4291" s="47">
        <v>27</v>
      </c>
    </row>
    <row r="4292" spans="1:10" x14ac:dyDescent="0.25">
      <c r="A4292" s="59" t="s">
        <v>205</v>
      </c>
      <c r="B4292" s="46" t="s">
        <v>192</v>
      </c>
      <c r="C4292" s="46" t="s">
        <v>180</v>
      </c>
      <c r="D4292" s="46" t="s">
        <v>177</v>
      </c>
      <c r="E4292" s="68">
        <f>_xlfn.XLOOKUP(Tabela4[[#This Row],[Origem]],Tabela2[Estado],Tabela2[Id_Porto],-1)</f>
        <v>5</v>
      </c>
      <c r="F4292" s="68">
        <f>_xlfn.XLOOKUP(Tabela4[[#This Row],[Destino]],Tabela2[Estado],Tabela2[Id_Porto],-1)</f>
        <v>1</v>
      </c>
      <c r="G4292" s="68">
        <f>_xlfn.XLOOKUP(Tabela4[[#This Row],[Tipo]],Tabela5[Tipo],Tabela5[Id_Carga],-1)</f>
        <v>1</v>
      </c>
      <c r="H4292" s="59">
        <f>MONTH(DATE(2024, FIND(Tabela4[[#This Row],[Mês]], "janfevmarabrmaijunjulagosetoutnovdez")/3 + 1, 1))</f>
        <v>10</v>
      </c>
      <c r="I4292" s="51">
        <v>27</v>
      </c>
      <c r="J4292" s="47">
        <v>27</v>
      </c>
    </row>
    <row r="4293" spans="1:10" x14ac:dyDescent="0.25">
      <c r="A4293" s="59" t="s">
        <v>205</v>
      </c>
      <c r="B4293" s="46" t="s">
        <v>191</v>
      </c>
      <c r="C4293" s="46" t="s">
        <v>181</v>
      </c>
      <c r="D4293" s="46" t="s">
        <v>184</v>
      </c>
      <c r="E4293" s="68">
        <f>_xlfn.XLOOKUP(Tabela4[[#This Row],[Origem]],Tabela2[Estado],Tabela2[Id_Porto],-1)</f>
        <v>6</v>
      </c>
      <c r="F4293" s="68">
        <f>_xlfn.XLOOKUP(Tabela4[[#This Row],[Destino]],Tabela2[Estado],Tabela2[Id_Porto],-1)</f>
        <v>9</v>
      </c>
      <c r="G4293" s="68">
        <f>_xlfn.XLOOKUP(Tabela4[[#This Row],[Tipo]],Tabela5[Tipo],Tabela5[Id_Carga],-1)</f>
        <v>3</v>
      </c>
      <c r="H4293" s="59">
        <f>MONTH(DATE(2024, FIND(Tabela4[[#This Row],[Mês]], "janfevmarabrmaijunjulagosetoutnovdez")/3 + 1, 1))</f>
        <v>10</v>
      </c>
      <c r="I4293" s="51">
        <v>13</v>
      </c>
      <c r="J4293" s="47">
        <v>26</v>
      </c>
    </row>
    <row r="4294" spans="1:10" x14ac:dyDescent="0.25">
      <c r="A4294" s="59" t="s">
        <v>205</v>
      </c>
      <c r="B4294" s="46" t="s">
        <v>191</v>
      </c>
      <c r="C4294" s="46" t="s">
        <v>180</v>
      </c>
      <c r="D4294" s="46" t="s">
        <v>184</v>
      </c>
      <c r="E4294" s="68">
        <f>_xlfn.XLOOKUP(Tabela4[[#This Row],[Origem]],Tabela2[Estado],Tabela2[Id_Porto],-1)</f>
        <v>5</v>
      </c>
      <c r="F4294" s="68">
        <f>_xlfn.XLOOKUP(Tabela4[[#This Row],[Destino]],Tabela2[Estado],Tabela2[Id_Porto],-1)</f>
        <v>9</v>
      </c>
      <c r="G4294" s="68">
        <f>_xlfn.XLOOKUP(Tabela4[[#This Row],[Tipo]],Tabela5[Tipo],Tabela5[Id_Carga],-1)</f>
        <v>3</v>
      </c>
      <c r="H4294" s="59">
        <f>MONTH(DATE(2024, FIND(Tabela4[[#This Row],[Mês]], "janfevmarabrmaijunjulagosetoutnovdez")/3 + 1, 1))</f>
        <v>10</v>
      </c>
      <c r="I4294" s="51">
        <v>13</v>
      </c>
      <c r="J4294" s="47">
        <v>26</v>
      </c>
    </row>
    <row r="4295" spans="1:10" x14ac:dyDescent="0.25">
      <c r="A4295" s="59" t="s">
        <v>205</v>
      </c>
      <c r="B4295" s="46" t="s">
        <v>192</v>
      </c>
      <c r="C4295" s="46" t="s">
        <v>177</v>
      </c>
      <c r="D4295" s="46" t="s">
        <v>183</v>
      </c>
      <c r="E4295" s="68">
        <f>_xlfn.XLOOKUP(Tabela4[[#This Row],[Origem]],Tabela2[Estado],Tabela2[Id_Porto],-1)</f>
        <v>1</v>
      </c>
      <c r="F4295" s="68">
        <f>_xlfn.XLOOKUP(Tabela4[[#This Row],[Destino]],Tabela2[Estado],Tabela2[Id_Porto],-1)</f>
        <v>8</v>
      </c>
      <c r="G4295" s="68">
        <f>_xlfn.XLOOKUP(Tabela4[[#This Row],[Tipo]],Tabela5[Tipo],Tabela5[Id_Carga],-1)</f>
        <v>1</v>
      </c>
      <c r="H4295" s="59">
        <f>MONTH(DATE(2024, FIND(Tabela4[[#This Row],[Mês]], "janfevmarabrmaijunjulagosetoutnovdez")/3 + 1, 1))</f>
        <v>10</v>
      </c>
      <c r="I4295" s="51">
        <v>25</v>
      </c>
      <c r="J4295" s="47">
        <v>25</v>
      </c>
    </row>
    <row r="4296" spans="1:10" x14ac:dyDescent="0.25">
      <c r="A4296" s="59" t="s">
        <v>205</v>
      </c>
      <c r="B4296" s="46" t="s">
        <v>191</v>
      </c>
      <c r="C4296" s="46" t="s">
        <v>177</v>
      </c>
      <c r="D4296" s="46" t="s">
        <v>86</v>
      </c>
      <c r="E4296" s="68">
        <f>_xlfn.XLOOKUP(Tabela4[[#This Row],[Origem]],Tabela2[Estado],Tabela2[Id_Porto],-1)</f>
        <v>1</v>
      </c>
      <c r="F4296" s="68">
        <f>_xlfn.XLOOKUP(Tabela4[[#This Row],[Destino]],Tabela2[Estado],Tabela2[Id_Porto],-1)</f>
        <v>4</v>
      </c>
      <c r="G4296" s="68">
        <f>_xlfn.XLOOKUP(Tabela4[[#This Row],[Tipo]],Tabela5[Tipo],Tabela5[Id_Carga],-1)</f>
        <v>3</v>
      </c>
      <c r="H4296" s="59">
        <f>MONTH(DATE(2024, FIND(Tabela4[[#This Row],[Mês]], "janfevmarabrmaijunjulagosetoutnovdez")/3 + 1, 1))</f>
        <v>10</v>
      </c>
      <c r="I4296" s="51">
        <v>12</v>
      </c>
      <c r="J4296" s="47">
        <v>24</v>
      </c>
    </row>
    <row r="4297" spans="1:10" x14ac:dyDescent="0.25">
      <c r="A4297" s="59" t="s">
        <v>205</v>
      </c>
      <c r="B4297" s="46" t="s">
        <v>192</v>
      </c>
      <c r="C4297" s="46" t="s">
        <v>177</v>
      </c>
      <c r="D4297" s="46" t="s">
        <v>184</v>
      </c>
      <c r="E4297" s="68">
        <f>_xlfn.XLOOKUP(Tabela4[[#This Row],[Origem]],Tabela2[Estado],Tabela2[Id_Porto],-1)</f>
        <v>1</v>
      </c>
      <c r="F4297" s="68">
        <f>_xlfn.XLOOKUP(Tabela4[[#This Row],[Destino]],Tabela2[Estado],Tabela2[Id_Porto],-1)</f>
        <v>9</v>
      </c>
      <c r="G4297" s="68">
        <f>_xlfn.XLOOKUP(Tabela4[[#This Row],[Tipo]],Tabela5[Tipo],Tabela5[Id_Carga],-1)</f>
        <v>1</v>
      </c>
      <c r="H4297" s="59">
        <f>MONTH(DATE(2024, FIND(Tabela4[[#This Row],[Mês]], "janfevmarabrmaijunjulagosetoutnovdez")/3 + 1, 1))</f>
        <v>10</v>
      </c>
      <c r="I4297" s="51">
        <v>24</v>
      </c>
      <c r="J4297" s="47">
        <v>24</v>
      </c>
    </row>
    <row r="4298" spans="1:10" x14ac:dyDescent="0.25">
      <c r="A4298" s="59" t="s">
        <v>205</v>
      </c>
      <c r="B4298" s="46" t="s">
        <v>192</v>
      </c>
      <c r="C4298" s="46" t="s">
        <v>177</v>
      </c>
      <c r="D4298" s="46" t="s">
        <v>184</v>
      </c>
      <c r="E4298" s="68">
        <f>_xlfn.XLOOKUP(Tabela4[[#This Row],[Origem]],Tabela2[Estado],Tabela2[Id_Porto],-1)</f>
        <v>1</v>
      </c>
      <c r="F4298" s="68">
        <f>_xlfn.XLOOKUP(Tabela4[[#This Row],[Destino]],Tabela2[Estado],Tabela2[Id_Porto],-1)</f>
        <v>9</v>
      </c>
      <c r="G4298" s="68">
        <f>_xlfn.XLOOKUP(Tabela4[[#This Row],[Tipo]],Tabela5[Tipo],Tabela5[Id_Carga],-1)</f>
        <v>1</v>
      </c>
      <c r="H4298" s="59">
        <f>MONTH(DATE(2024, FIND(Tabela4[[#This Row],[Mês]], "janfevmarabrmaijunjulagosetoutnovdez")/3 + 1, 1))</f>
        <v>10</v>
      </c>
      <c r="I4298" s="51">
        <v>24</v>
      </c>
      <c r="J4298" s="47">
        <v>24</v>
      </c>
    </row>
    <row r="4299" spans="1:10" x14ac:dyDescent="0.25">
      <c r="A4299" s="59" t="s">
        <v>205</v>
      </c>
      <c r="B4299" s="46" t="s">
        <v>192</v>
      </c>
      <c r="C4299" s="46" t="s">
        <v>184</v>
      </c>
      <c r="D4299" s="46" t="s">
        <v>180</v>
      </c>
      <c r="E4299" s="68">
        <f>_xlfn.XLOOKUP(Tabela4[[#This Row],[Origem]],Tabela2[Estado],Tabela2[Id_Porto],-1)</f>
        <v>9</v>
      </c>
      <c r="F4299" s="68">
        <f>_xlfn.XLOOKUP(Tabela4[[#This Row],[Destino]],Tabela2[Estado],Tabela2[Id_Porto],-1)</f>
        <v>5</v>
      </c>
      <c r="G4299" s="68">
        <f>_xlfn.XLOOKUP(Tabela4[[#This Row],[Tipo]],Tabela5[Tipo],Tabela5[Id_Carga],-1)</f>
        <v>1</v>
      </c>
      <c r="H4299" s="59">
        <f>MONTH(DATE(2024, FIND(Tabela4[[#This Row],[Mês]], "janfevmarabrmaijunjulagosetoutnovdez")/3 + 1, 1))</f>
        <v>10</v>
      </c>
      <c r="I4299" s="51">
        <v>23</v>
      </c>
      <c r="J4299" s="47">
        <v>23</v>
      </c>
    </row>
    <row r="4300" spans="1:10" x14ac:dyDescent="0.25">
      <c r="A4300" s="59" t="s">
        <v>205</v>
      </c>
      <c r="B4300" s="46" t="s">
        <v>192</v>
      </c>
      <c r="C4300" s="46" t="s">
        <v>178</v>
      </c>
      <c r="D4300" s="46" t="s">
        <v>86</v>
      </c>
      <c r="E4300" s="68">
        <f>_xlfn.XLOOKUP(Tabela4[[#This Row],[Origem]],Tabela2[Estado],Tabela2[Id_Porto],-1)</f>
        <v>2</v>
      </c>
      <c r="F4300" s="68">
        <f>_xlfn.XLOOKUP(Tabela4[[#This Row],[Destino]],Tabela2[Estado],Tabela2[Id_Porto],-1)</f>
        <v>4</v>
      </c>
      <c r="G4300" s="68">
        <f>_xlfn.XLOOKUP(Tabela4[[#This Row],[Tipo]],Tabela5[Tipo],Tabela5[Id_Carga],-1)</f>
        <v>1</v>
      </c>
      <c r="H4300" s="59">
        <f>MONTH(DATE(2024, FIND(Tabela4[[#This Row],[Mês]], "janfevmarabrmaijunjulagosetoutnovdez")/3 + 1, 1))</f>
        <v>10</v>
      </c>
      <c r="I4300" s="51">
        <v>21</v>
      </c>
      <c r="J4300" s="47">
        <v>21</v>
      </c>
    </row>
    <row r="4301" spans="1:10" x14ac:dyDescent="0.25">
      <c r="A4301" s="59" t="s">
        <v>205</v>
      </c>
      <c r="B4301" s="46" t="s">
        <v>192</v>
      </c>
      <c r="C4301" s="46" t="s">
        <v>187</v>
      </c>
      <c r="D4301" s="46" t="s">
        <v>186</v>
      </c>
      <c r="E4301" s="68">
        <f>_xlfn.XLOOKUP(Tabela4[[#This Row],[Origem]],Tabela2[Estado],Tabela2[Id_Porto],-1)</f>
        <v>12</v>
      </c>
      <c r="F4301" s="68">
        <f>_xlfn.XLOOKUP(Tabela4[[#This Row],[Destino]],Tabela2[Estado],Tabela2[Id_Porto],-1)</f>
        <v>11</v>
      </c>
      <c r="G4301" s="68">
        <f>_xlfn.XLOOKUP(Tabela4[[#This Row],[Tipo]],Tabela5[Tipo],Tabela5[Id_Carga],-1)</f>
        <v>1</v>
      </c>
      <c r="H4301" s="59">
        <f>MONTH(DATE(2024, FIND(Tabela4[[#This Row],[Mês]], "janfevmarabrmaijunjulagosetoutnovdez")/3 + 1, 1))</f>
        <v>10</v>
      </c>
      <c r="I4301" s="51">
        <v>21</v>
      </c>
      <c r="J4301" s="47">
        <v>21</v>
      </c>
    </row>
    <row r="4302" spans="1:10" x14ac:dyDescent="0.25">
      <c r="A4302" s="59" t="s">
        <v>205</v>
      </c>
      <c r="B4302" s="46" t="s">
        <v>191</v>
      </c>
      <c r="C4302" s="46" t="s">
        <v>178</v>
      </c>
      <c r="D4302" s="46" t="s">
        <v>184</v>
      </c>
      <c r="E4302" s="68">
        <f>_xlfn.XLOOKUP(Tabela4[[#This Row],[Origem]],Tabela2[Estado],Tabela2[Id_Porto],-1)</f>
        <v>2</v>
      </c>
      <c r="F4302" s="68">
        <f>_xlfn.XLOOKUP(Tabela4[[#This Row],[Destino]],Tabela2[Estado],Tabela2[Id_Porto],-1)</f>
        <v>9</v>
      </c>
      <c r="G4302" s="68">
        <f>_xlfn.XLOOKUP(Tabela4[[#This Row],[Tipo]],Tabela5[Tipo],Tabela5[Id_Carga],-1)</f>
        <v>3</v>
      </c>
      <c r="H4302" s="59">
        <f>MONTH(DATE(2024, FIND(Tabela4[[#This Row],[Mês]], "janfevmarabrmaijunjulagosetoutnovdez")/3 + 1, 1))</f>
        <v>10</v>
      </c>
      <c r="I4302" s="51">
        <v>10</v>
      </c>
      <c r="J4302" s="47">
        <v>20</v>
      </c>
    </row>
    <row r="4303" spans="1:10" x14ac:dyDescent="0.25">
      <c r="A4303" s="59" t="s">
        <v>205</v>
      </c>
      <c r="B4303" s="46" t="s">
        <v>192</v>
      </c>
      <c r="C4303" s="46" t="s">
        <v>183</v>
      </c>
      <c r="D4303" s="46" t="s">
        <v>180</v>
      </c>
      <c r="E4303" s="68">
        <f>_xlfn.XLOOKUP(Tabela4[[#This Row],[Origem]],Tabela2[Estado],Tabela2[Id_Porto],-1)</f>
        <v>8</v>
      </c>
      <c r="F4303" s="68">
        <f>_xlfn.XLOOKUP(Tabela4[[#This Row],[Destino]],Tabela2[Estado],Tabela2[Id_Porto],-1)</f>
        <v>5</v>
      </c>
      <c r="G4303" s="68">
        <f>_xlfn.XLOOKUP(Tabela4[[#This Row],[Tipo]],Tabela5[Tipo],Tabela5[Id_Carga],-1)</f>
        <v>1</v>
      </c>
      <c r="H4303" s="59">
        <f>MONTH(DATE(2024, FIND(Tabela4[[#This Row],[Mês]], "janfevmarabrmaijunjulagosetoutnovdez")/3 + 1, 1))</f>
        <v>10</v>
      </c>
      <c r="I4303" s="51">
        <v>20</v>
      </c>
      <c r="J4303" s="47">
        <v>20</v>
      </c>
    </row>
    <row r="4304" spans="1:10" x14ac:dyDescent="0.25">
      <c r="A4304" s="59" t="s">
        <v>205</v>
      </c>
      <c r="B4304" s="46" t="s">
        <v>191</v>
      </c>
      <c r="C4304" s="46" t="s">
        <v>183</v>
      </c>
      <c r="D4304" s="46" t="s">
        <v>180</v>
      </c>
      <c r="E4304" s="68">
        <f>_xlfn.XLOOKUP(Tabela4[[#This Row],[Origem]],Tabela2[Estado],Tabela2[Id_Porto],-1)</f>
        <v>8</v>
      </c>
      <c r="F4304" s="68">
        <f>_xlfn.XLOOKUP(Tabela4[[#This Row],[Destino]],Tabela2[Estado],Tabela2[Id_Porto],-1)</f>
        <v>5</v>
      </c>
      <c r="G4304" s="68">
        <f>_xlfn.XLOOKUP(Tabela4[[#This Row],[Tipo]],Tabela5[Tipo],Tabela5[Id_Carga],-1)</f>
        <v>3</v>
      </c>
      <c r="H4304" s="59">
        <f>MONTH(DATE(2024, FIND(Tabela4[[#This Row],[Mês]], "janfevmarabrmaijunjulagosetoutnovdez")/3 + 1, 1))</f>
        <v>10</v>
      </c>
      <c r="I4304" s="51">
        <v>10</v>
      </c>
      <c r="J4304" s="47">
        <v>20</v>
      </c>
    </row>
    <row r="4305" spans="1:10" x14ac:dyDescent="0.25">
      <c r="A4305" s="59" t="s">
        <v>205</v>
      </c>
      <c r="B4305" s="46" t="s">
        <v>192</v>
      </c>
      <c r="C4305" s="46" t="s">
        <v>187</v>
      </c>
      <c r="D4305" s="46" t="s">
        <v>179</v>
      </c>
      <c r="E4305" s="68">
        <f>_xlfn.XLOOKUP(Tabela4[[#This Row],[Origem]],Tabela2[Estado],Tabela2[Id_Porto],-1)</f>
        <v>12</v>
      </c>
      <c r="F4305" s="68">
        <f>_xlfn.XLOOKUP(Tabela4[[#This Row],[Destino]],Tabela2[Estado],Tabela2[Id_Porto],-1)</f>
        <v>3</v>
      </c>
      <c r="G4305" s="68">
        <f>_xlfn.XLOOKUP(Tabela4[[#This Row],[Tipo]],Tabela5[Tipo],Tabela5[Id_Carga],-1)</f>
        <v>1</v>
      </c>
      <c r="H4305" s="59">
        <f>MONTH(DATE(2024, FIND(Tabela4[[#This Row],[Mês]], "janfevmarabrmaijunjulagosetoutnovdez")/3 + 1, 1))</f>
        <v>10</v>
      </c>
      <c r="I4305" s="51">
        <v>20</v>
      </c>
      <c r="J4305" s="47">
        <v>20</v>
      </c>
    </row>
    <row r="4306" spans="1:10" x14ac:dyDescent="0.25">
      <c r="A4306" s="59" t="s">
        <v>205</v>
      </c>
      <c r="B4306" s="46" t="s">
        <v>192</v>
      </c>
      <c r="C4306" s="46" t="s">
        <v>186</v>
      </c>
      <c r="D4306" s="46" t="s">
        <v>179</v>
      </c>
      <c r="E4306" s="68">
        <f>_xlfn.XLOOKUP(Tabela4[[#This Row],[Origem]],Tabela2[Estado],Tabela2[Id_Porto],-1)</f>
        <v>11</v>
      </c>
      <c r="F4306" s="68">
        <f>_xlfn.XLOOKUP(Tabela4[[#This Row],[Destino]],Tabela2[Estado],Tabela2[Id_Porto],-1)</f>
        <v>3</v>
      </c>
      <c r="G4306" s="68">
        <f>_xlfn.XLOOKUP(Tabela4[[#This Row],[Tipo]],Tabela5[Tipo],Tabela5[Id_Carga],-1)</f>
        <v>1</v>
      </c>
      <c r="H4306" s="59">
        <f>MONTH(DATE(2024, FIND(Tabela4[[#This Row],[Mês]], "janfevmarabrmaijunjulagosetoutnovdez")/3 + 1, 1))</f>
        <v>10</v>
      </c>
      <c r="I4306" s="51">
        <v>20</v>
      </c>
      <c r="J4306" s="47">
        <v>20</v>
      </c>
    </row>
    <row r="4307" spans="1:10" x14ac:dyDescent="0.25">
      <c r="A4307" s="59" t="s">
        <v>205</v>
      </c>
      <c r="B4307" s="46" t="s">
        <v>193</v>
      </c>
      <c r="C4307" s="46" t="s">
        <v>186</v>
      </c>
      <c r="D4307" s="46" t="s">
        <v>183</v>
      </c>
      <c r="E4307" s="68">
        <f>_xlfn.XLOOKUP(Tabela4[[#This Row],[Origem]],Tabela2[Estado],Tabela2[Id_Porto],-1)</f>
        <v>11</v>
      </c>
      <c r="F4307" s="68">
        <f>_xlfn.XLOOKUP(Tabela4[[#This Row],[Destino]],Tabela2[Estado],Tabela2[Id_Porto],-1)</f>
        <v>8</v>
      </c>
      <c r="G4307" s="68">
        <f>_xlfn.XLOOKUP(Tabela4[[#This Row],[Tipo]],Tabela5[Tipo],Tabela5[Id_Carga],-1)</f>
        <v>4</v>
      </c>
      <c r="H4307" s="59">
        <f>MONTH(DATE(2024, FIND(Tabela4[[#This Row],[Mês]], "janfevmarabrmaijunjulagosetoutnovdez")/3 + 1, 1))</f>
        <v>10</v>
      </c>
      <c r="I4307" s="51">
        <v>10</v>
      </c>
      <c r="J4307" s="47">
        <v>20</v>
      </c>
    </row>
    <row r="4308" spans="1:10" x14ac:dyDescent="0.25">
      <c r="A4308" s="59" t="s">
        <v>205</v>
      </c>
      <c r="B4308" s="46" t="s">
        <v>192</v>
      </c>
      <c r="C4308" s="46" t="s">
        <v>182</v>
      </c>
      <c r="D4308" s="46" t="s">
        <v>177</v>
      </c>
      <c r="E4308" s="68">
        <f>_xlfn.XLOOKUP(Tabela4[[#This Row],[Origem]],Tabela2[Estado],Tabela2[Id_Porto],-1)</f>
        <v>7</v>
      </c>
      <c r="F4308" s="68">
        <f>_xlfn.XLOOKUP(Tabela4[[#This Row],[Destino]],Tabela2[Estado],Tabela2[Id_Porto],-1)</f>
        <v>1</v>
      </c>
      <c r="G4308" s="68">
        <f>_xlfn.XLOOKUP(Tabela4[[#This Row],[Tipo]],Tabela5[Tipo],Tabela5[Id_Carga],-1)</f>
        <v>1</v>
      </c>
      <c r="H4308" s="59">
        <f>MONTH(DATE(2024, FIND(Tabela4[[#This Row],[Mês]], "janfevmarabrmaijunjulagosetoutnovdez")/3 + 1, 1))</f>
        <v>10</v>
      </c>
      <c r="I4308" s="51">
        <v>19</v>
      </c>
      <c r="J4308" s="47">
        <v>19</v>
      </c>
    </row>
    <row r="4309" spans="1:10" x14ac:dyDescent="0.25">
      <c r="A4309" s="59" t="s">
        <v>205</v>
      </c>
      <c r="B4309" s="46" t="s">
        <v>192</v>
      </c>
      <c r="C4309" s="46" t="s">
        <v>185</v>
      </c>
      <c r="D4309" s="46" t="s">
        <v>186</v>
      </c>
      <c r="E4309" s="68">
        <f>_xlfn.XLOOKUP(Tabela4[[#This Row],[Origem]],Tabela2[Estado],Tabela2[Id_Porto],-1)</f>
        <v>10</v>
      </c>
      <c r="F4309" s="68">
        <f>_xlfn.XLOOKUP(Tabela4[[#This Row],[Destino]],Tabela2[Estado],Tabela2[Id_Porto],-1)</f>
        <v>11</v>
      </c>
      <c r="G4309" s="68">
        <f>_xlfn.XLOOKUP(Tabela4[[#This Row],[Tipo]],Tabela5[Tipo],Tabela5[Id_Carga],-1)</f>
        <v>1</v>
      </c>
      <c r="H4309" s="59">
        <f>MONTH(DATE(2024, FIND(Tabela4[[#This Row],[Mês]], "janfevmarabrmaijunjulagosetoutnovdez")/3 + 1, 1))</f>
        <v>10</v>
      </c>
      <c r="I4309" s="51">
        <v>19</v>
      </c>
      <c r="J4309" s="47">
        <v>19</v>
      </c>
    </row>
    <row r="4310" spans="1:10" x14ac:dyDescent="0.25">
      <c r="A4310" s="59" t="s">
        <v>205</v>
      </c>
      <c r="B4310" s="46" t="s">
        <v>192</v>
      </c>
      <c r="C4310" s="46" t="s">
        <v>183</v>
      </c>
      <c r="D4310" s="46" t="s">
        <v>181</v>
      </c>
      <c r="E4310" s="68">
        <f>_xlfn.XLOOKUP(Tabela4[[#This Row],[Origem]],Tabela2[Estado],Tabela2[Id_Porto],-1)</f>
        <v>8</v>
      </c>
      <c r="F4310" s="68">
        <f>_xlfn.XLOOKUP(Tabela4[[#This Row],[Destino]],Tabela2[Estado],Tabela2[Id_Porto],-1)</f>
        <v>6</v>
      </c>
      <c r="G4310" s="68">
        <f>_xlfn.XLOOKUP(Tabela4[[#This Row],[Tipo]],Tabela5[Tipo],Tabela5[Id_Carga],-1)</f>
        <v>1</v>
      </c>
      <c r="H4310" s="59">
        <f>MONTH(DATE(2024, FIND(Tabela4[[#This Row],[Mês]], "janfevmarabrmaijunjulagosetoutnovdez")/3 + 1, 1))</f>
        <v>10</v>
      </c>
      <c r="I4310" s="51">
        <v>19</v>
      </c>
      <c r="J4310" s="47">
        <v>19</v>
      </c>
    </row>
    <row r="4311" spans="1:10" x14ac:dyDescent="0.25">
      <c r="A4311" s="59" t="s">
        <v>205</v>
      </c>
      <c r="B4311" s="46" t="s">
        <v>191</v>
      </c>
      <c r="C4311" s="46" t="s">
        <v>177</v>
      </c>
      <c r="D4311" s="46" t="s">
        <v>181</v>
      </c>
      <c r="E4311" s="68">
        <f>_xlfn.XLOOKUP(Tabela4[[#This Row],[Origem]],Tabela2[Estado],Tabela2[Id_Porto],-1)</f>
        <v>1</v>
      </c>
      <c r="F4311" s="68">
        <f>_xlfn.XLOOKUP(Tabela4[[#This Row],[Destino]],Tabela2[Estado],Tabela2[Id_Porto],-1)</f>
        <v>6</v>
      </c>
      <c r="G4311" s="68">
        <f>_xlfn.XLOOKUP(Tabela4[[#This Row],[Tipo]],Tabela5[Tipo],Tabela5[Id_Carga],-1)</f>
        <v>3</v>
      </c>
      <c r="H4311" s="59">
        <f>MONTH(DATE(2024, FIND(Tabela4[[#This Row],[Mês]], "janfevmarabrmaijunjulagosetoutnovdez")/3 + 1, 1))</f>
        <v>10</v>
      </c>
      <c r="I4311" s="51">
        <v>9</v>
      </c>
      <c r="J4311" s="47">
        <v>18</v>
      </c>
    </row>
    <row r="4312" spans="1:10" x14ac:dyDescent="0.25">
      <c r="A4312" s="59" t="s">
        <v>205</v>
      </c>
      <c r="B4312" s="46" t="s">
        <v>193</v>
      </c>
      <c r="C4312" s="46" t="s">
        <v>86</v>
      </c>
      <c r="D4312" s="46" t="s">
        <v>186</v>
      </c>
      <c r="E4312" s="68">
        <f>_xlfn.XLOOKUP(Tabela4[[#This Row],[Origem]],Tabela2[Estado],Tabela2[Id_Porto],-1)</f>
        <v>4</v>
      </c>
      <c r="F4312" s="68">
        <f>_xlfn.XLOOKUP(Tabela4[[#This Row],[Destino]],Tabela2[Estado],Tabela2[Id_Porto],-1)</f>
        <v>11</v>
      </c>
      <c r="G4312" s="68">
        <f>_xlfn.XLOOKUP(Tabela4[[#This Row],[Tipo]],Tabela5[Tipo],Tabela5[Id_Carga],-1)</f>
        <v>4</v>
      </c>
      <c r="H4312" s="59">
        <f>MONTH(DATE(2024, FIND(Tabela4[[#This Row],[Mês]], "janfevmarabrmaijunjulagosetoutnovdez")/3 + 1, 1))</f>
        <v>10</v>
      </c>
      <c r="I4312" s="51">
        <v>9</v>
      </c>
      <c r="J4312" s="47">
        <v>18</v>
      </c>
    </row>
    <row r="4313" spans="1:10" x14ac:dyDescent="0.25">
      <c r="A4313" s="59" t="s">
        <v>205</v>
      </c>
      <c r="B4313" s="46" t="s">
        <v>191</v>
      </c>
      <c r="C4313" s="46" t="s">
        <v>182</v>
      </c>
      <c r="D4313" s="46" t="s">
        <v>183</v>
      </c>
      <c r="E4313" s="68">
        <f>_xlfn.XLOOKUP(Tabela4[[#This Row],[Origem]],Tabela2[Estado],Tabela2[Id_Porto],-1)</f>
        <v>7</v>
      </c>
      <c r="F4313" s="68">
        <f>_xlfn.XLOOKUP(Tabela4[[#This Row],[Destino]],Tabela2[Estado],Tabela2[Id_Porto],-1)</f>
        <v>8</v>
      </c>
      <c r="G4313" s="68">
        <f>_xlfn.XLOOKUP(Tabela4[[#This Row],[Tipo]],Tabela5[Tipo],Tabela5[Id_Carga],-1)</f>
        <v>3</v>
      </c>
      <c r="H4313" s="59">
        <f>MONTH(DATE(2024, FIND(Tabela4[[#This Row],[Mês]], "janfevmarabrmaijunjulagosetoutnovdez")/3 + 1, 1))</f>
        <v>10</v>
      </c>
      <c r="I4313" s="51">
        <v>9</v>
      </c>
      <c r="J4313" s="47">
        <v>18</v>
      </c>
    </row>
    <row r="4314" spans="1:10" x14ac:dyDescent="0.25">
      <c r="A4314" s="59" t="s">
        <v>205</v>
      </c>
      <c r="B4314" s="46" t="s">
        <v>191</v>
      </c>
      <c r="C4314" s="46" t="s">
        <v>178</v>
      </c>
      <c r="D4314" s="46" t="s">
        <v>86</v>
      </c>
      <c r="E4314" s="68">
        <f>_xlfn.XLOOKUP(Tabela4[[#This Row],[Origem]],Tabela2[Estado],Tabela2[Id_Porto],-1)</f>
        <v>2</v>
      </c>
      <c r="F4314" s="68">
        <f>_xlfn.XLOOKUP(Tabela4[[#This Row],[Destino]],Tabela2[Estado],Tabela2[Id_Porto],-1)</f>
        <v>4</v>
      </c>
      <c r="G4314" s="68">
        <f>_xlfn.XLOOKUP(Tabela4[[#This Row],[Tipo]],Tabela5[Tipo],Tabela5[Id_Carga],-1)</f>
        <v>3</v>
      </c>
      <c r="H4314" s="59">
        <f>MONTH(DATE(2024, FIND(Tabela4[[#This Row],[Mês]], "janfevmarabrmaijunjulagosetoutnovdez")/3 + 1, 1))</f>
        <v>10</v>
      </c>
      <c r="I4314" s="51">
        <v>9</v>
      </c>
      <c r="J4314" s="47">
        <v>18</v>
      </c>
    </row>
    <row r="4315" spans="1:10" x14ac:dyDescent="0.25">
      <c r="A4315" s="59" t="s">
        <v>205</v>
      </c>
      <c r="B4315" s="46" t="s">
        <v>191</v>
      </c>
      <c r="C4315" s="46" t="s">
        <v>187</v>
      </c>
      <c r="D4315" s="46" t="s">
        <v>180</v>
      </c>
      <c r="E4315" s="68">
        <f>_xlfn.XLOOKUP(Tabela4[[#This Row],[Origem]],Tabela2[Estado],Tabela2[Id_Porto],-1)</f>
        <v>12</v>
      </c>
      <c r="F4315" s="68">
        <f>_xlfn.XLOOKUP(Tabela4[[#This Row],[Destino]],Tabela2[Estado],Tabela2[Id_Porto],-1)</f>
        <v>5</v>
      </c>
      <c r="G4315" s="68">
        <f>_xlfn.XLOOKUP(Tabela4[[#This Row],[Tipo]],Tabela5[Tipo],Tabela5[Id_Carga],-1)</f>
        <v>3</v>
      </c>
      <c r="H4315" s="59">
        <f>MONTH(DATE(2024, FIND(Tabela4[[#This Row],[Mês]], "janfevmarabrmaijunjulagosetoutnovdez")/3 + 1, 1))</f>
        <v>10</v>
      </c>
      <c r="I4315" s="51">
        <v>9</v>
      </c>
      <c r="J4315" s="47">
        <v>18</v>
      </c>
    </row>
    <row r="4316" spans="1:10" x14ac:dyDescent="0.25">
      <c r="A4316" s="59" t="s">
        <v>205</v>
      </c>
      <c r="B4316" s="46" t="s">
        <v>191</v>
      </c>
      <c r="C4316" s="46" t="s">
        <v>186</v>
      </c>
      <c r="D4316" s="46" t="s">
        <v>180</v>
      </c>
      <c r="E4316" s="68">
        <f>_xlfn.XLOOKUP(Tabela4[[#This Row],[Origem]],Tabela2[Estado],Tabela2[Id_Porto],-1)</f>
        <v>11</v>
      </c>
      <c r="F4316" s="68">
        <f>_xlfn.XLOOKUP(Tabela4[[#This Row],[Destino]],Tabela2[Estado],Tabela2[Id_Porto],-1)</f>
        <v>5</v>
      </c>
      <c r="G4316" s="68">
        <f>_xlfn.XLOOKUP(Tabela4[[#This Row],[Tipo]],Tabela5[Tipo],Tabela5[Id_Carga],-1)</f>
        <v>3</v>
      </c>
      <c r="H4316" s="59">
        <f>MONTH(DATE(2024, FIND(Tabela4[[#This Row],[Mês]], "janfevmarabrmaijunjulagosetoutnovdez")/3 + 1, 1))</f>
        <v>10</v>
      </c>
      <c r="I4316" s="51">
        <v>9</v>
      </c>
      <c r="J4316" s="47">
        <v>18</v>
      </c>
    </row>
    <row r="4317" spans="1:10" x14ac:dyDescent="0.25">
      <c r="A4317" s="59" t="s">
        <v>205</v>
      </c>
      <c r="B4317" s="46" t="s">
        <v>191</v>
      </c>
      <c r="C4317" s="46" t="s">
        <v>184</v>
      </c>
      <c r="D4317" s="46" t="s">
        <v>177</v>
      </c>
      <c r="E4317" s="68">
        <f>_xlfn.XLOOKUP(Tabela4[[#This Row],[Origem]],Tabela2[Estado],Tabela2[Id_Porto],-1)</f>
        <v>9</v>
      </c>
      <c r="F4317" s="68">
        <f>_xlfn.XLOOKUP(Tabela4[[#This Row],[Destino]],Tabela2[Estado],Tabela2[Id_Porto],-1)</f>
        <v>1</v>
      </c>
      <c r="G4317" s="68">
        <f>_xlfn.XLOOKUP(Tabela4[[#This Row],[Tipo]],Tabela5[Tipo],Tabela5[Id_Carga],-1)</f>
        <v>3</v>
      </c>
      <c r="H4317" s="59">
        <f>MONTH(DATE(2024, FIND(Tabela4[[#This Row],[Mês]], "janfevmarabrmaijunjulagosetoutnovdez")/3 + 1, 1))</f>
        <v>10</v>
      </c>
      <c r="I4317" s="51">
        <v>9</v>
      </c>
      <c r="J4317" s="47">
        <v>18</v>
      </c>
    </row>
    <row r="4318" spans="1:10" x14ac:dyDescent="0.25">
      <c r="A4318" s="59" t="s">
        <v>205</v>
      </c>
      <c r="B4318" s="46" t="s">
        <v>192</v>
      </c>
      <c r="C4318" s="46" t="s">
        <v>183</v>
      </c>
      <c r="D4318" s="46" t="s">
        <v>180</v>
      </c>
      <c r="E4318" s="68">
        <f>_xlfn.XLOOKUP(Tabela4[[#This Row],[Origem]],Tabela2[Estado],Tabela2[Id_Porto],-1)</f>
        <v>8</v>
      </c>
      <c r="F4318" s="68">
        <f>_xlfn.XLOOKUP(Tabela4[[#This Row],[Destino]],Tabela2[Estado],Tabela2[Id_Porto],-1)</f>
        <v>5</v>
      </c>
      <c r="G4318" s="68">
        <f>_xlfn.XLOOKUP(Tabela4[[#This Row],[Tipo]],Tabela5[Tipo],Tabela5[Id_Carga],-1)</f>
        <v>1</v>
      </c>
      <c r="H4318" s="59">
        <f>MONTH(DATE(2024, FIND(Tabela4[[#This Row],[Mês]], "janfevmarabrmaijunjulagosetoutnovdez")/3 + 1, 1))</f>
        <v>10</v>
      </c>
      <c r="I4318" s="51">
        <v>17</v>
      </c>
      <c r="J4318" s="47">
        <v>17</v>
      </c>
    </row>
    <row r="4319" spans="1:10" x14ac:dyDescent="0.25">
      <c r="A4319" s="59" t="s">
        <v>205</v>
      </c>
      <c r="B4319" s="46" t="s">
        <v>191</v>
      </c>
      <c r="C4319" s="46" t="s">
        <v>181</v>
      </c>
      <c r="D4319" s="46" t="s">
        <v>182</v>
      </c>
      <c r="E4319" s="68">
        <f>_xlfn.XLOOKUP(Tabela4[[#This Row],[Origem]],Tabela2[Estado],Tabela2[Id_Porto],-1)</f>
        <v>6</v>
      </c>
      <c r="F4319" s="68">
        <f>_xlfn.XLOOKUP(Tabela4[[#This Row],[Destino]],Tabela2[Estado],Tabela2[Id_Porto],-1)</f>
        <v>7</v>
      </c>
      <c r="G4319" s="68">
        <f>_xlfn.XLOOKUP(Tabela4[[#This Row],[Tipo]],Tabela5[Tipo],Tabela5[Id_Carga],-1)</f>
        <v>3</v>
      </c>
      <c r="H4319" s="59">
        <f>MONTH(DATE(2024, FIND(Tabela4[[#This Row],[Mês]], "janfevmarabrmaijunjulagosetoutnovdez")/3 + 1, 1))</f>
        <v>10</v>
      </c>
      <c r="I4319" s="51">
        <v>8</v>
      </c>
      <c r="J4319" s="47">
        <v>16</v>
      </c>
    </row>
    <row r="4320" spans="1:10" x14ac:dyDescent="0.25">
      <c r="A4320" s="59" t="s">
        <v>205</v>
      </c>
      <c r="B4320" s="46" t="s">
        <v>191</v>
      </c>
      <c r="C4320" s="46" t="s">
        <v>181</v>
      </c>
      <c r="D4320" s="46" t="s">
        <v>179</v>
      </c>
      <c r="E4320" s="68">
        <f>_xlfn.XLOOKUP(Tabela4[[#This Row],[Origem]],Tabela2[Estado],Tabela2[Id_Porto],-1)</f>
        <v>6</v>
      </c>
      <c r="F4320" s="68">
        <f>_xlfn.XLOOKUP(Tabela4[[#This Row],[Destino]],Tabela2[Estado],Tabela2[Id_Porto],-1)</f>
        <v>3</v>
      </c>
      <c r="G4320" s="68">
        <f>_xlfn.XLOOKUP(Tabela4[[#This Row],[Tipo]],Tabela5[Tipo],Tabela5[Id_Carga],-1)</f>
        <v>3</v>
      </c>
      <c r="H4320" s="59">
        <f>MONTH(DATE(2024, FIND(Tabela4[[#This Row],[Mês]], "janfevmarabrmaijunjulagosetoutnovdez")/3 + 1, 1))</f>
        <v>10</v>
      </c>
      <c r="I4320" s="51">
        <v>8</v>
      </c>
      <c r="J4320" s="47">
        <v>16</v>
      </c>
    </row>
    <row r="4321" spans="1:10" x14ac:dyDescent="0.25">
      <c r="A4321" s="59" t="s">
        <v>205</v>
      </c>
      <c r="B4321" s="46" t="s">
        <v>193</v>
      </c>
      <c r="C4321" s="46" t="s">
        <v>86</v>
      </c>
      <c r="D4321" s="46" t="s">
        <v>183</v>
      </c>
      <c r="E4321" s="68">
        <f>_xlfn.XLOOKUP(Tabela4[[#This Row],[Origem]],Tabela2[Estado],Tabela2[Id_Porto],-1)</f>
        <v>4</v>
      </c>
      <c r="F4321" s="68">
        <f>_xlfn.XLOOKUP(Tabela4[[#This Row],[Destino]],Tabela2[Estado],Tabela2[Id_Porto],-1)</f>
        <v>8</v>
      </c>
      <c r="G4321" s="68">
        <f>_xlfn.XLOOKUP(Tabela4[[#This Row],[Tipo]],Tabela5[Tipo],Tabela5[Id_Carga],-1)</f>
        <v>4</v>
      </c>
      <c r="H4321" s="59">
        <f>MONTH(DATE(2024, FIND(Tabela4[[#This Row],[Mês]], "janfevmarabrmaijunjulagosetoutnovdez")/3 + 1, 1))</f>
        <v>10</v>
      </c>
      <c r="I4321" s="51">
        <v>8</v>
      </c>
      <c r="J4321" s="47">
        <v>16</v>
      </c>
    </row>
    <row r="4322" spans="1:10" x14ac:dyDescent="0.25">
      <c r="A4322" s="59" t="s">
        <v>205</v>
      </c>
      <c r="B4322" s="46" t="s">
        <v>192</v>
      </c>
      <c r="C4322" s="46" t="s">
        <v>180</v>
      </c>
      <c r="D4322" s="46" t="s">
        <v>184</v>
      </c>
      <c r="E4322" s="68">
        <f>_xlfn.XLOOKUP(Tabela4[[#This Row],[Origem]],Tabela2[Estado],Tabela2[Id_Porto],-1)</f>
        <v>5</v>
      </c>
      <c r="F4322" s="68">
        <f>_xlfn.XLOOKUP(Tabela4[[#This Row],[Destino]],Tabela2[Estado],Tabela2[Id_Porto],-1)</f>
        <v>9</v>
      </c>
      <c r="G4322" s="68">
        <f>_xlfn.XLOOKUP(Tabela4[[#This Row],[Tipo]],Tabela5[Tipo],Tabela5[Id_Carga],-1)</f>
        <v>1</v>
      </c>
      <c r="H4322" s="59">
        <f>MONTH(DATE(2024, FIND(Tabela4[[#This Row],[Mês]], "janfevmarabrmaijunjulagosetoutnovdez")/3 + 1, 1))</f>
        <v>10</v>
      </c>
      <c r="I4322" s="51">
        <v>16</v>
      </c>
      <c r="J4322" s="47">
        <v>16</v>
      </c>
    </row>
    <row r="4323" spans="1:10" x14ac:dyDescent="0.25">
      <c r="A4323" s="59" t="s">
        <v>205</v>
      </c>
      <c r="B4323" s="46" t="s">
        <v>191</v>
      </c>
      <c r="C4323" s="46" t="s">
        <v>185</v>
      </c>
      <c r="D4323" s="46" t="s">
        <v>186</v>
      </c>
      <c r="E4323" s="68">
        <f>_xlfn.XLOOKUP(Tabela4[[#This Row],[Origem]],Tabela2[Estado],Tabela2[Id_Porto],-1)</f>
        <v>10</v>
      </c>
      <c r="F4323" s="68">
        <f>_xlfn.XLOOKUP(Tabela4[[#This Row],[Destino]],Tabela2[Estado],Tabela2[Id_Porto],-1)</f>
        <v>11</v>
      </c>
      <c r="G4323" s="68">
        <f>_xlfn.XLOOKUP(Tabela4[[#This Row],[Tipo]],Tabela5[Tipo],Tabela5[Id_Carga],-1)</f>
        <v>3</v>
      </c>
      <c r="H4323" s="59">
        <f>MONTH(DATE(2024, FIND(Tabela4[[#This Row],[Mês]], "janfevmarabrmaijunjulagosetoutnovdez")/3 + 1, 1))</f>
        <v>10</v>
      </c>
      <c r="I4323" s="51">
        <v>8</v>
      </c>
      <c r="J4323" s="47">
        <v>16</v>
      </c>
    </row>
    <row r="4324" spans="1:10" x14ac:dyDescent="0.25">
      <c r="A4324" s="59" t="s">
        <v>205</v>
      </c>
      <c r="B4324" s="46" t="s">
        <v>192</v>
      </c>
      <c r="C4324" s="46" t="s">
        <v>184</v>
      </c>
      <c r="D4324" s="46" t="s">
        <v>180</v>
      </c>
      <c r="E4324" s="68">
        <f>_xlfn.XLOOKUP(Tabela4[[#This Row],[Origem]],Tabela2[Estado],Tabela2[Id_Porto],-1)</f>
        <v>9</v>
      </c>
      <c r="F4324" s="68">
        <f>_xlfn.XLOOKUP(Tabela4[[#This Row],[Destino]],Tabela2[Estado],Tabela2[Id_Porto],-1)</f>
        <v>5</v>
      </c>
      <c r="G4324" s="68">
        <f>_xlfn.XLOOKUP(Tabela4[[#This Row],[Tipo]],Tabela5[Tipo],Tabela5[Id_Carga],-1)</f>
        <v>1</v>
      </c>
      <c r="H4324" s="59">
        <f>MONTH(DATE(2024, FIND(Tabela4[[#This Row],[Mês]], "janfevmarabrmaijunjulagosetoutnovdez")/3 + 1, 1))</f>
        <v>10</v>
      </c>
      <c r="I4324" s="51">
        <v>16</v>
      </c>
      <c r="J4324" s="47">
        <v>16</v>
      </c>
    </row>
    <row r="4325" spans="1:10" x14ac:dyDescent="0.25">
      <c r="A4325" s="59" t="s">
        <v>205</v>
      </c>
      <c r="B4325" s="46" t="s">
        <v>191</v>
      </c>
      <c r="C4325" s="46" t="s">
        <v>184</v>
      </c>
      <c r="D4325" s="46" t="s">
        <v>183</v>
      </c>
      <c r="E4325" s="68">
        <f>_xlfn.XLOOKUP(Tabela4[[#This Row],[Origem]],Tabela2[Estado],Tabela2[Id_Porto],-1)</f>
        <v>9</v>
      </c>
      <c r="F4325" s="68">
        <f>_xlfn.XLOOKUP(Tabela4[[#This Row],[Destino]],Tabela2[Estado],Tabela2[Id_Porto],-1)</f>
        <v>8</v>
      </c>
      <c r="G4325" s="68">
        <f>_xlfn.XLOOKUP(Tabela4[[#This Row],[Tipo]],Tabela5[Tipo],Tabela5[Id_Carga],-1)</f>
        <v>3</v>
      </c>
      <c r="H4325" s="59">
        <f>MONTH(DATE(2024, FIND(Tabela4[[#This Row],[Mês]], "janfevmarabrmaijunjulagosetoutnovdez")/3 + 1, 1))</f>
        <v>10</v>
      </c>
      <c r="I4325" s="51">
        <v>8</v>
      </c>
      <c r="J4325" s="47">
        <v>16</v>
      </c>
    </row>
    <row r="4326" spans="1:10" x14ac:dyDescent="0.25">
      <c r="A4326" s="59" t="s">
        <v>205</v>
      </c>
      <c r="B4326" s="46" t="s">
        <v>192</v>
      </c>
      <c r="C4326" s="46" t="s">
        <v>177</v>
      </c>
      <c r="D4326" s="46" t="s">
        <v>181</v>
      </c>
      <c r="E4326" s="68">
        <f>_xlfn.XLOOKUP(Tabela4[[#This Row],[Origem]],Tabela2[Estado],Tabela2[Id_Porto],-1)</f>
        <v>1</v>
      </c>
      <c r="F4326" s="68">
        <f>_xlfn.XLOOKUP(Tabela4[[#This Row],[Destino]],Tabela2[Estado],Tabela2[Id_Porto],-1)</f>
        <v>6</v>
      </c>
      <c r="G4326" s="68">
        <f>_xlfn.XLOOKUP(Tabela4[[#This Row],[Tipo]],Tabela5[Tipo],Tabela5[Id_Carga],-1)</f>
        <v>1</v>
      </c>
      <c r="H4326" s="59">
        <f>MONTH(DATE(2024, FIND(Tabela4[[#This Row],[Mês]], "janfevmarabrmaijunjulagosetoutnovdez")/3 + 1, 1))</f>
        <v>10</v>
      </c>
      <c r="I4326" s="51">
        <v>15</v>
      </c>
      <c r="J4326" s="47">
        <v>15</v>
      </c>
    </row>
    <row r="4327" spans="1:10" x14ac:dyDescent="0.25">
      <c r="A4327" s="59" t="s">
        <v>205</v>
      </c>
      <c r="B4327" s="46" t="s">
        <v>192</v>
      </c>
      <c r="C4327" s="46" t="s">
        <v>181</v>
      </c>
      <c r="D4327" s="46" t="s">
        <v>186</v>
      </c>
      <c r="E4327" s="68">
        <f>_xlfn.XLOOKUP(Tabela4[[#This Row],[Origem]],Tabela2[Estado],Tabela2[Id_Porto],-1)</f>
        <v>6</v>
      </c>
      <c r="F4327" s="68">
        <f>_xlfn.XLOOKUP(Tabela4[[#This Row],[Destino]],Tabela2[Estado],Tabela2[Id_Porto],-1)</f>
        <v>11</v>
      </c>
      <c r="G4327" s="68">
        <f>_xlfn.XLOOKUP(Tabela4[[#This Row],[Tipo]],Tabela5[Tipo],Tabela5[Id_Carga],-1)</f>
        <v>1</v>
      </c>
      <c r="H4327" s="59">
        <f>MONTH(DATE(2024, FIND(Tabela4[[#This Row],[Mês]], "janfevmarabrmaijunjulagosetoutnovdez")/3 + 1, 1))</f>
        <v>10</v>
      </c>
      <c r="I4327" s="51">
        <v>15</v>
      </c>
      <c r="J4327" s="47">
        <v>15</v>
      </c>
    </row>
    <row r="4328" spans="1:10" x14ac:dyDescent="0.25">
      <c r="A4328" s="59" t="s">
        <v>205</v>
      </c>
      <c r="B4328" s="46" t="s">
        <v>192</v>
      </c>
      <c r="C4328" s="46" t="s">
        <v>182</v>
      </c>
      <c r="D4328" s="46" t="s">
        <v>183</v>
      </c>
      <c r="E4328" s="68">
        <f>_xlfn.XLOOKUP(Tabela4[[#This Row],[Origem]],Tabela2[Estado],Tabela2[Id_Porto],-1)</f>
        <v>7</v>
      </c>
      <c r="F4328" s="68">
        <f>_xlfn.XLOOKUP(Tabela4[[#This Row],[Destino]],Tabela2[Estado],Tabela2[Id_Porto],-1)</f>
        <v>8</v>
      </c>
      <c r="G4328" s="68">
        <f>_xlfn.XLOOKUP(Tabela4[[#This Row],[Tipo]],Tabela5[Tipo],Tabela5[Id_Carga],-1)</f>
        <v>1</v>
      </c>
      <c r="H4328" s="59">
        <f>MONTH(DATE(2024, FIND(Tabela4[[#This Row],[Mês]], "janfevmarabrmaijunjulagosetoutnovdez")/3 + 1, 1))</f>
        <v>10</v>
      </c>
      <c r="I4328" s="51">
        <v>15</v>
      </c>
      <c r="J4328" s="47">
        <v>15</v>
      </c>
    </row>
    <row r="4329" spans="1:10" x14ac:dyDescent="0.25">
      <c r="A4329" s="59" t="s">
        <v>205</v>
      </c>
      <c r="B4329" s="46" t="s">
        <v>192</v>
      </c>
      <c r="C4329" s="46" t="s">
        <v>180</v>
      </c>
      <c r="D4329" s="46" t="s">
        <v>184</v>
      </c>
      <c r="E4329" s="68">
        <f>_xlfn.XLOOKUP(Tabela4[[#This Row],[Origem]],Tabela2[Estado],Tabela2[Id_Porto],-1)</f>
        <v>5</v>
      </c>
      <c r="F4329" s="68">
        <f>_xlfn.XLOOKUP(Tabela4[[#This Row],[Destino]],Tabela2[Estado],Tabela2[Id_Porto],-1)</f>
        <v>9</v>
      </c>
      <c r="G4329" s="68">
        <f>_xlfn.XLOOKUP(Tabela4[[#This Row],[Tipo]],Tabela5[Tipo],Tabela5[Id_Carga],-1)</f>
        <v>1</v>
      </c>
      <c r="H4329" s="59">
        <f>MONTH(DATE(2024, FIND(Tabela4[[#This Row],[Mês]], "janfevmarabrmaijunjulagosetoutnovdez")/3 + 1, 1))</f>
        <v>10</v>
      </c>
      <c r="I4329" s="51">
        <v>15</v>
      </c>
      <c r="J4329" s="47">
        <v>15</v>
      </c>
    </row>
    <row r="4330" spans="1:10" x14ac:dyDescent="0.25">
      <c r="A4330" s="59" t="s">
        <v>205</v>
      </c>
      <c r="B4330" s="46" t="s">
        <v>192</v>
      </c>
      <c r="C4330" s="46" t="s">
        <v>177</v>
      </c>
      <c r="D4330" s="46" t="s">
        <v>86</v>
      </c>
      <c r="E4330" s="68">
        <f>_xlfn.XLOOKUP(Tabela4[[#This Row],[Origem]],Tabela2[Estado],Tabela2[Id_Porto],-1)</f>
        <v>1</v>
      </c>
      <c r="F4330" s="68">
        <f>_xlfn.XLOOKUP(Tabela4[[#This Row],[Destino]],Tabela2[Estado],Tabela2[Id_Porto],-1)</f>
        <v>4</v>
      </c>
      <c r="G4330" s="68">
        <f>_xlfn.XLOOKUP(Tabela4[[#This Row],[Tipo]],Tabela5[Tipo],Tabela5[Id_Carga],-1)</f>
        <v>1</v>
      </c>
      <c r="H4330" s="59">
        <f>MONTH(DATE(2024, FIND(Tabela4[[#This Row],[Mês]], "janfevmarabrmaijunjulagosetoutnovdez")/3 + 1, 1))</f>
        <v>10</v>
      </c>
      <c r="I4330" s="51">
        <v>14</v>
      </c>
      <c r="J4330" s="47">
        <v>14</v>
      </c>
    </row>
    <row r="4331" spans="1:10" x14ac:dyDescent="0.25">
      <c r="A4331" s="59" t="s">
        <v>205</v>
      </c>
      <c r="B4331" s="46" t="s">
        <v>191</v>
      </c>
      <c r="C4331" s="46" t="s">
        <v>177</v>
      </c>
      <c r="D4331" s="46" t="s">
        <v>184</v>
      </c>
      <c r="E4331" s="68">
        <f>_xlfn.XLOOKUP(Tabela4[[#This Row],[Origem]],Tabela2[Estado],Tabela2[Id_Porto],-1)</f>
        <v>1</v>
      </c>
      <c r="F4331" s="68">
        <f>_xlfn.XLOOKUP(Tabela4[[#This Row],[Destino]],Tabela2[Estado],Tabela2[Id_Porto],-1)</f>
        <v>9</v>
      </c>
      <c r="G4331" s="68">
        <f>_xlfn.XLOOKUP(Tabela4[[#This Row],[Tipo]],Tabela5[Tipo],Tabela5[Id_Carga],-1)</f>
        <v>3</v>
      </c>
      <c r="H4331" s="59">
        <f>MONTH(DATE(2024, FIND(Tabela4[[#This Row],[Mês]], "janfevmarabrmaijunjulagosetoutnovdez")/3 + 1, 1))</f>
        <v>10</v>
      </c>
      <c r="I4331" s="51">
        <v>7</v>
      </c>
      <c r="J4331" s="47">
        <v>14</v>
      </c>
    </row>
    <row r="4332" spans="1:10" x14ac:dyDescent="0.25">
      <c r="A4332" s="59" t="s">
        <v>205</v>
      </c>
      <c r="B4332" s="46" t="s">
        <v>191</v>
      </c>
      <c r="C4332" s="46" t="s">
        <v>181</v>
      </c>
      <c r="D4332" s="46" t="s">
        <v>86</v>
      </c>
      <c r="E4332" s="68">
        <f>_xlfn.XLOOKUP(Tabela4[[#This Row],[Origem]],Tabela2[Estado],Tabela2[Id_Porto],-1)</f>
        <v>6</v>
      </c>
      <c r="F4332" s="68">
        <f>_xlfn.XLOOKUP(Tabela4[[#This Row],[Destino]],Tabela2[Estado],Tabela2[Id_Porto],-1)</f>
        <v>4</v>
      </c>
      <c r="G4332" s="68">
        <f>_xlfn.XLOOKUP(Tabela4[[#This Row],[Tipo]],Tabela5[Tipo],Tabela5[Id_Carga],-1)</f>
        <v>3</v>
      </c>
      <c r="H4332" s="59">
        <f>MONTH(DATE(2024, FIND(Tabela4[[#This Row],[Mês]], "janfevmarabrmaijunjulagosetoutnovdez")/3 + 1, 1))</f>
        <v>10</v>
      </c>
      <c r="I4332" s="51">
        <v>7</v>
      </c>
      <c r="J4332" s="47">
        <v>14</v>
      </c>
    </row>
    <row r="4333" spans="1:10" x14ac:dyDescent="0.25">
      <c r="A4333" s="59" t="s">
        <v>205</v>
      </c>
      <c r="B4333" s="46" t="s">
        <v>192</v>
      </c>
      <c r="C4333" s="46" t="s">
        <v>180</v>
      </c>
      <c r="D4333" s="46" t="s">
        <v>184</v>
      </c>
      <c r="E4333" s="68">
        <f>_xlfn.XLOOKUP(Tabela4[[#This Row],[Origem]],Tabela2[Estado],Tabela2[Id_Porto],-1)</f>
        <v>5</v>
      </c>
      <c r="F4333" s="68">
        <f>_xlfn.XLOOKUP(Tabela4[[#This Row],[Destino]],Tabela2[Estado],Tabela2[Id_Porto],-1)</f>
        <v>9</v>
      </c>
      <c r="G4333" s="68">
        <f>_xlfn.XLOOKUP(Tabela4[[#This Row],[Tipo]],Tabela5[Tipo],Tabela5[Id_Carga],-1)</f>
        <v>1</v>
      </c>
      <c r="H4333" s="59">
        <f>MONTH(DATE(2024, FIND(Tabela4[[#This Row],[Mês]], "janfevmarabrmaijunjulagosetoutnovdez")/3 + 1, 1))</f>
        <v>10</v>
      </c>
      <c r="I4333" s="51">
        <v>14</v>
      </c>
      <c r="J4333" s="47">
        <v>14</v>
      </c>
    </row>
    <row r="4334" spans="1:10" x14ac:dyDescent="0.25">
      <c r="A4334" s="59" t="s">
        <v>205</v>
      </c>
      <c r="B4334" s="46" t="s">
        <v>191</v>
      </c>
      <c r="C4334" s="46" t="s">
        <v>183</v>
      </c>
      <c r="D4334" s="46" t="s">
        <v>86</v>
      </c>
      <c r="E4334" s="68">
        <f>_xlfn.XLOOKUP(Tabela4[[#This Row],[Origem]],Tabela2[Estado],Tabela2[Id_Porto],-1)</f>
        <v>8</v>
      </c>
      <c r="F4334" s="68">
        <f>_xlfn.XLOOKUP(Tabela4[[#This Row],[Destino]],Tabela2[Estado],Tabela2[Id_Porto],-1)</f>
        <v>4</v>
      </c>
      <c r="G4334" s="68">
        <f>_xlfn.XLOOKUP(Tabela4[[#This Row],[Tipo]],Tabela5[Tipo],Tabela5[Id_Carga],-1)</f>
        <v>3</v>
      </c>
      <c r="H4334" s="59">
        <f>MONTH(DATE(2024, FIND(Tabela4[[#This Row],[Mês]], "janfevmarabrmaijunjulagosetoutnovdez")/3 + 1, 1))</f>
        <v>10</v>
      </c>
      <c r="I4334" s="51">
        <v>7</v>
      </c>
      <c r="J4334" s="47">
        <v>14</v>
      </c>
    </row>
    <row r="4335" spans="1:10" x14ac:dyDescent="0.25">
      <c r="A4335" s="59" t="s">
        <v>205</v>
      </c>
      <c r="B4335" s="46" t="s">
        <v>191</v>
      </c>
      <c r="C4335" s="46" t="s">
        <v>187</v>
      </c>
      <c r="D4335" s="46" t="s">
        <v>177</v>
      </c>
      <c r="E4335" s="68">
        <f>_xlfn.XLOOKUP(Tabela4[[#This Row],[Origem]],Tabela2[Estado],Tabela2[Id_Porto],-1)</f>
        <v>12</v>
      </c>
      <c r="F4335" s="68">
        <f>_xlfn.XLOOKUP(Tabela4[[#This Row],[Destino]],Tabela2[Estado],Tabela2[Id_Porto],-1)</f>
        <v>1</v>
      </c>
      <c r="G4335" s="68">
        <f>_xlfn.XLOOKUP(Tabela4[[#This Row],[Tipo]],Tabela5[Tipo],Tabela5[Id_Carga],-1)</f>
        <v>3</v>
      </c>
      <c r="H4335" s="59">
        <f>MONTH(DATE(2024, FIND(Tabela4[[#This Row],[Mês]], "janfevmarabrmaijunjulagosetoutnovdez")/3 + 1, 1))</f>
        <v>10</v>
      </c>
      <c r="I4335" s="51">
        <v>7</v>
      </c>
      <c r="J4335" s="47">
        <v>14</v>
      </c>
    </row>
    <row r="4336" spans="1:10" x14ac:dyDescent="0.25">
      <c r="A4336" s="59" t="s">
        <v>205</v>
      </c>
      <c r="B4336" s="46" t="s">
        <v>193</v>
      </c>
      <c r="C4336" s="46" t="s">
        <v>187</v>
      </c>
      <c r="D4336" s="46" t="s">
        <v>86</v>
      </c>
      <c r="E4336" s="68">
        <f>_xlfn.XLOOKUP(Tabela4[[#This Row],[Origem]],Tabela2[Estado],Tabela2[Id_Porto],-1)</f>
        <v>12</v>
      </c>
      <c r="F4336" s="68">
        <f>_xlfn.XLOOKUP(Tabela4[[#This Row],[Destino]],Tabela2[Estado],Tabela2[Id_Porto],-1)</f>
        <v>4</v>
      </c>
      <c r="G4336" s="68">
        <f>_xlfn.XLOOKUP(Tabela4[[#This Row],[Tipo]],Tabela5[Tipo],Tabela5[Id_Carga],-1)</f>
        <v>4</v>
      </c>
      <c r="H4336" s="59">
        <f>MONTH(DATE(2024, FIND(Tabela4[[#This Row],[Mês]], "janfevmarabrmaijunjulagosetoutnovdez")/3 + 1, 1))</f>
        <v>10</v>
      </c>
      <c r="I4336" s="51">
        <v>7</v>
      </c>
      <c r="J4336" s="47">
        <v>14</v>
      </c>
    </row>
    <row r="4337" spans="1:10" x14ac:dyDescent="0.25">
      <c r="A4337" s="59" t="s">
        <v>205</v>
      </c>
      <c r="B4337" s="46" t="s">
        <v>192</v>
      </c>
      <c r="C4337" s="46" t="s">
        <v>187</v>
      </c>
      <c r="D4337" s="46" t="s">
        <v>186</v>
      </c>
      <c r="E4337" s="68">
        <f>_xlfn.XLOOKUP(Tabela4[[#This Row],[Origem]],Tabela2[Estado],Tabela2[Id_Porto],-1)</f>
        <v>12</v>
      </c>
      <c r="F4337" s="68">
        <f>_xlfn.XLOOKUP(Tabela4[[#This Row],[Destino]],Tabela2[Estado],Tabela2[Id_Porto],-1)</f>
        <v>11</v>
      </c>
      <c r="G4337" s="68">
        <f>_xlfn.XLOOKUP(Tabela4[[#This Row],[Tipo]],Tabela5[Tipo],Tabela5[Id_Carga],-1)</f>
        <v>1</v>
      </c>
      <c r="H4337" s="59">
        <f>MONTH(DATE(2024, FIND(Tabela4[[#This Row],[Mês]], "janfevmarabrmaijunjulagosetoutnovdez")/3 + 1, 1))</f>
        <v>10</v>
      </c>
      <c r="I4337" s="51">
        <v>14</v>
      </c>
      <c r="J4337" s="47">
        <v>14</v>
      </c>
    </row>
    <row r="4338" spans="1:10" x14ac:dyDescent="0.25">
      <c r="A4338" s="59" t="s">
        <v>205</v>
      </c>
      <c r="B4338" s="46" t="s">
        <v>191</v>
      </c>
      <c r="C4338" s="46" t="s">
        <v>186</v>
      </c>
      <c r="D4338" s="46" t="s">
        <v>186</v>
      </c>
      <c r="E4338" s="68">
        <f>_xlfn.XLOOKUP(Tabela4[[#This Row],[Origem]],Tabela2[Estado],Tabela2[Id_Porto],-1)</f>
        <v>11</v>
      </c>
      <c r="F4338" s="68">
        <f>_xlfn.XLOOKUP(Tabela4[[#This Row],[Destino]],Tabela2[Estado],Tabela2[Id_Porto],-1)</f>
        <v>11</v>
      </c>
      <c r="G4338" s="68">
        <f>_xlfn.XLOOKUP(Tabela4[[#This Row],[Tipo]],Tabela5[Tipo],Tabela5[Id_Carga],-1)</f>
        <v>3</v>
      </c>
      <c r="H4338" s="59">
        <f>MONTH(DATE(2024, FIND(Tabela4[[#This Row],[Mês]], "janfevmarabrmaijunjulagosetoutnovdez")/3 + 1, 1))</f>
        <v>10</v>
      </c>
      <c r="I4338" s="51">
        <v>7</v>
      </c>
      <c r="J4338" s="47">
        <v>14</v>
      </c>
    </row>
    <row r="4339" spans="1:10" x14ac:dyDescent="0.25">
      <c r="A4339" s="59" t="s">
        <v>205</v>
      </c>
      <c r="B4339" s="46" t="s">
        <v>191</v>
      </c>
      <c r="C4339" s="46" t="s">
        <v>184</v>
      </c>
      <c r="D4339" s="46" t="s">
        <v>86</v>
      </c>
      <c r="E4339" s="68">
        <f>_xlfn.XLOOKUP(Tabela4[[#This Row],[Origem]],Tabela2[Estado],Tabela2[Id_Porto],-1)</f>
        <v>9</v>
      </c>
      <c r="F4339" s="68">
        <f>_xlfn.XLOOKUP(Tabela4[[#This Row],[Destino]],Tabela2[Estado],Tabela2[Id_Porto],-1)</f>
        <v>4</v>
      </c>
      <c r="G4339" s="68">
        <f>_xlfn.XLOOKUP(Tabela4[[#This Row],[Tipo]],Tabela5[Tipo],Tabela5[Id_Carga],-1)</f>
        <v>3</v>
      </c>
      <c r="H4339" s="59">
        <f>MONTH(DATE(2024, FIND(Tabela4[[#This Row],[Mês]], "janfevmarabrmaijunjulagosetoutnovdez")/3 + 1, 1))</f>
        <v>10</v>
      </c>
      <c r="I4339" s="51">
        <v>7</v>
      </c>
      <c r="J4339" s="47">
        <v>14</v>
      </c>
    </row>
    <row r="4340" spans="1:10" x14ac:dyDescent="0.25">
      <c r="A4340" s="59" t="s">
        <v>205</v>
      </c>
      <c r="B4340" s="46" t="s">
        <v>192</v>
      </c>
      <c r="C4340" s="46" t="s">
        <v>180</v>
      </c>
      <c r="D4340" s="46" t="s">
        <v>184</v>
      </c>
      <c r="E4340" s="68">
        <f>_xlfn.XLOOKUP(Tabela4[[#This Row],[Origem]],Tabela2[Estado],Tabela2[Id_Porto],-1)</f>
        <v>5</v>
      </c>
      <c r="F4340" s="68">
        <f>_xlfn.XLOOKUP(Tabela4[[#This Row],[Destino]],Tabela2[Estado],Tabela2[Id_Porto],-1)</f>
        <v>9</v>
      </c>
      <c r="G4340" s="68">
        <f>_xlfn.XLOOKUP(Tabela4[[#This Row],[Tipo]],Tabela5[Tipo],Tabela5[Id_Carga],-1)</f>
        <v>1</v>
      </c>
      <c r="H4340" s="59">
        <f>MONTH(DATE(2024, FIND(Tabela4[[#This Row],[Mês]], "janfevmarabrmaijunjulagosetoutnovdez")/3 + 1, 1))</f>
        <v>10</v>
      </c>
      <c r="I4340" s="51">
        <v>13</v>
      </c>
      <c r="J4340" s="47">
        <v>13</v>
      </c>
    </row>
    <row r="4341" spans="1:10" x14ac:dyDescent="0.25">
      <c r="A4341" s="59" t="s">
        <v>205</v>
      </c>
      <c r="B4341" s="46" t="s">
        <v>192</v>
      </c>
      <c r="C4341" s="46" t="s">
        <v>186</v>
      </c>
      <c r="D4341" s="46" t="s">
        <v>177</v>
      </c>
      <c r="E4341" s="68">
        <f>_xlfn.XLOOKUP(Tabela4[[#This Row],[Origem]],Tabela2[Estado],Tabela2[Id_Porto],-1)</f>
        <v>11</v>
      </c>
      <c r="F4341" s="68">
        <f>_xlfn.XLOOKUP(Tabela4[[#This Row],[Destino]],Tabela2[Estado],Tabela2[Id_Porto],-1)</f>
        <v>1</v>
      </c>
      <c r="G4341" s="68">
        <f>_xlfn.XLOOKUP(Tabela4[[#This Row],[Tipo]],Tabela5[Tipo],Tabela5[Id_Carga],-1)</f>
        <v>1</v>
      </c>
      <c r="H4341" s="59">
        <f>MONTH(DATE(2024, FIND(Tabela4[[#This Row],[Mês]], "janfevmarabrmaijunjulagosetoutnovdez")/3 + 1, 1))</f>
        <v>10</v>
      </c>
      <c r="I4341" s="51">
        <v>13</v>
      </c>
      <c r="J4341" s="47">
        <v>13</v>
      </c>
    </row>
    <row r="4342" spans="1:10" x14ac:dyDescent="0.25">
      <c r="A4342" s="59" t="s">
        <v>205</v>
      </c>
      <c r="B4342" s="46" t="s">
        <v>192</v>
      </c>
      <c r="C4342" s="46" t="s">
        <v>184</v>
      </c>
      <c r="D4342" s="46" t="s">
        <v>177</v>
      </c>
      <c r="E4342" s="68">
        <f>_xlfn.XLOOKUP(Tabela4[[#This Row],[Origem]],Tabela2[Estado],Tabela2[Id_Porto],-1)</f>
        <v>9</v>
      </c>
      <c r="F4342" s="68">
        <f>_xlfn.XLOOKUP(Tabela4[[#This Row],[Destino]],Tabela2[Estado],Tabela2[Id_Porto],-1)</f>
        <v>1</v>
      </c>
      <c r="G4342" s="68">
        <f>_xlfn.XLOOKUP(Tabela4[[#This Row],[Tipo]],Tabela5[Tipo],Tabela5[Id_Carga],-1)</f>
        <v>1</v>
      </c>
      <c r="H4342" s="59">
        <f>MONTH(DATE(2024, FIND(Tabela4[[#This Row],[Mês]], "janfevmarabrmaijunjulagosetoutnovdez")/3 + 1, 1))</f>
        <v>10</v>
      </c>
      <c r="I4342" s="51">
        <v>13</v>
      </c>
      <c r="J4342" s="47">
        <v>13</v>
      </c>
    </row>
    <row r="4343" spans="1:10" x14ac:dyDescent="0.25">
      <c r="A4343" s="59" t="s">
        <v>205</v>
      </c>
      <c r="B4343" s="46" t="s">
        <v>192</v>
      </c>
      <c r="C4343" s="46" t="s">
        <v>86</v>
      </c>
      <c r="D4343" s="46" t="s">
        <v>184</v>
      </c>
      <c r="E4343" s="68">
        <f>_xlfn.XLOOKUP(Tabela4[[#This Row],[Origem]],Tabela2[Estado],Tabela2[Id_Porto],-1)</f>
        <v>4</v>
      </c>
      <c r="F4343" s="68">
        <f>_xlfn.XLOOKUP(Tabela4[[#This Row],[Destino]],Tabela2[Estado],Tabela2[Id_Porto],-1)</f>
        <v>9</v>
      </c>
      <c r="G4343" s="68">
        <f>_xlfn.XLOOKUP(Tabela4[[#This Row],[Tipo]],Tabela5[Tipo],Tabela5[Id_Carga],-1)</f>
        <v>1</v>
      </c>
      <c r="H4343" s="59">
        <f>MONTH(DATE(2024, FIND(Tabela4[[#This Row],[Mês]], "janfevmarabrmaijunjulagosetoutnovdez")/3 + 1, 1))</f>
        <v>10</v>
      </c>
      <c r="I4343" s="51">
        <v>12</v>
      </c>
      <c r="J4343" s="47">
        <v>12</v>
      </c>
    </row>
    <row r="4344" spans="1:10" x14ac:dyDescent="0.25">
      <c r="A4344" s="59" t="s">
        <v>205</v>
      </c>
      <c r="B4344" s="46" t="s">
        <v>192</v>
      </c>
      <c r="C4344" s="46" t="s">
        <v>180</v>
      </c>
      <c r="D4344" s="46" t="s">
        <v>86</v>
      </c>
      <c r="E4344" s="68">
        <f>_xlfn.XLOOKUP(Tabela4[[#This Row],[Origem]],Tabela2[Estado],Tabela2[Id_Porto],-1)</f>
        <v>5</v>
      </c>
      <c r="F4344" s="68">
        <f>_xlfn.XLOOKUP(Tabela4[[#This Row],[Destino]],Tabela2[Estado],Tabela2[Id_Porto],-1)</f>
        <v>4</v>
      </c>
      <c r="G4344" s="68">
        <f>_xlfn.XLOOKUP(Tabela4[[#This Row],[Tipo]],Tabela5[Tipo],Tabela5[Id_Carga],-1)</f>
        <v>1</v>
      </c>
      <c r="H4344" s="59">
        <f>MONTH(DATE(2024, FIND(Tabela4[[#This Row],[Mês]], "janfevmarabrmaijunjulagosetoutnovdez")/3 + 1, 1))</f>
        <v>10</v>
      </c>
      <c r="I4344" s="51">
        <v>12</v>
      </c>
      <c r="J4344" s="47">
        <v>12</v>
      </c>
    </row>
    <row r="4345" spans="1:10" x14ac:dyDescent="0.25">
      <c r="A4345" s="59" t="s">
        <v>205</v>
      </c>
      <c r="B4345" s="46" t="s">
        <v>192</v>
      </c>
      <c r="C4345" s="46" t="s">
        <v>180</v>
      </c>
      <c r="D4345" s="46" t="s">
        <v>186</v>
      </c>
      <c r="E4345" s="68">
        <f>_xlfn.XLOOKUP(Tabela4[[#This Row],[Origem]],Tabela2[Estado],Tabela2[Id_Porto],-1)</f>
        <v>5</v>
      </c>
      <c r="F4345" s="68">
        <f>_xlfn.XLOOKUP(Tabela4[[#This Row],[Destino]],Tabela2[Estado],Tabela2[Id_Porto],-1)</f>
        <v>11</v>
      </c>
      <c r="G4345" s="68">
        <f>_xlfn.XLOOKUP(Tabela4[[#This Row],[Tipo]],Tabela5[Tipo],Tabela5[Id_Carga],-1)</f>
        <v>1</v>
      </c>
      <c r="H4345" s="59">
        <f>MONTH(DATE(2024, FIND(Tabela4[[#This Row],[Mês]], "janfevmarabrmaijunjulagosetoutnovdez")/3 + 1, 1))</f>
        <v>10</v>
      </c>
      <c r="I4345" s="51">
        <v>12</v>
      </c>
      <c r="J4345" s="47">
        <v>12</v>
      </c>
    </row>
    <row r="4346" spans="1:10" x14ac:dyDescent="0.25">
      <c r="A4346" s="59" t="s">
        <v>205</v>
      </c>
      <c r="B4346" s="46" t="s">
        <v>191</v>
      </c>
      <c r="C4346" s="46" t="s">
        <v>183</v>
      </c>
      <c r="D4346" s="46" t="s">
        <v>181</v>
      </c>
      <c r="E4346" s="68">
        <f>_xlfn.XLOOKUP(Tabela4[[#This Row],[Origem]],Tabela2[Estado],Tabela2[Id_Porto],-1)</f>
        <v>8</v>
      </c>
      <c r="F4346" s="68">
        <f>_xlfn.XLOOKUP(Tabela4[[#This Row],[Destino]],Tabela2[Estado],Tabela2[Id_Porto],-1)</f>
        <v>6</v>
      </c>
      <c r="G4346" s="68">
        <f>_xlfn.XLOOKUP(Tabela4[[#This Row],[Tipo]],Tabela5[Tipo],Tabela5[Id_Carga],-1)</f>
        <v>3</v>
      </c>
      <c r="H4346" s="59">
        <f>MONTH(DATE(2024, FIND(Tabela4[[#This Row],[Mês]], "janfevmarabrmaijunjulagosetoutnovdez")/3 + 1, 1))</f>
        <v>10</v>
      </c>
      <c r="I4346" s="51">
        <v>6</v>
      </c>
      <c r="J4346" s="47">
        <v>12</v>
      </c>
    </row>
    <row r="4347" spans="1:10" x14ac:dyDescent="0.25">
      <c r="A4347" s="59" t="s">
        <v>205</v>
      </c>
      <c r="B4347" s="46" t="s">
        <v>191</v>
      </c>
      <c r="C4347" s="46" t="s">
        <v>183</v>
      </c>
      <c r="D4347" s="46" t="s">
        <v>186</v>
      </c>
      <c r="E4347" s="68">
        <f>_xlfn.XLOOKUP(Tabela4[[#This Row],[Origem]],Tabela2[Estado],Tabela2[Id_Porto],-1)</f>
        <v>8</v>
      </c>
      <c r="F4347" s="68">
        <f>_xlfn.XLOOKUP(Tabela4[[#This Row],[Destino]],Tabela2[Estado],Tabela2[Id_Porto],-1)</f>
        <v>11</v>
      </c>
      <c r="G4347" s="68">
        <f>_xlfn.XLOOKUP(Tabela4[[#This Row],[Tipo]],Tabela5[Tipo],Tabela5[Id_Carga],-1)</f>
        <v>3</v>
      </c>
      <c r="H4347" s="59">
        <f>MONTH(DATE(2024, FIND(Tabela4[[#This Row],[Mês]], "janfevmarabrmaijunjulagosetoutnovdez")/3 + 1, 1))</f>
        <v>10</v>
      </c>
      <c r="I4347" s="51">
        <v>6</v>
      </c>
      <c r="J4347" s="47">
        <v>12</v>
      </c>
    </row>
    <row r="4348" spans="1:10" x14ac:dyDescent="0.25">
      <c r="A4348" s="59" t="s">
        <v>205</v>
      </c>
      <c r="B4348" s="46" t="s">
        <v>192</v>
      </c>
      <c r="C4348" s="46" t="s">
        <v>186</v>
      </c>
      <c r="D4348" s="46" t="s">
        <v>180</v>
      </c>
      <c r="E4348" s="68">
        <f>_xlfn.XLOOKUP(Tabela4[[#This Row],[Origem]],Tabela2[Estado],Tabela2[Id_Porto],-1)</f>
        <v>11</v>
      </c>
      <c r="F4348" s="68">
        <f>_xlfn.XLOOKUP(Tabela4[[#This Row],[Destino]],Tabela2[Estado],Tabela2[Id_Porto],-1)</f>
        <v>5</v>
      </c>
      <c r="G4348" s="68">
        <f>_xlfn.XLOOKUP(Tabela4[[#This Row],[Tipo]],Tabela5[Tipo],Tabela5[Id_Carga],-1)</f>
        <v>1</v>
      </c>
      <c r="H4348" s="59">
        <f>MONTH(DATE(2024, FIND(Tabela4[[#This Row],[Mês]], "janfevmarabrmaijunjulagosetoutnovdez")/3 + 1, 1))</f>
        <v>10</v>
      </c>
      <c r="I4348" s="51">
        <v>12</v>
      </c>
      <c r="J4348" s="47">
        <v>12</v>
      </c>
    </row>
    <row r="4349" spans="1:10" x14ac:dyDescent="0.25">
      <c r="A4349" s="59" t="s">
        <v>205</v>
      </c>
      <c r="B4349" s="46" t="s">
        <v>191</v>
      </c>
      <c r="C4349" s="46" t="s">
        <v>186</v>
      </c>
      <c r="D4349" s="46" t="s">
        <v>183</v>
      </c>
      <c r="E4349" s="68">
        <f>_xlfn.XLOOKUP(Tabela4[[#This Row],[Origem]],Tabela2[Estado],Tabela2[Id_Porto],-1)</f>
        <v>11</v>
      </c>
      <c r="F4349" s="68">
        <f>_xlfn.XLOOKUP(Tabela4[[#This Row],[Destino]],Tabela2[Estado],Tabela2[Id_Porto],-1)</f>
        <v>8</v>
      </c>
      <c r="G4349" s="68">
        <f>_xlfn.XLOOKUP(Tabela4[[#This Row],[Tipo]],Tabela5[Tipo],Tabela5[Id_Carga],-1)</f>
        <v>3</v>
      </c>
      <c r="H4349" s="59">
        <f>MONTH(DATE(2024, FIND(Tabela4[[#This Row],[Mês]], "janfevmarabrmaijunjulagosetoutnovdez")/3 + 1, 1))</f>
        <v>10</v>
      </c>
      <c r="I4349" s="51">
        <v>6</v>
      </c>
      <c r="J4349" s="47">
        <v>12</v>
      </c>
    </row>
    <row r="4350" spans="1:10" x14ac:dyDescent="0.25">
      <c r="A4350" s="59" t="s">
        <v>205</v>
      </c>
      <c r="B4350" s="46" t="s">
        <v>191</v>
      </c>
      <c r="C4350" s="46" t="s">
        <v>184</v>
      </c>
      <c r="D4350" s="46" t="s">
        <v>86</v>
      </c>
      <c r="E4350" s="68">
        <f>_xlfn.XLOOKUP(Tabela4[[#This Row],[Origem]],Tabela2[Estado],Tabela2[Id_Porto],-1)</f>
        <v>9</v>
      </c>
      <c r="F4350" s="68">
        <f>_xlfn.XLOOKUP(Tabela4[[#This Row],[Destino]],Tabela2[Estado],Tabela2[Id_Porto],-1)</f>
        <v>4</v>
      </c>
      <c r="G4350" s="68">
        <f>_xlfn.XLOOKUP(Tabela4[[#This Row],[Tipo]],Tabela5[Tipo],Tabela5[Id_Carga],-1)</f>
        <v>3</v>
      </c>
      <c r="H4350" s="59">
        <f>MONTH(DATE(2024, FIND(Tabela4[[#This Row],[Mês]], "janfevmarabrmaijunjulagosetoutnovdez")/3 + 1, 1))</f>
        <v>10</v>
      </c>
      <c r="I4350" s="51">
        <v>6</v>
      </c>
      <c r="J4350" s="47">
        <v>12</v>
      </c>
    </row>
    <row r="4351" spans="1:10" x14ac:dyDescent="0.25">
      <c r="A4351" s="59" t="s">
        <v>205</v>
      </c>
      <c r="B4351" s="46" t="s">
        <v>192</v>
      </c>
      <c r="C4351" s="46" t="s">
        <v>180</v>
      </c>
      <c r="D4351" s="46" t="s">
        <v>187</v>
      </c>
      <c r="E4351" s="68">
        <f>_xlfn.XLOOKUP(Tabela4[[#This Row],[Origem]],Tabela2[Estado],Tabela2[Id_Porto],-1)</f>
        <v>5</v>
      </c>
      <c r="F4351" s="68">
        <f>_xlfn.XLOOKUP(Tabela4[[#This Row],[Destino]],Tabela2[Estado],Tabela2[Id_Porto],-1)</f>
        <v>12</v>
      </c>
      <c r="G4351" s="68">
        <f>_xlfn.XLOOKUP(Tabela4[[#This Row],[Tipo]],Tabela5[Tipo],Tabela5[Id_Carga],-1)</f>
        <v>1</v>
      </c>
      <c r="H4351" s="59">
        <f>MONTH(DATE(2024, FIND(Tabela4[[#This Row],[Mês]], "janfevmarabrmaijunjulagosetoutnovdez")/3 + 1, 1))</f>
        <v>10</v>
      </c>
      <c r="I4351" s="51">
        <v>11</v>
      </c>
      <c r="J4351" s="47">
        <v>11</v>
      </c>
    </row>
    <row r="4352" spans="1:10" x14ac:dyDescent="0.25">
      <c r="A4352" s="59" t="s">
        <v>205</v>
      </c>
      <c r="B4352" s="46" t="s">
        <v>192</v>
      </c>
      <c r="C4352" s="46" t="s">
        <v>184</v>
      </c>
      <c r="D4352" s="46" t="s">
        <v>186</v>
      </c>
      <c r="E4352" s="68">
        <f>_xlfn.XLOOKUP(Tabela4[[#This Row],[Origem]],Tabela2[Estado],Tabela2[Id_Porto],-1)</f>
        <v>9</v>
      </c>
      <c r="F4352" s="68">
        <f>_xlfn.XLOOKUP(Tabela4[[#This Row],[Destino]],Tabela2[Estado],Tabela2[Id_Porto],-1)</f>
        <v>11</v>
      </c>
      <c r="G4352" s="68">
        <f>_xlfn.XLOOKUP(Tabela4[[#This Row],[Tipo]],Tabela5[Tipo],Tabela5[Id_Carga],-1)</f>
        <v>1</v>
      </c>
      <c r="H4352" s="59">
        <f>MONTH(DATE(2024, FIND(Tabela4[[#This Row],[Mês]], "janfevmarabrmaijunjulagosetoutnovdez")/3 + 1, 1))</f>
        <v>10</v>
      </c>
      <c r="I4352" s="51">
        <v>11</v>
      </c>
      <c r="J4352" s="47">
        <v>11</v>
      </c>
    </row>
    <row r="4353" spans="1:10" x14ac:dyDescent="0.25">
      <c r="A4353" s="59" t="s">
        <v>205</v>
      </c>
      <c r="B4353" s="46" t="s">
        <v>192</v>
      </c>
      <c r="C4353" s="46" t="s">
        <v>181</v>
      </c>
      <c r="D4353" s="46" t="s">
        <v>86</v>
      </c>
      <c r="E4353" s="68">
        <f>_xlfn.XLOOKUP(Tabela4[[#This Row],[Origem]],Tabela2[Estado],Tabela2[Id_Porto],-1)</f>
        <v>6</v>
      </c>
      <c r="F4353" s="68">
        <f>_xlfn.XLOOKUP(Tabela4[[#This Row],[Destino]],Tabela2[Estado],Tabela2[Id_Porto],-1)</f>
        <v>4</v>
      </c>
      <c r="G4353" s="68">
        <f>_xlfn.XLOOKUP(Tabela4[[#This Row],[Tipo]],Tabela5[Tipo],Tabela5[Id_Carga],-1)</f>
        <v>1</v>
      </c>
      <c r="H4353" s="59">
        <f>MONTH(DATE(2024, FIND(Tabela4[[#This Row],[Mês]], "janfevmarabrmaijunjulagosetoutnovdez")/3 + 1, 1))</f>
        <v>10</v>
      </c>
      <c r="I4353" s="51">
        <v>10</v>
      </c>
      <c r="J4353" s="47">
        <v>10</v>
      </c>
    </row>
    <row r="4354" spans="1:10" x14ac:dyDescent="0.25">
      <c r="A4354" s="59" t="s">
        <v>205</v>
      </c>
      <c r="B4354" s="46" t="s">
        <v>192</v>
      </c>
      <c r="C4354" s="46" t="s">
        <v>182</v>
      </c>
      <c r="D4354" s="46" t="s">
        <v>180</v>
      </c>
      <c r="E4354" s="68">
        <f>_xlfn.XLOOKUP(Tabela4[[#This Row],[Origem]],Tabela2[Estado],Tabela2[Id_Porto],-1)</f>
        <v>7</v>
      </c>
      <c r="F4354" s="68">
        <f>_xlfn.XLOOKUP(Tabela4[[#This Row],[Destino]],Tabela2[Estado],Tabela2[Id_Porto],-1)</f>
        <v>5</v>
      </c>
      <c r="G4354" s="68">
        <f>_xlfn.XLOOKUP(Tabela4[[#This Row],[Tipo]],Tabela5[Tipo],Tabela5[Id_Carga],-1)</f>
        <v>1</v>
      </c>
      <c r="H4354" s="59">
        <f>MONTH(DATE(2024, FIND(Tabela4[[#This Row],[Mês]], "janfevmarabrmaijunjulagosetoutnovdez")/3 + 1, 1))</f>
        <v>10</v>
      </c>
      <c r="I4354" s="51">
        <v>10</v>
      </c>
      <c r="J4354" s="47">
        <v>10</v>
      </c>
    </row>
    <row r="4355" spans="1:10" x14ac:dyDescent="0.25">
      <c r="A4355" s="59" t="s">
        <v>205</v>
      </c>
      <c r="B4355" s="46" t="s">
        <v>191</v>
      </c>
      <c r="C4355" s="46" t="s">
        <v>183</v>
      </c>
      <c r="D4355" s="46" t="s">
        <v>181</v>
      </c>
      <c r="E4355" s="68">
        <f>_xlfn.XLOOKUP(Tabela4[[#This Row],[Origem]],Tabela2[Estado],Tabela2[Id_Porto],-1)</f>
        <v>8</v>
      </c>
      <c r="F4355" s="68">
        <f>_xlfn.XLOOKUP(Tabela4[[#This Row],[Destino]],Tabela2[Estado],Tabela2[Id_Porto],-1)</f>
        <v>6</v>
      </c>
      <c r="G4355" s="68">
        <f>_xlfn.XLOOKUP(Tabela4[[#This Row],[Tipo]],Tabela5[Tipo],Tabela5[Id_Carga],-1)</f>
        <v>3</v>
      </c>
      <c r="H4355" s="59">
        <f>MONTH(DATE(2024, FIND(Tabela4[[#This Row],[Mês]], "janfevmarabrmaijunjulagosetoutnovdez")/3 + 1, 1))</f>
        <v>10</v>
      </c>
      <c r="I4355" s="51">
        <v>5</v>
      </c>
      <c r="J4355" s="47">
        <v>10</v>
      </c>
    </row>
    <row r="4356" spans="1:10" x14ac:dyDescent="0.25">
      <c r="A4356" s="59" t="s">
        <v>205</v>
      </c>
      <c r="B4356" s="46" t="s">
        <v>193</v>
      </c>
      <c r="C4356" s="46" t="s">
        <v>183</v>
      </c>
      <c r="D4356" s="46" t="s">
        <v>180</v>
      </c>
      <c r="E4356" s="68">
        <f>_xlfn.XLOOKUP(Tabela4[[#This Row],[Origem]],Tabela2[Estado],Tabela2[Id_Porto],-1)</f>
        <v>8</v>
      </c>
      <c r="F4356" s="68">
        <f>_xlfn.XLOOKUP(Tabela4[[#This Row],[Destino]],Tabela2[Estado],Tabela2[Id_Porto],-1)</f>
        <v>5</v>
      </c>
      <c r="G4356" s="68">
        <f>_xlfn.XLOOKUP(Tabela4[[#This Row],[Tipo]],Tabela5[Tipo],Tabela5[Id_Carga],-1)</f>
        <v>4</v>
      </c>
      <c r="H4356" s="59">
        <f>MONTH(DATE(2024, FIND(Tabela4[[#This Row],[Mês]], "janfevmarabrmaijunjulagosetoutnovdez")/3 + 1, 1))</f>
        <v>10</v>
      </c>
      <c r="I4356" s="51">
        <v>5</v>
      </c>
      <c r="J4356" s="47">
        <v>10</v>
      </c>
    </row>
    <row r="4357" spans="1:10" x14ac:dyDescent="0.25">
      <c r="A4357" s="59" t="s">
        <v>205</v>
      </c>
      <c r="B4357" s="46" t="s">
        <v>191</v>
      </c>
      <c r="C4357" s="46" t="s">
        <v>183</v>
      </c>
      <c r="D4357" s="46" t="s">
        <v>185</v>
      </c>
      <c r="E4357" s="68">
        <f>_xlfn.XLOOKUP(Tabela4[[#This Row],[Origem]],Tabela2[Estado],Tabela2[Id_Porto],-1)</f>
        <v>8</v>
      </c>
      <c r="F4357" s="68">
        <f>_xlfn.XLOOKUP(Tabela4[[#This Row],[Destino]],Tabela2[Estado],Tabela2[Id_Porto],-1)</f>
        <v>10</v>
      </c>
      <c r="G4357" s="68">
        <f>_xlfn.XLOOKUP(Tabela4[[#This Row],[Tipo]],Tabela5[Tipo],Tabela5[Id_Carga],-1)</f>
        <v>3</v>
      </c>
      <c r="H4357" s="59">
        <f>MONTH(DATE(2024, FIND(Tabela4[[#This Row],[Mês]], "janfevmarabrmaijunjulagosetoutnovdez")/3 + 1, 1))</f>
        <v>10</v>
      </c>
      <c r="I4357" s="51">
        <v>5</v>
      </c>
      <c r="J4357" s="47">
        <v>10</v>
      </c>
    </row>
    <row r="4358" spans="1:10" x14ac:dyDescent="0.25">
      <c r="A4358" s="59" t="s">
        <v>205</v>
      </c>
      <c r="B4358" s="46" t="s">
        <v>191</v>
      </c>
      <c r="C4358" s="46" t="s">
        <v>183</v>
      </c>
      <c r="D4358" s="46" t="s">
        <v>186</v>
      </c>
      <c r="E4358" s="68">
        <f>_xlfn.XLOOKUP(Tabela4[[#This Row],[Origem]],Tabela2[Estado],Tabela2[Id_Porto],-1)</f>
        <v>8</v>
      </c>
      <c r="F4358" s="68">
        <f>_xlfn.XLOOKUP(Tabela4[[#This Row],[Destino]],Tabela2[Estado],Tabela2[Id_Porto],-1)</f>
        <v>11</v>
      </c>
      <c r="G4358" s="68">
        <f>_xlfn.XLOOKUP(Tabela4[[#This Row],[Tipo]],Tabela5[Tipo],Tabela5[Id_Carga],-1)</f>
        <v>3</v>
      </c>
      <c r="H4358" s="59">
        <f>MONTH(DATE(2024, FIND(Tabela4[[#This Row],[Mês]], "janfevmarabrmaijunjulagosetoutnovdez")/3 + 1, 1))</f>
        <v>10</v>
      </c>
      <c r="I4358" s="51">
        <v>5</v>
      </c>
      <c r="J4358" s="47">
        <v>10</v>
      </c>
    </row>
    <row r="4359" spans="1:10" x14ac:dyDescent="0.25">
      <c r="A4359" s="59" t="s">
        <v>205</v>
      </c>
      <c r="B4359" s="46" t="s">
        <v>192</v>
      </c>
      <c r="C4359" s="46" t="s">
        <v>183</v>
      </c>
      <c r="D4359" s="46" t="s">
        <v>184</v>
      </c>
      <c r="E4359" s="68">
        <f>_xlfn.XLOOKUP(Tabela4[[#This Row],[Origem]],Tabela2[Estado],Tabela2[Id_Porto],-1)</f>
        <v>8</v>
      </c>
      <c r="F4359" s="68">
        <f>_xlfn.XLOOKUP(Tabela4[[#This Row],[Destino]],Tabela2[Estado],Tabela2[Id_Porto],-1)</f>
        <v>9</v>
      </c>
      <c r="G4359" s="68">
        <f>_xlfn.XLOOKUP(Tabela4[[#This Row],[Tipo]],Tabela5[Tipo],Tabela5[Id_Carga],-1)</f>
        <v>1</v>
      </c>
      <c r="H4359" s="59">
        <f>MONTH(DATE(2024, FIND(Tabela4[[#This Row],[Mês]], "janfevmarabrmaijunjulagosetoutnovdez")/3 + 1, 1))</f>
        <v>10</v>
      </c>
      <c r="I4359" s="51">
        <v>10</v>
      </c>
      <c r="J4359" s="47">
        <v>10</v>
      </c>
    </row>
    <row r="4360" spans="1:10" x14ac:dyDescent="0.25">
      <c r="A4360" s="59" t="s">
        <v>205</v>
      </c>
      <c r="B4360" s="46" t="s">
        <v>191</v>
      </c>
      <c r="C4360" s="46" t="s">
        <v>187</v>
      </c>
      <c r="D4360" s="46" t="s">
        <v>86</v>
      </c>
      <c r="E4360" s="68">
        <f>_xlfn.XLOOKUP(Tabela4[[#This Row],[Origem]],Tabela2[Estado],Tabela2[Id_Porto],-1)</f>
        <v>12</v>
      </c>
      <c r="F4360" s="68">
        <f>_xlfn.XLOOKUP(Tabela4[[#This Row],[Destino]],Tabela2[Estado],Tabela2[Id_Porto],-1)</f>
        <v>4</v>
      </c>
      <c r="G4360" s="68">
        <f>_xlfn.XLOOKUP(Tabela4[[#This Row],[Tipo]],Tabela5[Tipo],Tabela5[Id_Carga],-1)</f>
        <v>3</v>
      </c>
      <c r="H4360" s="59">
        <f>MONTH(DATE(2024, FIND(Tabela4[[#This Row],[Mês]], "janfevmarabrmaijunjulagosetoutnovdez")/3 + 1, 1))</f>
        <v>10</v>
      </c>
      <c r="I4360" s="51">
        <v>5</v>
      </c>
      <c r="J4360" s="47">
        <v>10</v>
      </c>
    </row>
    <row r="4361" spans="1:10" x14ac:dyDescent="0.25">
      <c r="A4361" s="59" t="s">
        <v>205</v>
      </c>
      <c r="B4361" s="46" t="s">
        <v>193</v>
      </c>
      <c r="C4361" s="46" t="s">
        <v>187</v>
      </c>
      <c r="D4361" s="46" t="s">
        <v>180</v>
      </c>
      <c r="E4361" s="68">
        <f>_xlfn.XLOOKUP(Tabela4[[#This Row],[Origem]],Tabela2[Estado],Tabela2[Id_Porto],-1)</f>
        <v>12</v>
      </c>
      <c r="F4361" s="68">
        <f>_xlfn.XLOOKUP(Tabela4[[#This Row],[Destino]],Tabela2[Estado],Tabela2[Id_Porto],-1)</f>
        <v>5</v>
      </c>
      <c r="G4361" s="68">
        <f>_xlfn.XLOOKUP(Tabela4[[#This Row],[Tipo]],Tabela5[Tipo],Tabela5[Id_Carga],-1)</f>
        <v>4</v>
      </c>
      <c r="H4361" s="59">
        <f>MONTH(DATE(2024, FIND(Tabela4[[#This Row],[Mês]], "janfevmarabrmaijunjulagosetoutnovdez")/3 + 1, 1))</f>
        <v>10</v>
      </c>
      <c r="I4361" s="51">
        <v>5</v>
      </c>
      <c r="J4361" s="47">
        <v>10</v>
      </c>
    </row>
    <row r="4362" spans="1:10" x14ac:dyDescent="0.25">
      <c r="A4362" s="59" t="s">
        <v>205</v>
      </c>
      <c r="B4362" s="46" t="s">
        <v>191</v>
      </c>
      <c r="C4362" s="46" t="s">
        <v>186</v>
      </c>
      <c r="D4362" s="46" t="s">
        <v>181</v>
      </c>
      <c r="E4362" s="68">
        <f>_xlfn.XLOOKUP(Tabela4[[#This Row],[Origem]],Tabela2[Estado],Tabela2[Id_Porto],-1)</f>
        <v>11</v>
      </c>
      <c r="F4362" s="68">
        <f>_xlfn.XLOOKUP(Tabela4[[#This Row],[Destino]],Tabela2[Estado],Tabela2[Id_Porto],-1)</f>
        <v>6</v>
      </c>
      <c r="G4362" s="68">
        <f>_xlfn.XLOOKUP(Tabela4[[#This Row],[Tipo]],Tabela5[Tipo],Tabela5[Id_Carga],-1)</f>
        <v>3</v>
      </c>
      <c r="H4362" s="59">
        <f>MONTH(DATE(2024, FIND(Tabela4[[#This Row],[Mês]], "janfevmarabrmaijunjulagosetoutnovdez")/3 + 1, 1))</f>
        <v>10</v>
      </c>
      <c r="I4362" s="51">
        <v>5</v>
      </c>
      <c r="J4362" s="47">
        <v>10</v>
      </c>
    </row>
    <row r="4363" spans="1:10" x14ac:dyDescent="0.25">
      <c r="A4363" s="59" t="s">
        <v>205</v>
      </c>
      <c r="B4363" s="46" t="s">
        <v>191</v>
      </c>
      <c r="C4363" s="46" t="s">
        <v>186</v>
      </c>
      <c r="D4363" s="46" t="s">
        <v>86</v>
      </c>
      <c r="E4363" s="68">
        <f>_xlfn.XLOOKUP(Tabela4[[#This Row],[Origem]],Tabela2[Estado],Tabela2[Id_Porto],-1)</f>
        <v>11</v>
      </c>
      <c r="F4363" s="68">
        <f>_xlfn.XLOOKUP(Tabela4[[#This Row],[Destino]],Tabela2[Estado],Tabela2[Id_Porto],-1)</f>
        <v>4</v>
      </c>
      <c r="G4363" s="68">
        <f>_xlfn.XLOOKUP(Tabela4[[#This Row],[Tipo]],Tabela5[Tipo],Tabela5[Id_Carga],-1)</f>
        <v>3</v>
      </c>
      <c r="H4363" s="59">
        <f>MONTH(DATE(2024, FIND(Tabela4[[#This Row],[Mês]], "janfevmarabrmaijunjulagosetoutnovdez")/3 + 1, 1))</f>
        <v>10</v>
      </c>
      <c r="I4363" s="51">
        <v>5</v>
      </c>
      <c r="J4363" s="47">
        <v>10</v>
      </c>
    </row>
    <row r="4364" spans="1:10" x14ac:dyDescent="0.25">
      <c r="A4364" s="59" t="s">
        <v>205</v>
      </c>
      <c r="B4364" s="46" t="s">
        <v>192</v>
      </c>
      <c r="C4364" s="46" t="s">
        <v>186</v>
      </c>
      <c r="D4364" s="46" t="s">
        <v>183</v>
      </c>
      <c r="E4364" s="68">
        <f>_xlfn.XLOOKUP(Tabela4[[#This Row],[Origem]],Tabela2[Estado],Tabela2[Id_Porto],-1)</f>
        <v>11</v>
      </c>
      <c r="F4364" s="68">
        <f>_xlfn.XLOOKUP(Tabela4[[#This Row],[Destino]],Tabela2[Estado],Tabela2[Id_Porto],-1)</f>
        <v>8</v>
      </c>
      <c r="G4364" s="68">
        <f>_xlfn.XLOOKUP(Tabela4[[#This Row],[Tipo]],Tabela5[Tipo],Tabela5[Id_Carga],-1)</f>
        <v>1</v>
      </c>
      <c r="H4364" s="59">
        <f>MONTH(DATE(2024, FIND(Tabela4[[#This Row],[Mês]], "janfevmarabrmaijunjulagosetoutnovdez")/3 + 1, 1))</f>
        <v>10</v>
      </c>
      <c r="I4364" s="51">
        <v>10</v>
      </c>
      <c r="J4364" s="47">
        <v>10</v>
      </c>
    </row>
    <row r="4365" spans="1:10" x14ac:dyDescent="0.25">
      <c r="A4365" s="59" t="s">
        <v>205</v>
      </c>
      <c r="B4365" s="46" t="s">
        <v>192</v>
      </c>
      <c r="C4365" s="46" t="s">
        <v>186</v>
      </c>
      <c r="D4365" s="46" t="s">
        <v>186</v>
      </c>
      <c r="E4365" s="68">
        <f>_xlfn.XLOOKUP(Tabela4[[#This Row],[Origem]],Tabela2[Estado],Tabela2[Id_Porto],-1)</f>
        <v>11</v>
      </c>
      <c r="F4365" s="68">
        <f>_xlfn.XLOOKUP(Tabela4[[#This Row],[Destino]],Tabela2[Estado],Tabela2[Id_Porto],-1)</f>
        <v>11</v>
      </c>
      <c r="G4365" s="68">
        <f>_xlfn.XLOOKUP(Tabela4[[#This Row],[Tipo]],Tabela5[Tipo],Tabela5[Id_Carga],-1)</f>
        <v>1</v>
      </c>
      <c r="H4365" s="59">
        <f>MONTH(DATE(2024, FIND(Tabela4[[#This Row],[Mês]], "janfevmarabrmaijunjulagosetoutnovdez")/3 + 1, 1))</f>
        <v>10</v>
      </c>
      <c r="I4365" s="51">
        <v>10</v>
      </c>
      <c r="J4365" s="47">
        <v>10</v>
      </c>
    </row>
    <row r="4366" spans="1:10" x14ac:dyDescent="0.25">
      <c r="A4366" s="59" t="s">
        <v>205</v>
      </c>
      <c r="B4366" s="46" t="s">
        <v>191</v>
      </c>
      <c r="C4366" s="46" t="s">
        <v>184</v>
      </c>
      <c r="D4366" s="46" t="s">
        <v>181</v>
      </c>
      <c r="E4366" s="68">
        <f>_xlfn.XLOOKUP(Tabela4[[#This Row],[Origem]],Tabela2[Estado],Tabela2[Id_Porto],-1)</f>
        <v>9</v>
      </c>
      <c r="F4366" s="68">
        <f>_xlfn.XLOOKUP(Tabela4[[#This Row],[Destino]],Tabela2[Estado],Tabela2[Id_Porto],-1)</f>
        <v>6</v>
      </c>
      <c r="G4366" s="68">
        <f>_xlfn.XLOOKUP(Tabela4[[#This Row],[Tipo]],Tabela5[Tipo],Tabela5[Id_Carga],-1)</f>
        <v>3</v>
      </c>
      <c r="H4366" s="59">
        <f>MONTH(DATE(2024, FIND(Tabela4[[#This Row],[Mês]], "janfevmarabrmaijunjulagosetoutnovdez")/3 + 1, 1))</f>
        <v>10</v>
      </c>
      <c r="I4366" s="51">
        <v>5</v>
      </c>
      <c r="J4366" s="47">
        <v>10</v>
      </c>
    </row>
    <row r="4367" spans="1:10" x14ac:dyDescent="0.25">
      <c r="A4367" s="59" t="s">
        <v>205</v>
      </c>
      <c r="B4367" s="46" t="s">
        <v>191</v>
      </c>
      <c r="C4367" s="46" t="s">
        <v>184</v>
      </c>
      <c r="D4367" s="46" t="s">
        <v>180</v>
      </c>
      <c r="E4367" s="68">
        <f>_xlfn.XLOOKUP(Tabela4[[#This Row],[Origem]],Tabela2[Estado],Tabela2[Id_Porto],-1)</f>
        <v>9</v>
      </c>
      <c r="F4367" s="68">
        <f>_xlfn.XLOOKUP(Tabela4[[#This Row],[Destino]],Tabela2[Estado],Tabela2[Id_Porto],-1)</f>
        <v>5</v>
      </c>
      <c r="G4367" s="68">
        <f>_xlfn.XLOOKUP(Tabela4[[#This Row],[Tipo]],Tabela5[Tipo],Tabela5[Id_Carga],-1)</f>
        <v>3</v>
      </c>
      <c r="H4367" s="59">
        <f>MONTH(DATE(2024, FIND(Tabela4[[#This Row],[Mês]], "janfevmarabrmaijunjulagosetoutnovdez")/3 + 1, 1))</f>
        <v>10</v>
      </c>
      <c r="I4367" s="51">
        <v>5</v>
      </c>
      <c r="J4367" s="47">
        <v>10</v>
      </c>
    </row>
    <row r="4368" spans="1:10" x14ac:dyDescent="0.25">
      <c r="A4368" s="59" t="s">
        <v>205</v>
      </c>
      <c r="B4368" s="46" t="s">
        <v>192</v>
      </c>
      <c r="C4368" s="46" t="s">
        <v>181</v>
      </c>
      <c r="D4368" s="46" t="s">
        <v>184</v>
      </c>
      <c r="E4368" s="68">
        <f>_xlfn.XLOOKUP(Tabela4[[#This Row],[Origem]],Tabela2[Estado],Tabela2[Id_Porto],-1)</f>
        <v>6</v>
      </c>
      <c r="F4368" s="68">
        <f>_xlfn.XLOOKUP(Tabela4[[#This Row],[Destino]],Tabela2[Estado],Tabela2[Id_Porto],-1)</f>
        <v>9</v>
      </c>
      <c r="G4368" s="68">
        <f>_xlfn.XLOOKUP(Tabela4[[#This Row],[Tipo]],Tabela5[Tipo],Tabela5[Id_Carga],-1)</f>
        <v>1</v>
      </c>
      <c r="H4368" s="59">
        <f>MONTH(DATE(2024, FIND(Tabela4[[#This Row],[Mês]], "janfevmarabrmaijunjulagosetoutnovdez")/3 + 1, 1))</f>
        <v>10</v>
      </c>
      <c r="I4368" s="51">
        <v>9</v>
      </c>
      <c r="J4368" s="47">
        <v>9</v>
      </c>
    </row>
    <row r="4369" spans="1:10" x14ac:dyDescent="0.25">
      <c r="A4369" s="59" t="s">
        <v>205</v>
      </c>
      <c r="B4369" s="46" t="s">
        <v>192</v>
      </c>
      <c r="C4369" s="46" t="s">
        <v>183</v>
      </c>
      <c r="D4369" s="46" t="s">
        <v>185</v>
      </c>
      <c r="E4369" s="68">
        <f>_xlfn.XLOOKUP(Tabela4[[#This Row],[Origem]],Tabela2[Estado],Tabela2[Id_Porto],-1)</f>
        <v>8</v>
      </c>
      <c r="F4369" s="68">
        <f>_xlfn.XLOOKUP(Tabela4[[#This Row],[Destino]],Tabela2[Estado],Tabela2[Id_Porto],-1)</f>
        <v>10</v>
      </c>
      <c r="G4369" s="68">
        <f>_xlfn.XLOOKUP(Tabela4[[#This Row],[Tipo]],Tabela5[Tipo],Tabela5[Id_Carga],-1)</f>
        <v>1</v>
      </c>
      <c r="H4369" s="59">
        <f>MONTH(DATE(2024, FIND(Tabela4[[#This Row],[Mês]], "janfevmarabrmaijunjulagosetoutnovdez")/3 + 1, 1))</f>
        <v>10</v>
      </c>
      <c r="I4369" s="51">
        <v>9</v>
      </c>
      <c r="J4369" s="47">
        <v>9</v>
      </c>
    </row>
    <row r="4370" spans="1:10" x14ac:dyDescent="0.25">
      <c r="A4370" s="59" t="s">
        <v>205</v>
      </c>
      <c r="B4370" s="46" t="s">
        <v>192</v>
      </c>
      <c r="C4370" s="46" t="s">
        <v>186</v>
      </c>
      <c r="D4370" s="46" t="s">
        <v>181</v>
      </c>
      <c r="E4370" s="68">
        <f>_xlfn.XLOOKUP(Tabela4[[#This Row],[Origem]],Tabela2[Estado],Tabela2[Id_Porto],-1)</f>
        <v>11</v>
      </c>
      <c r="F4370" s="68">
        <f>_xlfn.XLOOKUP(Tabela4[[#This Row],[Destino]],Tabela2[Estado],Tabela2[Id_Porto],-1)</f>
        <v>6</v>
      </c>
      <c r="G4370" s="68">
        <f>_xlfn.XLOOKUP(Tabela4[[#This Row],[Tipo]],Tabela5[Tipo],Tabela5[Id_Carga],-1)</f>
        <v>1</v>
      </c>
      <c r="H4370" s="59">
        <f>MONTH(DATE(2024, FIND(Tabela4[[#This Row],[Mês]], "janfevmarabrmaijunjulagosetoutnovdez")/3 + 1, 1))</f>
        <v>10</v>
      </c>
      <c r="I4370" s="51">
        <v>9</v>
      </c>
      <c r="J4370" s="47">
        <v>9</v>
      </c>
    </row>
    <row r="4371" spans="1:10" x14ac:dyDescent="0.25">
      <c r="A4371" s="59" t="s">
        <v>205</v>
      </c>
      <c r="B4371" s="46" t="s">
        <v>194</v>
      </c>
      <c r="C4371" s="46" t="s">
        <v>186</v>
      </c>
      <c r="D4371" s="46" t="s">
        <v>185</v>
      </c>
      <c r="E4371" s="68">
        <f>_xlfn.XLOOKUP(Tabela4[[#This Row],[Origem]],Tabela2[Estado],Tabela2[Id_Porto],-1)</f>
        <v>11</v>
      </c>
      <c r="F4371" s="68">
        <f>_xlfn.XLOOKUP(Tabela4[[#This Row],[Destino]],Tabela2[Estado],Tabela2[Id_Porto],-1)</f>
        <v>10</v>
      </c>
      <c r="G4371" s="68">
        <f>_xlfn.XLOOKUP(Tabela4[[#This Row],[Tipo]],Tabela5[Tipo],Tabela5[Id_Carga],-1)</f>
        <v>2</v>
      </c>
      <c r="H4371" s="59">
        <f>MONTH(DATE(2024, FIND(Tabela4[[#This Row],[Mês]], "janfevmarabrmaijunjulagosetoutnovdez")/3 + 1, 1))</f>
        <v>10</v>
      </c>
      <c r="I4371" s="51">
        <v>9</v>
      </c>
      <c r="J4371" s="47">
        <v>9</v>
      </c>
    </row>
    <row r="4372" spans="1:10" x14ac:dyDescent="0.25">
      <c r="A4372" s="59" t="s">
        <v>205</v>
      </c>
      <c r="B4372" s="46" t="s">
        <v>192</v>
      </c>
      <c r="C4372" s="46" t="s">
        <v>184</v>
      </c>
      <c r="D4372" s="46" t="s">
        <v>180</v>
      </c>
      <c r="E4372" s="68">
        <f>_xlfn.XLOOKUP(Tabela4[[#This Row],[Origem]],Tabela2[Estado],Tabela2[Id_Porto],-1)</f>
        <v>9</v>
      </c>
      <c r="F4372" s="68">
        <f>_xlfn.XLOOKUP(Tabela4[[#This Row],[Destino]],Tabela2[Estado],Tabela2[Id_Porto],-1)</f>
        <v>5</v>
      </c>
      <c r="G4372" s="68">
        <f>_xlfn.XLOOKUP(Tabela4[[#This Row],[Tipo]],Tabela5[Tipo],Tabela5[Id_Carga],-1)</f>
        <v>1</v>
      </c>
      <c r="H4372" s="59">
        <f>MONTH(DATE(2024, FIND(Tabela4[[#This Row],[Mês]], "janfevmarabrmaijunjulagosetoutnovdez")/3 + 1, 1))</f>
        <v>10</v>
      </c>
      <c r="I4372" s="51">
        <v>9</v>
      </c>
      <c r="J4372" s="47">
        <v>9</v>
      </c>
    </row>
    <row r="4373" spans="1:10" x14ac:dyDescent="0.25">
      <c r="A4373" s="59" t="s">
        <v>205</v>
      </c>
      <c r="B4373" s="46" t="s">
        <v>192</v>
      </c>
      <c r="C4373" s="46" t="s">
        <v>177</v>
      </c>
      <c r="D4373" s="46" t="s">
        <v>183</v>
      </c>
      <c r="E4373" s="68">
        <f>_xlfn.XLOOKUP(Tabela4[[#This Row],[Origem]],Tabela2[Estado],Tabela2[Id_Porto],-1)</f>
        <v>1</v>
      </c>
      <c r="F4373" s="68">
        <f>_xlfn.XLOOKUP(Tabela4[[#This Row],[Destino]],Tabela2[Estado],Tabela2[Id_Porto],-1)</f>
        <v>8</v>
      </c>
      <c r="G4373" s="68">
        <f>_xlfn.XLOOKUP(Tabela4[[#This Row],[Tipo]],Tabela5[Tipo],Tabela5[Id_Carga],-1)</f>
        <v>1</v>
      </c>
      <c r="H4373" s="59">
        <f>MONTH(DATE(2024, FIND(Tabela4[[#This Row],[Mês]], "janfevmarabrmaijunjulagosetoutnovdez")/3 + 1, 1))</f>
        <v>10</v>
      </c>
      <c r="I4373" s="51">
        <v>8</v>
      </c>
      <c r="J4373" s="47">
        <v>8</v>
      </c>
    </row>
    <row r="4374" spans="1:10" x14ac:dyDescent="0.25">
      <c r="A4374" s="59" t="s">
        <v>205</v>
      </c>
      <c r="B4374" s="46" t="s">
        <v>191</v>
      </c>
      <c r="C4374" s="46" t="s">
        <v>177</v>
      </c>
      <c r="D4374" s="46" t="s">
        <v>186</v>
      </c>
      <c r="E4374" s="68">
        <f>_xlfn.XLOOKUP(Tabela4[[#This Row],[Origem]],Tabela2[Estado],Tabela2[Id_Porto],-1)</f>
        <v>1</v>
      </c>
      <c r="F4374" s="68">
        <f>_xlfn.XLOOKUP(Tabela4[[#This Row],[Destino]],Tabela2[Estado],Tabela2[Id_Porto],-1)</f>
        <v>11</v>
      </c>
      <c r="G4374" s="68">
        <f>_xlfn.XLOOKUP(Tabela4[[#This Row],[Tipo]],Tabela5[Tipo],Tabela5[Id_Carga],-1)</f>
        <v>3</v>
      </c>
      <c r="H4374" s="59">
        <f>MONTH(DATE(2024, FIND(Tabela4[[#This Row],[Mês]], "janfevmarabrmaijunjulagosetoutnovdez")/3 + 1, 1))</f>
        <v>10</v>
      </c>
      <c r="I4374" s="51">
        <v>4</v>
      </c>
      <c r="J4374" s="47">
        <v>8</v>
      </c>
    </row>
    <row r="4375" spans="1:10" x14ac:dyDescent="0.25">
      <c r="A4375" s="59" t="s">
        <v>205</v>
      </c>
      <c r="B4375" s="46" t="s">
        <v>193</v>
      </c>
      <c r="C4375" s="46" t="s">
        <v>178</v>
      </c>
      <c r="D4375" s="46" t="s">
        <v>181</v>
      </c>
      <c r="E4375" s="68">
        <f>_xlfn.XLOOKUP(Tabela4[[#This Row],[Origem]],Tabela2[Estado],Tabela2[Id_Porto],-1)</f>
        <v>2</v>
      </c>
      <c r="F4375" s="68">
        <f>_xlfn.XLOOKUP(Tabela4[[#This Row],[Destino]],Tabela2[Estado],Tabela2[Id_Porto],-1)</f>
        <v>6</v>
      </c>
      <c r="G4375" s="68">
        <f>_xlfn.XLOOKUP(Tabela4[[#This Row],[Tipo]],Tabela5[Tipo],Tabela5[Id_Carga],-1)</f>
        <v>4</v>
      </c>
      <c r="H4375" s="59">
        <f>MONTH(DATE(2024, FIND(Tabela4[[#This Row],[Mês]], "janfevmarabrmaijunjulagosetoutnovdez")/3 + 1, 1))</f>
        <v>10</v>
      </c>
      <c r="I4375" s="51">
        <v>4</v>
      </c>
      <c r="J4375" s="47">
        <v>8</v>
      </c>
    </row>
    <row r="4376" spans="1:10" x14ac:dyDescent="0.25">
      <c r="A4376" s="59" t="s">
        <v>205</v>
      </c>
      <c r="B4376" s="46" t="s">
        <v>191</v>
      </c>
      <c r="C4376" s="46" t="s">
        <v>178</v>
      </c>
      <c r="D4376" s="46" t="s">
        <v>184</v>
      </c>
      <c r="E4376" s="68">
        <f>_xlfn.XLOOKUP(Tabela4[[#This Row],[Origem]],Tabela2[Estado],Tabela2[Id_Porto],-1)</f>
        <v>2</v>
      </c>
      <c r="F4376" s="68">
        <f>_xlfn.XLOOKUP(Tabela4[[#This Row],[Destino]],Tabela2[Estado],Tabela2[Id_Porto],-1)</f>
        <v>9</v>
      </c>
      <c r="G4376" s="68">
        <f>_xlfn.XLOOKUP(Tabela4[[#This Row],[Tipo]],Tabela5[Tipo],Tabela5[Id_Carga],-1)</f>
        <v>3</v>
      </c>
      <c r="H4376" s="59">
        <f>MONTH(DATE(2024, FIND(Tabela4[[#This Row],[Mês]], "janfevmarabrmaijunjulagosetoutnovdez")/3 + 1, 1))</f>
        <v>10</v>
      </c>
      <c r="I4376" s="51">
        <v>4</v>
      </c>
      <c r="J4376" s="47">
        <v>8</v>
      </c>
    </row>
    <row r="4377" spans="1:10" x14ac:dyDescent="0.25">
      <c r="A4377" s="59" t="s">
        <v>205</v>
      </c>
      <c r="B4377" s="46" t="s">
        <v>191</v>
      </c>
      <c r="C4377" s="46" t="s">
        <v>185</v>
      </c>
      <c r="D4377" s="46" t="s">
        <v>186</v>
      </c>
      <c r="E4377" s="68">
        <f>_xlfn.XLOOKUP(Tabela4[[#This Row],[Origem]],Tabela2[Estado],Tabela2[Id_Porto],-1)</f>
        <v>10</v>
      </c>
      <c r="F4377" s="68">
        <f>_xlfn.XLOOKUP(Tabela4[[#This Row],[Destino]],Tabela2[Estado],Tabela2[Id_Porto],-1)</f>
        <v>11</v>
      </c>
      <c r="G4377" s="68">
        <f>_xlfn.XLOOKUP(Tabela4[[#This Row],[Tipo]],Tabela5[Tipo],Tabela5[Id_Carga],-1)</f>
        <v>3</v>
      </c>
      <c r="H4377" s="59">
        <f>MONTH(DATE(2024, FIND(Tabela4[[#This Row],[Mês]], "janfevmarabrmaijunjulagosetoutnovdez")/3 + 1, 1))</f>
        <v>10</v>
      </c>
      <c r="I4377" s="51">
        <v>4</v>
      </c>
      <c r="J4377" s="47">
        <v>8</v>
      </c>
    </row>
    <row r="4378" spans="1:10" x14ac:dyDescent="0.25">
      <c r="A4378" s="59" t="s">
        <v>205</v>
      </c>
      <c r="B4378" s="46" t="s">
        <v>192</v>
      </c>
      <c r="C4378" s="46" t="s">
        <v>187</v>
      </c>
      <c r="D4378" s="46" t="s">
        <v>186</v>
      </c>
      <c r="E4378" s="68">
        <f>_xlfn.XLOOKUP(Tabela4[[#This Row],[Origem]],Tabela2[Estado],Tabela2[Id_Porto],-1)</f>
        <v>12</v>
      </c>
      <c r="F4378" s="68">
        <f>_xlfn.XLOOKUP(Tabela4[[#This Row],[Destino]],Tabela2[Estado],Tabela2[Id_Porto],-1)</f>
        <v>11</v>
      </c>
      <c r="G4378" s="68">
        <f>_xlfn.XLOOKUP(Tabela4[[#This Row],[Tipo]],Tabela5[Tipo],Tabela5[Id_Carga],-1)</f>
        <v>1</v>
      </c>
      <c r="H4378" s="59">
        <f>MONTH(DATE(2024, FIND(Tabela4[[#This Row],[Mês]], "janfevmarabrmaijunjulagosetoutnovdez")/3 + 1, 1))</f>
        <v>10</v>
      </c>
      <c r="I4378" s="51">
        <v>8</v>
      </c>
      <c r="J4378" s="47">
        <v>8</v>
      </c>
    </row>
    <row r="4379" spans="1:10" x14ac:dyDescent="0.25">
      <c r="A4379" s="59" t="s">
        <v>205</v>
      </c>
      <c r="B4379" s="46" t="s">
        <v>192</v>
      </c>
      <c r="C4379" s="46" t="s">
        <v>187</v>
      </c>
      <c r="D4379" s="46" t="s">
        <v>184</v>
      </c>
      <c r="E4379" s="68">
        <f>_xlfn.XLOOKUP(Tabela4[[#This Row],[Origem]],Tabela2[Estado],Tabela2[Id_Porto],-1)</f>
        <v>12</v>
      </c>
      <c r="F4379" s="68">
        <f>_xlfn.XLOOKUP(Tabela4[[#This Row],[Destino]],Tabela2[Estado],Tabela2[Id_Porto],-1)</f>
        <v>9</v>
      </c>
      <c r="G4379" s="68">
        <f>_xlfn.XLOOKUP(Tabela4[[#This Row],[Tipo]],Tabela5[Tipo],Tabela5[Id_Carga],-1)</f>
        <v>1</v>
      </c>
      <c r="H4379" s="59">
        <f>MONTH(DATE(2024, FIND(Tabela4[[#This Row],[Mês]], "janfevmarabrmaijunjulagosetoutnovdez")/3 + 1, 1))</f>
        <v>10</v>
      </c>
      <c r="I4379" s="51">
        <v>8</v>
      </c>
      <c r="J4379" s="47">
        <v>8</v>
      </c>
    </row>
    <row r="4380" spans="1:10" x14ac:dyDescent="0.25">
      <c r="A4380" s="59" t="s">
        <v>205</v>
      </c>
      <c r="B4380" s="46" t="s">
        <v>192</v>
      </c>
      <c r="C4380" s="46" t="s">
        <v>186</v>
      </c>
      <c r="D4380" s="46" t="s">
        <v>180</v>
      </c>
      <c r="E4380" s="68">
        <f>_xlfn.XLOOKUP(Tabela4[[#This Row],[Origem]],Tabela2[Estado],Tabela2[Id_Porto],-1)</f>
        <v>11</v>
      </c>
      <c r="F4380" s="68">
        <f>_xlfn.XLOOKUP(Tabela4[[#This Row],[Destino]],Tabela2[Estado],Tabela2[Id_Porto],-1)</f>
        <v>5</v>
      </c>
      <c r="G4380" s="68">
        <f>_xlfn.XLOOKUP(Tabela4[[#This Row],[Tipo]],Tabela5[Tipo],Tabela5[Id_Carga],-1)</f>
        <v>1</v>
      </c>
      <c r="H4380" s="59">
        <f>MONTH(DATE(2024, FIND(Tabela4[[#This Row],[Mês]], "janfevmarabrmaijunjulagosetoutnovdez")/3 + 1, 1))</f>
        <v>10</v>
      </c>
      <c r="I4380" s="51">
        <v>8</v>
      </c>
      <c r="J4380" s="47">
        <v>8</v>
      </c>
    </row>
    <row r="4381" spans="1:10" x14ac:dyDescent="0.25">
      <c r="A4381" s="59" t="s">
        <v>205</v>
      </c>
      <c r="B4381" s="46" t="s">
        <v>191</v>
      </c>
      <c r="C4381" s="46" t="s">
        <v>184</v>
      </c>
      <c r="D4381" s="46" t="s">
        <v>180</v>
      </c>
      <c r="E4381" s="68">
        <f>_xlfn.XLOOKUP(Tabela4[[#This Row],[Origem]],Tabela2[Estado],Tabela2[Id_Porto],-1)</f>
        <v>9</v>
      </c>
      <c r="F4381" s="68">
        <f>_xlfn.XLOOKUP(Tabela4[[#This Row],[Destino]],Tabela2[Estado],Tabela2[Id_Porto],-1)</f>
        <v>5</v>
      </c>
      <c r="G4381" s="68">
        <f>_xlfn.XLOOKUP(Tabela4[[#This Row],[Tipo]],Tabela5[Tipo],Tabela5[Id_Carga],-1)</f>
        <v>3</v>
      </c>
      <c r="H4381" s="59">
        <f>MONTH(DATE(2024, FIND(Tabela4[[#This Row],[Mês]], "janfevmarabrmaijunjulagosetoutnovdez")/3 + 1, 1))</f>
        <v>10</v>
      </c>
      <c r="I4381" s="51">
        <v>8</v>
      </c>
      <c r="J4381" s="47">
        <v>8</v>
      </c>
    </row>
    <row r="4382" spans="1:10" x14ac:dyDescent="0.25">
      <c r="A4382" s="59" t="s">
        <v>205</v>
      </c>
      <c r="B4382" s="46" t="s">
        <v>191</v>
      </c>
      <c r="C4382" s="46" t="s">
        <v>184</v>
      </c>
      <c r="D4382" s="46" t="s">
        <v>180</v>
      </c>
      <c r="E4382" s="68">
        <f>_xlfn.XLOOKUP(Tabela4[[#This Row],[Origem]],Tabela2[Estado],Tabela2[Id_Porto],-1)</f>
        <v>9</v>
      </c>
      <c r="F4382" s="68">
        <f>_xlfn.XLOOKUP(Tabela4[[#This Row],[Destino]],Tabela2[Estado],Tabela2[Id_Porto],-1)</f>
        <v>5</v>
      </c>
      <c r="G4382" s="68">
        <f>_xlfn.XLOOKUP(Tabela4[[#This Row],[Tipo]],Tabela5[Tipo],Tabela5[Id_Carga],-1)</f>
        <v>3</v>
      </c>
      <c r="H4382" s="59">
        <f>MONTH(DATE(2024, FIND(Tabela4[[#This Row],[Mês]], "janfevmarabrmaijunjulagosetoutnovdez")/3 + 1, 1))</f>
        <v>10</v>
      </c>
      <c r="I4382" s="51">
        <v>4</v>
      </c>
      <c r="J4382" s="47">
        <v>8</v>
      </c>
    </row>
    <row r="4383" spans="1:10" x14ac:dyDescent="0.25">
      <c r="A4383" s="59" t="s">
        <v>205</v>
      </c>
      <c r="B4383" s="46" t="s">
        <v>191</v>
      </c>
      <c r="C4383" s="46" t="s">
        <v>184</v>
      </c>
      <c r="D4383" s="46" t="s">
        <v>183</v>
      </c>
      <c r="E4383" s="68">
        <f>_xlfn.XLOOKUP(Tabela4[[#This Row],[Origem]],Tabela2[Estado],Tabela2[Id_Porto],-1)</f>
        <v>9</v>
      </c>
      <c r="F4383" s="68">
        <f>_xlfn.XLOOKUP(Tabela4[[#This Row],[Destino]],Tabela2[Estado],Tabela2[Id_Porto],-1)</f>
        <v>8</v>
      </c>
      <c r="G4383" s="68">
        <f>_xlfn.XLOOKUP(Tabela4[[#This Row],[Tipo]],Tabela5[Tipo],Tabela5[Id_Carga],-1)</f>
        <v>3</v>
      </c>
      <c r="H4383" s="59">
        <f>MONTH(DATE(2024, FIND(Tabela4[[#This Row],[Mês]], "janfevmarabrmaijunjulagosetoutnovdez")/3 + 1, 1))</f>
        <v>10</v>
      </c>
      <c r="I4383" s="51">
        <v>4</v>
      </c>
      <c r="J4383" s="47">
        <v>8</v>
      </c>
    </row>
    <row r="4384" spans="1:10" x14ac:dyDescent="0.25">
      <c r="A4384" s="59" t="s">
        <v>205</v>
      </c>
      <c r="B4384" s="46" t="s">
        <v>192</v>
      </c>
      <c r="C4384" s="46" t="s">
        <v>177</v>
      </c>
      <c r="D4384" s="46" t="s">
        <v>180</v>
      </c>
      <c r="E4384" s="68">
        <f>_xlfn.XLOOKUP(Tabela4[[#This Row],[Origem]],Tabela2[Estado],Tabela2[Id_Porto],-1)</f>
        <v>1</v>
      </c>
      <c r="F4384" s="68">
        <f>_xlfn.XLOOKUP(Tabela4[[#This Row],[Destino]],Tabela2[Estado],Tabela2[Id_Porto],-1)</f>
        <v>5</v>
      </c>
      <c r="G4384" s="68">
        <f>_xlfn.XLOOKUP(Tabela4[[#This Row],[Tipo]],Tabela5[Tipo],Tabela5[Id_Carga],-1)</f>
        <v>1</v>
      </c>
      <c r="H4384" s="59">
        <f>MONTH(DATE(2024, FIND(Tabela4[[#This Row],[Mês]], "janfevmarabrmaijunjulagosetoutnovdez")/3 + 1, 1))</f>
        <v>10</v>
      </c>
      <c r="I4384" s="51">
        <v>7</v>
      </c>
      <c r="J4384" s="47">
        <v>7</v>
      </c>
    </row>
    <row r="4385" spans="1:10" x14ac:dyDescent="0.25">
      <c r="A4385" s="59" t="s">
        <v>205</v>
      </c>
      <c r="B4385" s="46" t="s">
        <v>192</v>
      </c>
      <c r="C4385" s="46" t="s">
        <v>181</v>
      </c>
      <c r="D4385" s="46" t="s">
        <v>177</v>
      </c>
      <c r="E4385" s="68">
        <f>_xlfn.XLOOKUP(Tabela4[[#This Row],[Origem]],Tabela2[Estado],Tabela2[Id_Porto],-1)</f>
        <v>6</v>
      </c>
      <c r="F4385" s="68">
        <f>_xlfn.XLOOKUP(Tabela4[[#This Row],[Destino]],Tabela2[Estado],Tabela2[Id_Porto],-1)</f>
        <v>1</v>
      </c>
      <c r="G4385" s="68">
        <f>_xlfn.XLOOKUP(Tabela4[[#This Row],[Tipo]],Tabela5[Tipo],Tabela5[Id_Carga],-1)</f>
        <v>1</v>
      </c>
      <c r="H4385" s="59">
        <f>MONTH(DATE(2024, FIND(Tabela4[[#This Row],[Mês]], "janfevmarabrmaijunjulagosetoutnovdez")/3 + 1, 1))</f>
        <v>10</v>
      </c>
      <c r="I4385" s="51">
        <v>7</v>
      </c>
      <c r="J4385" s="47">
        <v>7</v>
      </c>
    </row>
    <row r="4386" spans="1:10" x14ac:dyDescent="0.25">
      <c r="A4386" s="59" t="s">
        <v>205</v>
      </c>
      <c r="B4386" s="46" t="s">
        <v>192</v>
      </c>
      <c r="C4386" s="46" t="s">
        <v>180</v>
      </c>
      <c r="D4386" s="46" t="s">
        <v>177</v>
      </c>
      <c r="E4386" s="68">
        <f>_xlfn.XLOOKUP(Tabela4[[#This Row],[Origem]],Tabela2[Estado],Tabela2[Id_Porto],-1)</f>
        <v>5</v>
      </c>
      <c r="F4386" s="68">
        <f>_xlfn.XLOOKUP(Tabela4[[#This Row],[Destino]],Tabela2[Estado],Tabela2[Id_Porto],-1)</f>
        <v>1</v>
      </c>
      <c r="G4386" s="68">
        <f>_xlfn.XLOOKUP(Tabela4[[#This Row],[Tipo]],Tabela5[Tipo],Tabela5[Id_Carga],-1)</f>
        <v>1</v>
      </c>
      <c r="H4386" s="59">
        <f>MONTH(DATE(2024, FIND(Tabela4[[#This Row],[Mês]], "janfevmarabrmaijunjulagosetoutnovdez")/3 + 1, 1))</f>
        <v>10</v>
      </c>
      <c r="I4386" s="51">
        <v>7</v>
      </c>
      <c r="J4386" s="47">
        <v>7</v>
      </c>
    </row>
    <row r="4387" spans="1:10" x14ac:dyDescent="0.25">
      <c r="A4387" s="59" t="s">
        <v>205</v>
      </c>
      <c r="B4387" s="46" t="s">
        <v>192</v>
      </c>
      <c r="C4387" s="46" t="s">
        <v>186</v>
      </c>
      <c r="D4387" s="46" t="s">
        <v>86</v>
      </c>
      <c r="E4387" s="68">
        <f>_xlfn.XLOOKUP(Tabela4[[#This Row],[Origem]],Tabela2[Estado],Tabela2[Id_Porto],-1)</f>
        <v>11</v>
      </c>
      <c r="F4387" s="68">
        <f>_xlfn.XLOOKUP(Tabela4[[#This Row],[Destino]],Tabela2[Estado],Tabela2[Id_Porto],-1)</f>
        <v>4</v>
      </c>
      <c r="G4387" s="68">
        <f>_xlfn.XLOOKUP(Tabela4[[#This Row],[Tipo]],Tabela5[Tipo],Tabela5[Id_Carga],-1)</f>
        <v>1</v>
      </c>
      <c r="H4387" s="59">
        <f>MONTH(DATE(2024, FIND(Tabela4[[#This Row],[Mês]], "janfevmarabrmaijunjulagosetoutnovdez")/3 + 1, 1))</f>
        <v>10</v>
      </c>
      <c r="I4387" s="51">
        <v>7</v>
      </c>
      <c r="J4387" s="47">
        <v>7</v>
      </c>
    </row>
    <row r="4388" spans="1:10" x14ac:dyDescent="0.25">
      <c r="A4388" s="59" t="s">
        <v>205</v>
      </c>
      <c r="B4388" s="46" t="s">
        <v>191</v>
      </c>
      <c r="C4388" s="46" t="s">
        <v>177</v>
      </c>
      <c r="D4388" s="46" t="s">
        <v>181</v>
      </c>
      <c r="E4388" s="68">
        <f>_xlfn.XLOOKUP(Tabela4[[#This Row],[Origem]],Tabela2[Estado],Tabela2[Id_Porto],-1)</f>
        <v>1</v>
      </c>
      <c r="F4388" s="68">
        <f>_xlfn.XLOOKUP(Tabela4[[#This Row],[Destino]],Tabela2[Estado],Tabela2[Id_Porto],-1)</f>
        <v>6</v>
      </c>
      <c r="G4388" s="68">
        <f>_xlfn.XLOOKUP(Tabela4[[#This Row],[Tipo]],Tabela5[Tipo],Tabela5[Id_Carga],-1)</f>
        <v>3</v>
      </c>
      <c r="H4388" s="59">
        <f>MONTH(DATE(2024, FIND(Tabela4[[#This Row],[Mês]], "janfevmarabrmaijunjulagosetoutnovdez")/3 + 1, 1))</f>
        <v>10</v>
      </c>
      <c r="I4388" s="51">
        <v>3</v>
      </c>
      <c r="J4388" s="47">
        <v>6</v>
      </c>
    </row>
    <row r="4389" spans="1:10" x14ac:dyDescent="0.25">
      <c r="A4389" s="59" t="s">
        <v>205</v>
      </c>
      <c r="B4389" s="46" t="s">
        <v>193</v>
      </c>
      <c r="C4389" s="46" t="s">
        <v>177</v>
      </c>
      <c r="D4389" s="46" t="s">
        <v>86</v>
      </c>
      <c r="E4389" s="68">
        <f>_xlfn.XLOOKUP(Tabela4[[#This Row],[Origem]],Tabela2[Estado],Tabela2[Id_Porto],-1)</f>
        <v>1</v>
      </c>
      <c r="F4389" s="68">
        <f>_xlfn.XLOOKUP(Tabela4[[#This Row],[Destino]],Tabela2[Estado],Tabela2[Id_Porto],-1)</f>
        <v>4</v>
      </c>
      <c r="G4389" s="68">
        <f>_xlfn.XLOOKUP(Tabela4[[#This Row],[Tipo]],Tabela5[Tipo],Tabela5[Id_Carga],-1)</f>
        <v>4</v>
      </c>
      <c r="H4389" s="59">
        <f>MONTH(DATE(2024, FIND(Tabela4[[#This Row],[Mês]], "janfevmarabrmaijunjulagosetoutnovdez")/3 + 1, 1))</f>
        <v>10</v>
      </c>
      <c r="I4389" s="51">
        <v>3</v>
      </c>
      <c r="J4389" s="47">
        <v>6</v>
      </c>
    </row>
    <row r="4390" spans="1:10" x14ac:dyDescent="0.25">
      <c r="A4390" s="59" t="s">
        <v>205</v>
      </c>
      <c r="B4390" s="46" t="s">
        <v>191</v>
      </c>
      <c r="C4390" s="46" t="s">
        <v>177</v>
      </c>
      <c r="D4390" s="46" t="s">
        <v>180</v>
      </c>
      <c r="E4390" s="68">
        <f>_xlfn.XLOOKUP(Tabela4[[#This Row],[Origem]],Tabela2[Estado],Tabela2[Id_Porto],-1)</f>
        <v>1</v>
      </c>
      <c r="F4390" s="68">
        <f>_xlfn.XLOOKUP(Tabela4[[#This Row],[Destino]],Tabela2[Estado],Tabela2[Id_Porto],-1)</f>
        <v>5</v>
      </c>
      <c r="G4390" s="68">
        <f>_xlfn.XLOOKUP(Tabela4[[#This Row],[Tipo]],Tabela5[Tipo],Tabela5[Id_Carga],-1)</f>
        <v>3</v>
      </c>
      <c r="H4390" s="59">
        <f>MONTH(DATE(2024, FIND(Tabela4[[#This Row],[Mês]], "janfevmarabrmaijunjulagosetoutnovdez")/3 + 1, 1))</f>
        <v>10</v>
      </c>
      <c r="I4390" s="51">
        <v>6</v>
      </c>
      <c r="J4390" s="47">
        <v>6</v>
      </c>
    </row>
    <row r="4391" spans="1:10" x14ac:dyDescent="0.25">
      <c r="A4391" s="59" t="s">
        <v>205</v>
      </c>
      <c r="B4391" s="46" t="s">
        <v>193</v>
      </c>
      <c r="C4391" s="46" t="s">
        <v>177</v>
      </c>
      <c r="D4391" s="46" t="s">
        <v>183</v>
      </c>
      <c r="E4391" s="68">
        <f>_xlfn.XLOOKUP(Tabela4[[#This Row],[Origem]],Tabela2[Estado],Tabela2[Id_Porto],-1)</f>
        <v>1</v>
      </c>
      <c r="F4391" s="68">
        <f>_xlfn.XLOOKUP(Tabela4[[#This Row],[Destino]],Tabela2[Estado],Tabela2[Id_Porto],-1)</f>
        <v>8</v>
      </c>
      <c r="G4391" s="68">
        <f>_xlfn.XLOOKUP(Tabela4[[#This Row],[Tipo]],Tabela5[Tipo],Tabela5[Id_Carga],-1)</f>
        <v>4</v>
      </c>
      <c r="H4391" s="59">
        <f>MONTH(DATE(2024, FIND(Tabela4[[#This Row],[Mês]], "janfevmarabrmaijunjulagosetoutnovdez")/3 + 1, 1))</f>
        <v>10</v>
      </c>
      <c r="I4391" s="51">
        <v>3</v>
      </c>
      <c r="J4391" s="47">
        <v>6</v>
      </c>
    </row>
    <row r="4392" spans="1:10" x14ac:dyDescent="0.25">
      <c r="A4392" s="59" t="s">
        <v>205</v>
      </c>
      <c r="B4392" s="46" t="s">
        <v>193</v>
      </c>
      <c r="C4392" s="46" t="s">
        <v>177</v>
      </c>
      <c r="D4392" s="46" t="s">
        <v>186</v>
      </c>
      <c r="E4392" s="68">
        <f>_xlfn.XLOOKUP(Tabela4[[#This Row],[Origem]],Tabela2[Estado],Tabela2[Id_Porto],-1)</f>
        <v>1</v>
      </c>
      <c r="F4392" s="68">
        <f>_xlfn.XLOOKUP(Tabela4[[#This Row],[Destino]],Tabela2[Estado],Tabela2[Id_Porto],-1)</f>
        <v>11</v>
      </c>
      <c r="G4392" s="68">
        <f>_xlfn.XLOOKUP(Tabela4[[#This Row],[Tipo]],Tabela5[Tipo],Tabela5[Id_Carga],-1)</f>
        <v>4</v>
      </c>
      <c r="H4392" s="59">
        <f>MONTH(DATE(2024, FIND(Tabela4[[#This Row],[Mês]], "janfevmarabrmaijunjulagosetoutnovdez")/3 + 1, 1))</f>
        <v>10</v>
      </c>
      <c r="I4392" s="51">
        <v>3</v>
      </c>
      <c r="J4392" s="47">
        <v>6</v>
      </c>
    </row>
    <row r="4393" spans="1:10" x14ac:dyDescent="0.25">
      <c r="A4393" s="59" t="s">
        <v>205</v>
      </c>
      <c r="B4393" s="46" t="s">
        <v>192</v>
      </c>
      <c r="C4393" s="46" t="s">
        <v>181</v>
      </c>
      <c r="D4393" s="46" t="s">
        <v>86</v>
      </c>
      <c r="E4393" s="68">
        <f>_xlfn.XLOOKUP(Tabela4[[#This Row],[Origem]],Tabela2[Estado],Tabela2[Id_Porto],-1)</f>
        <v>6</v>
      </c>
      <c r="F4393" s="68">
        <f>_xlfn.XLOOKUP(Tabela4[[#This Row],[Destino]],Tabela2[Estado],Tabela2[Id_Porto],-1)</f>
        <v>4</v>
      </c>
      <c r="G4393" s="68">
        <f>_xlfn.XLOOKUP(Tabela4[[#This Row],[Tipo]],Tabela5[Tipo],Tabela5[Id_Carga],-1)</f>
        <v>1</v>
      </c>
      <c r="H4393" s="59">
        <f>MONTH(DATE(2024, FIND(Tabela4[[#This Row],[Mês]], "janfevmarabrmaijunjulagosetoutnovdez")/3 + 1, 1))</f>
        <v>10</v>
      </c>
      <c r="I4393" s="51">
        <v>6</v>
      </c>
      <c r="J4393" s="47">
        <v>6</v>
      </c>
    </row>
    <row r="4394" spans="1:10" x14ac:dyDescent="0.25">
      <c r="A4394" s="59" t="s">
        <v>205</v>
      </c>
      <c r="B4394" s="46" t="s">
        <v>191</v>
      </c>
      <c r="C4394" s="46" t="s">
        <v>181</v>
      </c>
      <c r="D4394" s="46" t="s">
        <v>86</v>
      </c>
      <c r="E4394" s="68">
        <f>_xlfn.XLOOKUP(Tabela4[[#This Row],[Origem]],Tabela2[Estado],Tabela2[Id_Porto],-1)</f>
        <v>6</v>
      </c>
      <c r="F4394" s="68">
        <f>_xlfn.XLOOKUP(Tabela4[[#This Row],[Destino]],Tabela2[Estado],Tabela2[Id_Porto],-1)</f>
        <v>4</v>
      </c>
      <c r="G4394" s="68">
        <f>_xlfn.XLOOKUP(Tabela4[[#This Row],[Tipo]],Tabela5[Tipo],Tabela5[Id_Carga],-1)</f>
        <v>3</v>
      </c>
      <c r="H4394" s="59">
        <f>MONTH(DATE(2024, FIND(Tabela4[[#This Row],[Mês]], "janfevmarabrmaijunjulagosetoutnovdez")/3 + 1, 1))</f>
        <v>10</v>
      </c>
      <c r="I4394" s="51">
        <v>3</v>
      </c>
      <c r="J4394" s="47">
        <v>6</v>
      </c>
    </row>
    <row r="4395" spans="1:10" x14ac:dyDescent="0.25">
      <c r="A4395" s="59" t="s">
        <v>205</v>
      </c>
      <c r="B4395" s="46" t="s">
        <v>191</v>
      </c>
      <c r="C4395" s="46" t="s">
        <v>181</v>
      </c>
      <c r="D4395" s="46" t="s">
        <v>186</v>
      </c>
      <c r="E4395" s="68">
        <f>_xlfn.XLOOKUP(Tabela4[[#This Row],[Origem]],Tabela2[Estado],Tabela2[Id_Porto],-1)</f>
        <v>6</v>
      </c>
      <c r="F4395" s="68">
        <f>_xlfn.XLOOKUP(Tabela4[[#This Row],[Destino]],Tabela2[Estado],Tabela2[Id_Porto],-1)</f>
        <v>11</v>
      </c>
      <c r="G4395" s="68">
        <f>_xlfn.XLOOKUP(Tabela4[[#This Row],[Tipo]],Tabela5[Tipo],Tabela5[Id_Carga],-1)</f>
        <v>3</v>
      </c>
      <c r="H4395" s="59">
        <f>MONTH(DATE(2024, FIND(Tabela4[[#This Row],[Mês]], "janfevmarabrmaijunjulagosetoutnovdez")/3 + 1, 1))</f>
        <v>10</v>
      </c>
      <c r="I4395" s="51">
        <v>3</v>
      </c>
      <c r="J4395" s="47">
        <v>6</v>
      </c>
    </row>
    <row r="4396" spans="1:10" x14ac:dyDescent="0.25">
      <c r="A4396" s="59" t="s">
        <v>205</v>
      </c>
      <c r="B4396" s="46" t="s">
        <v>191</v>
      </c>
      <c r="C4396" s="46" t="s">
        <v>86</v>
      </c>
      <c r="D4396" s="46" t="s">
        <v>177</v>
      </c>
      <c r="E4396" s="68">
        <f>_xlfn.XLOOKUP(Tabela4[[#This Row],[Origem]],Tabela2[Estado],Tabela2[Id_Porto],-1)</f>
        <v>4</v>
      </c>
      <c r="F4396" s="68">
        <f>_xlfn.XLOOKUP(Tabela4[[#This Row],[Destino]],Tabela2[Estado],Tabela2[Id_Porto],-1)</f>
        <v>1</v>
      </c>
      <c r="G4396" s="68">
        <f>_xlfn.XLOOKUP(Tabela4[[#This Row],[Tipo]],Tabela5[Tipo],Tabela5[Id_Carga],-1)</f>
        <v>3</v>
      </c>
      <c r="H4396" s="59">
        <f>MONTH(DATE(2024, FIND(Tabela4[[#This Row],[Mês]], "janfevmarabrmaijunjulagosetoutnovdez")/3 + 1, 1))</f>
        <v>10</v>
      </c>
      <c r="I4396" s="51">
        <v>6</v>
      </c>
      <c r="J4396" s="47">
        <v>6</v>
      </c>
    </row>
    <row r="4397" spans="1:10" x14ac:dyDescent="0.25">
      <c r="A4397" s="59" t="s">
        <v>205</v>
      </c>
      <c r="B4397" s="46" t="s">
        <v>193</v>
      </c>
      <c r="C4397" s="46" t="s">
        <v>182</v>
      </c>
      <c r="D4397" s="46" t="s">
        <v>183</v>
      </c>
      <c r="E4397" s="68">
        <f>_xlfn.XLOOKUP(Tabela4[[#This Row],[Origem]],Tabela2[Estado],Tabela2[Id_Porto],-1)</f>
        <v>7</v>
      </c>
      <c r="F4397" s="68">
        <f>_xlfn.XLOOKUP(Tabela4[[#This Row],[Destino]],Tabela2[Estado],Tabela2[Id_Porto],-1)</f>
        <v>8</v>
      </c>
      <c r="G4397" s="68">
        <f>_xlfn.XLOOKUP(Tabela4[[#This Row],[Tipo]],Tabela5[Tipo],Tabela5[Id_Carga],-1)</f>
        <v>4</v>
      </c>
      <c r="H4397" s="59">
        <f>MONTH(DATE(2024, FIND(Tabela4[[#This Row],[Mês]], "janfevmarabrmaijunjulagosetoutnovdez")/3 + 1, 1))</f>
        <v>10</v>
      </c>
      <c r="I4397" s="51">
        <v>3</v>
      </c>
      <c r="J4397" s="47">
        <v>6</v>
      </c>
    </row>
    <row r="4398" spans="1:10" x14ac:dyDescent="0.25">
      <c r="A4398" s="59" t="s">
        <v>205</v>
      </c>
      <c r="B4398" s="46" t="s">
        <v>191</v>
      </c>
      <c r="C4398" s="46" t="s">
        <v>180</v>
      </c>
      <c r="D4398" s="46" t="s">
        <v>177</v>
      </c>
      <c r="E4398" s="68">
        <f>_xlfn.XLOOKUP(Tabela4[[#This Row],[Origem]],Tabela2[Estado],Tabela2[Id_Porto],-1)</f>
        <v>5</v>
      </c>
      <c r="F4398" s="68">
        <f>_xlfn.XLOOKUP(Tabela4[[#This Row],[Destino]],Tabela2[Estado],Tabela2[Id_Porto],-1)</f>
        <v>1</v>
      </c>
      <c r="G4398" s="68">
        <f>_xlfn.XLOOKUP(Tabela4[[#This Row],[Tipo]],Tabela5[Tipo],Tabela5[Id_Carga],-1)</f>
        <v>3</v>
      </c>
      <c r="H4398" s="59">
        <f>MONTH(DATE(2024, FIND(Tabela4[[#This Row],[Mês]], "janfevmarabrmaijunjulagosetoutnovdez")/3 + 1, 1))</f>
        <v>10</v>
      </c>
      <c r="I4398" s="51">
        <v>6</v>
      </c>
      <c r="J4398" s="47">
        <v>6</v>
      </c>
    </row>
    <row r="4399" spans="1:10" x14ac:dyDescent="0.25">
      <c r="A4399" s="59" t="s">
        <v>205</v>
      </c>
      <c r="B4399" s="46" t="s">
        <v>193</v>
      </c>
      <c r="C4399" s="46" t="s">
        <v>185</v>
      </c>
      <c r="D4399" s="46" t="s">
        <v>184</v>
      </c>
      <c r="E4399" s="68">
        <f>_xlfn.XLOOKUP(Tabela4[[#This Row],[Origem]],Tabela2[Estado],Tabela2[Id_Porto],-1)</f>
        <v>10</v>
      </c>
      <c r="F4399" s="68">
        <f>_xlfn.XLOOKUP(Tabela4[[#This Row],[Destino]],Tabela2[Estado],Tabela2[Id_Porto],-1)</f>
        <v>9</v>
      </c>
      <c r="G4399" s="68">
        <f>_xlfn.XLOOKUP(Tabela4[[#This Row],[Tipo]],Tabela5[Tipo],Tabela5[Id_Carga],-1)</f>
        <v>4</v>
      </c>
      <c r="H4399" s="59">
        <f>MONTH(DATE(2024, FIND(Tabela4[[#This Row],[Mês]], "janfevmarabrmaijunjulagosetoutnovdez")/3 + 1, 1))</f>
        <v>10</v>
      </c>
      <c r="I4399" s="51">
        <v>3</v>
      </c>
      <c r="J4399" s="47">
        <v>6</v>
      </c>
    </row>
    <row r="4400" spans="1:10" x14ac:dyDescent="0.25">
      <c r="A4400" s="59" t="s">
        <v>205</v>
      </c>
      <c r="B4400" s="46" t="s">
        <v>191</v>
      </c>
      <c r="C4400" s="46" t="s">
        <v>183</v>
      </c>
      <c r="D4400" s="46" t="s">
        <v>86</v>
      </c>
      <c r="E4400" s="68">
        <f>_xlfn.XLOOKUP(Tabela4[[#This Row],[Origem]],Tabela2[Estado],Tabela2[Id_Porto],-1)</f>
        <v>8</v>
      </c>
      <c r="F4400" s="68">
        <f>_xlfn.XLOOKUP(Tabela4[[#This Row],[Destino]],Tabela2[Estado],Tabela2[Id_Porto],-1)</f>
        <v>4</v>
      </c>
      <c r="G4400" s="68">
        <f>_xlfn.XLOOKUP(Tabela4[[#This Row],[Tipo]],Tabela5[Tipo],Tabela5[Id_Carga],-1)</f>
        <v>3</v>
      </c>
      <c r="H4400" s="59">
        <f>MONTH(DATE(2024, FIND(Tabela4[[#This Row],[Mês]], "janfevmarabrmaijunjulagosetoutnovdez")/3 + 1, 1))</f>
        <v>10</v>
      </c>
      <c r="I4400" s="51">
        <v>3</v>
      </c>
      <c r="J4400" s="47">
        <v>6</v>
      </c>
    </row>
    <row r="4401" spans="1:10" x14ac:dyDescent="0.25">
      <c r="A4401" s="59" t="s">
        <v>205</v>
      </c>
      <c r="B4401" s="46" t="s">
        <v>192</v>
      </c>
      <c r="C4401" s="46" t="s">
        <v>187</v>
      </c>
      <c r="D4401" s="46" t="s">
        <v>181</v>
      </c>
      <c r="E4401" s="68">
        <f>_xlfn.XLOOKUP(Tabela4[[#This Row],[Origem]],Tabela2[Estado],Tabela2[Id_Porto],-1)</f>
        <v>12</v>
      </c>
      <c r="F4401" s="68">
        <f>_xlfn.XLOOKUP(Tabela4[[#This Row],[Destino]],Tabela2[Estado],Tabela2[Id_Porto],-1)</f>
        <v>6</v>
      </c>
      <c r="G4401" s="68">
        <f>_xlfn.XLOOKUP(Tabela4[[#This Row],[Tipo]],Tabela5[Tipo],Tabela5[Id_Carga],-1)</f>
        <v>1</v>
      </c>
      <c r="H4401" s="59">
        <f>MONTH(DATE(2024, FIND(Tabela4[[#This Row],[Mês]], "janfevmarabrmaijunjulagosetoutnovdez")/3 + 1, 1))</f>
        <v>10</v>
      </c>
      <c r="I4401" s="51">
        <v>6</v>
      </c>
      <c r="J4401" s="47">
        <v>6</v>
      </c>
    </row>
    <row r="4402" spans="1:10" x14ac:dyDescent="0.25">
      <c r="A4402" s="59" t="s">
        <v>205</v>
      </c>
      <c r="B4402" s="46" t="s">
        <v>191</v>
      </c>
      <c r="C4402" s="46" t="s">
        <v>187</v>
      </c>
      <c r="D4402" s="46" t="s">
        <v>181</v>
      </c>
      <c r="E4402" s="68">
        <f>_xlfn.XLOOKUP(Tabela4[[#This Row],[Origem]],Tabela2[Estado],Tabela2[Id_Porto],-1)</f>
        <v>12</v>
      </c>
      <c r="F4402" s="68">
        <f>_xlfn.XLOOKUP(Tabela4[[#This Row],[Destino]],Tabela2[Estado],Tabela2[Id_Porto],-1)</f>
        <v>6</v>
      </c>
      <c r="G4402" s="68">
        <f>_xlfn.XLOOKUP(Tabela4[[#This Row],[Tipo]],Tabela5[Tipo],Tabela5[Id_Carga],-1)</f>
        <v>3</v>
      </c>
      <c r="H4402" s="59">
        <f>MONTH(DATE(2024, FIND(Tabela4[[#This Row],[Mês]], "janfevmarabrmaijunjulagosetoutnovdez")/3 + 1, 1))</f>
        <v>10</v>
      </c>
      <c r="I4402" s="51">
        <v>3</v>
      </c>
      <c r="J4402" s="47">
        <v>6</v>
      </c>
    </row>
    <row r="4403" spans="1:10" x14ac:dyDescent="0.25">
      <c r="A4403" s="59" t="s">
        <v>205</v>
      </c>
      <c r="B4403" s="46" t="s">
        <v>191</v>
      </c>
      <c r="C4403" s="46" t="s">
        <v>187</v>
      </c>
      <c r="D4403" s="46" t="s">
        <v>181</v>
      </c>
      <c r="E4403" s="68">
        <f>_xlfn.XLOOKUP(Tabela4[[#This Row],[Origem]],Tabela2[Estado],Tabela2[Id_Porto],-1)</f>
        <v>12</v>
      </c>
      <c r="F4403" s="68">
        <f>_xlfn.XLOOKUP(Tabela4[[#This Row],[Destino]],Tabela2[Estado],Tabela2[Id_Porto],-1)</f>
        <v>6</v>
      </c>
      <c r="G4403" s="68">
        <f>_xlfn.XLOOKUP(Tabela4[[#This Row],[Tipo]],Tabela5[Tipo],Tabela5[Id_Carga],-1)</f>
        <v>3</v>
      </c>
      <c r="H4403" s="59">
        <f>MONTH(DATE(2024, FIND(Tabela4[[#This Row],[Mês]], "janfevmarabrmaijunjulagosetoutnovdez")/3 + 1, 1))</f>
        <v>10</v>
      </c>
      <c r="I4403" s="51">
        <v>3</v>
      </c>
      <c r="J4403" s="47">
        <v>6</v>
      </c>
    </row>
    <row r="4404" spans="1:10" x14ac:dyDescent="0.25">
      <c r="A4404" s="59" t="s">
        <v>205</v>
      </c>
      <c r="B4404" s="46" t="s">
        <v>192</v>
      </c>
      <c r="C4404" s="46" t="s">
        <v>187</v>
      </c>
      <c r="D4404" s="46" t="s">
        <v>180</v>
      </c>
      <c r="E4404" s="68">
        <f>_xlfn.XLOOKUP(Tabela4[[#This Row],[Origem]],Tabela2[Estado],Tabela2[Id_Porto],-1)</f>
        <v>12</v>
      </c>
      <c r="F4404" s="68">
        <f>_xlfn.XLOOKUP(Tabela4[[#This Row],[Destino]],Tabela2[Estado],Tabela2[Id_Porto],-1)</f>
        <v>5</v>
      </c>
      <c r="G4404" s="68">
        <f>_xlfn.XLOOKUP(Tabela4[[#This Row],[Tipo]],Tabela5[Tipo],Tabela5[Id_Carga],-1)</f>
        <v>1</v>
      </c>
      <c r="H4404" s="59">
        <f>MONTH(DATE(2024, FIND(Tabela4[[#This Row],[Mês]], "janfevmarabrmaijunjulagosetoutnovdez")/3 + 1, 1))</f>
        <v>10</v>
      </c>
      <c r="I4404" s="51">
        <v>6</v>
      </c>
      <c r="J4404" s="47">
        <v>6</v>
      </c>
    </row>
    <row r="4405" spans="1:10" x14ac:dyDescent="0.25">
      <c r="A4405" s="59" t="s">
        <v>205</v>
      </c>
      <c r="B4405" s="46" t="s">
        <v>191</v>
      </c>
      <c r="C4405" s="46" t="s">
        <v>186</v>
      </c>
      <c r="D4405" s="46" t="s">
        <v>183</v>
      </c>
      <c r="E4405" s="68">
        <f>_xlfn.XLOOKUP(Tabela4[[#This Row],[Origem]],Tabela2[Estado],Tabela2[Id_Porto],-1)</f>
        <v>11</v>
      </c>
      <c r="F4405" s="68">
        <f>_xlfn.XLOOKUP(Tabela4[[#This Row],[Destino]],Tabela2[Estado],Tabela2[Id_Porto],-1)</f>
        <v>8</v>
      </c>
      <c r="G4405" s="68">
        <f>_xlfn.XLOOKUP(Tabela4[[#This Row],[Tipo]],Tabela5[Tipo],Tabela5[Id_Carga],-1)</f>
        <v>3</v>
      </c>
      <c r="H4405" s="59">
        <f>MONTH(DATE(2024, FIND(Tabela4[[#This Row],[Mês]], "janfevmarabrmaijunjulagosetoutnovdez")/3 + 1, 1))</f>
        <v>10</v>
      </c>
      <c r="I4405" s="51">
        <v>3</v>
      </c>
      <c r="J4405" s="47">
        <v>6</v>
      </c>
    </row>
    <row r="4406" spans="1:10" x14ac:dyDescent="0.25">
      <c r="A4406" s="59" t="s">
        <v>205</v>
      </c>
      <c r="B4406" s="46" t="s">
        <v>192</v>
      </c>
      <c r="C4406" s="46" t="s">
        <v>181</v>
      </c>
      <c r="D4406" s="46" t="s">
        <v>182</v>
      </c>
      <c r="E4406" s="68">
        <f>_xlfn.XLOOKUP(Tabela4[[#This Row],[Origem]],Tabela2[Estado],Tabela2[Id_Porto],-1)</f>
        <v>6</v>
      </c>
      <c r="F4406" s="68">
        <f>_xlfn.XLOOKUP(Tabela4[[#This Row],[Destino]],Tabela2[Estado],Tabela2[Id_Porto],-1)</f>
        <v>7</v>
      </c>
      <c r="G4406" s="68">
        <f>_xlfn.XLOOKUP(Tabela4[[#This Row],[Tipo]],Tabela5[Tipo],Tabela5[Id_Carga],-1)</f>
        <v>1</v>
      </c>
      <c r="H4406" s="59">
        <f>MONTH(DATE(2024, FIND(Tabela4[[#This Row],[Mês]], "janfevmarabrmaijunjulagosetoutnovdez")/3 + 1, 1))</f>
        <v>10</v>
      </c>
      <c r="I4406" s="51">
        <v>5</v>
      </c>
      <c r="J4406" s="47">
        <v>5</v>
      </c>
    </row>
    <row r="4407" spans="1:10" x14ac:dyDescent="0.25">
      <c r="A4407" s="59" t="s">
        <v>205</v>
      </c>
      <c r="B4407" s="46" t="s">
        <v>192</v>
      </c>
      <c r="C4407" s="46" t="s">
        <v>86</v>
      </c>
      <c r="D4407" s="46" t="s">
        <v>186</v>
      </c>
      <c r="E4407" s="68">
        <f>_xlfn.XLOOKUP(Tabela4[[#This Row],[Origem]],Tabela2[Estado],Tabela2[Id_Porto],-1)</f>
        <v>4</v>
      </c>
      <c r="F4407" s="68">
        <f>_xlfn.XLOOKUP(Tabela4[[#This Row],[Destino]],Tabela2[Estado],Tabela2[Id_Porto],-1)</f>
        <v>11</v>
      </c>
      <c r="G4407" s="68">
        <f>_xlfn.XLOOKUP(Tabela4[[#This Row],[Tipo]],Tabela5[Tipo],Tabela5[Id_Carga],-1)</f>
        <v>1</v>
      </c>
      <c r="H4407" s="59">
        <f>MONTH(DATE(2024, FIND(Tabela4[[#This Row],[Mês]], "janfevmarabrmaijunjulagosetoutnovdez")/3 + 1, 1))</f>
        <v>10</v>
      </c>
      <c r="I4407" s="51">
        <v>5</v>
      </c>
      <c r="J4407" s="47">
        <v>5</v>
      </c>
    </row>
    <row r="4408" spans="1:10" x14ac:dyDescent="0.25">
      <c r="A4408" s="59" t="s">
        <v>205</v>
      </c>
      <c r="B4408" s="46" t="s">
        <v>192</v>
      </c>
      <c r="C4408" s="46" t="s">
        <v>180</v>
      </c>
      <c r="D4408" s="46" t="s">
        <v>186</v>
      </c>
      <c r="E4408" s="68">
        <f>_xlfn.XLOOKUP(Tabela4[[#This Row],[Origem]],Tabela2[Estado],Tabela2[Id_Porto],-1)</f>
        <v>5</v>
      </c>
      <c r="F4408" s="68">
        <f>_xlfn.XLOOKUP(Tabela4[[#This Row],[Destino]],Tabela2[Estado],Tabela2[Id_Porto],-1)</f>
        <v>11</v>
      </c>
      <c r="G4408" s="68">
        <f>_xlfn.XLOOKUP(Tabela4[[#This Row],[Tipo]],Tabela5[Tipo],Tabela5[Id_Carga],-1)</f>
        <v>1</v>
      </c>
      <c r="H4408" s="59">
        <f>MONTH(DATE(2024, FIND(Tabela4[[#This Row],[Mês]], "janfevmarabrmaijunjulagosetoutnovdez")/3 + 1, 1))</f>
        <v>10</v>
      </c>
      <c r="I4408" s="51">
        <v>5</v>
      </c>
      <c r="J4408" s="47">
        <v>5</v>
      </c>
    </row>
    <row r="4409" spans="1:10" x14ac:dyDescent="0.25">
      <c r="A4409" s="59" t="s">
        <v>205</v>
      </c>
      <c r="B4409" s="46" t="s">
        <v>191</v>
      </c>
      <c r="C4409" s="46" t="s">
        <v>177</v>
      </c>
      <c r="D4409" s="46" t="s">
        <v>180</v>
      </c>
      <c r="E4409" s="68">
        <f>_xlfn.XLOOKUP(Tabela4[[#This Row],[Origem]],Tabela2[Estado],Tabela2[Id_Porto],-1)</f>
        <v>1</v>
      </c>
      <c r="F4409" s="68">
        <f>_xlfn.XLOOKUP(Tabela4[[#This Row],[Destino]],Tabela2[Estado],Tabela2[Id_Porto],-1)</f>
        <v>5</v>
      </c>
      <c r="G4409" s="68">
        <f>_xlfn.XLOOKUP(Tabela4[[#This Row],[Tipo]],Tabela5[Tipo],Tabela5[Id_Carga],-1)</f>
        <v>3</v>
      </c>
      <c r="H4409" s="59">
        <f>MONTH(DATE(2024, FIND(Tabela4[[#This Row],[Mês]], "janfevmarabrmaijunjulagosetoutnovdez")/3 + 1, 1))</f>
        <v>10</v>
      </c>
      <c r="I4409" s="51">
        <v>2</v>
      </c>
      <c r="J4409" s="47">
        <v>4</v>
      </c>
    </row>
    <row r="4410" spans="1:10" x14ac:dyDescent="0.25">
      <c r="A4410" s="59" t="s">
        <v>205</v>
      </c>
      <c r="B4410" s="46" t="s">
        <v>191</v>
      </c>
      <c r="C4410" s="46" t="s">
        <v>177</v>
      </c>
      <c r="D4410" s="46" t="s">
        <v>180</v>
      </c>
      <c r="E4410" s="68">
        <f>_xlfn.XLOOKUP(Tabela4[[#This Row],[Origem]],Tabela2[Estado],Tabela2[Id_Porto],-1)</f>
        <v>1</v>
      </c>
      <c r="F4410" s="68">
        <f>_xlfn.XLOOKUP(Tabela4[[#This Row],[Destino]],Tabela2[Estado],Tabela2[Id_Porto],-1)</f>
        <v>5</v>
      </c>
      <c r="G4410" s="68">
        <f>_xlfn.XLOOKUP(Tabela4[[#This Row],[Tipo]],Tabela5[Tipo],Tabela5[Id_Carga],-1)</f>
        <v>3</v>
      </c>
      <c r="H4410" s="59">
        <f>MONTH(DATE(2024, FIND(Tabela4[[#This Row],[Mês]], "janfevmarabrmaijunjulagosetoutnovdez")/3 + 1, 1))</f>
        <v>10</v>
      </c>
      <c r="I4410" s="51">
        <v>2</v>
      </c>
      <c r="J4410" s="47">
        <v>4</v>
      </c>
    </row>
    <row r="4411" spans="1:10" x14ac:dyDescent="0.25">
      <c r="A4411" s="59" t="s">
        <v>205</v>
      </c>
      <c r="B4411" s="46" t="s">
        <v>191</v>
      </c>
      <c r="C4411" s="46" t="s">
        <v>181</v>
      </c>
      <c r="D4411" s="46" t="s">
        <v>86</v>
      </c>
      <c r="E4411" s="68">
        <f>_xlfn.XLOOKUP(Tabela4[[#This Row],[Origem]],Tabela2[Estado],Tabela2[Id_Porto],-1)</f>
        <v>6</v>
      </c>
      <c r="F4411" s="68">
        <f>_xlfn.XLOOKUP(Tabela4[[#This Row],[Destino]],Tabela2[Estado],Tabela2[Id_Porto],-1)</f>
        <v>4</v>
      </c>
      <c r="G4411" s="68">
        <f>_xlfn.XLOOKUP(Tabela4[[#This Row],[Tipo]],Tabela5[Tipo],Tabela5[Id_Carga],-1)</f>
        <v>3</v>
      </c>
      <c r="H4411" s="59">
        <f>MONTH(DATE(2024, FIND(Tabela4[[#This Row],[Mês]], "janfevmarabrmaijunjulagosetoutnovdez")/3 + 1, 1))</f>
        <v>10</v>
      </c>
      <c r="I4411" s="51">
        <v>2</v>
      </c>
      <c r="J4411" s="47">
        <v>4</v>
      </c>
    </row>
    <row r="4412" spans="1:10" x14ac:dyDescent="0.25">
      <c r="A4412" s="59" t="s">
        <v>205</v>
      </c>
      <c r="B4412" s="46" t="s">
        <v>191</v>
      </c>
      <c r="C4412" s="46" t="s">
        <v>181</v>
      </c>
      <c r="D4412" s="46" t="s">
        <v>179</v>
      </c>
      <c r="E4412" s="68">
        <f>_xlfn.XLOOKUP(Tabela4[[#This Row],[Origem]],Tabela2[Estado],Tabela2[Id_Porto],-1)</f>
        <v>6</v>
      </c>
      <c r="F4412" s="68">
        <f>_xlfn.XLOOKUP(Tabela4[[#This Row],[Destino]],Tabela2[Estado],Tabela2[Id_Porto],-1)</f>
        <v>3</v>
      </c>
      <c r="G4412" s="68">
        <f>_xlfn.XLOOKUP(Tabela4[[#This Row],[Tipo]],Tabela5[Tipo],Tabela5[Id_Carga],-1)</f>
        <v>3</v>
      </c>
      <c r="H4412" s="59">
        <f>MONTH(DATE(2024, FIND(Tabela4[[#This Row],[Mês]], "janfevmarabrmaijunjulagosetoutnovdez")/3 + 1, 1))</f>
        <v>10</v>
      </c>
      <c r="I4412" s="51">
        <v>2</v>
      </c>
      <c r="J4412" s="47">
        <v>4</v>
      </c>
    </row>
    <row r="4413" spans="1:10" x14ac:dyDescent="0.25">
      <c r="A4413" s="59" t="s">
        <v>205</v>
      </c>
      <c r="B4413" s="46" t="s">
        <v>191</v>
      </c>
      <c r="C4413" s="46" t="s">
        <v>181</v>
      </c>
      <c r="D4413" s="46" t="s">
        <v>180</v>
      </c>
      <c r="E4413" s="68">
        <f>_xlfn.XLOOKUP(Tabela4[[#This Row],[Origem]],Tabela2[Estado],Tabela2[Id_Porto],-1)</f>
        <v>6</v>
      </c>
      <c r="F4413" s="68">
        <f>_xlfn.XLOOKUP(Tabela4[[#This Row],[Destino]],Tabela2[Estado],Tabela2[Id_Porto],-1)</f>
        <v>5</v>
      </c>
      <c r="G4413" s="68">
        <f>_xlfn.XLOOKUP(Tabela4[[#This Row],[Tipo]],Tabela5[Tipo],Tabela5[Id_Carga],-1)</f>
        <v>3</v>
      </c>
      <c r="H4413" s="59">
        <f>MONTH(DATE(2024, FIND(Tabela4[[#This Row],[Mês]], "janfevmarabrmaijunjulagosetoutnovdez")/3 + 1, 1))</f>
        <v>10</v>
      </c>
      <c r="I4413" s="51">
        <v>2</v>
      </c>
      <c r="J4413" s="47">
        <v>4</v>
      </c>
    </row>
    <row r="4414" spans="1:10" x14ac:dyDescent="0.25">
      <c r="A4414" s="59" t="s">
        <v>205</v>
      </c>
      <c r="B4414" s="46" t="s">
        <v>192</v>
      </c>
      <c r="C4414" s="46" t="s">
        <v>181</v>
      </c>
      <c r="D4414" s="46" t="s">
        <v>186</v>
      </c>
      <c r="E4414" s="68">
        <f>_xlfn.XLOOKUP(Tabela4[[#This Row],[Origem]],Tabela2[Estado],Tabela2[Id_Porto],-1)</f>
        <v>6</v>
      </c>
      <c r="F4414" s="68">
        <f>_xlfn.XLOOKUP(Tabela4[[#This Row],[Destino]],Tabela2[Estado],Tabela2[Id_Porto],-1)</f>
        <v>11</v>
      </c>
      <c r="G4414" s="68">
        <f>_xlfn.XLOOKUP(Tabela4[[#This Row],[Tipo]],Tabela5[Tipo],Tabela5[Id_Carga],-1)</f>
        <v>1</v>
      </c>
      <c r="H4414" s="59">
        <f>MONTH(DATE(2024, FIND(Tabela4[[#This Row],[Mês]], "janfevmarabrmaijunjulagosetoutnovdez")/3 + 1, 1))</f>
        <v>10</v>
      </c>
      <c r="I4414" s="51">
        <v>4</v>
      </c>
      <c r="J4414" s="47">
        <v>4</v>
      </c>
    </row>
    <row r="4415" spans="1:10" x14ac:dyDescent="0.25">
      <c r="A4415" s="59" t="s">
        <v>205</v>
      </c>
      <c r="B4415" s="46" t="s">
        <v>192</v>
      </c>
      <c r="C4415" s="46" t="s">
        <v>86</v>
      </c>
      <c r="D4415" s="46" t="s">
        <v>184</v>
      </c>
      <c r="E4415" s="68">
        <f>_xlfn.XLOOKUP(Tabela4[[#This Row],[Origem]],Tabela2[Estado],Tabela2[Id_Porto],-1)</f>
        <v>4</v>
      </c>
      <c r="F4415" s="68">
        <f>_xlfn.XLOOKUP(Tabela4[[#This Row],[Destino]],Tabela2[Estado],Tabela2[Id_Porto],-1)</f>
        <v>9</v>
      </c>
      <c r="G4415" s="68">
        <f>_xlfn.XLOOKUP(Tabela4[[#This Row],[Tipo]],Tabela5[Tipo],Tabela5[Id_Carga],-1)</f>
        <v>1</v>
      </c>
      <c r="H4415" s="59">
        <f>MONTH(DATE(2024, FIND(Tabela4[[#This Row],[Mês]], "janfevmarabrmaijunjulagosetoutnovdez")/3 + 1, 1))</f>
        <v>10</v>
      </c>
      <c r="I4415" s="51">
        <v>4</v>
      </c>
      <c r="J4415" s="47">
        <v>4</v>
      </c>
    </row>
    <row r="4416" spans="1:10" x14ac:dyDescent="0.25">
      <c r="A4416" s="59" t="s">
        <v>205</v>
      </c>
      <c r="B4416" s="46" t="s">
        <v>191</v>
      </c>
      <c r="C4416" s="46" t="s">
        <v>86</v>
      </c>
      <c r="D4416" s="46" t="s">
        <v>184</v>
      </c>
      <c r="E4416" s="68">
        <f>_xlfn.XLOOKUP(Tabela4[[#This Row],[Origem]],Tabela2[Estado],Tabela2[Id_Porto],-1)</f>
        <v>4</v>
      </c>
      <c r="F4416" s="68">
        <f>_xlfn.XLOOKUP(Tabela4[[#This Row],[Destino]],Tabela2[Estado],Tabela2[Id_Porto],-1)</f>
        <v>9</v>
      </c>
      <c r="G4416" s="68">
        <f>_xlfn.XLOOKUP(Tabela4[[#This Row],[Tipo]],Tabela5[Tipo],Tabela5[Id_Carga],-1)</f>
        <v>3</v>
      </c>
      <c r="H4416" s="59">
        <f>MONTH(DATE(2024, FIND(Tabela4[[#This Row],[Mês]], "janfevmarabrmaijunjulagosetoutnovdez")/3 + 1, 1))</f>
        <v>10</v>
      </c>
      <c r="I4416" s="51">
        <v>2</v>
      </c>
      <c r="J4416" s="47">
        <v>4</v>
      </c>
    </row>
    <row r="4417" spans="1:10" x14ac:dyDescent="0.25">
      <c r="A4417" s="59" t="s">
        <v>205</v>
      </c>
      <c r="B4417" s="46" t="s">
        <v>191</v>
      </c>
      <c r="C4417" s="46" t="s">
        <v>182</v>
      </c>
      <c r="D4417" s="46" t="s">
        <v>177</v>
      </c>
      <c r="E4417" s="68">
        <f>_xlfn.XLOOKUP(Tabela4[[#This Row],[Origem]],Tabela2[Estado],Tabela2[Id_Porto],-1)</f>
        <v>7</v>
      </c>
      <c r="F4417" s="68">
        <f>_xlfn.XLOOKUP(Tabela4[[#This Row],[Destino]],Tabela2[Estado],Tabela2[Id_Porto],-1)</f>
        <v>1</v>
      </c>
      <c r="G4417" s="68">
        <f>_xlfn.XLOOKUP(Tabela4[[#This Row],[Tipo]],Tabela5[Tipo],Tabela5[Id_Carga],-1)</f>
        <v>3</v>
      </c>
      <c r="H4417" s="59">
        <f>MONTH(DATE(2024, FIND(Tabela4[[#This Row],[Mês]], "janfevmarabrmaijunjulagosetoutnovdez")/3 + 1, 1))</f>
        <v>10</v>
      </c>
      <c r="I4417" s="51">
        <v>2</v>
      </c>
      <c r="J4417" s="47">
        <v>4</v>
      </c>
    </row>
    <row r="4418" spans="1:10" x14ac:dyDescent="0.25">
      <c r="A4418" s="59" t="s">
        <v>205</v>
      </c>
      <c r="B4418" s="46" t="s">
        <v>192</v>
      </c>
      <c r="C4418" s="46" t="s">
        <v>182</v>
      </c>
      <c r="D4418" s="46" t="s">
        <v>183</v>
      </c>
      <c r="E4418" s="68">
        <f>_xlfn.XLOOKUP(Tabela4[[#This Row],[Origem]],Tabela2[Estado],Tabela2[Id_Porto],-1)</f>
        <v>7</v>
      </c>
      <c r="F4418" s="68">
        <f>_xlfn.XLOOKUP(Tabela4[[#This Row],[Destino]],Tabela2[Estado],Tabela2[Id_Porto],-1)</f>
        <v>8</v>
      </c>
      <c r="G4418" s="68">
        <f>_xlfn.XLOOKUP(Tabela4[[#This Row],[Tipo]],Tabela5[Tipo],Tabela5[Id_Carga],-1)</f>
        <v>1</v>
      </c>
      <c r="H4418" s="59">
        <f>MONTH(DATE(2024, FIND(Tabela4[[#This Row],[Mês]], "janfevmarabrmaijunjulagosetoutnovdez")/3 + 1, 1))</f>
        <v>10</v>
      </c>
      <c r="I4418" s="51">
        <v>4</v>
      </c>
      <c r="J4418" s="47">
        <v>4</v>
      </c>
    </row>
    <row r="4419" spans="1:10" x14ac:dyDescent="0.25">
      <c r="A4419" s="59" t="s">
        <v>205</v>
      </c>
      <c r="B4419" s="46" t="s">
        <v>193</v>
      </c>
      <c r="C4419" s="46" t="s">
        <v>182</v>
      </c>
      <c r="D4419" s="46" t="s">
        <v>184</v>
      </c>
      <c r="E4419" s="68">
        <f>_xlfn.XLOOKUP(Tabela4[[#This Row],[Origem]],Tabela2[Estado],Tabela2[Id_Porto],-1)</f>
        <v>7</v>
      </c>
      <c r="F4419" s="68">
        <f>_xlfn.XLOOKUP(Tabela4[[#This Row],[Destino]],Tabela2[Estado],Tabela2[Id_Porto],-1)</f>
        <v>9</v>
      </c>
      <c r="G4419" s="68">
        <f>_xlfn.XLOOKUP(Tabela4[[#This Row],[Tipo]],Tabela5[Tipo],Tabela5[Id_Carga],-1)</f>
        <v>4</v>
      </c>
      <c r="H4419" s="59">
        <f>MONTH(DATE(2024, FIND(Tabela4[[#This Row],[Mês]], "janfevmarabrmaijunjulagosetoutnovdez")/3 + 1, 1))</f>
        <v>10</v>
      </c>
      <c r="I4419" s="51">
        <v>2</v>
      </c>
      <c r="J4419" s="47">
        <v>4</v>
      </c>
    </row>
    <row r="4420" spans="1:10" x14ac:dyDescent="0.25">
      <c r="A4420" s="59" t="s">
        <v>205</v>
      </c>
      <c r="B4420" s="46" t="s">
        <v>191</v>
      </c>
      <c r="C4420" s="46" t="s">
        <v>179</v>
      </c>
      <c r="D4420" s="46" t="s">
        <v>86</v>
      </c>
      <c r="E4420" s="68">
        <f>_xlfn.XLOOKUP(Tabela4[[#This Row],[Origem]],Tabela2[Estado],Tabela2[Id_Porto],-1)</f>
        <v>3</v>
      </c>
      <c r="F4420" s="68">
        <f>_xlfn.XLOOKUP(Tabela4[[#This Row],[Destino]],Tabela2[Estado],Tabela2[Id_Porto],-1)</f>
        <v>4</v>
      </c>
      <c r="G4420" s="68">
        <f>_xlfn.XLOOKUP(Tabela4[[#This Row],[Tipo]],Tabela5[Tipo],Tabela5[Id_Carga],-1)</f>
        <v>3</v>
      </c>
      <c r="H4420" s="59">
        <f>MONTH(DATE(2024, FIND(Tabela4[[#This Row],[Mês]], "janfevmarabrmaijunjulagosetoutnovdez")/3 + 1, 1))</f>
        <v>10</v>
      </c>
      <c r="I4420" s="51">
        <v>2</v>
      </c>
      <c r="J4420" s="47">
        <v>4</v>
      </c>
    </row>
    <row r="4421" spans="1:10" x14ac:dyDescent="0.25">
      <c r="A4421" s="59" t="s">
        <v>205</v>
      </c>
      <c r="B4421" s="46" t="s">
        <v>193</v>
      </c>
      <c r="C4421" s="46" t="s">
        <v>185</v>
      </c>
      <c r="D4421" s="46" t="s">
        <v>183</v>
      </c>
      <c r="E4421" s="68">
        <f>_xlfn.XLOOKUP(Tabela4[[#This Row],[Origem]],Tabela2[Estado],Tabela2[Id_Porto],-1)</f>
        <v>10</v>
      </c>
      <c r="F4421" s="68">
        <f>_xlfn.XLOOKUP(Tabela4[[#This Row],[Destino]],Tabela2[Estado],Tabela2[Id_Porto],-1)</f>
        <v>8</v>
      </c>
      <c r="G4421" s="68">
        <f>_xlfn.XLOOKUP(Tabela4[[#This Row],[Tipo]],Tabela5[Tipo],Tabela5[Id_Carga],-1)</f>
        <v>4</v>
      </c>
      <c r="H4421" s="59">
        <f>MONTH(DATE(2024, FIND(Tabela4[[#This Row],[Mês]], "janfevmarabrmaijunjulagosetoutnovdez")/3 + 1, 1))</f>
        <v>10</v>
      </c>
      <c r="I4421" s="51">
        <v>2</v>
      </c>
      <c r="J4421" s="47">
        <v>4</v>
      </c>
    </row>
    <row r="4422" spans="1:10" x14ac:dyDescent="0.25">
      <c r="A4422" s="59" t="s">
        <v>205</v>
      </c>
      <c r="B4422" s="46" t="s">
        <v>191</v>
      </c>
      <c r="C4422" s="46" t="s">
        <v>185</v>
      </c>
      <c r="D4422" s="46" t="s">
        <v>183</v>
      </c>
      <c r="E4422" s="68">
        <f>_xlfn.XLOOKUP(Tabela4[[#This Row],[Origem]],Tabela2[Estado],Tabela2[Id_Porto],-1)</f>
        <v>10</v>
      </c>
      <c r="F4422" s="68">
        <f>_xlfn.XLOOKUP(Tabela4[[#This Row],[Destino]],Tabela2[Estado],Tabela2[Id_Porto],-1)</f>
        <v>8</v>
      </c>
      <c r="G4422" s="68">
        <f>_xlfn.XLOOKUP(Tabela4[[#This Row],[Tipo]],Tabela5[Tipo],Tabela5[Id_Carga],-1)</f>
        <v>3</v>
      </c>
      <c r="H4422" s="59">
        <f>MONTH(DATE(2024, FIND(Tabela4[[#This Row],[Mês]], "janfevmarabrmaijunjulagosetoutnovdez")/3 + 1, 1))</f>
        <v>10</v>
      </c>
      <c r="I4422" s="51">
        <v>2</v>
      </c>
      <c r="J4422" s="47">
        <v>4</v>
      </c>
    </row>
    <row r="4423" spans="1:10" x14ac:dyDescent="0.25">
      <c r="A4423" s="59" t="s">
        <v>205</v>
      </c>
      <c r="B4423" s="46" t="s">
        <v>192</v>
      </c>
      <c r="C4423" s="46" t="s">
        <v>183</v>
      </c>
      <c r="D4423" s="46" t="s">
        <v>177</v>
      </c>
      <c r="E4423" s="68">
        <f>_xlfn.XLOOKUP(Tabela4[[#This Row],[Origem]],Tabela2[Estado],Tabela2[Id_Porto],-1)</f>
        <v>8</v>
      </c>
      <c r="F4423" s="68">
        <f>_xlfn.XLOOKUP(Tabela4[[#This Row],[Destino]],Tabela2[Estado],Tabela2[Id_Porto],-1)</f>
        <v>1</v>
      </c>
      <c r="G4423" s="68">
        <f>_xlfn.XLOOKUP(Tabela4[[#This Row],[Tipo]],Tabela5[Tipo],Tabela5[Id_Carga],-1)</f>
        <v>1</v>
      </c>
      <c r="H4423" s="59">
        <f>MONTH(DATE(2024, FIND(Tabela4[[#This Row],[Mês]], "janfevmarabrmaijunjulagosetoutnovdez")/3 + 1, 1))</f>
        <v>10</v>
      </c>
      <c r="I4423" s="51">
        <v>4</v>
      </c>
      <c r="J4423" s="47">
        <v>4</v>
      </c>
    </row>
    <row r="4424" spans="1:10" x14ac:dyDescent="0.25">
      <c r="A4424" s="59" t="s">
        <v>205</v>
      </c>
      <c r="B4424" s="46" t="s">
        <v>193</v>
      </c>
      <c r="C4424" s="46" t="s">
        <v>183</v>
      </c>
      <c r="D4424" s="46" t="s">
        <v>177</v>
      </c>
      <c r="E4424" s="68">
        <f>_xlfn.XLOOKUP(Tabela4[[#This Row],[Origem]],Tabela2[Estado],Tabela2[Id_Porto],-1)</f>
        <v>8</v>
      </c>
      <c r="F4424" s="68">
        <f>_xlfn.XLOOKUP(Tabela4[[#This Row],[Destino]],Tabela2[Estado],Tabela2[Id_Porto],-1)</f>
        <v>1</v>
      </c>
      <c r="G4424" s="68">
        <f>_xlfn.XLOOKUP(Tabela4[[#This Row],[Tipo]],Tabela5[Tipo],Tabela5[Id_Carga],-1)</f>
        <v>4</v>
      </c>
      <c r="H4424" s="59">
        <f>MONTH(DATE(2024, FIND(Tabela4[[#This Row],[Mês]], "janfevmarabrmaijunjulagosetoutnovdez")/3 + 1, 1))</f>
        <v>10</v>
      </c>
      <c r="I4424" s="51">
        <v>2</v>
      </c>
      <c r="J4424" s="47">
        <v>4</v>
      </c>
    </row>
    <row r="4425" spans="1:10" x14ac:dyDescent="0.25">
      <c r="A4425" s="59" t="s">
        <v>205</v>
      </c>
      <c r="B4425" s="46" t="s">
        <v>192</v>
      </c>
      <c r="C4425" s="46" t="s">
        <v>187</v>
      </c>
      <c r="D4425" s="46" t="s">
        <v>177</v>
      </c>
      <c r="E4425" s="68">
        <f>_xlfn.XLOOKUP(Tabela4[[#This Row],[Origem]],Tabela2[Estado],Tabela2[Id_Porto],-1)</f>
        <v>12</v>
      </c>
      <c r="F4425" s="68">
        <f>_xlfn.XLOOKUP(Tabela4[[#This Row],[Destino]],Tabela2[Estado],Tabela2[Id_Porto],-1)</f>
        <v>1</v>
      </c>
      <c r="G4425" s="68">
        <f>_xlfn.XLOOKUP(Tabela4[[#This Row],[Tipo]],Tabela5[Tipo],Tabela5[Id_Carga],-1)</f>
        <v>1</v>
      </c>
      <c r="H4425" s="59">
        <f>MONTH(DATE(2024, FIND(Tabela4[[#This Row],[Mês]], "janfevmarabrmaijunjulagosetoutnovdez")/3 + 1, 1))</f>
        <v>10</v>
      </c>
      <c r="I4425" s="51">
        <v>4</v>
      </c>
      <c r="J4425" s="47">
        <v>4</v>
      </c>
    </row>
    <row r="4426" spans="1:10" x14ac:dyDescent="0.25">
      <c r="A4426" s="59" t="s">
        <v>205</v>
      </c>
      <c r="B4426" s="46" t="s">
        <v>193</v>
      </c>
      <c r="C4426" s="46" t="s">
        <v>187</v>
      </c>
      <c r="D4426" s="46" t="s">
        <v>177</v>
      </c>
      <c r="E4426" s="68">
        <f>_xlfn.XLOOKUP(Tabela4[[#This Row],[Origem]],Tabela2[Estado],Tabela2[Id_Porto],-1)</f>
        <v>12</v>
      </c>
      <c r="F4426" s="68">
        <f>_xlfn.XLOOKUP(Tabela4[[#This Row],[Destino]],Tabela2[Estado],Tabela2[Id_Porto],-1)</f>
        <v>1</v>
      </c>
      <c r="G4426" s="68">
        <f>_xlfn.XLOOKUP(Tabela4[[#This Row],[Tipo]],Tabela5[Tipo],Tabela5[Id_Carga],-1)</f>
        <v>4</v>
      </c>
      <c r="H4426" s="59">
        <f>MONTH(DATE(2024, FIND(Tabela4[[#This Row],[Mês]], "janfevmarabrmaijunjulagosetoutnovdez")/3 + 1, 1))</f>
        <v>10</v>
      </c>
      <c r="I4426" s="51">
        <v>2</v>
      </c>
      <c r="J4426" s="47">
        <v>4</v>
      </c>
    </row>
    <row r="4427" spans="1:10" x14ac:dyDescent="0.25">
      <c r="A4427" s="59" t="s">
        <v>205</v>
      </c>
      <c r="B4427" s="46" t="s">
        <v>191</v>
      </c>
      <c r="C4427" s="46" t="s">
        <v>187</v>
      </c>
      <c r="D4427" s="46" t="s">
        <v>179</v>
      </c>
      <c r="E4427" s="68">
        <f>_xlfn.XLOOKUP(Tabela4[[#This Row],[Origem]],Tabela2[Estado],Tabela2[Id_Porto],-1)</f>
        <v>12</v>
      </c>
      <c r="F4427" s="68">
        <f>_xlfn.XLOOKUP(Tabela4[[#This Row],[Destino]],Tabela2[Estado],Tabela2[Id_Porto],-1)</f>
        <v>3</v>
      </c>
      <c r="G4427" s="68">
        <f>_xlfn.XLOOKUP(Tabela4[[#This Row],[Tipo]],Tabela5[Tipo],Tabela5[Id_Carga],-1)</f>
        <v>3</v>
      </c>
      <c r="H4427" s="59">
        <f>MONTH(DATE(2024, FIND(Tabela4[[#This Row],[Mês]], "janfevmarabrmaijunjulagosetoutnovdez")/3 + 1, 1))</f>
        <v>10</v>
      </c>
      <c r="I4427" s="51">
        <v>2</v>
      </c>
      <c r="J4427" s="47">
        <v>4</v>
      </c>
    </row>
    <row r="4428" spans="1:10" x14ac:dyDescent="0.25">
      <c r="A4428" s="59" t="s">
        <v>205</v>
      </c>
      <c r="B4428" s="46" t="s">
        <v>192</v>
      </c>
      <c r="C4428" s="46" t="s">
        <v>187</v>
      </c>
      <c r="D4428" s="46" t="s">
        <v>185</v>
      </c>
      <c r="E4428" s="68">
        <f>_xlfn.XLOOKUP(Tabela4[[#This Row],[Origem]],Tabela2[Estado],Tabela2[Id_Porto],-1)</f>
        <v>12</v>
      </c>
      <c r="F4428" s="68">
        <f>_xlfn.XLOOKUP(Tabela4[[#This Row],[Destino]],Tabela2[Estado],Tabela2[Id_Porto],-1)</f>
        <v>10</v>
      </c>
      <c r="G4428" s="68">
        <f>_xlfn.XLOOKUP(Tabela4[[#This Row],[Tipo]],Tabela5[Tipo],Tabela5[Id_Carga],-1)</f>
        <v>1</v>
      </c>
      <c r="H4428" s="59">
        <f>MONTH(DATE(2024, FIND(Tabela4[[#This Row],[Mês]], "janfevmarabrmaijunjulagosetoutnovdez")/3 + 1, 1))</f>
        <v>10</v>
      </c>
      <c r="I4428" s="51">
        <v>4</v>
      </c>
      <c r="J4428" s="47">
        <v>4</v>
      </c>
    </row>
    <row r="4429" spans="1:10" x14ac:dyDescent="0.25">
      <c r="A4429" s="59" t="s">
        <v>205</v>
      </c>
      <c r="B4429" s="46" t="s">
        <v>193</v>
      </c>
      <c r="C4429" s="46" t="s">
        <v>187</v>
      </c>
      <c r="D4429" s="46" t="s">
        <v>185</v>
      </c>
      <c r="E4429" s="68">
        <f>_xlfn.XLOOKUP(Tabela4[[#This Row],[Origem]],Tabela2[Estado],Tabela2[Id_Porto],-1)</f>
        <v>12</v>
      </c>
      <c r="F4429" s="68">
        <f>_xlfn.XLOOKUP(Tabela4[[#This Row],[Destino]],Tabela2[Estado],Tabela2[Id_Porto],-1)</f>
        <v>10</v>
      </c>
      <c r="G4429" s="68">
        <f>_xlfn.XLOOKUP(Tabela4[[#This Row],[Tipo]],Tabela5[Tipo],Tabela5[Id_Carga],-1)</f>
        <v>4</v>
      </c>
      <c r="H4429" s="59">
        <f>MONTH(DATE(2024, FIND(Tabela4[[#This Row],[Mês]], "janfevmarabrmaijunjulagosetoutnovdez")/3 + 1, 1))</f>
        <v>10</v>
      </c>
      <c r="I4429" s="51">
        <v>2</v>
      </c>
      <c r="J4429" s="47">
        <v>4</v>
      </c>
    </row>
    <row r="4430" spans="1:10" x14ac:dyDescent="0.25">
      <c r="A4430" s="59" t="s">
        <v>205</v>
      </c>
      <c r="B4430" s="46" t="s">
        <v>193</v>
      </c>
      <c r="C4430" s="46" t="s">
        <v>186</v>
      </c>
      <c r="D4430" s="46" t="s">
        <v>181</v>
      </c>
      <c r="E4430" s="68">
        <f>_xlfn.XLOOKUP(Tabela4[[#This Row],[Origem]],Tabela2[Estado],Tabela2[Id_Porto],-1)</f>
        <v>11</v>
      </c>
      <c r="F4430" s="68">
        <f>_xlfn.XLOOKUP(Tabela4[[#This Row],[Destino]],Tabela2[Estado],Tabela2[Id_Porto],-1)</f>
        <v>6</v>
      </c>
      <c r="G4430" s="68">
        <f>_xlfn.XLOOKUP(Tabela4[[#This Row],[Tipo]],Tabela5[Tipo],Tabela5[Id_Carga],-1)</f>
        <v>4</v>
      </c>
      <c r="H4430" s="59">
        <f>MONTH(DATE(2024, FIND(Tabela4[[#This Row],[Mês]], "janfevmarabrmaijunjulagosetoutnovdez")/3 + 1, 1))</f>
        <v>10</v>
      </c>
      <c r="I4430" s="51">
        <v>2</v>
      </c>
      <c r="J4430" s="47">
        <v>4</v>
      </c>
    </row>
    <row r="4431" spans="1:10" x14ac:dyDescent="0.25">
      <c r="A4431" s="59" t="s">
        <v>205</v>
      </c>
      <c r="B4431" s="46" t="s">
        <v>191</v>
      </c>
      <c r="C4431" s="46" t="s">
        <v>186</v>
      </c>
      <c r="D4431" s="46" t="s">
        <v>86</v>
      </c>
      <c r="E4431" s="68">
        <f>_xlfn.XLOOKUP(Tabela4[[#This Row],[Origem]],Tabela2[Estado],Tabela2[Id_Porto],-1)</f>
        <v>11</v>
      </c>
      <c r="F4431" s="68">
        <f>_xlfn.XLOOKUP(Tabela4[[#This Row],[Destino]],Tabela2[Estado],Tabela2[Id_Porto],-1)</f>
        <v>4</v>
      </c>
      <c r="G4431" s="68">
        <f>_xlfn.XLOOKUP(Tabela4[[#This Row],[Tipo]],Tabela5[Tipo],Tabela5[Id_Carga],-1)</f>
        <v>3</v>
      </c>
      <c r="H4431" s="59">
        <f>MONTH(DATE(2024, FIND(Tabela4[[#This Row],[Mês]], "janfevmarabrmaijunjulagosetoutnovdez")/3 + 1, 1))</f>
        <v>10</v>
      </c>
      <c r="I4431" s="51">
        <v>2</v>
      </c>
      <c r="J4431" s="47">
        <v>4</v>
      </c>
    </row>
    <row r="4432" spans="1:10" x14ac:dyDescent="0.25">
      <c r="A4432" s="59" t="s">
        <v>205</v>
      </c>
      <c r="B4432" s="46" t="s">
        <v>191</v>
      </c>
      <c r="C4432" s="46" t="s">
        <v>186</v>
      </c>
      <c r="D4432" s="46" t="s">
        <v>86</v>
      </c>
      <c r="E4432" s="68">
        <f>_xlfn.XLOOKUP(Tabela4[[#This Row],[Origem]],Tabela2[Estado],Tabela2[Id_Porto],-1)</f>
        <v>11</v>
      </c>
      <c r="F4432" s="68">
        <f>_xlfn.XLOOKUP(Tabela4[[#This Row],[Destino]],Tabela2[Estado],Tabela2[Id_Porto],-1)</f>
        <v>4</v>
      </c>
      <c r="G4432" s="68">
        <f>_xlfn.XLOOKUP(Tabela4[[#This Row],[Tipo]],Tabela5[Tipo],Tabela5[Id_Carga],-1)</f>
        <v>3</v>
      </c>
      <c r="H4432" s="59">
        <f>MONTH(DATE(2024, FIND(Tabela4[[#This Row],[Mês]], "janfevmarabrmaijunjulagosetoutnovdez")/3 + 1, 1))</f>
        <v>10</v>
      </c>
      <c r="I4432" s="51">
        <v>2</v>
      </c>
      <c r="J4432" s="47">
        <v>4</v>
      </c>
    </row>
    <row r="4433" spans="1:10" x14ac:dyDescent="0.25">
      <c r="A4433" s="59" t="s">
        <v>205</v>
      </c>
      <c r="B4433" s="46" t="s">
        <v>193</v>
      </c>
      <c r="C4433" s="46" t="s">
        <v>186</v>
      </c>
      <c r="D4433" s="46" t="s">
        <v>184</v>
      </c>
      <c r="E4433" s="68">
        <f>_xlfn.XLOOKUP(Tabela4[[#This Row],[Origem]],Tabela2[Estado],Tabela2[Id_Porto],-1)</f>
        <v>11</v>
      </c>
      <c r="F4433" s="68">
        <f>_xlfn.XLOOKUP(Tabela4[[#This Row],[Destino]],Tabela2[Estado],Tabela2[Id_Porto],-1)</f>
        <v>9</v>
      </c>
      <c r="G4433" s="68">
        <f>_xlfn.XLOOKUP(Tabela4[[#This Row],[Tipo]],Tabela5[Tipo],Tabela5[Id_Carga],-1)</f>
        <v>4</v>
      </c>
      <c r="H4433" s="59">
        <f>MONTH(DATE(2024, FIND(Tabela4[[#This Row],[Mês]], "janfevmarabrmaijunjulagosetoutnovdez")/3 + 1, 1))</f>
        <v>10</v>
      </c>
      <c r="I4433" s="51">
        <v>2</v>
      </c>
      <c r="J4433" s="47">
        <v>4</v>
      </c>
    </row>
    <row r="4434" spans="1:10" x14ac:dyDescent="0.25">
      <c r="A4434" s="59" t="s">
        <v>205</v>
      </c>
      <c r="B4434" s="46" t="s">
        <v>193</v>
      </c>
      <c r="C4434" s="46" t="s">
        <v>184</v>
      </c>
      <c r="D4434" s="46" t="s">
        <v>181</v>
      </c>
      <c r="E4434" s="68">
        <f>_xlfn.XLOOKUP(Tabela4[[#This Row],[Origem]],Tabela2[Estado],Tabela2[Id_Porto],-1)</f>
        <v>9</v>
      </c>
      <c r="F4434" s="68">
        <f>_xlfn.XLOOKUP(Tabela4[[#This Row],[Destino]],Tabela2[Estado],Tabela2[Id_Porto],-1)</f>
        <v>6</v>
      </c>
      <c r="G4434" s="68">
        <f>_xlfn.XLOOKUP(Tabela4[[#This Row],[Tipo]],Tabela5[Tipo],Tabela5[Id_Carga],-1)</f>
        <v>4</v>
      </c>
      <c r="H4434" s="59">
        <f>MONTH(DATE(2024, FIND(Tabela4[[#This Row],[Mês]], "janfevmarabrmaijunjulagosetoutnovdez")/3 + 1, 1))</f>
        <v>10</v>
      </c>
      <c r="I4434" s="51">
        <v>2</v>
      </c>
      <c r="J4434" s="47">
        <v>4</v>
      </c>
    </row>
    <row r="4435" spans="1:10" x14ac:dyDescent="0.25">
      <c r="A4435" s="59" t="s">
        <v>205</v>
      </c>
      <c r="B4435" s="46" t="s">
        <v>191</v>
      </c>
      <c r="C4435" s="46" t="s">
        <v>184</v>
      </c>
      <c r="D4435" s="46" t="s">
        <v>86</v>
      </c>
      <c r="E4435" s="68">
        <f>_xlfn.XLOOKUP(Tabela4[[#This Row],[Origem]],Tabela2[Estado],Tabela2[Id_Porto],-1)</f>
        <v>9</v>
      </c>
      <c r="F4435" s="68">
        <f>_xlfn.XLOOKUP(Tabela4[[#This Row],[Destino]],Tabela2[Estado],Tabela2[Id_Porto],-1)</f>
        <v>4</v>
      </c>
      <c r="G4435" s="68">
        <f>_xlfn.XLOOKUP(Tabela4[[#This Row],[Tipo]],Tabela5[Tipo],Tabela5[Id_Carga],-1)</f>
        <v>3</v>
      </c>
      <c r="H4435" s="59">
        <f>MONTH(DATE(2024, FIND(Tabela4[[#This Row],[Mês]], "janfevmarabrmaijunjulagosetoutnovdez")/3 + 1, 1))</f>
        <v>10</v>
      </c>
      <c r="I4435" s="51">
        <v>2</v>
      </c>
      <c r="J4435" s="47">
        <v>4</v>
      </c>
    </row>
    <row r="4436" spans="1:10" x14ac:dyDescent="0.25">
      <c r="A4436" s="59" t="s">
        <v>205</v>
      </c>
      <c r="B4436" s="46" t="s">
        <v>191</v>
      </c>
      <c r="C4436" s="46" t="s">
        <v>184</v>
      </c>
      <c r="D4436" s="46" t="s">
        <v>180</v>
      </c>
      <c r="E4436" s="68">
        <f>_xlfn.XLOOKUP(Tabela4[[#This Row],[Origem]],Tabela2[Estado],Tabela2[Id_Porto],-1)</f>
        <v>9</v>
      </c>
      <c r="F4436" s="68">
        <f>_xlfn.XLOOKUP(Tabela4[[#This Row],[Destino]],Tabela2[Estado],Tabela2[Id_Porto],-1)</f>
        <v>5</v>
      </c>
      <c r="G4436" s="68">
        <f>_xlfn.XLOOKUP(Tabela4[[#This Row],[Tipo]],Tabela5[Tipo],Tabela5[Id_Carga],-1)</f>
        <v>3</v>
      </c>
      <c r="H4436" s="59">
        <f>MONTH(DATE(2024, FIND(Tabela4[[#This Row],[Mês]], "janfevmarabrmaijunjulagosetoutnovdez")/3 + 1, 1))</f>
        <v>10</v>
      </c>
      <c r="I4436" s="51">
        <v>2</v>
      </c>
      <c r="J4436" s="47">
        <v>4</v>
      </c>
    </row>
    <row r="4437" spans="1:10" x14ac:dyDescent="0.25">
      <c r="A4437" s="59" t="s">
        <v>205</v>
      </c>
      <c r="B4437" s="46" t="s">
        <v>191</v>
      </c>
      <c r="C4437" s="46" t="s">
        <v>184</v>
      </c>
      <c r="D4437" s="46" t="s">
        <v>180</v>
      </c>
      <c r="E4437" s="68">
        <f>_xlfn.XLOOKUP(Tabela4[[#This Row],[Origem]],Tabela2[Estado],Tabela2[Id_Porto],-1)</f>
        <v>9</v>
      </c>
      <c r="F4437" s="68">
        <f>_xlfn.XLOOKUP(Tabela4[[#This Row],[Destino]],Tabela2[Estado],Tabela2[Id_Porto],-1)</f>
        <v>5</v>
      </c>
      <c r="G4437" s="68">
        <f>_xlfn.XLOOKUP(Tabela4[[#This Row],[Tipo]],Tabela5[Tipo],Tabela5[Id_Carga],-1)</f>
        <v>3</v>
      </c>
      <c r="H4437" s="59">
        <f>MONTH(DATE(2024, FIND(Tabela4[[#This Row],[Mês]], "janfevmarabrmaijunjulagosetoutnovdez")/3 + 1, 1))</f>
        <v>10</v>
      </c>
      <c r="I4437" s="51">
        <v>2</v>
      </c>
      <c r="J4437" s="47">
        <v>4</v>
      </c>
    </row>
    <row r="4438" spans="1:10" x14ac:dyDescent="0.25">
      <c r="A4438" s="59" t="s">
        <v>205</v>
      </c>
      <c r="B4438" s="46" t="s">
        <v>194</v>
      </c>
      <c r="C4438" s="46" t="s">
        <v>184</v>
      </c>
      <c r="D4438" s="46" t="s">
        <v>185</v>
      </c>
      <c r="E4438" s="68">
        <f>_xlfn.XLOOKUP(Tabela4[[#This Row],[Origem]],Tabela2[Estado],Tabela2[Id_Porto],-1)</f>
        <v>9</v>
      </c>
      <c r="F4438" s="68">
        <f>_xlfn.XLOOKUP(Tabela4[[#This Row],[Destino]],Tabela2[Estado],Tabela2[Id_Porto],-1)</f>
        <v>10</v>
      </c>
      <c r="G4438" s="68">
        <f>_xlfn.XLOOKUP(Tabela4[[#This Row],[Tipo]],Tabela5[Tipo],Tabela5[Id_Carga],-1)</f>
        <v>2</v>
      </c>
      <c r="H4438" s="59">
        <f>MONTH(DATE(2024, FIND(Tabela4[[#This Row],[Mês]], "janfevmarabrmaijunjulagosetoutnovdez")/3 + 1, 1))</f>
        <v>10</v>
      </c>
      <c r="I4438" s="51">
        <v>4</v>
      </c>
      <c r="J4438" s="47">
        <v>4</v>
      </c>
    </row>
    <row r="4439" spans="1:10" x14ac:dyDescent="0.25">
      <c r="A4439" s="59" t="s">
        <v>205</v>
      </c>
      <c r="B4439" s="46" t="s">
        <v>192</v>
      </c>
      <c r="C4439" s="46" t="s">
        <v>181</v>
      </c>
      <c r="D4439" s="46" t="s">
        <v>177</v>
      </c>
      <c r="E4439" s="68">
        <f>_xlfn.XLOOKUP(Tabela4[[#This Row],[Origem]],Tabela2[Estado],Tabela2[Id_Porto],-1)</f>
        <v>6</v>
      </c>
      <c r="F4439" s="68">
        <f>_xlfn.XLOOKUP(Tabela4[[#This Row],[Destino]],Tabela2[Estado],Tabela2[Id_Porto],-1)</f>
        <v>1</v>
      </c>
      <c r="G4439" s="68">
        <f>_xlfn.XLOOKUP(Tabela4[[#This Row],[Tipo]],Tabela5[Tipo],Tabela5[Id_Carga],-1)</f>
        <v>1</v>
      </c>
      <c r="H4439" s="59">
        <f>MONTH(DATE(2024, FIND(Tabela4[[#This Row],[Mês]], "janfevmarabrmaijunjulagosetoutnovdez")/3 + 1, 1))</f>
        <v>10</v>
      </c>
      <c r="I4439" s="51">
        <v>3</v>
      </c>
      <c r="J4439" s="47">
        <v>3</v>
      </c>
    </row>
    <row r="4440" spans="1:10" x14ac:dyDescent="0.25">
      <c r="A4440" s="59" t="s">
        <v>205</v>
      </c>
      <c r="B4440" s="46" t="s">
        <v>192</v>
      </c>
      <c r="C4440" s="46" t="s">
        <v>86</v>
      </c>
      <c r="D4440" s="46" t="s">
        <v>186</v>
      </c>
      <c r="E4440" s="68">
        <f>_xlfn.XLOOKUP(Tabela4[[#This Row],[Origem]],Tabela2[Estado],Tabela2[Id_Porto],-1)</f>
        <v>4</v>
      </c>
      <c r="F4440" s="68">
        <f>_xlfn.XLOOKUP(Tabela4[[#This Row],[Destino]],Tabela2[Estado],Tabela2[Id_Porto],-1)</f>
        <v>11</v>
      </c>
      <c r="G4440" s="68">
        <f>_xlfn.XLOOKUP(Tabela4[[#This Row],[Tipo]],Tabela5[Tipo],Tabela5[Id_Carga],-1)</f>
        <v>1</v>
      </c>
      <c r="H4440" s="59">
        <f>MONTH(DATE(2024, FIND(Tabela4[[#This Row],[Mês]], "janfevmarabrmaijunjulagosetoutnovdez")/3 + 1, 1))</f>
        <v>10</v>
      </c>
      <c r="I4440" s="51">
        <v>3</v>
      </c>
      <c r="J4440" s="47">
        <v>3</v>
      </c>
    </row>
    <row r="4441" spans="1:10" x14ac:dyDescent="0.25">
      <c r="A4441" s="59" t="s">
        <v>205</v>
      </c>
      <c r="B4441" s="46" t="s">
        <v>192</v>
      </c>
      <c r="C4441" s="46" t="s">
        <v>180</v>
      </c>
      <c r="D4441" s="46" t="s">
        <v>181</v>
      </c>
      <c r="E4441" s="68">
        <f>_xlfn.XLOOKUP(Tabela4[[#This Row],[Origem]],Tabela2[Estado],Tabela2[Id_Porto],-1)</f>
        <v>5</v>
      </c>
      <c r="F4441" s="68">
        <f>_xlfn.XLOOKUP(Tabela4[[#This Row],[Destino]],Tabela2[Estado],Tabela2[Id_Porto],-1)</f>
        <v>6</v>
      </c>
      <c r="G4441" s="68">
        <f>_xlfn.XLOOKUP(Tabela4[[#This Row],[Tipo]],Tabela5[Tipo],Tabela5[Id_Carga],-1)</f>
        <v>1</v>
      </c>
      <c r="H4441" s="59">
        <f>MONTH(DATE(2024, FIND(Tabela4[[#This Row],[Mês]], "janfevmarabrmaijunjulagosetoutnovdez")/3 + 1, 1))</f>
        <v>10</v>
      </c>
      <c r="I4441" s="51">
        <v>3</v>
      </c>
      <c r="J4441" s="47">
        <v>3</v>
      </c>
    </row>
    <row r="4442" spans="1:10" x14ac:dyDescent="0.25">
      <c r="A4442" s="59" t="s">
        <v>205</v>
      </c>
      <c r="B4442" s="46" t="s">
        <v>192</v>
      </c>
      <c r="C4442" s="46" t="s">
        <v>180</v>
      </c>
      <c r="D4442" s="46" t="s">
        <v>86</v>
      </c>
      <c r="E4442" s="68">
        <f>_xlfn.XLOOKUP(Tabela4[[#This Row],[Origem]],Tabela2[Estado],Tabela2[Id_Porto],-1)</f>
        <v>5</v>
      </c>
      <c r="F4442" s="68">
        <f>_xlfn.XLOOKUP(Tabela4[[#This Row],[Destino]],Tabela2[Estado],Tabela2[Id_Porto],-1)</f>
        <v>4</v>
      </c>
      <c r="G4442" s="68">
        <f>_xlfn.XLOOKUP(Tabela4[[#This Row],[Tipo]],Tabela5[Tipo],Tabela5[Id_Carga],-1)</f>
        <v>1</v>
      </c>
      <c r="H4442" s="59">
        <f>MONTH(DATE(2024, FIND(Tabela4[[#This Row],[Mês]], "janfevmarabrmaijunjulagosetoutnovdez")/3 + 1, 1))</f>
        <v>10</v>
      </c>
      <c r="I4442" s="51">
        <v>3</v>
      </c>
      <c r="J4442" s="47">
        <v>3</v>
      </c>
    </row>
    <row r="4443" spans="1:10" x14ac:dyDescent="0.25">
      <c r="A4443" s="59" t="s">
        <v>205</v>
      </c>
      <c r="B4443" s="46" t="s">
        <v>192</v>
      </c>
      <c r="C4443" s="46" t="s">
        <v>187</v>
      </c>
      <c r="D4443" s="46" t="s">
        <v>86</v>
      </c>
      <c r="E4443" s="68">
        <f>_xlfn.XLOOKUP(Tabela4[[#This Row],[Origem]],Tabela2[Estado],Tabela2[Id_Porto],-1)</f>
        <v>12</v>
      </c>
      <c r="F4443" s="68">
        <f>_xlfn.XLOOKUP(Tabela4[[#This Row],[Destino]],Tabela2[Estado],Tabela2[Id_Porto],-1)</f>
        <v>4</v>
      </c>
      <c r="G4443" s="68">
        <f>_xlfn.XLOOKUP(Tabela4[[#This Row],[Tipo]],Tabela5[Tipo],Tabela5[Id_Carga],-1)</f>
        <v>1</v>
      </c>
      <c r="H4443" s="59">
        <f>MONTH(DATE(2024, FIND(Tabela4[[#This Row],[Mês]], "janfevmarabrmaijunjulagosetoutnovdez")/3 + 1, 1))</f>
        <v>10</v>
      </c>
      <c r="I4443" s="51">
        <v>3</v>
      </c>
      <c r="J4443" s="47">
        <v>3</v>
      </c>
    </row>
    <row r="4444" spans="1:10" x14ac:dyDescent="0.25">
      <c r="A4444" s="59" t="s">
        <v>205</v>
      </c>
      <c r="B4444" s="46" t="s">
        <v>191</v>
      </c>
      <c r="C4444" s="46" t="s">
        <v>177</v>
      </c>
      <c r="D4444" s="46" t="s">
        <v>181</v>
      </c>
      <c r="E4444" s="68">
        <f>_xlfn.XLOOKUP(Tabela4[[#This Row],[Origem]],Tabela2[Estado],Tabela2[Id_Porto],-1)</f>
        <v>1</v>
      </c>
      <c r="F4444" s="68">
        <f>_xlfn.XLOOKUP(Tabela4[[#This Row],[Destino]],Tabela2[Estado],Tabela2[Id_Porto],-1)</f>
        <v>6</v>
      </c>
      <c r="G4444" s="68">
        <f>_xlfn.XLOOKUP(Tabela4[[#This Row],[Tipo]],Tabela5[Tipo],Tabela5[Id_Carga],-1)</f>
        <v>3</v>
      </c>
      <c r="H4444" s="59">
        <f>MONTH(DATE(2024, FIND(Tabela4[[#This Row],[Mês]], "janfevmarabrmaijunjulagosetoutnovdez")/3 + 1, 1))</f>
        <v>10</v>
      </c>
      <c r="I4444" s="51">
        <v>1</v>
      </c>
      <c r="J4444" s="47">
        <v>2</v>
      </c>
    </row>
    <row r="4445" spans="1:10" x14ac:dyDescent="0.25">
      <c r="A4445" s="59" t="s">
        <v>205</v>
      </c>
      <c r="B4445" s="46" t="s">
        <v>191</v>
      </c>
      <c r="C4445" s="46" t="s">
        <v>177</v>
      </c>
      <c r="D4445" s="46" t="s">
        <v>179</v>
      </c>
      <c r="E4445" s="68">
        <f>_xlfn.XLOOKUP(Tabela4[[#This Row],[Origem]],Tabela2[Estado],Tabela2[Id_Porto],-1)</f>
        <v>1</v>
      </c>
      <c r="F4445" s="68">
        <f>_xlfn.XLOOKUP(Tabela4[[#This Row],[Destino]],Tabela2[Estado],Tabela2[Id_Porto],-1)</f>
        <v>3</v>
      </c>
      <c r="G4445" s="68">
        <f>_xlfn.XLOOKUP(Tabela4[[#This Row],[Tipo]],Tabela5[Tipo],Tabela5[Id_Carga],-1)</f>
        <v>3</v>
      </c>
      <c r="H4445" s="59">
        <f>MONTH(DATE(2024, FIND(Tabela4[[#This Row],[Mês]], "janfevmarabrmaijunjulagosetoutnovdez")/3 + 1, 1))</f>
        <v>10</v>
      </c>
      <c r="I4445" s="51">
        <v>1</v>
      </c>
      <c r="J4445" s="47">
        <v>2</v>
      </c>
    </row>
    <row r="4446" spans="1:10" x14ac:dyDescent="0.25">
      <c r="A4446" s="59" t="s">
        <v>205</v>
      </c>
      <c r="B4446" s="46" t="s">
        <v>191</v>
      </c>
      <c r="C4446" s="46" t="s">
        <v>177</v>
      </c>
      <c r="D4446" s="46" t="s">
        <v>180</v>
      </c>
      <c r="E4446" s="68">
        <f>_xlfn.XLOOKUP(Tabela4[[#This Row],[Origem]],Tabela2[Estado],Tabela2[Id_Porto],-1)</f>
        <v>1</v>
      </c>
      <c r="F4446" s="68">
        <f>_xlfn.XLOOKUP(Tabela4[[#This Row],[Destino]],Tabela2[Estado],Tabela2[Id_Porto],-1)</f>
        <v>5</v>
      </c>
      <c r="G4446" s="68">
        <f>_xlfn.XLOOKUP(Tabela4[[#This Row],[Tipo]],Tabela5[Tipo],Tabela5[Id_Carga],-1)</f>
        <v>3</v>
      </c>
      <c r="H4446" s="59">
        <f>MONTH(DATE(2024, FIND(Tabela4[[#This Row],[Mês]], "janfevmarabrmaijunjulagosetoutnovdez")/3 + 1, 1))</f>
        <v>10</v>
      </c>
      <c r="I4446" s="51">
        <v>1</v>
      </c>
      <c r="J4446" s="47">
        <v>2</v>
      </c>
    </row>
    <row r="4447" spans="1:10" x14ac:dyDescent="0.25">
      <c r="A4447" s="59" t="s">
        <v>205</v>
      </c>
      <c r="B4447" s="46" t="s">
        <v>193</v>
      </c>
      <c r="C4447" s="46" t="s">
        <v>177</v>
      </c>
      <c r="D4447" s="46" t="s">
        <v>180</v>
      </c>
      <c r="E4447" s="68">
        <f>_xlfn.XLOOKUP(Tabela4[[#This Row],[Origem]],Tabela2[Estado],Tabela2[Id_Porto],-1)</f>
        <v>1</v>
      </c>
      <c r="F4447" s="68">
        <f>_xlfn.XLOOKUP(Tabela4[[#This Row],[Destino]],Tabela2[Estado],Tabela2[Id_Porto],-1)</f>
        <v>5</v>
      </c>
      <c r="G4447" s="68">
        <f>_xlfn.XLOOKUP(Tabela4[[#This Row],[Tipo]],Tabela5[Tipo],Tabela5[Id_Carga],-1)</f>
        <v>4</v>
      </c>
      <c r="H4447" s="59">
        <f>MONTH(DATE(2024, FIND(Tabela4[[#This Row],[Mês]], "janfevmarabrmaijunjulagosetoutnovdez")/3 + 1, 1))</f>
        <v>10</v>
      </c>
      <c r="I4447" s="51">
        <v>1</v>
      </c>
      <c r="J4447" s="47">
        <v>2</v>
      </c>
    </row>
    <row r="4448" spans="1:10" x14ac:dyDescent="0.25">
      <c r="A4448" s="59" t="s">
        <v>205</v>
      </c>
      <c r="B4448" s="46" t="s">
        <v>191</v>
      </c>
      <c r="C4448" s="46" t="s">
        <v>177</v>
      </c>
      <c r="D4448" s="46" t="s">
        <v>183</v>
      </c>
      <c r="E4448" s="68">
        <f>_xlfn.XLOOKUP(Tabela4[[#This Row],[Origem]],Tabela2[Estado],Tabela2[Id_Porto],-1)</f>
        <v>1</v>
      </c>
      <c r="F4448" s="68">
        <f>_xlfn.XLOOKUP(Tabela4[[#This Row],[Destino]],Tabela2[Estado],Tabela2[Id_Porto],-1)</f>
        <v>8</v>
      </c>
      <c r="G4448" s="68">
        <f>_xlfn.XLOOKUP(Tabela4[[#This Row],[Tipo]],Tabela5[Tipo],Tabela5[Id_Carga],-1)</f>
        <v>3</v>
      </c>
      <c r="H4448" s="59">
        <f>MONTH(DATE(2024, FIND(Tabela4[[#This Row],[Mês]], "janfevmarabrmaijunjulagosetoutnovdez")/3 + 1, 1))</f>
        <v>10</v>
      </c>
      <c r="I4448" s="51">
        <v>1</v>
      </c>
      <c r="J4448" s="47">
        <v>2</v>
      </c>
    </row>
    <row r="4449" spans="1:10" x14ac:dyDescent="0.25">
      <c r="A4449" s="59" t="s">
        <v>205</v>
      </c>
      <c r="B4449" s="46" t="s">
        <v>192</v>
      </c>
      <c r="C4449" s="46" t="s">
        <v>177</v>
      </c>
      <c r="D4449" s="46" t="s">
        <v>187</v>
      </c>
      <c r="E4449" s="68">
        <f>_xlfn.XLOOKUP(Tabela4[[#This Row],[Origem]],Tabela2[Estado],Tabela2[Id_Porto],-1)</f>
        <v>1</v>
      </c>
      <c r="F4449" s="68">
        <f>_xlfn.XLOOKUP(Tabela4[[#This Row],[Destino]],Tabela2[Estado],Tabela2[Id_Porto],-1)</f>
        <v>12</v>
      </c>
      <c r="G4449" s="68">
        <f>_xlfn.XLOOKUP(Tabela4[[#This Row],[Tipo]],Tabela5[Tipo],Tabela5[Id_Carga],-1)</f>
        <v>1</v>
      </c>
      <c r="H4449" s="59">
        <f>MONTH(DATE(2024, FIND(Tabela4[[#This Row],[Mês]], "janfevmarabrmaijunjulagosetoutnovdez")/3 + 1, 1))</f>
        <v>10</v>
      </c>
      <c r="I4449" s="51">
        <v>2</v>
      </c>
      <c r="J4449" s="47">
        <v>2</v>
      </c>
    </row>
    <row r="4450" spans="1:10" x14ac:dyDescent="0.25">
      <c r="A4450" s="59" t="s">
        <v>205</v>
      </c>
      <c r="B4450" s="46" t="s">
        <v>192</v>
      </c>
      <c r="C4450" s="46" t="s">
        <v>177</v>
      </c>
      <c r="D4450" s="46" t="s">
        <v>186</v>
      </c>
      <c r="E4450" s="68">
        <f>_xlfn.XLOOKUP(Tabela4[[#This Row],[Origem]],Tabela2[Estado],Tabela2[Id_Porto],-1)</f>
        <v>1</v>
      </c>
      <c r="F4450" s="68">
        <f>_xlfn.XLOOKUP(Tabela4[[#This Row],[Destino]],Tabela2[Estado],Tabela2[Id_Porto],-1)</f>
        <v>11</v>
      </c>
      <c r="G4450" s="68">
        <f>_xlfn.XLOOKUP(Tabela4[[#This Row],[Tipo]],Tabela5[Tipo],Tabela5[Id_Carga],-1)</f>
        <v>1</v>
      </c>
      <c r="H4450" s="59">
        <f>MONTH(DATE(2024, FIND(Tabela4[[#This Row],[Mês]], "janfevmarabrmaijunjulagosetoutnovdez")/3 + 1, 1))</f>
        <v>10</v>
      </c>
      <c r="I4450" s="51">
        <v>2</v>
      </c>
      <c r="J4450" s="47">
        <v>2</v>
      </c>
    </row>
    <row r="4451" spans="1:10" x14ac:dyDescent="0.25">
      <c r="A4451" s="59" t="s">
        <v>205</v>
      </c>
      <c r="B4451" s="46" t="s">
        <v>192</v>
      </c>
      <c r="C4451" s="46" t="s">
        <v>177</v>
      </c>
      <c r="D4451" s="46" t="s">
        <v>184</v>
      </c>
      <c r="E4451" s="68">
        <f>_xlfn.XLOOKUP(Tabela4[[#This Row],[Origem]],Tabela2[Estado],Tabela2[Id_Porto],-1)</f>
        <v>1</v>
      </c>
      <c r="F4451" s="68">
        <f>_xlfn.XLOOKUP(Tabela4[[#This Row],[Destino]],Tabela2[Estado],Tabela2[Id_Porto],-1)</f>
        <v>9</v>
      </c>
      <c r="G4451" s="68">
        <f>_xlfn.XLOOKUP(Tabela4[[#This Row],[Tipo]],Tabela5[Tipo],Tabela5[Id_Carga],-1)</f>
        <v>1</v>
      </c>
      <c r="H4451" s="59">
        <f>MONTH(DATE(2024, FIND(Tabela4[[#This Row],[Mês]], "janfevmarabrmaijunjulagosetoutnovdez")/3 + 1, 1))</f>
        <v>10</v>
      </c>
      <c r="I4451" s="51">
        <v>2</v>
      </c>
      <c r="J4451" s="47">
        <v>2</v>
      </c>
    </row>
    <row r="4452" spans="1:10" x14ac:dyDescent="0.25">
      <c r="A4452" s="59" t="s">
        <v>205</v>
      </c>
      <c r="B4452" s="46" t="s">
        <v>191</v>
      </c>
      <c r="C4452" s="46" t="s">
        <v>177</v>
      </c>
      <c r="D4452" s="46" t="s">
        <v>184</v>
      </c>
      <c r="E4452" s="68">
        <f>_xlfn.XLOOKUP(Tabela4[[#This Row],[Origem]],Tabela2[Estado],Tabela2[Id_Porto],-1)</f>
        <v>1</v>
      </c>
      <c r="F4452" s="68">
        <f>_xlfn.XLOOKUP(Tabela4[[#This Row],[Destino]],Tabela2[Estado],Tabela2[Id_Porto],-1)</f>
        <v>9</v>
      </c>
      <c r="G4452" s="68">
        <f>_xlfn.XLOOKUP(Tabela4[[#This Row],[Tipo]],Tabela5[Tipo],Tabela5[Id_Carga],-1)</f>
        <v>3</v>
      </c>
      <c r="H4452" s="59">
        <f>MONTH(DATE(2024, FIND(Tabela4[[#This Row],[Mês]], "janfevmarabrmaijunjulagosetoutnovdez")/3 + 1, 1))</f>
        <v>10</v>
      </c>
      <c r="I4452" s="51">
        <v>1</v>
      </c>
      <c r="J4452" s="47">
        <v>2</v>
      </c>
    </row>
    <row r="4453" spans="1:10" x14ac:dyDescent="0.25">
      <c r="A4453" s="59" t="s">
        <v>205</v>
      </c>
      <c r="B4453" s="46" t="s">
        <v>194</v>
      </c>
      <c r="C4453" s="46" t="s">
        <v>181</v>
      </c>
      <c r="D4453" s="46" t="s">
        <v>86</v>
      </c>
      <c r="E4453" s="68">
        <f>_xlfn.XLOOKUP(Tabela4[[#This Row],[Origem]],Tabela2[Estado],Tabela2[Id_Porto],-1)</f>
        <v>6</v>
      </c>
      <c r="F4453" s="68">
        <f>_xlfn.XLOOKUP(Tabela4[[#This Row],[Destino]],Tabela2[Estado],Tabela2[Id_Porto],-1)</f>
        <v>4</v>
      </c>
      <c r="G4453" s="68">
        <f>_xlfn.XLOOKUP(Tabela4[[#This Row],[Tipo]],Tabela5[Tipo],Tabela5[Id_Carga],-1)</f>
        <v>2</v>
      </c>
      <c r="H4453" s="59">
        <f>MONTH(DATE(2024, FIND(Tabela4[[#This Row],[Mês]], "janfevmarabrmaijunjulagosetoutnovdez")/3 + 1, 1))</f>
        <v>10</v>
      </c>
      <c r="I4453" s="51">
        <v>2</v>
      </c>
      <c r="J4453" s="47">
        <v>2</v>
      </c>
    </row>
    <row r="4454" spans="1:10" x14ac:dyDescent="0.25">
      <c r="A4454" s="59" t="s">
        <v>205</v>
      </c>
      <c r="B4454" s="46" t="s">
        <v>194</v>
      </c>
      <c r="C4454" s="46" t="s">
        <v>181</v>
      </c>
      <c r="D4454" s="46" t="s">
        <v>180</v>
      </c>
      <c r="E4454" s="68">
        <f>_xlfn.XLOOKUP(Tabela4[[#This Row],[Origem]],Tabela2[Estado],Tabela2[Id_Porto],-1)</f>
        <v>6</v>
      </c>
      <c r="F4454" s="68">
        <f>_xlfn.XLOOKUP(Tabela4[[#This Row],[Destino]],Tabela2[Estado],Tabela2[Id_Porto],-1)</f>
        <v>5</v>
      </c>
      <c r="G4454" s="68">
        <f>_xlfn.XLOOKUP(Tabela4[[#This Row],[Tipo]],Tabela5[Tipo],Tabela5[Id_Carga],-1)</f>
        <v>2</v>
      </c>
      <c r="H4454" s="59">
        <f>MONTH(DATE(2024, FIND(Tabela4[[#This Row],[Mês]], "janfevmarabrmaijunjulagosetoutnovdez")/3 + 1, 1))</f>
        <v>10</v>
      </c>
      <c r="I4454" s="51">
        <v>2</v>
      </c>
      <c r="J4454" s="47">
        <v>2</v>
      </c>
    </row>
    <row r="4455" spans="1:10" x14ac:dyDescent="0.25">
      <c r="A4455" s="59" t="s">
        <v>205</v>
      </c>
      <c r="B4455" s="46" t="s">
        <v>191</v>
      </c>
      <c r="C4455" s="46" t="s">
        <v>181</v>
      </c>
      <c r="D4455" s="46" t="s">
        <v>180</v>
      </c>
      <c r="E4455" s="68">
        <f>_xlfn.XLOOKUP(Tabela4[[#This Row],[Origem]],Tabela2[Estado],Tabela2[Id_Porto],-1)</f>
        <v>6</v>
      </c>
      <c r="F4455" s="68">
        <f>_xlfn.XLOOKUP(Tabela4[[#This Row],[Destino]],Tabela2[Estado],Tabela2[Id_Porto],-1)</f>
        <v>5</v>
      </c>
      <c r="G4455" s="68">
        <f>_xlfn.XLOOKUP(Tabela4[[#This Row],[Tipo]],Tabela5[Tipo],Tabela5[Id_Carga],-1)</f>
        <v>3</v>
      </c>
      <c r="H4455" s="59">
        <f>MONTH(DATE(2024, FIND(Tabela4[[#This Row],[Mês]], "janfevmarabrmaijunjulagosetoutnovdez")/3 + 1, 1))</f>
        <v>10</v>
      </c>
      <c r="I4455" s="51">
        <v>1</v>
      </c>
      <c r="J4455" s="47">
        <v>2</v>
      </c>
    </row>
    <row r="4456" spans="1:10" x14ac:dyDescent="0.25">
      <c r="A4456" s="59" t="s">
        <v>205</v>
      </c>
      <c r="B4456" s="46" t="s">
        <v>192</v>
      </c>
      <c r="C4456" s="46" t="s">
        <v>181</v>
      </c>
      <c r="D4456" s="46" t="s">
        <v>187</v>
      </c>
      <c r="E4456" s="68">
        <f>_xlfn.XLOOKUP(Tabela4[[#This Row],[Origem]],Tabela2[Estado],Tabela2[Id_Porto],-1)</f>
        <v>6</v>
      </c>
      <c r="F4456" s="68">
        <f>_xlfn.XLOOKUP(Tabela4[[#This Row],[Destino]],Tabela2[Estado],Tabela2[Id_Porto],-1)</f>
        <v>12</v>
      </c>
      <c r="G4456" s="68">
        <f>_xlfn.XLOOKUP(Tabela4[[#This Row],[Tipo]],Tabela5[Tipo],Tabela5[Id_Carga],-1)</f>
        <v>1</v>
      </c>
      <c r="H4456" s="59">
        <f>MONTH(DATE(2024, FIND(Tabela4[[#This Row],[Mês]], "janfevmarabrmaijunjulagosetoutnovdez")/3 + 1, 1))</f>
        <v>10</v>
      </c>
      <c r="I4456" s="51">
        <v>2</v>
      </c>
      <c r="J4456" s="47">
        <v>2</v>
      </c>
    </row>
    <row r="4457" spans="1:10" x14ac:dyDescent="0.25">
      <c r="A4457" s="59" t="s">
        <v>205</v>
      </c>
      <c r="B4457" s="46" t="s">
        <v>191</v>
      </c>
      <c r="C4457" s="46" t="s">
        <v>181</v>
      </c>
      <c r="D4457" s="46" t="s">
        <v>184</v>
      </c>
      <c r="E4457" s="68">
        <f>_xlfn.XLOOKUP(Tabela4[[#This Row],[Origem]],Tabela2[Estado],Tabela2[Id_Porto],-1)</f>
        <v>6</v>
      </c>
      <c r="F4457" s="68">
        <f>_xlfn.XLOOKUP(Tabela4[[#This Row],[Destino]],Tabela2[Estado],Tabela2[Id_Porto],-1)</f>
        <v>9</v>
      </c>
      <c r="G4457" s="68">
        <f>_xlfn.XLOOKUP(Tabela4[[#This Row],[Tipo]],Tabela5[Tipo],Tabela5[Id_Carga],-1)</f>
        <v>3</v>
      </c>
      <c r="H4457" s="59">
        <f>MONTH(DATE(2024, FIND(Tabela4[[#This Row],[Mês]], "janfevmarabrmaijunjulagosetoutnovdez")/3 + 1, 1))</f>
        <v>10</v>
      </c>
      <c r="I4457" s="51">
        <v>2</v>
      </c>
      <c r="J4457" s="47">
        <v>2</v>
      </c>
    </row>
    <row r="4458" spans="1:10" x14ac:dyDescent="0.25">
      <c r="A4458" s="59" t="s">
        <v>205</v>
      </c>
      <c r="B4458" s="46" t="s">
        <v>191</v>
      </c>
      <c r="C4458" s="46" t="s">
        <v>181</v>
      </c>
      <c r="D4458" s="46" t="s">
        <v>184</v>
      </c>
      <c r="E4458" s="68">
        <f>_xlfn.XLOOKUP(Tabela4[[#This Row],[Origem]],Tabela2[Estado],Tabela2[Id_Porto],-1)</f>
        <v>6</v>
      </c>
      <c r="F4458" s="68">
        <f>_xlfn.XLOOKUP(Tabela4[[#This Row],[Destino]],Tabela2[Estado],Tabela2[Id_Porto],-1)</f>
        <v>9</v>
      </c>
      <c r="G4458" s="68">
        <f>_xlfn.XLOOKUP(Tabela4[[#This Row],[Tipo]],Tabela5[Tipo],Tabela5[Id_Carga],-1)</f>
        <v>3</v>
      </c>
      <c r="H4458" s="59">
        <f>MONTH(DATE(2024, FIND(Tabela4[[#This Row],[Mês]], "janfevmarabrmaijunjulagosetoutnovdez")/3 + 1, 1))</f>
        <v>10</v>
      </c>
      <c r="I4458" s="51">
        <v>1</v>
      </c>
      <c r="J4458" s="47">
        <v>2</v>
      </c>
    </row>
    <row r="4459" spans="1:10" x14ac:dyDescent="0.25">
      <c r="A4459" s="59" t="s">
        <v>205</v>
      </c>
      <c r="B4459" s="46" t="s">
        <v>192</v>
      </c>
      <c r="C4459" s="46" t="s">
        <v>86</v>
      </c>
      <c r="D4459" s="46" t="s">
        <v>183</v>
      </c>
      <c r="E4459" s="68">
        <f>_xlfn.XLOOKUP(Tabela4[[#This Row],[Origem]],Tabela2[Estado],Tabela2[Id_Porto],-1)</f>
        <v>4</v>
      </c>
      <c r="F4459" s="68">
        <f>_xlfn.XLOOKUP(Tabela4[[#This Row],[Destino]],Tabela2[Estado],Tabela2[Id_Porto],-1)</f>
        <v>8</v>
      </c>
      <c r="G4459" s="68">
        <f>_xlfn.XLOOKUP(Tabela4[[#This Row],[Tipo]],Tabela5[Tipo],Tabela5[Id_Carga],-1)</f>
        <v>1</v>
      </c>
      <c r="H4459" s="59">
        <f>MONTH(DATE(2024, FIND(Tabela4[[#This Row],[Mês]], "janfevmarabrmaijunjulagosetoutnovdez")/3 + 1, 1))</f>
        <v>10</v>
      </c>
      <c r="I4459" s="51">
        <v>2</v>
      </c>
      <c r="J4459" s="47">
        <v>2</v>
      </c>
    </row>
    <row r="4460" spans="1:10" x14ac:dyDescent="0.25">
      <c r="A4460" s="59" t="s">
        <v>205</v>
      </c>
      <c r="B4460" s="46" t="s">
        <v>191</v>
      </c>
      <c r="C4460" s="46" t="s">
        <v>86</v>
      </c>
      <c r="D4460" s="46" t="s">
        <v>186</v>
      </c>
      <c r="E4460" s="68">
        <f>_xlfn.XLOOKUP(Tabela4[[#This Row],[Origem]],Tabela2[Estado],Tabela2[Id_Porto],-1)</f>
        <v>4</v>
      </c>
      <c r="F4460" s="68">
        <f>_xlfn.XLOOKUP(Tabela4[[#This Row],[Destino]],Tabela2[Estado],Tabela2[Id_Porto],-1)</f>
        <v>11</v>
      </c>
      <c r="G4460" s="68">
        <f>_xlfn.XLOOKUP(Tabela4[[#This Row],[Tipo]],Tabela5[Tipo],Tabela5[Id_Carga],-1)</f>
        <v>3</v>
      </c>
      <c r="H4460" s="59">
        <f>MONTH(DATE(2024, FIND(Tabela4[[#This Row],[Mês]], "janfevmarabrmaijunjulagosetoutnovdez")/3 + 1, 1))</f>
        <v>10</v>
      </c>
      <c r="I4460" s="51">
        <v>1</v>
      </c>
      <c r="J4460" s="47">
        <v>2</v>
      </c>
    </row>
    <row r="4461" spans="1:10" x14ac:dyDescent="0.25">
      <c r="A4461" s="59" t="s">
        <v>205</v>
      </c>
      <c r="B4461" s="46" t="s">
        <v>193</v>
      </c>
      <c r="C4461" s="46" t="s">
        <v>86</v>
      </c>
      <c r="D4461" s="46" t="s">
        <v>186</v>
      </c>
      <c r="E4461" s="68">
        <f>_xlfn.XLOOKUP(Tabela4[[#This Row],[Origem]],Tabela2[Estado],Tabela2[Id_Porto],-1)</f>
        <v>4</v>
      </c>
      <c r="F4461" s="68">
        <f>_xlfn.XLOOKUP(Tabela4[[#This Row],[Destino]],Tabela2[Estado],Tabela2[Id_Porto],-1)</f>
        <v>11</v>
      </c>
      <c r="G4461" s="68">
        <f>_xlfn.XLOOKUP(Tabela4[[#This Row],[Tipo]],Tabela5[Tipo],Tabela5[Id_Carga],-1)</f>
        <v>4</v>
      </c>
      <c r="H4461" s="59">
        <f>MONTH(DATE(2024, FIND(Tabela4[[#This Row],[Mês]], "janfevmarabrmaijunjulagosetoutnovdez")/3 + 1, 1))</f>
        <v>10</v>
      </c>
      <c r="I4461" s="51">
        <v>1</v>
      </c>
      <c r="J4461" s="47">
        <v>2</v>
      </c>
    </row>
    <row r="4462" spans="1:10" x14ac:dyDescent="0.25">
      <c r="A4462" s="59" t="s">
        <v>205</v>
      </c>
      <c r="B4462" s="46" t="s">
        <v>191</v>
      </c>
      <c r="C4462" s="46" t="s">
        <v>86</v>
      </c>
      <c r="D4462" s="46" t="s">
        <v>184</v>
      </c>
      <c r="E4462" s="68">
        <f>_xlfn.XLOOKUP(Tabela4[[#This Row],[Origem]],Tabela2[Estado],Tabela2[Id_Porto],-1)</f>
        <v>4</v>
      </c>
      <c r="F4462" s="68">
        <f>_xlfn.XLOOKUP(Tabela4[[#This Row],[Destino]],Tabela2[Estado],Tabela2[Id_Porto],-1)</f>
        <v>9</v>
      </c>
      <c r="G4462" s="68">
        <f>_xlfn.XLOOKUP(Tabela4[[#This Row],[Tipo]],Tabela5[Tipo],Tabela5[Id_Carga],-1)</f>
        <v>3</v>
      </c>
      <c r="H4462" s="59">
        <f>MONTH(DATE(2024, FIND(Tabela4[[#This Row],[Mês]], "janfevmarabrmaijunjulagosetoutnovdez")/3 + 1, 1))</f>
        <v>10</v>
      </c>
      <c r="I4462" s="51">
        <v>1</v>
      </c>
      <c r="J4462" s="47">
        <v>2</v>
      </c>
    </row>
    <row r="4463" spans="1:10" x14ac:dyDescent="0.25">
      <c r="A4463" s="59" t="s">
        <v>205</v>
      </c>
      <c r="B4463" s="46" t="s">
        <v>191</v>
      </c>
      <c r="C4463" s="46" t="s">
        <v>182</v>
      </c>
      <c r="D4463" s="46" t="s">
        <v>177</v>
      </c>
      <c r="E4463" s="68">
        <f>_xlfn.XLOOKUP(Tabela4[[#This Row],[Origem]],Tabela2[Estado],Tabela2[Id_Porto],-1)</f>
        <v>7</v>
      </c>
      <c r="F4463" s="68">
        <f>_xlfn.XLOOKUP(Tabela4[[#This Row],[Destino]],Tabela2[Estado],Tabela2[Id_Porto],-1)</f>
        <v>1</v>
      </c>
      <c r="G4463" s="68">
        <f>_xlfn.XLOOKUP(Tabela4[[#This Row],[Tipo]],Tabela5[Tipo],Tabela5[Id_Carga],-1)</f>
        <v>3</v>
      </c>
      <c r="H4463" s="59">
        <f>MONTH(DATE(2024, FIND(Tabela4[[#This Row],[Mês]], "janfevmarabrmaijunjulagosetoutnovdez")/3 + 1, 1))</f>
        <v>10</v>
      </c>
      <c r="I4463" s="51">
        <v>1</v>
      </c>
      <c r="J4463" s="47">
        <v>2</v>
      </c>
    </row>
    <row r="4464" spans="1:10" x14ac:dyDescent="0.25">
      <c r="A4464" s="59" t="s">
        <v>205</v>
      </c>
      <c r="B4464" s="46" t="s">
        <v>191</v>
      </c>
      <c r="C4464" s="46" t="s">
        <v>182</v>
      </c>
      <c r="D4464" s="46" t="s">
        <v>177</v>
      </c>
      <c r="E4464" s="68">
        <f>_xlfn.XLOOKUP(Tabela4[[#This Row],[Origem]],Tabela2[Estado],Tabela2[Id_Porto],-1)</f>
        <v>7</v>
      </c>
      <c r="F4464" s="68">
        <f>_xlfn.XLOOKUP(Tabela4[[#This Row],[Destino]],Tabela2[Estado],Tabela2[Id_Porto],-1)</f>
        <v>1</v>
      </c>
      <c r="G4464" s="68">
        <f>_xlfn.XLOOKUP(Tabela4[[#This Row],[Tipo]],Tabela5[Tipo],Tabela5[Id_Carga],-1)</f>
        <v>3</v>
      </c>
      <c r="H4464" s="59">
        <f>MONTH(DATE(2024, FIND(Tabela4[[#This Row],[Mês]], "janfevmarabrmaijunjulagosetoutnovdez")/3 + 1, 1))</f>
        <v>10</v>
      </c>
      <c r="I4464" s="51">
        <v>1</v>
      </c>
      <c r="J4464" s="47">
        <v>2</v>
      </c>
    </row>
    <row r="4465" spans="1:10" x14ac:dyDescent="0.25">
      <c r="A4465" s="59" t="s">
        <v>205</v>
      </c>
      <c r="B4465" s="46" t="s">
        <v>191</v>
      </c>
      <c r="C4465" s="46" t="s">
        <v>182</v>
      </c>
      <c r="D4465" s="46" t="s">
        <v>186</v>
      </c>
      <c r="E4465" s="68">
        <f>_xlfn.XLOOKUP(Tabela4[[#This Row],[Origem]],Tabela2[Estado],Tabela2[Id_Porto],-1)</f>
        <v>7</v>
      </c>
      <c r="F4465" s="68">
        <f>_xlfn.XLOOKUP(Tabela4[[#This Row],[Destino]],Tabela2[Estado],Tabela2[Id_Porto],-1)</f>
        <v>11</v>
      </c>
      <c r="G4465" s="68">
        <f>_xlfn.XLOOKUP(Tabela4[[#This Row],[Tipo]],Tabela5[Tipo],Tabela5[Id_Carga],-1)</f>
        <v>3</v>
      </c>
      <c r="H4465" s="59">
        <f>MONTH(DATE(2024, FIND(Tabela4[[#This Row],[Mês]], "janfevmarabrmaijunjulagosetoutnovdez")/3 + 1, 1))</f>
        <v>10</v>
      </c>
      <c r="I4465" s="51">
        <v>1</v>
      </c>
      <c r="J4465" s="47">
        <v>2</v>
      </c>
    </row>
    <row r="4466" spans="1:10" x14ac:dyDescent="0.25">
      <c r="A4466" s="59" t="s">
        <v>205</v>
      </c>
      <c r="B4466" s="46" t="s">
        <v>191</v>
      </c>
      <c r="C4466" s="46" t="s">
        <v>182</v>
      </c>
      <c r="D4466" s="46" t="s">
        <v>184</v>
      </c>
      <c r="E4466" s="68">
        <f>_xlfn.XLOOKUP(Tabela4[[#This Row],[Origem]],Tabela2[Estado],Tabela2[Id_Porto],-1)</f>
        <v>7</v>
      </c>
      <c r="F4466" s="68">
        <f>_xlfn.XLOOKUP(Tabela4[[#This Row],[Destino]],Tabela2[Estado],Tabela2[Id_Porto],-1)</f>
        <v>9</v>
      </c>
      <c r="G4466" s="68">
        <f>_xlfn.XLOOKUP(Tabela4[[#This Row],[Tipo]],Tabela5[Tipo],Tabela5[Id_Carga],-1)</f>
        <v>3</v>
      </c>
      <c r="H4466" s="59">
        <f>MONTH(DATE(2024, FIND(Tabela4[[#This Row],[Mês]], "janfevmarabrmaijunjulagosetoutnovdez")/3 + 1, 1))</f>
        <v>10</v>
      </c>
      <c r="I4466" s="51">
        <v>1</v>
      </c>
      <c r="J4466" s="47">
        <v>2</v>
      </c>
    </row>
    <row r="4467" spans="1:10" x14ac:dyDescent="0.25">
      <c r="A4467" s="59" t="s">
        <v>205</v>
      </c>
      <c r="B4467" s="46" t="s">
        <v>191</v>
      </c>
      <c r="C4467" s="46" t="s">
        <v>182</v>
      </c>
      <c r="D4467" s="46" t="s">
        <v>184</v>
      </c>
      <c r="E4467" s="68">
        <f>_xlfn.XLOOKUP(Tabela4[[#This Row],[Origem]],Tabela2[Estado],Tabela2[Id_Porto],-1)</f>
        <v>7</v>
      </c>
      <c r="F4467" s="68">
        <f>_xlfn.XLOOKUP(Tabela4[[#This Row],[Destino]],Tabela2[Estado],Tabela2[Id_Porto],-1)</f>
        <v>9</v>
      </c>
      <c r="G4467" s="68">
        <f>_xlfn.XLOOKUP(Tabela4[[#This Row],[Tipo]],Tabela5[Tipo],Tabela5[Id_Carga],-1)</f>
        <v>3</v>
      </c>
      <c r="H4467" s="59">
        <f>MONTH(DATE(2024, FIND(Tabela4[[#This Row],[Mês]], "janfevmarabrmaijunjulagosetoutnovdez")/3 + 1, 1))</f>
        <v>10</v>
      </c>
      <c r="I4467" s="51">
        <v>1</v>
      </c>
      <c r="J4467" s="47">
        <v>2</v>
      </c>
    </row>
    <row r="4468" spans="1:10" x14ac:dyDescent="0.25">
      <c r="A4468" s="59" t="s">
        <v>205</v>
      </c>
      <c r="B4468" s="46" t="s">
        <v>191</v>
      </c>
      <c r="C4468" s="46" t="s">
        <v>178</v>
      </c>
      <c r="D4468" s="46" t="s">
        <v>181</v>
      </c>
      <c r="E4468" s="68">
        <f>_xlfn.XLOOKUP(Tabela4[[#This Row],[Origem]],Tabela2[Estado],Tabela2[Id_Porto],-1)</f>
        <v>2</v>
      </c>
      <c r="F4468" s="68">
        <f>_xlfn.XLOOKUP(Tabela4[[#This Row],[Destino]],Tabela2[Estado],Tabela2[Id_Porto],-1)</f>
        <v>6</v>
      </c>
      <c r="G4468" s="68">
        <f>_xlfn.XLOOKUP(Tabela4[[#This Row],[Tipo]],Tabela5[Tipo],Tabela5[Id_Carga],-1)</f>
        <v>3</v>
      </c>
      <c r="H4468" s="59">
        <f>MONTH(DATE(2024, FIND(Tabela4[[#This Row],[Mês]], "janfevmarabrmaijunjulagosetoutnovdez")/3 + 1, 1))</f>
        <v>10</v>
      </c>
      <c r="I4468" s="51">
        <v>1</v>
      </c>
      <c r="J4468" s="47">
        <v>2</v>
      </c>
    </row>
    <row r="4469" spans="1:10" x14ac:dyDescent="0.25">
      <c r="A4469" s="59" t="s">
        <v>205</v>
      </c>
      <c r="B4469" s="46" t="s">
        <v>191</v>
      </c>
      <c r="C4469" s="46" t="s">
        <v>180</v>
      </c>
      <c r="D4469" s="46" t="s">
        <v>177</v>
      </c>
      <c r="E4469" s="68">
        <f>_xlfn.XLOOKUP(Tabela4[[#This Row],[Origem]],Tabela2[Estado],Tabela2[Id_Porto],-1)</f>
        <v>5</v>
      </c>
      <c r="F4469" s="68">
        <f>_xlfn.XLOOKUP(Tabela4[[#This Row],[Destino]],Tabela2[Estado],Tabela2[Id_Porto],-1)</f>
        <v>1</v>
      </c>
      <c r="G4469" s="68">
        <f>_xlfn.XLOOKUP(Tabela4[[#This Row],[Tipo]],Tabela5[Tipo],Tabela5[Id_Carga],-1)</f>
        <v>3</v>
      </c>
      <c r="H4469" s="59">
        <f>MONTH(DATE(2024, FIND(Tabela4[[#This Row],[Mês]], "janfevmarabrmaijunjulagosetoutnovdez")/3 + 1, 1))</f>
        <v>10</v>
      </c>
      <c r="I4469" s="51">
        <v>1</v>
      </c>
      <c r="J4469" s="47">
        <v>2</v>
      </c>
    </row>
    <row r="4470" spans="1:10" x14ac:dyDescent="0.25">
      <c r="A4470" s="59" t="s">
        <v>205</v>
      </c>
      <c r="B4470" s="46" t="s">
        <v>191</v>
      </c>
      <c r="C4470" s="46" t="s">
        <v>180</v>
      </c>
      <c r="D4470" s="46" t="s">
        <v>181</v>
      </c>
      <c r="E4470" s="68">
        <f>_xlfn.XLOOKUP(Tabela4[[#This Row],[Origem]],Tabela2[Estado],Tabela2[Id_Porto],-1)</f>
        <v>5</v>
      </c>
      <c r="F4470" s="68">
        <f>_xlfn.XLOOKUP(Tabela4[[#This Row],[Destino]],Tabela2[Estado],Tabela2[Id_Porto],-1)</f>
        <v>6</v>
      </c>
      <c r="G4470" s="68">
        <f>_xlfn.XLOOKUP(Tabela4[[#This Row],[Tipo]],Tabela5[Tipo],Tabela5[Id_Carga],-1)</f>
        <v>3</v>
      </c>
      <c r="H4470" s="59">
        <f>MONTH(DATE(2024, FIND(Tabela4[[#This Row],[Mês]], "janfevmarabrmaijunjulagosetoutnovdez")/3 + 1, 1))</f>
        <v>10</v>
      </c>
      <c r="I4470" s="51">
        <v>1</v>
      </c>
      <c r="J4470" s="47">
        <v>2</v>
      </c>
    </row>
    <row r="4471" spans="1:10" x14ac:dyDescent="0.25">
      <c r="A4471" s="59" t="s">
        <v>205</v>
      </c>
      <c r="B4471" s="46" t="s">
        <v>191</v>
      </c>
      <c r="C4471" s="46" t="s">
        <v>180</v>
      </c>
      <c r="D4471" s="46" t="s">
        <v>86</v>
      </c>
      <c r="E4471" s="68">
        <f>_xlfn.XLOOKUP(Tabela4[[#This Row],[Origem]],Tabela2[Estado],Tabela2[Id_Porto],-1)</f>
        <v>5</v>
      </c>
      <c r="F4471" s="68">
        <f>_xlfn.XLOOKUP(Tabela4[[#This Row],[Destino]],Tabela2[Estado],Tabela2[Id_Porto],-1)</f>
        <v>4</v>
      </c>
      <c r="G4471" s="68">
        <f>_xlfn.XLOOKUP(Tabela4[[#This Row],[Tipo]],Tabela5[Tipo],Tabela5[Id_Carga],-1)</f>
        <v>3</v>
      </c>
      <c r="H4471" s="59">
        <f>MONTH(DATE(2024, FIND(Tabela4[[#This Row],[Mês]], "janfevmarabrmaijunjulagosetoutnovdez")/3 + 1, 1))</f>
        <v>10</v>
      </c>
      <c r="I4471" s="51">
        <v>1</v>
      </c>
      <c r="J4471" s="47">
        <v>2</v>
      </c>
    </row>
    <row r="4472" spans="1:10" x14ac:dyDescent="0.25">
      <c r="A4472" s="59" t="s">
        <v>205</v>
      </c>
      <c r="B4472" s="46" t="s">
        <v>191</v>
      </c>
      <c r="C4472" s="46" t="s">
        <v>180</v>
      </c>
      <c r="D4472" s="46" t="s">
        <v>86</v>
      </c>
      <c r="E4472" s="68">
        <f>_xlfn.XLOOKUP(Tabela4[[#This Row],[Origem]],Tabela2[Estado],Tabela2[Id_Porto],-1)</f>
        <v>5</v>
      </c>
      <c r="F4472" s="68">
        <f>_xlfn.XLOOKUP(Tabela4[[#This Row],[Destino]],Tabela2[Estado],Tabela2[Id_Porto],-1)</f>
        <v>4</v>
      </c>
      <c r="G4472" s="68">
        <f>_xlfn.XLOOKUP(Tabela4[[#This Row],[Tipo]],Tabela5[Tipo],Tabela5[Id_Carga],-1)</f>
        <v>3</v>
      </c>
      <c r="H4472" s="59">
        <f>MONTH(DATE(2024, FIND(Tabela4[[#This Row],[Mês]], "janfevmarabrmaijunjulagosetoutnovdez")/3 + 1, 1))</f>
        <v>10</v>
      </c>
      <c r="I4472" s="51">
        <v>1</v>
      </c>
      <c r="J4472" s="47">
        <v>2</v>
      </c>
    </row>
    <row r="4473" spans="1:10" x14ac:dyDescent="0.25">
      <c r="A4473" s="59" t="s">
        <v>205</v>
      </c>
      <c r="B4473" s="46" t="s">
        <v>191</v>
      </c>
      <c r="C4473" s="46" t="s">
        <v>180</v>
      </c>
      <c r="D4473" s="46" t="s">
        <v>179</v>
      </c>
      <c r="E4473" s="68">
        <f>_xlfn.XLOOKUP(Tabela4[[#This Row],[Origem]],Tabela2[Estado],Tabela2[Id_Porto],-1)</f>
        <v>5</v>
      </c>
      <c r="F4473" s="68">
        <f>_xlfn.XLOOKUP(Tabela4[[#This Row],[Destino]],Tabela2[Estado],Tabela2[Id_Porto],-1)</f>
        <v>3</v>
      </c>
      <c r="G4473" s="68">
        <f>_xlfn.XLOOKUP(Tabela4[[#This Row],[Tipo]],Tabela5[Tipo],Tabela5[Id_Carga],-1)</f>
        <v>3</v>
      </c>
      <c r="H4473" s="59">
        <f>MONTH(DATE(2024, FIND(Tabela4[[#This Row],[Mês]], "janfevmarabrmaijunjulagosetoutnovdez")/3 + 1, 1))</f>
        <v>10</v>
      </c>
      <c r="I4473" s="51">
        <v>1</v>
      </c>
      <c r="J4473" s="47">
        <v>2</v>
      </c>
    </row>
    <row r="4474" spans="1:10" x14ac:dyDescent="0.25">
      <c r="A4474" s="59" t="s">
        <v>205</v>
      </c>
      <c r="B4474" s="46" t="s">
        <v>192</v>
      </c>
      <c r="C4474" s="46" t="s">
        <v>180</v>
      </c>
      <c r="D4474" s="46" t="s">
        <v>183</v>
      </c>
      <c r="E4474" s="68">
        <f>_xlfn.XLOOKUP(Tabela4[[#This Row],[Origem]],Tabela2[Estado],Tabela2[Id_Porto],-1)</f>
        <v>5</v>
      </c>
      <c r="F4474" s="68">
        <f>_xlfn.XLOOKUP(Tabela4[[#This Row],[Destino]],Tabela2[Estado],Tabela2[Id_Porto],-1)</f>
        <v>8</v>
      </c>
      <c r="G4474" s="68">
        <f>_xlfn.XLOOKUP(Tabela4[[#This Row],[Tipo]],Tabela5[Tipo],Tabela5[Id_Carga],-1)</f>
        <v>1</v>
      </c>
      <c r="H4474" s="59">
        <f>MONTH(DATE(2024, FIND(Tabela4[[#This Row],[Mês]], "janfevmarabrmaijunjulagosetoutnovdez")/3 + 1, 1))</f>
        <v>10</v>
      </c>
      <c r="I4474" s="51">
        <v>2</v>
      </c>
      <c r="J4474" s="47">
        <v>2</v>
      </c>
    </row>
    <row r="4475" spans="1:10" x14ac:dyDescent="0.25">
      <c r="A4475" s="59" t="s">
        <v>205</v>
      </c>
      <c r="B4475" s="46" t="s">
        <v>191</v>
      </c>
      <c r="C4475" s="46" t="s">
        <v>180</v>
      </c>
      <c r="D4475" s="46" t="s">
        <v>186</v>
      </c>
      <c r="E4475" s="68">
        <f>_xlfn.XLOOKUP(Tabela4[[#This Row],[Origem]],Tabela2[Estado],Tabela2[Id_Porto],-1)</f>
        <v>5</v>
      </c>
      <c r="F4475" s="68">
        <f>_xlfn.XLOOKUP(Tabela4[[#This Row],[Destino]],Tabela2[Estado],Tabela2[Id_Porto],-1)</f>
        <v>11</v>
      </c>
      <c r="G4475" s="68">
        <f>_xlfn.XLOOKUP(Tabela4[[#This Row],[Tipo]],Tabela5[Tipo],Tabela5[Id_Carga],-1)</f>
        <v>3</v>
      </c>
      <c r="H4475" s="59">
        <f>MONTH(DATE(2024, FIND(Tabela4[[#This Row],[Mês]], "janfevmarabrmaijunjulagosetoutnovdez")/3 + 1, 1))</f>
        <v>10</v>
      </c>
      <c r="I4475" s="51">
        <v>1</v>
      </c>
      <c r="J4475" s="47">
        <v>2</v>
      </c>
    </row>
    <row r="4476" spans="1:10" x14ac:dyDescent="0.25">
      <c r="A4476" s="59" t="s">
        <v>205</v>
      </c>
      <c r="B4476" s="46" t="s">
        <v>191</v>
      </c>
      <c r="C4476" s="46" t="s">
        <v>180</v>
      </c>
      <c r="D4476" s="46" t="s">
        <v>184</v>
      </c>
      <c r="E4476" s="68">
        <f>_xlfn.XLOOKUP(Tabela4[[#This Row],[Origem]],Tabela2[Estado],Tabela2[Id_Porto],-1)</f>
        <v>5</v>
      </c>
      <c r="F4476" s="68">
        <f>_xlfn.XLOOKUP(Tabela4[[#This Row],[Destino]],Tabela2[Estado],Tabela2[Id_Porto],-1)</f>
        <v>9</v>
      </c>
      <c r="G4476" s="68">
        <f>_xlfn.XLOOKUP(Tabela4[[#This Row],[Tipo]],Tabela5[Tipo],Tabela5[Id_Carga],-1)</f>
        <v>3</v>
      </c>
      <c r="H4476" s="59">
        <f>MONTH(DATE(2024, FIND(Tabela4[[#This Row],[Mês]], "janfevmarabrmaijunjulagosetoutnovdez")/3 + 1, 1))</f>
        <v>10</v>
      </c>
      <c r="I4476" s="51">
        <v>1</v>
      </c>
      <c r="J4476" s="47">
        <v>2</v>
      </c>
    </row>
    <row r="4477" spans="1:10" x14ac:dyDescent="0.25">
      <c r="A4477" s="59" t="s">
        <v>205</v>
      </c>
      <c r="B4477" s="46" t="s">
        <v>193</v>
      </c>
      <c r="C4477" s="46" t="s">
        <v>185</v>
      </c>
      <c r="D4477" s="46" t="s">
        <v>86</v>
      </c>
      <c r="E4477" s="68">
        <f>_xlfn.XLOOKUP(Tabela4[[#This Row],[Origem]],Tabela2[Estado],Tabela2[Id_Porto],-1)</f>
        <v>10</v>
      </c>
      <c r="F4477" s="68">
        <f>_xlfn.XLOOKUP(Tabela4[[#This Row],[Destino]],Tabela2[Estado],Tabela2[Id_Porto],-1)</f>
        <v>4</v>
      </c>
      <c r="G4477" s="68">
        <f>_xlfn.XLOOKUP(Tabela4[[#This Row],[Tipo]],Tabela5[Tipo],Tabela5[Id_Carga],-1)</f>
        <v>4</v>
      </c>
      <c r="H4477" s="59">
        <f>MONTH(DATE(2024, FIND(Tabela4[[#This Row],[Mês]], "janfevmarabrmaijunjulagosetoutnovdez")/3 + 1, 1))</f>
        <v>10</v>
      </c>
      <c r="I4477" s="51">
        <v>1</v>
      </c>
      <c r="J4477" s="47">
        <v>2</v>
      </c>
    </row>
    <row r="4478" spans="1:10" x14ac:dyDescent="0.25">
      <c r="A4478" s="59" t="s">
        <v>205</v>
      </c>
      <c r="B4478" s="46" t="s">
        <v>191</v>
      </c>
      <c r="C4478" s="46" t="s">
        <v>185</v>
      </c>
      <c r="D4478" s="46" t="s">
        <v>184</v>
      </c>
      <c r="E4478" s="68">
        <f>_xlfn.XLOOKUP(Tabela4[[#This Row],[Origem]],Tabela2[Estado],Tabela2[Id_Porto],-1)</f>
        <v>10</v>
      </c>
      <c r="F4478" s="68">
        <f>_xlfn.XLOOKUP(Tabela4[[#This Row],[Destino]],Tabela2[Estado],Tabela2[Id_Porto],-1)</f>
        <v>9</v>
      </c>
      <c r="G4478" s="68">
        <f>_xlfn.XLOOKUP(Tabela4[[#This Row],[Tipo]],Tabela5[Tipo],Tabela5[Id_Carga],-1)</f>
        <v>3</v>
      </c>
      <c r="H4478" s="59">
        <f>MONTH(DATE(2024, FIND(Tabela4[[#This Row],[Mês]], "janfevmarabrmaijunjulagosetoutnovdez")/3 + 1, 1))</f>
        <v>10</v>
      </c>
      <c r="I4478" s="51">
        <v>1</v>
      </c>
      <c r="J4478" s="47">
        <v>2</v>
      </c>
    </row>
    <row r="4479" spans="1:10" x14ac:dyDescent="0.25">
      <c r="A4479" s="59" t="s">
        <v>205</v>
      </c>
      <c r="B4479" s="46" t="s">
        <v>192</v>
      </c>
      <c r="C4479" s="46" t="s">
        <v>183</v>
      </c>
      <c r="D4479" s="46" t="s">
        <v>181</v>
      </c>
      <c r="E4479" s="68">
        <f>_xlfn.XLOOKUP(Tabela4[[#This Row],[Origem]],Tabela2[Estado],Tabela2[Id_Porto],-1)</f>
        <v>8</v>
      </c>
      <c r="F4479" s="68">
        <f>_xlfn.XLOOKUP(Tabela4[[#This Row],[Destino]],Tabela2[Estado],Tabela2[Id_Porto],-1)</f>
        <v>6</v>
      </c>
      <c r="G4479" s="68">
        <f>_xlfn.XLOOKUP(Tabela4[[#This Row],[Tipo]],Tabela5[Tipo],Tabela5[Id_Carga],-1)</f>
        <v>1</v>
      </c>
      <c r="H4479" s="59">
        <f>MONTH(DATE(2024, FIND(Tabela4[[#This Row],[Mês]], "janfevmarabrmaijunjulagosetoutnovdez")/3 + 1, 1))</f>
        <v>10</v>
      </c>
      <c r="I4479" s="51">
        <v>2</v>
      </c>
      <c r="J4479" s="47">
        <v>2</v>
      </c>
    </row>
    <row r="4480" spans="1:10" x14ac:dyDescent="0.25">
      <c r="A4480" s="59" t="s">
        <v>205</v>
      </c>
      <c r="B4480" s="46" t="s">
        <v>193</v>
      </c>
      <c r="C4480" s="46" t="s">
        <v>183</v>
      </c>
      <c r="D4480" s="46" t="s">
        <v>181</v>
      </c>
      <c r="E4480" s="68">
        <f>_xlfn.XLOOKUP(Tabela4[[#This Row],[Origem]],Tabela2[Estado],Tabela2[Id_Porto],-1)</f>
        <v>8</v>
      </c>
      <c r="F4480" s="68">
        <f>_xlfn.XLOOKUP(Tabela4[[#This Row],[Destino]],Tabela2[Estado],Tabela2[Id_Porto],-1)</f>
        <v>6</v>
      </c>
      <c r="G4480" s="68">
        <f>_xlfn.XLOOKUP(Tabela4[[#This Row],[Tipo]],Tabela5[Tipo],Tabela5[Id_Carga],-1)</f>
        <v>4</v>
      </c>
      <c r="H4480" s="59">
        <f>MONTH(DATE(2024, FIND(Tabela4[[#This Row],[Mês]], "janfevmarabrmaijunjulagosetoutnovdez")/3 + 1, 1))</f>
        <v>10</v>
      </c>
      <c r="I4480" s="51">
        <v>1</v>
      </c>
      <c r="J4480" s="47">
        <v>2</v>
      </c>
    </row>
    <row r="4481" spans="1:10" x14ac:dyDescent="0.25">
      <c r="A4481" s="59" t="s">
        <v>205</v>
      </c>
      <c r="B4481" s="46" t="s">
        <v>193</v>
      </c>
      <c r="C4481" s="46" t="s">
        <v>183</v>
      </c>
      <c r="D4481" s="46" t="s">
        <v>181</v>
      </c>
      <c r="E4481" s="68">
        <f>_xlfn.XLOOKUP(Tabela4[[#This Row],[Origem]],Tabela2[Estado],Tabela2[Id_Porto],-1)</f>
        <v>8</v>
      </c>
      <c r="F4481" s="68">
        <f>_xlfn.XLOOKUP(Tabela4[[#This Row],[Destino]],Tabela2[Estado],Tabela2[Id_Porto],-1)</f>
        <v>6</v>
      </c>
      <c r="G4481" s="68">
        <f>_xlfn.XLOOKUP(Tabela4[[#This Row],[Tipo]],Tabela5[Tipo],Tabela5[Id_Carga],-1)</f>
        <v>4</v>
      </c>
      <c r="H4481" s="59">
        <f>MONTH(DATE(2024, FIND(Tabela4[[#This Row],[Mês]], "janfevmarabrmaijunjulagosetoutnovdez")/3 + 1, 1))</f>
        <v>10</v>
      </c>
      <c r="I4481" s="51">
        <v>1</v>
      </c>
      <c r="J4481" s="47">
        <v>2</v>
      </c>
    </row>
    <row r="4482" spans="1:10" x14ac:dyDescent="0.25">
      <c r="A4482" s="59" t="s">
        <v>205</v>
      </c>
      <c r="B4482" s="46" t="s">
        <v>192</v>
      </c>
      <c r="C4482" s="46" t="s">
        <v>183</v>
      </c>
      <c r="D4482" s="46" t="s">
        <v>186</v>
      </c>
      <c r="E4482" s="68">
        <f>_xlfn.XLOOKUP(Tabela4[[#This Row],[Origem]],Tabela2[Estado],Tabela2[Id_Porto],-1)</f>
        <v>8</v>
      </c>
      <c r="F4482" s="68">
        <f>_xlfn.XLOOKUP(Tabela4[[#This Row],[Destino]],Tabela2[Estado],Tabela2[Id_Porto],-1)</f>
        <v>11</v>
      </c>
      <c r="G4482" s="68">
        <f>_xlfn.XLOOKUP(Tabela4[[#This Row],[Tipo]],Tabela5[Tipo],Tabela5[Id_Carga],-1)</f>
        <v>1</v>
      </c>
      <c r="H4482" s="59">
        <f>MONTH(DATE(2024, FIND(Tabela4[[#This Row],[Mês]], "janfevmarabrmaijunjulagosetoutnovdez")/3 + 1, 1))</f>
        <v>10</v>
      </c>
      <c r="I4482" s="51">
        <v>2</v>
      </c>
      <c r="J4482" s="47">
        <v>2</v>
      </c>
    </row>
    <row r="4483" spans="1:10" x14ac:dyDescent="0.25">
      <c r="A4483" s="59" t="s">
        <v>205</v>
      </c>
      <c r="B4483" s="46" t="s">
        <v>191</v>
      </c>
      <c r="C4483" s="46" t="s">
        <v>187</v>
      </c>
      <c r="D4483" s="46" t="s">
        <v>181</v>
      </c>
      <c r="E4483" s="68">
        <f>_xlfn.XLOOKUP(Tabela4[[#This Row],[Origem]],Tabela2[Estado],Tabela2[Id_Porto],-1)</f>
        <v>12</v>
      </c>
      <c r="F4483" s="68">
        <f>_xlfn.XLOOKUP(Tabela4[[#This Row],[Destino]],Tabela2[Estado],Tabela2[Id_Porto],-1)</f>
        <v>6</v>
      </c>
      <c r="G4483" s="68">
        <f>_xlfn.XLOOKUP(Tabela4[[#This Row],[Tipo]],Tabela5[Tipo],Tabela5[Id_Carga],-1)</f>
        <v>3</v>
      </c>
      <c r="H4483" s="59">
        <f>MONTH(DATE(2024, FIND(Tabela4[[#This Row],[Mês]], "janfevmarabrmaijunjulagosetoutnovdez")/3 + 1, 1))</f>
        <v>10</v>
      </c>
      <c r="I4483" s="51">
        <v>2</v>
      </c>
      <c r="J4483" s="47">
        <v>2</v>
      </c>
    </row>
    <row r="4484" spans="1:10" x14ac:dyDescent="0.25">
      <c r="A4484" s="59" t="s">
        <v>205</v>
      </c>
      <c r="B4484" s="46" t="s">
        <v>191</v>
      </c>
      <c r="C4484" s="46" t="s">
        <v>187</v>
      </c>
      <c r="D4484" s="46" t="s">
        <v>86</v>
      </c>
      <c r="E4484" s="68">
        <f>_xlfn.XLOOKUP(Tabela4[[#This Row],[Origem]],Tabela2[Estado],Tabela2[Id_Porto],-1)</f>
        <v>12</v>
      </c>
      <c r="F4484" s="68">
        <f>_xlfn.XLOOKUP(Tabela4[[#This Row],[Destino]],Tabela2[Estado],Tabela2[Id_Porto],-1)</f>
        <v>4</v>
      </c>
      <c r="G4484" s="68">
        <f>_xlfn.XLOOKUP(Tabela4[[#This Row],[Tipo]],Tabela5[Tipo],Tabela5[Id_Carga],-1)</f>
        <v>3</v>
      </c>
      <c r="H4484" s="59">
        <f>MONTH(DATE(2024, FIND(Tabela4[[#This Row],[Mês]], "janfevmarabrmaijunjulagosetoutnovdez")/3 + 1, 1))</f>
        <v>10</v>
      </c>
      <c r="I4484" s="51">
        <v>1</v>
      </c>
      <c r="J4484" s="47">
        <v>2</v>
      </c>
    </row>
    <row r="4485" spans="1:10" x14ac:dyDescent="0.25">
      <c r="A4485" s="59" t="s">
        <v>205</v>
      </c>
      <c r="B4485" s="46" t="s">
        <v>191</v>
      </c>
      <c r="C4485" s="46" t="s">
        <v>187</v>
      </c>
      <c r="D4485" s="46" t="s">
        <v>180</v>
      </c>
      <c r="E4485" s="68">
        <f>_xlfn.XLOOKUP(Tabela4[[#This Row],[Origem]],Tabela2[Estado],Tabela2[Id_Porto],-1)</f>
        <v>12</v>
      </c>
      <c r="F4485" s="68">
        <f>_xlfn.XLOOKUP(Tabela4[[#This Row],[Destino]],Tabela2[Estado],Tabela2[Id_Porto],-1)</f>
        <v>5</v>
      </c>
      <c r="G4485" s="68">
        <f>_xlfn.XLOOKUP(Tabela4[[#This Row],[Tipo]],Tabela5[Tipo],Tabela5[Id_Carga],-1)</f>
        <v>3</v>
      </c>
      <c r="H4485" s="59">
        <f>MONTH(DATE(2024, FIND(Tabela4[[#This Row],[Mês]], "janfevmarabrmaijunjulagosetoutnovdez")/3 + 1, 1))</f>
        <v>10</v>
      </c>
      <c r="I4485" s="51">
        <v>1</v>
      </c>
      <c r="J4485" s="47">
        <v>2</v>
      </c>
    </row>
    <row r="4486" spans="1:10" x14ac:dyDescent="0.25">
      <c r="A4486" s="59" t="s">
        <v>205</v>
      </c>
      <c r="B4486" s="46" t="s">
        <v>191</v>
      </c>
      <c r="C4486" s="46" t="s">
        <v>187</v>
      </c>
      <c r="D4486" s="46" t="s">
        <v>186</v>
      </c>
      <c r="E4486" s="68">
        <f>_xlfn.XLOOKUP(Tabela4[[#This Row],[Origem]],Tabela2[Estado],Tabela2[Id_Porto],-1)</f>
        <v>12</v>
      </c>
      <c r="F4486" s="68">
        <f>_xlfn.XLOOKUP(Tabela4[[#This Row],[Destino]],Tabela2[Estado],Tabela2[Id_Porto],-1)</f>
        <v>11</v>
      </c>
      <c r="G4486" s="68">
        <f>_xlfn.XLOOKUP(Tabela4[[#This Row],[Tipo]],Tabela5[Tipo],Tabela5[Id_Carga],-1)</f>
        <v>3</v>
      </c>
      <c r="H4486" s="59">
        <f>MONTH(DATE(2024, FIND(Tabela4[[#This Row],[Mês]], "janfevmarabrmaijunjulagosetoutnovdez")/3 + 1, 1))</f>
        <v>10</v>
      </c>
      <c r="I4486" s="51">
        <v>1</v>
      </c>
      <c r="J4486" s="47">
        <v>2</v>
      </c>
    </row>
    <row r="4487" spans="1:10" x14ac:dyDescent="0.25">
      <c r="A4487" s="59" t="s">
        <v>205</v>
      </c>
      <c r="B4487" s="46" t="s">
        <v>191</v>
      </c>
      <c r="C4487" s="46" t="s">
        <v>186</v>
      </c>
      <c r="D4487" s="46" t="s">
        <v>181</v>
      </c>
      <c r="E4487" s="68">
        <f>_xlfn.XLOOKUP(Tabela4[[#This Row],[Origem]],Tabela2[Estado],Tabela2[Id_Porto],-1)</f>
        <v>11</v>
      </c>
      <c r="F4487" s="68">
        <f>_xlfn.XLOOKUP(Tabela4[[#This Row],[Destino]],Tabela2[Estado],Tabela2[Id_Porto],-1)</f>
        <v>6</v>
      </c>
      <c r="G4487" s="68">
        <f>_xlfn.XLOOKUP(Tabela4[[#This Row],[Tipo]],Tabela5[Tipo],Tabela5[Id_Carga],-1)</f>
        <v>3</v>
      </c>
      <c r="H4487" s="59">
        <f>MONTH(DATE(2024, FIND(Tabela4[[#This Row],[Mês]], "janfevmarabrmaijunjulagosetoutnovdez")/3 + 1, 1))</f>
        <v>10</v>
      </c>
      <c r="I4487" s="51">
        <v>1</v>
      </c>
      <c r="J4487" s="47">
        <v>2</v>
      </c>
    </row>
    <row r="4488" spans="1:10" x14ac:dyDescent="0.25">
      <c r="A4488" s="59" t="s">
        <v>205</v>
      </c>
      <c r="B4488" s="46" t="s">
        <v>191</v>
      </c>
      <c r="C4488" s="46" t="s">
        <v>186</v>
      </c>
      <c r="D4488" s="46" t="s">
        <v>181</v>
      </c>
      <c r="E4488" s="68">
        <f>_xlfn.XLOOKUP(Tabela4[[#This Row],[Origem]],Tabela2[Estado],Tabela2[Id_Porto],-1)</f>
        <v>11</v>
      </c>
      <c r="F4488" s="68">
        <f>_xlfn.XLOOKUP(Tabela4[[#This Row],[Destino]],Tabela2[Estado],Tabela2[Id_Porto],-1)</f>
        <v>6</v>
      </c>
      <c r="G4488" s="68">
        <f>_xlfn.XLOOKUP(Tabela4[[#This Row],[Tipo]],Tabela5[Tipo],Tabela5[Id_Carga],-1)</f>
        <v>3</v>
      </c>
      <c r="H4488" s="59">
        <f>MONTH(DATE(2024, FIND(Tabela4[[#This Row],[Mês]], "janfevmarabrmaijunjulagosetoutnovdez")/3 + 1, 1))</f>
        <v>10</v>
      </c>
      <c r="I4488" s="51">
        <v>1</v>
      </c>
      <c r="J4488" s="47">
        <v>2</v>
      </c>
    </row>
    <row r="4489" spans="1:10" x14ac:dyDescent="0.25">
      <c r="A4489" s="59" t="s">
        <v>205</v>
      </c>
      <c r="B4489" s="46" t="s">
        <v>192</v>
      </c>
      <c r="C4489" s="46" t="s">
        <v>186</v>
      </c>
      <c r="D4489" s="46" t="s">
        <v>86</v>
      </c>
      <c r="E4489" s="68">
        <f>_xlfn.XLOOKUP(Tabela4[[#This Row],[Origem]],Tabela2[Estado],Tabela2[Id_Porto],-1)</f>
        <v>11</v>
      </c>
      <c r="F4489" s="68">
        <f>_xlfn.XLOOKUP(Tabela4[[#This Row],[Destino]],Tabela2[Estado],Tabela2[Id_Porto],-1)</f>
        <v>4</v>
      </c>
      <c r="G4489" s="68">
        <f>_xlfn.XLOOKUP(Tabela4[[#This Row],[Tipo]],Tabela5[Tipo],Tabela5[Id_Carga],-1)</f>
        <v>1</v>
      </c>
      <c r="H4489" s="59">
        <f>MONTH(DATE(2024, FIND(Tabela4[[#This Row],[Mês]], "janfevmarabrmaijunjulagosetoutnovdez")/3 + 1, 1))</f>
        <v>10</v>
      </c>
      <c r="I4489" s="51">
        <v>2</v>
      </c>
      <c r="J4489" s="47">
        <v>2</v>
      </c>
    </row>
    <row r="4490" spans="1:10" x14ac:dyDescent="0.25">
      <c r="A4490" s="59" t="s">
        <v>205</v>
      </c>
      <c r="B4490" s="46" t="s">
        <v>193</v>
      </c>
      <c r="C4490" s="46" t="s">
        <v>186</v>
      </c>
      <c r="D4490" s="46" t="s">
        <v>179</v>
      </c>
      <c r="E4490" s="68">
        <f>_xlfn.XLOOKUP(Tabela4[[#This Row],[Origem]],Tabela2[Estado],Tabela2[Id_Porto],-1)</f>
        <v>11</v>
      </c>
      <c r="F4490" s="68">
        <f>_xlfn.XLOOKUP(Tabela4[[#This Row],[Destino]],Tabela2[Estado],Tabela2[Id_Porto],-1)</f>
        <v>3</v>
      </c>
      <c r="G4490" s="68">
        <f>_xlfn.XLOOKUP(Tabela4[[#This Row],[Tipo]],Tabela5[Tipo],Tabela5[Id_Carga],-1)</f>
        <v>4</v>
      </c>
      <c r="H4490" s="59">
        <f>MONTH(DATE(2024, FIND(Tabela4[[#This Row],[Mês]], "janfevmarabrmaijunjulagosetoutnovdez")/3 + 1, 1))</f>
        <v>10</v>
      </c>
      <c r="I4490" s="51">
        <v>1</v>
      </c>
      <c r="J4490" s="47">
        <v>2</v>
      </c>
    </row>
    <row r="4491" spans="1:10" x14ac:dyDescent="0.25">
      <c r="A4491" s="59" t="s">
        <v>205</v>
      </c>
      <c r="B4491" s="46" t="s">
        <v>193</v>
      </c>
      <c r="C4491" s="46" t="s">
        <v>186</v>
      </c>
      <c r="D4491" s="46" t="s">
        <v>186</v>
      </c>
      <c r="E4491" s="68">
        <f>_xlfn.XLOOKUP(Tabela4[[#This Row],[Origem]],Tabela2[Estado],Tabela2[Id_Porto],-1)</f>
        <v>11</v>
      </c>
      <c r="F4491" s="68">
        <f>_xlfn.XLOOKUP(Tabela4[[#This Row],[Destino]],Tabela2[Estado],Tabela2[Id_Porto],-1)</f>
        <v>11</v>
      </c>
      <c r="G4491" s="68">
        <f>_xlfn.XLOOKUP(Tabela4[[#This Row],[Tipo]],Tabela5[Tipo],Tabela5[Id_Carga],-1)</f>
        <v>4</v>
      </c>
      <c r="H4491" s="59">
        <f>MONTH(DATE(2024, FIND(Tabela4[[#This Row],[Mês]], "janfevmarabrmaijunjulagosetoutnovdez")/3 + 1, 1))</f>
        <v>10</v>
      </c>
      <c r="I4491" s="51">
        <v>1</v>
      </c>
      <c r="J4491" s="47">
        <v>2</v>
      </c>
    </row>
    <row r="4492" spans="1:10" x14ac:dyDescent="0.25">
      <c r="A4492" s="59" t="s">
        <v>205</v>
      </c>
      <c r="B4492" s="46" t="s">
        <v>191</v>
      </c>
      <c r="C4492" s="46" t="s">
        <v>186</v>
      </c>
      <c r="D4492" s="46" t="s">
        <v>186</v>
      </c>
      <c r="E4492" s="68">
        <f>_xlfn.XLOOKUP(Tabela4[[#This Row],[Origem]],Tabela2[Estado],Tabela2[Id_Porto],-1)</f>
        <v>11</v>
      </c>
      <c r="F4492" s="68">
        <f>_xlfn.XLOOKUP(Tabela4[[#This Row],[Destino]],Tabela2[Estado],Tabela2[Id_Porto],-1)</f>
        <v>11</v>
      </c>
      <c r="G4492" s="68">
        <f>_xlfn.XLOOKUP(Tabela4[[#This Row],[Tipo]],Tabela5[Tipo],Tabela5[Id_Carga],-1)</f>
        <v>3</v>
      </c>
      <c r="H4492" s="59">
        <f>MONTH(DATE(2024, FIND(Tabela4[[#This Row],[Mês]], "janfevmarabrmaijunjulagosetoutnovdez")/3 + 1, 1))</f>
        <v>10</v>
      </c>
      <c r="I4492" s="51">
        <v>1</v>
      </c>
      <c r="J4492" s="47">
        <v>2</v>
      </c>
    </row>
    <row r="4493" spans="1:10" x14ac:dyDescent="0.25">
      <c r="A4493" s="59" t="s">
        <v>205</v>
      </c>
      <c r="B4493" s="46" t="s">
        <v>192</v>
      </c>
      <c r="C4493" s="46" t="s">
        <v>186</v>
      </c>
      <c r="D4493" s="46" t="s">
        <v>184</v>
      </c>
      <c r="E4493" s="68">
        <f>_xlfn.XLOOKUP(Tabela4[[#This Row],[Origem]],Tabela2[Estado],Tabela2[Id_Porto],-1)</f>
        <v>11</v>
      </c>
      <c r="F4493" s="68">
        <f>_xlfn.XLOOKUP(Tabela4[[#This Row],[Destino]],Tabela2[Estado],Tabela2[Id_Porto],-1)</f>
        <v>9</v>
      </c>
      <c r="G4493" s="68">
        <f>_xlfn.XLOOKUP(Tabela4[[#This Row],[Tipo]],Tabela5[Tipo],Tabela5[Id_Carga],-1)</f>
        <v>1</v>
      </c>
      <c r="H4493" s="59">
        <f>MONTH(DATE(2024, FIND(Tabela4[[#This Row],[Mês]], "janfevmarabrmaijunjulagosetoutnovdez")/3 + 1, 1))</f>
        <v>10</v>
      </c>
      <c r="I4493" s="51">
        <v>2</v>
      </c>
      <c r="J4493" s="47">
        <v>2</v>
      </c>
    </row>
    <row r="4494" spans="1:10" x14ac:dyDescent="0.25">
      <c r="A4494" s="59" t="s">
        <v>205</v>
      </c>
      <c r="B4494" s="46" t="s">
        <v>191</v>
      </c>
      <c r="C4494" s="46" t="s">
        <v>186</v>
      </c>
      <c r="D4494" s="46" t="s">
        <v>184</v>
      </c>
      <c r="E4494" s="68">
        <f>_xlfn.XLOOKUP(Tabela4[[#This Row],[Origem]],Tabela2[Estado],Tabela2[Id_Porto],-1)</f>
        <v>11</v>
      </c>
      <c r="F4494" s="68">
        <f>_xlfn.XLOOKUP(Tabela4[[#This Row],[Destino]],Tabela2[Estado],Tabela2[Id_Porto],-1)</f>
        <v>9</v>
      </c>
      <c r="G4494" s="68">
        <f>_xlfn.XLOOKUP(Tabela4[[#This Row],[Tipo]],Tabela5[Tipo],Tabela5[Id_Carga],-1)</f>
        <v>3</v>
      </c>
      <c r="H4494" s="59">
        <f>MONTH(DATE(2024, FIND(Tabela4[[#This Row],[Mês]], "janfevmarabrmaijunjulagosetoutnovdez")/3 + 1, 1))</f>
        <v>10</v>
      </c>
      <c r="I4494" s="51">
        <v>1</v>
      </c>
      <c r="J4494" s="47">
        <v>2</v>
      </c>
    </row>
    <row r="4495" spans="1:10" x14ac:dyDescent="0.25">
      <c r="A4495" s="59" t="s">
        <v>205</v>
      </c>
      <c r="B4495" s="46" t="s">
        <v>191</v>
      </c>
      <c r="C4495" s="46" t="s">
        <v>184</v>
      </c>
      <c r="D4495" s="46" t="s">
        <v>177</v>
      </c>
      <c r="E4495" s="68">
        <f>_xlfn.XLOOKUP(Tabela4[[#This Row],[Origem]],Tabela2[Estado],Tabela2[Id_Porto],-1)</f>
        <v>9</v>
      </c>
      <c r="F4495" s="68">
        <f>_xlfn.XLOOKUP(Tabela4[[#This Row],[Destino]],Tabela2[Estado],Tabela2[Id_Porto],-1)</f>
        <v>1</v>
      </c>
      <c r="G4495" s="68">
        <f>_xlfn.XLOOKUP(Tabela4[[#This Row],[Tipo]],Tabela5[Tipo],Tabela5[Id_Carga],-1)</f>
        <v>3</v>
      </c>
      <c r="H4495" s="59">
        <f>MONTH(DATE(2024, FIND(Tabela4[[#This Row],[Mês]], "janfevmarabrmaijunjulagosetoutnovdez")/3 + 1, 1))</f>
        <v>10</v>
      </c>
      <c r="I4495" s="51">
        <v>1</v>
      </c>
      <c r="J4495" s="47">
        <v>2</v>
      </c>
    </row>
    <row r="4496" spans="1:10" x14ac:dyDescent="0.25">
      <c r="A4496" s="59" t="s">
        <v>205</v>
      </c>
      <c r="B4496" s="46" t="s">
        <v>191</v>
      </c>
      <c r="C4496" s="46" t="s">
        <v>184</v>
      </c>
      <c r="D4496" s="46" t="s">
        <v>181</v>
      </c>
      <c r="E4496" s="68">
        <f>_xlfn.XLOOKUP(Tabela4[[#This Row],[Origem]],Tabela2[Estado],Tabela2[Id_Porto],-1)</f>
        <v>9</v>
      </c>
      <c r="F4496" s="68">
        <f>_xlfn.XLOOKUP(Tabela4[[#This Row],[Destino]],Tabela2[Estado],Tabela2[Id_Porto],-1)</f>
        <v>6</v>
      </c>
      <c r="G4496" s="68">
        <f>_xlfn.XLOOKUP(Tabela4[[#This Row],[Tipo]],Tabela5[Tipo],Tabela5[Id_Carga],-1)</f>
        <v>3</v>
      </c>
      <c r="H4496" s="59">
        <f>MONTH(DATE(2024, FIND(Tabela4[[#This Row],[Mês]], "janfevmarabrmaijunjulagosetoutnovdez")/3 + 1, 1))</f>
        <v>10</v>
      </c>
      <c r="I4496" s="51">
        <v>1</v>
      </c>
      <c r="J4496" s="47">
        <v>2</v>
      </c>
    </row>
    <row r="4497" spans="1:10" x14ac:dyDescent="0.25">
      <c r="A4497" s="59" t="s">
        <v>205</v>
      </c>
      <c r="B4497" s="46" t="s">
        <v>192</v>
      </c>
      <c r="C4497" s="46" t="s">
        <v>184</v>
      </c>
      <c r="D4497" s="46" t="s">
        <v>86</v>
      </c>
      <c r="E4497" s="68">
        <f>_xlfn.XLOOKUP(Tabela4[[#This Row],[Origem]],Tabela2[Estado],Tabela2[Id_Porto],-1)</f>
        <v>9</v>
      </c>
      <c r="F4497" s="68">
        <f>_xlfn.XLOOKUP(Tabela4[[#This Row],[Destino]],Tabela2[Estado],Tabela2[Id_Porto],-1)</f>
        <v>4</v>
      </c>
      <c r="G4497" s="68">
        <f>_xlfn.XLOOKUP(Tabela4[[#This Row],[Tipo]],Tabela5[Tipo],Tabela5[Id_Carga],-1)</f>
        <v>1</v>
      </c>
      <c r="H4497" s="59">
        <f>MONTH(DATE(2024, FIND(Tabela4[[#This Row],[Mês]], "janfevmarabrmaijunjulagosetoutnovdez")/3 + 1, 1))</f>
        <v>10</v>
      </c>
      <c r="I4497" s="51">
        <v>2</v>
      </c>
      <c r="J4497" s="47">
        <v>2</v>
      </c>
    </row>
    <row r="4498" spans="1:10" x14ac:dyDescent="0.25">
      <c r="A4498" s="59" t="s">
        <v>205</v>
      </c>
      <c r="B4498" s="46" t="s">
        <v>194</v>
      </c>
      <c r="C4498" s="46" t="s">
        <v>184</v>
      </c>
      <c r="D4498" s="46" t="s">
        <v>180</v>
      </c>
      <c r="E4498" s="68">
        <f>_xlfn.XLOOKUP(Tabela4[[#This Row],[Origem]],Tabela2[Estado],Tabela2[Id_Porto],-1)</f>
        <v>9</v>
      </c>
      <c r="F4498" s="68">
        <f>_xlfn.XLOOKUP(Tabela4[[#This Row],[Destino]],Tabela2[Estado],Tabela2[Id_Porto],-1)</f>
        <v>5</v>
      </c>
      <c r="G4498" s="68">
        <f>_xlfn.XLOOKUP(Tabela4[[#This Row],[Tipo]],Tabela5[Tipo],Tabela5[Id_Carga],-1)</f>
        <v>2</v>
      </c>
      <c r="H4498" s="59">
        <f>MONTH(DATE(2024, FIND(Tabela4[[#This Row],[Mês]], "janfevmarabrmaijunjulagosetoutnovdez")/3 + 1, 1))</f>
        <v>10</v>
      </c>
      <c r="I4498" s="51">
        <v>2</v>
      </c>
      <c r="J4498" s="47">
        <v>2</v>
      </c>
    </row>
    <row r="4499" spans="1:10" x14ac:dyDescent="0.25">
      <c r="A4499" s="59" t="s">
        <v>205</v>
      </c>
      <c r="B4499" s="46" t="s">
        <v>192</v>
      </c>
      <c r="C4499" s="46" t="s">
        <v>184</v>
      </c>
      <c r="D4499" s="46" t="s">
        <v>183</v>
      </c>
      <c r="E4499" s="68">
        <f>_xlfn.XLOOKUP(Tabela4[[#This Row],[Origem]],Tabela2[Estado],Tabela2[Id_Porto],-1)</f>
        <v>9</v>
      </c>
      <c r="F4499" s="68">
        <f>_xlfn.XLOOKUP(Tabela4[[#This Row],[Destino]],Tabela2[Estado],Tabela2[Id_Porto],-1)</f>
        <v>8</v>
      </c>
      <c r="G4499" s="68">
        <f>_xlfn.XLOOKUP(Tabela4[[#This Row],[Tipo]],Tabela5[Tipo],Tabela5[Id_Carga],-1)</f>
        <v>1</v>
      </c>
      <c r="H4499" s="59">
        <f>MONTH(DATE(2024, FIND(Tabela4[[#This Row],[Mês]], "janfevmarabrmaijunjulagosetoutnovdez")/3 + 1, 1))</f>
        <v>10</v>
      </c>
      <c r="I4499" s="51">
        <v>2</v>
      </c>
      <c r="J4499" s="47">
        <v>2</v>
      </c>
    </row>
    <row r="4500" spans="1:10" x14ac:dyDescent="0.25">
      <c r="A4500" s="59" t="s">
        <v>205</v>
      </c>
      <c r="B4500" s="46" t="s">
        <v>191</v>
      </c>
      <c r="C4500" s="46" t="s">
        <v>184</v>
      </c>
      <c r="D4500" s="46" t="s">
        <v>186</v>
      </c>
      <c r="E4500" s="68">
        <f>_xlfn.XLOOKUP(Tabela4[[#This Row],[Origem]],Tabela2[Estado],Tabela2[Id_Porto],-1)</f>
        <v>9</v>
      </c>
      <c r="F4500" s="68">
        <f>_xlfn.XLOOKUP(Tabela4[[#This Row],[Destino]],Tabela2[Estado],Tabela2[Id_Porto],-1)</f>
        <v>11</v>
      </c>
      <c r="G4500" s="68">
        <f>_xlfn.XLOOKUP(Tabela4[[#This Row],[Tipo]],Tabela5[Tipo],Tabela5[Id_Carga],-1)</f>
        <v>3</v>
      </c>
      <c r="H4500" s="59">
        <f>MONTH(DATE(2024, FIND(Tabela4[[#This Row],[Mês]], "janfevmarabrmaijunjulagosetoutnovdez")/3 + 1, 1))</f>
        <v>10</v>
      </c>
      <c r="I4500" s="51">
        <v>1</v>
      </c>
      <c r="J4500" s="47">
        <v>2</v>
      </c>
    </row>
    <row r="4501" spans="1:10" x14ac:dyDescent="0.25">
      <c r="A4501" s="59" t="s">
        <v>205</v>
      </c>
      <c r="B4501" s="46" t="s">
        <v>192</v>
      </c>
      <c r="C4501" s="46" t="s">
        <v>177</v>
      </c>
      <c r="D4501" s="46" t="s">
        <v>181</v>
      </c>
      <c r="E4501" s="68">
        <f>_xlfn.XLOOKUP(Tabela4[[#This Row],[Origem]],Tabela2[Estado],Tabela2[Id_Porto],-1)</f>
        <v>1</v>
      </c>
      <c r="F4501" s="68">
        <f>_xlfn.XLOOKUP(Tabela4[[#This Row],[Destino]],Tabela2[Estado],Tabela2[Id_Porto],-1)</f>
        <v>6</v>
      </c>
      <c r="G4501" s="68">
        <f>_xlfn.XLOOKUP(Tabela4[[#This Row],[Tipo]],Tabela5[Tipo],Tabela5[Id_Carga],-1)</f>
        <v>1</v>
      </c>
      <c r="H4501" s="59">
        <f>MONTH(DATE(2024, FIND(Tabela4[[#This Row],[Mês]], "janfevmarabrmaijunjulagosetoutnovdez")/3 + 1, 1))</f>
        <v>10</v>
      </c>
      <c r="I4501" s="51">
        <v>1</v>
      </c>
      <c r="J4501" s="47">
        <v>1</v>
      </c>
    </row>
    <row r="4502" spans="1:10" x14ac:dyDescent="0.25">
      <c r="A4502" s="59" t="s">
        <v>205</v>
      </c>
      <c r="B4502" s="46" t="s">
        <v>192</v>
      </c>
      <c r="C4502" s="46" t="s">
        <v>177</v>
      </c>
      <c r="D4502" s="46" t="s">
        <v>86</v>
      </c>
      <c r="E4502" s="68">
        <f>_xlfn.XLOOKUP(Tabela4[[#This Row],[Origem]],Tabela2[Estado],Tabela2[Id_Porto],-1)</f>
        <v>1</v>
      </c>
      <c r="F4502" s="68">
        <f>_xlfn.XLOOKUP(Tabela4[[#This Row],[Destino]],Tabela2[Estado],Tabela2[Id_Porto],-1)</f>
        <v>4</v>
      </c>
      <c r="G4502" s="68">
        <f>_xlfn.XLOOKUP(Tabela4[[#This Row],[Tipo]],Tabela5[Tipo],Tabela5[Id_Carga],-1)</f>
        <v>1</v>
      </c>
      <c r="H4502" s="59">
        <f>MONTH(DATE(2024, FIND(Tabela4[[#This Row],[Mês]], "janfevmarabrmaijunjulagosetoutnovdez")/3 + 1, 1))</f>
        <v>10</v>
      </c>
      <c r="I4502" s="51">
        <v>1</v>
      </c>
      <c r="J4502" s="47">
        <v>1</v>
      </c>
    </row>
    <row r="4503" spans="1:10" x14ac:dyDescent="0.25">
      <c r="A4503" s="59" t="s">
        <v>205</v>
      </c>
      <c r="B4503" s="46" t="s">
        <v>192</v>
      </c>
      <c r="C4503" s="46" t="s">
        <v>177</v>
      </c>
      <c r="D4503" s="46" t="s">
        <v>186</v>
      </c>
      <c r="E4503" s="68">
        <f>_xlfn.XLOOKUP(Tabela4[[#This Row],[Origem]],Tabela2[Estado],Tabela2[Id_Porto],-1)</f>
        <v>1</v>
      </c>
      <c r="F4503" s="68">
        <f>_xlfn.XLOOKUP(Tabela4[[#This Row],[Destino]],Tabela2[Estado],Tabela2[Id_Porto],-1)</f>
        <v>11</v>
      </c>
      <c r="G4503" s="68">
        <f>_xlfn.XLOOKUP(Tabela4[[#This Row],[Tipo]],Tabela5[Tipo],Tabela5[Id_Carga],-1)</f>
        <v>1</v>
      </c>
      <c r="H4503" s="59">
        <f>MONTH(DATE(2024, FIND(Tabela4[[#This Row],[Mês]], "janfevmarabrmaijunjulagosetoutnovdez")/3 + 1, 1))</f>
        <v>10</v>
      </c>
      <c r="I4503" s="51">
        <v>1</v>
      </c>
      <c r="J4503" s="47">
        <v>1</v>
      </c>
    </row>
    <row r="4504" spans="1:10" x14ac:dyDescent="0.25">
      <c r="A4504" s="59" t="s">
        <v>205</v>
      </c>
      <c r="B4504" s="46" t="s">
        <v>192</v>
      </c>
      <c r="C4504" s="46" t="s">
        <v>181</v>
      </c>
      <c r="D4504" s="46" t="s">
        <v>180</v>
      </c>
      <c r="E4504" s="68">
        <f>_xlfn.XLOOKUP(Tabela4[[#This Row],[Origem]],Tabela2[Estado],Tabela2[Id_Porto],-1)</f>
        <v>6</v>
      </c>
      <c r="F4504" s="68">
        <f>_xlfn.XLOOKUP(Tabela4[[#This Row],[Destino]],Tabela2[Estado],Tabela2[Id_Porto],-1)</f>
        <v>5</v>
      </c>
      <c r="G4504" s="68">
        <f>_xlfn.XLOOKUP(Tabela4[[#This Row],[Tipo]],Tabela5[Tipo],Tabela5[Id_Carga],-1)</f>
        <v>1</v>
      </c>
      <c r="H4504" s="59">
        <f>MONTH(DATE(2024, FIND(Tabela4[[#This Row],[Mês]], "janfevmarabrmaijunjulagosetoutnovdez")/3 + 1, 1))</f>
        <v>10</v>
      </c>
      <c r="I4504" s="51">
        <v>1</v>
      </c>
      <c r="J4504" s="47">
        <v>1</v>
      </c>
    </row>
    <row r="4505" spans="1:10" x14ac:dyDescent="0.25">
      <c r="A4505" s="59" t="s">
        <v>205</v>
      </c>
      <c r="B4505" s="46" t="s">
        <v>192</v>
      </c>
      <c r="C4505" s="46" t="s">
        <v>181</v>
      </c>
      <c r="D4505" s="46" t="s">
        <v>180</v>
      </c>
      <c r="E4505" s="68">
        <f>_xlfn.XLOOKUP(Tabela4[[#This Row],[Origem]],Tabela2[Estado],Tabela2[Id_Porto],-1)</f>
        <v>6</v>
      </c>
      <c r="F4505" s="68">
        <f>_xlfn.XLOOKUP(Tabela4[[#This Row],[Destino]],Tabela2[Estado],Tabela2[Id_Porto],-1)</f>
        <v>5</v>
      </c>
      <c r="G4505" s="68">
        <f>_xlfn.XLOOKUP(Tabela4[[#This Row],[Tipo]],Tabela5[Tipo],Tabela5[Id_Carga],-1)</f>
        <v>1</v>
      </c>
      <c r="H4505" s="59">
        <f>MONTH(DATE(2024, FIND(Tabela4[[#This Row],[Mês]], "janfevmarabrmaijunjulagosetoutnovdez")/3 + 1, 1))</f>
        <v>10</v>
      </c>
      <c r="I4505" s="51">
        <v>1</v>
      </c>
      <c r="J4505" s="47">
        <v>1</v>
      </c>
    </row>
    <row r="4506" spans="1:10" x14ac:dyDescent="0.25">
      <c r="A4506" s="59" t="s">
        <v>205</v>
      </c>
      <c r="B4506" s="46" t="s">
        <v>192</v>
      </c>
      <c r="C4506" s="46" t="s">
        <v>182</v>
      </c>
      <c r="D4506" s="46" t="s">
        <v>186</v>
      </c>
      <c r="E4506" s="68">
        <f>_xlfn.XLOOKUP(Tabela4[[#This Row],[Origem]],Tabela2[Estado],Tabela2[Id_Porto],-1)</f>
        <v>7</v>
      </c>
      <c r="F4506" s="68">
        <f>_xlfn.XLOOKUP(Tabela4[[#This Row],[Destino]],Tabela2[Estado],Tabela2[Id_Porto],-1)</f>
        <v>11</v>
      </c>
      <c r="G4506" s="68">
        <f>_xlfn.XLOOKUP(Tabela4[[#This Row],[Tipo]],Tabela5[Tipo],Tabela5[Id_Carga],-1)</f>
        <v>1</v>
      </c>
      <c r="H4506" s="59">
        <f>MONTH(DATE(2024, FIND(Tabela4[[#This Row],[Mês]], "janfevmarabrmaijunjulagosetoutnovdez")/3 + 1, 1))</f>
        <v>10</v>
      </c>
      <c r="I4506" s="51">
        <v>1</v>
      </c>
      <c r="J4506" s="47">
        <v>1</v>
      </c>
    </row>
    <row r="4507" spans="1:10" x14ac:dyDescent="0.25">
      <c r="A4507" s="59" t="s">
        <v>205</v>
      </c>
      <c r="B4507" s="46" t="s">
        <v>192</v>
      </c>
      <c r="C4507" s="46" t="s">
        <v>179</v>
      </c>
      <c r="D4507" s="46" t="s">
        <v>86</v>
      </c>
      <c r="E4507" s="68">
        <f>_xlfn.XLOOKUP(Tabela4[[#This Row],[Origem]],Tabela2[Estado],Tabela2[Id_Porto],-1)</f>
        <v>3</v>
      </c>
      <c r="F4507" s="68">
        <f>_xlfn.XLOOKUP(Tabela4[[#This Row],[Destino]],Tabela2[Estado],Tabela2[Id_Porto],-1)</f>
        <v>4</v>
      </c>
      <c r="G4507" s="68">
        <f>_xlfn.XLOOKUP(Tabela4[[#This Row],[Tipo]],Tabela5[Tipo],Tabela5[Id_Carga],-1)</f>
        <v>1</v>
      </c>
      <c r="H4507" s="59">
        <f>MONTH(DATE(2024, FIND(Tabela4[[#This Row],[Mês]], "janfevmarabrmaijunjulagosetoutnovdez")/3 + 1, 1))</f>
        <v>10</v>
      </c>
      <c r="I4507" s="51">
        <v>1</v>
      </c>
      <c r="J4507" s="47">
        <v>1</v>
      </c>
    </row>
    <row r="4508" spans="1:10" x14ac:dyDescent="0.25">
      <c r="A4508" s="59" t="s">
        <v>205</v>
      </c>
      <c r="B4508" s="46" t="s">
        <v>192</v>
      </c>
      <c r="C4508" s="46" t="s">
        <v>179</v>
      </c>
      <c r="D4508" s="46" t="s">
        <v>187</v>
      </c>
      <c r="E4508" s="68">
        <f>_xlfn.XLOOKUP(Tabela4[[#This Row],[Origem]],Tabela2[Estado],Tabela2[Id_Porto],-1)</f>
        <v>3</v>
      </c>
      <c r="F4508" s="68">
        <f>_xlfn.XLOOKUP(Tabela4[[#This Row],[Destino]],Tabela2[Estado],Tabela2[Id_Porto],-1)</f>
        <v>12</v>
      </c>
      <c r="G4508" s="68">
        <f>_xlfn.XLOOKUP(Tabela4[[#This Row],[Tipo]],Tabela5[Tipo],Tabela5[Id_Carga],-1)</f>
        <v>1</v>
      </c>
      <c r="H4508" s="59">
        <f>MONTH(DATE(2024, FIND(Tabela4[[#This Row],[Mês]], "janfevmarabrmaijunjulagosetoutnovdez")/3 + 1, 1))</f>
        <v>10</v>
      </c>
      <c r="I4508" s="51">
        <v>1</v>
      </c>
      <c r="J4508" s="47">
        <v>1</v>
      </c>
    </row>
    <row r="4509" spans="1:10" x14ac:dyDescent="0.25">
      <c r="A4509" s="59" t="s">
        <v>205</v>
      </c>
      <c r="B4509" s="46" t="s">
        <v>192</v>
      </c>
      <c r="C4509" s="46" t="s">
        <v>178</v>
      </c>
      <c r="D4509" s="46" t="s">
        <v>181</v>
      </c>
      <c r="E4509" s="68">
        <f>_xlfn.XLOOKUP(Tabela4[[#This Row],[Origem]],Tabela2[Estado],Tabela2[Id_Porto],-1)</f>
        <v>2</v>
      </c>
      <c r="F4509" s="68">
        <f>_xlfn.XLOOKUP(Tabela4[[#This Row],[Destino]],Tabela2[Estado],Tabela2[Id_Porto],-1)</f>
        <v>6</v>
      </c>
      <c r="G4509" s="68">
        <f>_xlfn.XLOOKUP(Tabela4[[#This Row],[Tipo]],Tabela5[Tipo],Tabela5[Id_Carga],-1)</f>
        <v>1</v>
      </c>
      <c r="H4509" s="59">
        <f>MONTH(DATE(2024, FIND(Tabela4[[#This Row],[Mês]], "janfevmarabrmaijunjulagosetoutnovdez")/3 + 1, 1))</f>
        <v>10</v>
      </c>
      <c r="I4509" s="51">
        <v>1</v>
      </c>
      <c r="J4509" s="47">
        <v>1</v>
      </c>
    </row>
    <row r="4510" spans="1:10" x14ac:dyDescent="0.25">
      <c r="A4510" s="59" t="s">
        <v>205</v>
      </c>
      <c r="B4510" s="46" t="s">
        <v>192</v>
      </c>
      <c r="C4510" s="46" t="s">
        <v>178</v>
      </c>
      <c r="D4510" s="46" t="s">
        <v>86</v>
      </c>
      <c r="E4510" s="68">
        <f>_xlfn.XLOOKUP(Tabela4[[#This Row],[Origem]],Tabela2[Estado],Tabela2[Id_Porto],-1)</f>
        <v>2</v>
      </c>
      <c r="F4510" s="68">
        <f>_xlfn.XLOOKUP(Tabela4[[#This Row],[Destino]],Tabela2[Estado],Tabela2[Id_Porto],-1)</f>
        <v>4</v>
      </c>
      <c r="G4510" s="68">
        <f>_xlfn.XLOOKUP(Tabela4[[#This Row],[Tipo]],Tabela5[Tipo],Tabela5[Id_Carga],-1)</f>
        <v>1</v>
      </c>
      <c r="H4510" s="59">
        <f>MONTH(DATE(2024, FIND(Tabela4[[#This Row],[Mês]], "janfevmarabrmaijunjulagosetoutnovdez")/3 + 1, 1))</f>
        <v>10</v>
      </c>
      <c r="I4510" s="51">
        <v>1</v>
      </c>
      <c r="J4510" s="47">
        <v>1</v>
      </c>
    </row>
    <row r="4511" spans="1:10" x14ac:dyDescent="0.25">
      <c r="A4511" s="59" t="s">
        <v>205</v>
      </c>
      <c r="B4511" s="46" t="s">
        <v>192</v>
      </c>
      <c r="C4511" s="46" t="s">
        <v>178</v>
      </c>
      <c r="D4511" s="46" t="s">
        <v>187</v>
      </c>
      <c r="E4511" s="68">
        <f>_xlfn.XLOOKUP(Tabela4[[#This Row],[Origem]],Tabela2[Estado],Tabela2[Id_Porto],-1)</f>
        <v>2</v>
      </c>
      <c r="F4511" s="68">
        <f>_xlfn.XLOOKUP(Tabela4[[#This Row],[Destino]],Tabela2[Estado],Tabela2[Id_Porto],-1)</f>
        <v>12</v>
      </c>
      <c r="G4511" s="68">
        <f>_xlfn.XLOOKUP(Tabela4[[#This Row],[Tipo]],Tabela5[Tipo],Tabela5[Id_Carga],-1)</f>
        <v>1</v>
      </c>
      <c r="H4511" s="59">
        <f>MONTH(DATE(2024, FIND(Tabela4[[#This Row],[Mês]], "janfevmarabrmaijunjulagosetoutnovdez")/3 + 1, 1))</f>
        <v>10</v>
      </c>
      <c r="I4511" s="51">
        <v>1</v>
      </c>
      <c r="J4511" s="47">
        <v>1</v>
      </c>
    </row>
    <row r="4512" spans="1:10" x14ac:dyDescent="0.25">
      <c r="A4512" s="59" t="s">
        <v>205</v>
      </c>
      <c r="B4512" s="46" t="s">
        <v>192</v>
      </c>
      <c r="C4512" s="46" t="s">
        <v>180</v>
      </c>
      <c r="D4512" s="46" t="s">
        <v>177</v>
      </c>
      <c r="E4512" s="68">
        <f>_xlfn.XLOOKUP(Tabela4[[#This Row],[Origem]],Tabela2[Estado],Tabela2[Id_Porto],-1)</f>
        <v>5</v>
      </c>
      <c r="F4512" s="68">
        <f>_xlfn.XLOOKUP(Tabela4[[#This Row],[Destino]],Tabela2[Estado],Tabela2[Id_Porto],-1)</f>
        <v>1</v>
      </c>
      <c r="G4512" s="68">
        <f>_xlfn.XLOOKUP(Tabela4[[#This Row],[Tipo]],Tabela5[Tipo],Tabela5[Id_Carga],-1)</f>
        <v>1</v>
      </c>
      <c r="H4512" s="59">
        <f>MONTH(DATE(2024, FIND(Tabela4[[#This Row],[Mês]], "janfevmarabrmaijunjulagosetoutnovdez")/3 + 1, 1))</f>
        <v>10</v>
      </c>
      <c r="I4512" s="51">
        <v>1</v>
      </c>
      <c r="J4512" s="47">
        <v>1</v>
      </c>
    </row>
    <row r="4513" spans="1:10" x14ac:dyDescent="0.25">
      <c r="A4513" s="59" t="s">
        <v>205</v>
      </c>
      <c r="B4513" s="46" t="s">
        <v>192</v>
      </c>
      <c r="C4513" s="46" t="s">
        <v>180</v>
      </c>
      <c r="D4513" s="46" t="s">
        <v>187</v>
      </c>
      <c r="E4513" s="68">
        <f>_xlfn.XLOOKUP(Tabela4[[#This Row],[Origem]],Tabela2[Estado],Tabela2[Id_Porto],-1)</f>
        <v>5</v>
      </c>
      <c r="F4513" s="68">
        <f>_xlfn.XLOOKUP(Tabela4[[#This Row],[Destino]],Tabela2[Estado],Tabela2[Id_Porto],-1)</f>
        <v>12</v>
      </c>
      <c r="G4513" s="68">
        <f>_xlfn.XLOOKUP(Tabela4[[#This Row],[Tipo]],Tabela5[Tipo],Tabela5[Id_Carga],-1)</f>
        <v>1</v>
      </c>
      <c r="H4513" s="59">
        <f>MONTH(DATE(2024, FIND(Tabela4[[#This Row],[Mês]], "janfevmarabrmaijunjulagosetoutnovdez")/3 + 1, 1))</f>
        <v>10</v>
      </c>
      <c r="I4513" s="51">
        <v>1</v>
      </c>
      <c r="J4513" s="47">
        <v>1</v>
      </c>
    </row>
    <row r="4514" spans="1:10" x14ac:dyDescent="0.25">
      <c r="A4514" s="59" t="s">
        <v>205</v>
      </c>
      <c r="B4514" s="46" t="s">
        <v>192</v>
      </c>
      <c r="C4514" s="46" t="s">
        <v>183</v>
      </c>
      <c r="D4514" s="46" t="s">
        <v>86</v>
      </c>
      <c r="E4514" s="68">
        <f>_xlfn.XLOOKUP(Tabela4[[#This Row],[Origem]],Tabela2[Estado],Tabela2[Id_Porto],-1)</f>
        <v>8</v>
      </c>
      <c r="F4514" s="68">
        <f>_xlfn.XLOOKUP(Tabela4[[#This Row],[Destino]],Tabela2[Estado],Tabela2[Id_Porto],-1)</f>
        <v>4</v>
      </c>
      <c r="G4514" s="68">
        <f>_xlfn.XLOOKUP(Tabela4[[#This Row],[Tipo]],Tabela5[Tipo],Tabela5[Id_Carga],-1)</f>
        <v>1</v>
      </c>
      <c r="H4514" s="59">
        <f>MONTH(DATE(2024, FIND(Tabela4[[#This Row],[Mês]], "janfevmarabrmaijunjulagosetoutnovdez")/3 + 1, 1))</f>
        <v>10</v>
      </c>
      <c r="I4514" s="51">
        <v>1</v>
      </c>
      <c r="J4514" s="47">
        <v>1</v>
      </c>
    </row>
    <row r="4515" spans="1:10" x14ac:dyDescent="0.25">
      <c r="A4515" s="59" t="s">
        <v>205</v>
      </c>
      <c r="B4515" s="46" t="s">
        <v>192</v>
      </c>
      <c r="C4515" s="46" t="s">
        <v>183</v>
      </c>
      <c r="D4515" s="46" t="s">
        <v>86</v>
      </c>
      <c r="E4515" s="68">
        <f>_xlfn.XLOOKUP(Tabela4[[#This Row],[Origem]],Tabela2[Estado],Tabela2[Id_Porto],-1)</f>
        <v>8</v>
      </c>
      <c r="F4515" s="68">
        <f>_xlfn.XLOOKUP(Tabela4[[#This Row],[Destino]],Tabela2[Estado],Tabela2[Id_Porto],-1)</f>
        <v>4</v>
      </c>
      <c r="G4515" s="68">
        <f>_xlfn.XLOOKUP(Tabela4[[#This Row],[Tipo]],Tabela5[Tipo],Tabela5[Id_Carga],-1)</f>
        <v>1</v>
      </c>
      <c r="H4515" s="59">
        <f>MONTH(DATE(2024, FIND(Tabela4[[#This Row],[Mês]], "janfevmarabrmaijunjulagosetoutnovdez")/3 + 1, 1))</f>
        <v>10</v>
      </c>
      <c r="I4515" s="51">
        <v>1</v>
      </c>
      <c r="J4515" s="47">
        <v>1</v>
      </c>
    </row>
    <row r="4516" spans="1:10" x14ac:dyDescent="0.25">
      <c r="A4516" s="59" t="s">
        <v>205</v>
      </c>
      <c r="B4516" s="46" t="s">
        <v>194</v>
      </c>
      <c r="C4516" s="46" t="s">
        <v>187</v>
      </c>
      <c r="D4516" s="46" t="s">
        <v>180</v>
      </c>
      <c r="E4516" s="68">
        <f>_xlfn.XLOOKUP(Tabela4[[#This Row],[Origem]],Tabela2[Estado],Tabela2[Id_Porto],-1)</f>
        <v>12</v>
      </c>
      <c r="F4516" s="68">
        <f>_xlfn.XLOOKUP(Tabela4[[#This Row],[Destino]],Tabela2[Estado],Tabela2[Id_Porto],-1)</f>
        <v>5</v>
      </c>
      <c r="G4516" s="68">
        <f>_xlfn.XLOOKUP(Tabela4[[#This Row],[Tipo]],Tabela5[Tipo],Tabela5[Id_Carga],-1)</f>
        <v>2</v>
      </c>
      <c r="H4516" s="59">
        <f>MONTH(DATE(2024, FIND(Tabela4[[#This Row],[Mês]], "janfevmarabrmaijunjulagosetoutnovdez")/3 + 1, 1))</f>
        <v>10</v>
      </c>
      <c r="I4516" s="51">
        <v>1</v>
      </c>
      <c r="J4516" s="47">
        <v>1</v>
      </c>
    </row>
    <row r="4517" spans="1:10" x14ac:dyDescent="0.25">
      <c r="A4517" s="59" t="s">
        <v>205</v>
      </c>
      <c r="B4517" s="46" t="s">
        <v>192</v>
      </c>
      <c r="C4517" s="46" t="s">
        <v>186</v>
      </c>
      <c r="D4517" s="46" t="s">
        <v>181</v>
      </c>
      <c r="E4517" s="68">
        <f>_xlfn.XLOOKUP(Tabela4[[#This Row],[Origem]],Tabela2[Estado],Tabela2[Id_Porto],-1)</f>
        <v>11</v>
      </c>
      <c r="F4517" s="68">
        <f>_xlfn.XLOOKUP(Tabela4[[#This Row],[Destino]],Tabela2[Estado],Tabela2[Id_Porto],-1)</f>
        <v>6</v>
      </c>
      <c r="G4517" s="68">
        <f>_xlfn.XLOOKUP(Tabela4[[#This Row],[Tipo]],Tabela5[Tipo],Tabela5[Id_Carga],-1)</f>
        <v>1</v>
      </c>
      <c r="H4517" s="59">
        <f>MONTH(DATE(2024, FIND(Tabela4[[#This Row],[Mês]], "janfevmarabrmaijunjulagosetoutnovdez")/3 + 1, 1))</f>
        <v>10</v>
      </c>
      <c r="I4517" s="51">
        <v>1</v>
      </c>
      <c r="J4517" s="47">
        <v>1</v>
      </c>
    </row>
    <row r="4518" spans="1:10" x14ac:dyDescent="0.25">
      <c r="A4518" s="59" t="s">
        <v>205</v>
      </c>
      <c r="B4518" s="46" t="s">
        <v>192</v>
      </c>
      <c r="C4518" s="46" t="s">
        <v>186</v>
      </c>
      <c r="D4518" s="46" t="s">
        <v>86</v>
      </c>
      <c r="E4518" s="68">
        <f>_xlfn.XLOOKUP(Tabela4[[#This Row],[Origem]],Tabela2[Estado],Tabela2[Id_Porto],-1)</f>
        <v>11</v>
      </c>
      <c r="F4518" s="68">
        <f>_xlfn.XLOOKUP(Tabela4[[#This Row],[Destino]],Tabela2[Estado],Tabela2[Id_Porto],-1)</f>
        <v>4</v>
      </c>
      <c r="G4518" s="68">
        <f>_xlfn.XLOOKUP(Tabela4[[#This Row],[Tipo]],Tabela5[Tipo],Tabela5[Id_Carga],-1)</f>
        <v>1</v>
      </c>
      <c r="H4518" s="59">
        <f>MONTH(DATE(2024, FIND(Tabela4[[#This Row],[Mês]], "janfevmarabrmaijunjulagosetoutnovdez")/3 + 1, 1))</f>
        <v>10</v>
      </c>
      <c r="I4518" s="51">
        <v>1</v>
      </c>
      <c r="J4518" s="47">
        <v>1</v>
      </c>
    </row>
    <row r="4519" spans="1:10" x14ac:dyDescent="0.25">
      <c r="A4519" s="59" t="s">
        <v>205</v>
      </c>
      <c r="B4519" s="46" t="s">
        <v>192</v>
      </c>
      <c r="C4519" s="46" t="s">
        <v>186</v>
      </c>
      <c r="D4519" s="46" t="s">
        <v>183</v>
      </c>
      <c r="E4519" s="68">
        <f>_xlfn.XLOOKUP(Tabela4[[#This Row],[Origem]],Tabela2[Estado],Tabela2[Id_Porto],-1)</f>
        <v>11</v>
      </c>
      <c r="F4519" s="68">
        <f>_xlfn.XLOOKUP(Tabela4[[#This Row],[Destino]],Tabela2[Estado],Tabela2[Id_Porto],-1)</f>
        <v>8</v>
      </c>
      <c r="G4519" s="68">
        <f>_xlfn.XLOOKUP(Tabela4[[#This Row],[Tipo]],Tabela5[Tipo],Tabela5[Id_Carga],-1)</f>
        <v>1</v>
      </c>
      <c r="H4519" s="59">
        <f>MONTH(DATE(2024, FIND(Tabela4[[#This Row],[Mês]], "janfevmarabrmaijunjulagosetoutnovdez")/3 + 1, 1))</f>
        <v>10</v>
      </c>
      <c r="I4519" s="51">
        <v>1</v>
      </c>
      <c r="J4519" s="47">
        <v>1</v>
      </c>
    </row>
    <row r="4520" spans="1:10" x14ac:dyDescent="0.25">
      <c r="A4520" s="59" t="s">
        <v>205</v>
      </c>
      <c r="B4520" s="46" t="s">
        <v>194</v>
      </c>
      <c r="C4520" s="46" t="s">
        <v>184</v>
      </c>
      <c r="D4520" s="46" t="s">
        <v>86</v>
      </c>
      <c r="E4520" s="68">
        <f>_xlfn.XLOOKUP(Tabela4[[#This Row],[Origem]],Tabela2[Estado],Tabela2[Id_Porto],-1)</f>
        <v>9</v>
      </c>
      <c r="F4520" s="68">
        <f>_xlfn.XLOOKUP(Tabela4[[#This Row],[Destino]],Tabela2[Estado],Tabela2[Id_Porto],-1)</f>
        <v>4</v>
      </c>
      <c r="G4520" s="68">
        <f>_xlfn.XLOOKUP(Tabela4[[#This Row],[Tipo]],Tabela5[Tipo],Tabela5[Id_Carga],-1)</f>
        <v>2</v>
      </c>
      <c r="H4520" s="59">
        <f>MONTH(DATE(2024, FIND(Tabela4[[#This Row],[Mês]], "janfevmarabrmaijunjulagosetoutnovdez")/3 + 1, 1))</f>
        <v>10</v>
      </c>
      <c r="I4520" s="51">
        <v>1</v>
      </c>
      <c r="J4520" s="47">
        <v>1</v>
      </c>
    </row>
    <row r="4521" spans="1:10" x14ac:dyDescent="0.25">
      <c r="A4521" s="59" t="s">
        <v>205</v>
      </c>
      <c r="B4521" s="46" t="s">
        <v>192</v>
      </c>
      <c r="C4521" s="46" t="s">
        <v>184</v>
      </c>
      <c r="D4521" s="46" t="s">
        <v>183</v>
      </c>
      <c r="E4521" s="68">
        <f>_xlfn.XLOOKUP(Tabela4[[#This Row],[Origem]],Tabela2[Estado],Tabela2[Id_Porto],-1)</f>
        <v>9</v>
      </c>
      <c r="F4521" s="68">
        <f>_xlfn.XLOOKUP(Tabela4[[#This Row],[Destino]],Tabela2[Estado],Tabela2[Id_Porto],-1)</f>
        <v>8</v>
      </c>
      <c r="G4521" s="68">
        <f>_xlfn.XLOOKUP(Tabela4[[#This Row],[Tipo]],Tabela5[Tipo],Tabela5[Id_Carga],-1)</f>
        <v>1</v>
      </c>
      <c r="H4521" s="59">
        <f>MONTH(DATE(2024, FIND(Tabela4[[#This Row],[Mês]], "janfevmarabrmaijunjulagosetoutnovdez")/3 + 1, 1))</f>
        <v>10</v>
      </c>
      <c r="I4521" s="51">
        <v>1</v>
      </c>
      <c r="J4521" s="47">
        <v>1</v>
      </c>
    </row>
    <row r="4522" spans="1:10" x14ac:dyDescent="0.25">
      <c r="A4522" s="59" t="s">
        <v>205</v>
      </c>
      <c r="B4522" s="46" t="s">
        <v>194</v>
      </c>
      <c r="C4522" s="46" t="s">
        <v>184</v>
      </c>
      <c r="D4522" s="46" t="s">
        <v>183</v>
      </c>
      <c r="E4522" s="68">
        <f>_xlfn.XLOOKUP(Tabela4[[#This Row],[Origem]],Tabela2[Estado],Tabela2[Id_Porto],-1)</f>
        <v>9</v>
      </c>
      <c r="F4522" s="68">
        <f>_xlfn.XLOOKUP(Tabela4[[#This Row],[Destino]],Tabela2[Estado],Tabela2[Id_Porto],-1)</f>
        <v>8</v>
      </c>
      <c r="G4522" s="68">
        <f>_xlfn.XLOOKUP(Tabela4[[#This Row],[Tipo]],Tabela5[Tipo],Tabela5[Id_Carga],-1)</f>
        <v>2</v>
      </c>
      <c r="H4522" s="59">
        <f>MONTH(DATE(2024, FIND(Tabela4[[#This Row],[Mês]], "janfevmarabrmaijunjulagosetoutnovdez")/3 + 1, 1))</f>
        <v>10</v>
      </c>
      <c r="I4522" s="51">
        <v>1</v>
      </c>
      <c r="J4522" s="47">
        <v>1</v>
      </c>
    </row>
    <row r="4523" spans="1:10" x14ac:dyDescent="0.25">
      <c r="A4523" s="59" t="s">
        <v>205</v>
      </c>
      <c r="B4523" s="46" t="s">
        <v>192</v>
      </c>
      <c r="C4523" s="46" t="s">
        <v>184</v>
      </c>
      <c r="D4523" s="46" t="s">
        <v>186</v>
      </c>
      <c r="E4523" s="68">
        <f>_xlfn.XLOOKUP(Tabela4[[#This Row],[Origem]],Tabela2[Estado],Tabela2[Id_Porto],-1)</f>
        <v>9</v>
      </c>
      <c r="F4523" s="68">
        <f>_xlfn.XLOOKUP(Tabela4[[#This Row],[Destino]],Tabela2[Estado],Tabela2[Id_Porto],-1)</f>
        <v>11</v>
      </c>
      <c r="G4523" s="68">
        <f>_xlfn.XLOOKUP(Tabela4[[#This Row],[Tipo]],Tabela5[Tipo],Tabela5[Id_Carga],-1)</f>
        <v>1</v>
      </c>
      <c r="H4523" s="59">
        <f>MONTH(DATE(2024, FIND(Tabela4[[#This Row],[Mês]], "janfevmarabrmaijunjulagosetoutnovdez")/3 + 1, 1))</f>
        <v>10</v>
      </c>
      <c r="I4523" s="51">
        <v>1</v>
      </c>
      <c r="J4523" s="47">
        <v>1</v>
      </c>
    </row>
    <row r="4524" spans="1:10" x14ac:dyDescent="0.25">
      <c r="A4524" s="59" t="s">
        <v>205</v>
      </c>
      <c r="B4524" s="46" t="s">
        <v>192</v>
      </c>
      <c r="C4524" s="46" t="s">
        <v>184</v>
      </c>
      <c r="D4524" s="46" t="s">
        <v>186</v>
      </c>
      <c r="E4524" s="68">
        <f>_xlfn.XLOOKUP(Tabela4[[#This Row],[Origem]],Tabela2[Estado],Tabela2[Id_Porto],-1)</f>
        <v>9</v>
      </c>
      <c r="F4524" s="68">
        <f>_xlfn.XLOOKUP(Tabela4[[#This Row],[Destino]],Tabela2[Estado],Tabela2[Id_Porto],-1)</f>
        <v>11</v>
      </c>
      <c r="G4524" s="68">
        <f>_xlfn.XLOOKUP(Tabela4[[#This Row],[Tipo]],Tabela5[Tipo],Tabela5[Id_Carga],-1)</f>
        <v>1</v>
      </c>
      <c r="H4524" s="59">
        <f>MONTH(DATE(2024, FIND(Tabela4[[#This Row],[Mês]], "janfevmarabrmaijunjulagosetoutnovdez")/3 + 1, 1))</f>
        <v>10</v>
      </c>
      <c r="I4524" s="51">
        <v>1</v>
      </c>
      <c r="J4524" s="47">
        <v>1</v>
      </c>
    </row>
    <row r="4525" spans="1:10" x14ac:dyDescent="0.25">
      <c r="A4525" s="59" t="s">
        <v>206</v>
      </c>
      <c r="B4525" s="46" t="s">
        <v>191</v>
      </c>
      <c r="C4525" s="46" t="s">
        <v>177</v>
      </c>
      <c r="D4525" s="46" t="s">
        <v>184</v>
      </c>
      <c r="E4525" s="68">
        <f>_xlfn.XLOOKUP(Tabela4[[#This Row],[Origem]],Tabela2[Estado],Tabela2[Id_Porto],-1)</f>
        <v>1</v>
      </c>
      <c r="F4525" s="68">
        <f>_xlfn.XLOOKUP(Tabela4[[#This Row],[Destino]],Tabela2[Estado],Tabela2[Id_Porto],-1)</f>
        <v>9</v>
      </c>
      <c r="G4525" s="68">
        <f>_xlfn.XLOOKUP(Tabela4[[#This Row],[Tipo]],Tabela5[Tipo],Tabela5[Id_Carga],-1)</f>
        <v>3</v>
      </c>
      <c r="H4525" s="59">
        <f>MONTH(DATE(2024, FIND(Tabela4[[#This Row],[Mês]], "janfevmarabrmaijunjulagosetoutnovdez")/3 + 1, 1))</f>
        <v>11</v>
      </c>
      <c r="I4525" s="51">
        <v>2494</v>
      </c>
      <c r="J4525" s="47">
        <v>4988</v>
      </c>
    </row>
    <row r="4526" spans="1:10" x14ac:dyDescent="0.25">
      <c r="A4526" s="59" t="s">
        <v>206</v>
      </c>
      <c r="B4526" s="46" t="s">
        <v>191</v>
      </c>
      <c r="C4526" s="46" t="s">
        <v>184</v>
      </c>
      <c r="D4526" s="46" t="s">
        <v>180</v>
      </c>
      <c r="E4526" s="68">
        <f>_xlfn.XLOOKUP(Tabela4[[#This Row],[Origem]],Tabela2[Estado],Tabela2[Id_Porto],-1)</f>
        <v>9</v>
      </c>
      <c r="F4526" s="68">
        <f>_xlfn.XLOOKUP(Tabela4[[#This Row],[Destino]],Tabela2[Estado],Tabela2[Id_Porto],-1)</f>
        <v>5</v>
      </c>
      <c r="G4526" s="68">
        <f>_xlfn.XLOOKUP(Tabela4[[#This Row],[Tipo]],Tabela5[Tipo],Tabela5[Id_Carga],-1)</f>
        <v>3</v>
      </c>
      <c r="H4526" s="59">
        <f>MONTH(DATE(2024, FIND(Tabela4[[#This Row],[Mês]], "janfevmarabrmaijunjulagosetoutnovdez")/3 + 1, 1))</f>
        <v>11</v>
      </c>
      <c r="I4526" s="51">
        <v>2236</v>
      </c>
      <c r="J4526" s="47">
        <v>4472</v>
      </c>
    </row>
    <row r="4527" spans="1:10" x14ac:dyDescent="0.25">
      <c r="A4527" s="59" t="s">
        <v>206</v>
      </c>
      <c r="B4527" s="46" t="s">
        <v>191</v>
      </c>
      <c r="C4527" s="46" t="s">
        <v>184</v>
      </c>
      <c r="D4527" s="46" t="s">
        <v>86</v>
      </c>
      <c r="E4527" s="68">
        <f>_xlfn.XLOOKUP(Tabela4[[#This Row],[Origem]],Tabela2[Estado],Tabela2[Id_Porto],-1)</f>
        <v>9</v>
      </c>
      <c r="F4527" s="68">
        <f>_xlfn.XLOOKUP(Tabela4[[#This Row],[Destino]],Tabela2[Estado],Tabela2[Id_Porto],-1)</f>
        <v>4</v>
      </c>
      <c r="G4527" s="68">
        <f>_xlfn.XLOOKUP(Tabela4[[#This Row],[Tipo]],Tabela5[Tipo],Tabela5[Id_Carga],-1)</f>
        <v>3</v>
      </c>
      <c r="H4527" s="59">
        <f>MONTH(DATE(2024, FIND(Tabela4[[#This Row],[Mês]], "janfevmarabrmaijunjulagosetoutnovdez")/3 + 1, 1))</f>
        <v>11</v>
      </c>
      <c r="I4527" s="51">
        <v>2061</v>
      </c>
      <c r="J4527" s="47">
        <v>4122</v>
      </c>
    </row>
    <row r="4528" spans="1:10" x14ac:dyDescent="0.25">
      <c r="A4528" s="59" t="s">
        <v>206</v>
      </c>
      <c r="B4528" s="46" t="s">
        <v>191</v>
      </c>
      <c r="C4528" s="46" t="s">
        <v>183</v>
      </c>
      <c r="D4528" s="46" t="s">
        <v>182</v>
      </c>
      <c r="E4528" s="68">
        <f>_xlfn.XLOOKUP(Tabela4[[#This Row],[Origem]],Tabela2[Estado],Tabela2[Id_Porto],-1)</f>
        <v>8</v>
      </c>
      <c r="F4528" s="68">
        <f>_xlfn.XLOOKUP(Tabela4[[#This Row],[Destino]],Tabela2[Estado],Tabela2[Id_Porto],-1)</f>
        <v>7</v>
      </c>
      <c r="G4528" s="68">
        <f>_xlfn.XLOOKUP(Tabela4[[#This Row],[Tipo]],Tabela5[Tipo],Tabela5[Id_Carga],-1)</f>
        <v>3</v>
      </c>
      <c r="H4528" s="59">
        <f>MONTH(DATE(2024, FIND(Tabela4[[#This Row],[Mês]], "janfevmarabrmaijunjulagosetoutnovdez")/3 + 1, 1))</f>
        <v>11</v>
      </c>
      <c r="I4528" s="51">
        <v>2024</v>
      </c>
      <c r="J4528" s="47">
        <v>4048</v>
      </c>
    </row>
    <row r="4529" spans="1:10" x14ac:dyDescent="0.25">
      <c r="A4529" s="59" t="s">
        <v>206</v>
      </c>
      <c r="B4529" s="46" t="s">
        <v>191</v>
      </c>
      <c r="C4529" s="46" t="s">
        <v>177</v>
      </c>
      <c r="D4529" s="46" t="s">
        <v>184</v>
      </c>
      <c r="E4529" s="68">
        <f>_xlfn.XLOOKUP(Tabela4[[#This Row],[Origem]],Tabela2[Estado],Tabela2[Id_Porto],-1)</f>
        <v>1</v>
      </c>
      <c r="F4529" s="68">
        <f>_xlfn.XLOOKUP(Tabela4[[#This Row],[Destino]],Tabela2[Estado],Tabela2[Id_Porto],-1)</f>
        <v>9</v>
      </c>
      <c r="G4529" s="68">
        <f>_xlfn.XLOOKUP(Tabela4[[#This Row],[Tipo]],Tabela5[Tipo],Tabela5[Id_Carga],-1)</f>
        <v>3</v>
      </c>
      <c r="H4529" s="59">
        <f>MONTH(DATE(2024, FIND(Tabela4[[#This Row],[Mês]], "janfevmarabrmaijunjulagosetoutnovdez")/3 + 1, 1))</f>
        <v>11</v>
      </c>
      <c r="I4529" s="51">
        <v>1871</v>
      </c>
      <c r="J4529" s="47">
        <v>3742</v>
      </c>
    </row>
    <row r="4530" spans="1:10" x14ac:dyDescent="0.25">
      <c r="A4530" s="59" t="s">
        <v>206</v>
      </c>
      <c r="B4530" s="46" t="s">
        <v>191</v>
      </c>
      <c r="C4530" s="46" t="s">
        <v>184</v>
      </c>
      <c r="D4530" s="46" t="s">
        <v>182</v>
      </c>
      <c r="E4530" s="68">
        <f>_xlfn.XLOOKUP(Tabela4[[#This Row],[Origem]],Tabela2[Estado],Tabela2[Id_Porto],-1)</f>
        <v>9</v>
      </c>
      <c r="F4530" s="68">
        <f>_xlfn.XLOOKUP(Tabela4[[#This Row],[Destino]],Tabela2[Estado],Tabela2[Id_Porto],-1)</f>
        <v>7</v>
      </c>
      <c r="G4530" s="68">
        <f>_xlfn.XLOOKUP(Tabela4[[#This Row],[Tipo]],Tabela5[Tipo],Tabela5[Id_Carga],-1)</f>
        <v>3</v>
      </c>
      <c r="H4530" s="59">
        <f>MONTH(DATE(2024, FIND(Tabela4[[#This Row],[Mês]], "janfevmarabrmaijunjulagosetoutnovdez")/3 + 1, 1))</f>
        <v>11</v>
      </c>
      <c r="I4530" s="51">
        <v>1252</v>
      </c>
      <c r="J4530" s="47">
        <v>2504</v>
      </c>
    </row>
    <row r="4531" spans="1:10" x14ac:dyDescent="0.25">
      <c r="A4531" s="59" t="s">
        <v>206</v>
      </c>
      <c r="B4531" s="46" t="s">
        <v>191</v>
      </c>
      <c r="C4531" s="46" t="s">
        <v>186</v>
      </c>
      <c r="D4531" s="46" t="s">
        <v>180</v>
      </c>
      <c r="E4531" s="68">
        <f>_xlfn.XLOOKUP(Tabela4[[#This Row],[Origem]],Tabela2[Estado],Tabela2[Id_Porto],-1)</f>
        <v>11</v>
      </c>
      <c r="F4531" s="68">
        <f>_xlfn.XLOOKUP(Tabela4[[#This Row],[Destino]],Tabela2[Estado],Tabela2[Id_Porto],-1)</f>
        <v>5</v>
      </c>
      <c r="G4531" s="68">
        <f>_xlfn.XLOOKUP(Tabela4[[#This Row],[Tipo]],Tabela5[Tipo],Tabela5[Id_Carga],-1)</f>
        <v>3</v>
      </c>
      <c r="H4531" s="59">
        <f>MONTH(DATE(2024, FIND(Tabela4[[#This Row],[Mês]], "janfevmarabrmaijunjulagosetoutnovdez")/3 + 1, 1))</f>
        <v>11</v>
      </c>
      <c r="I4531" s="51">
        <v>1244</v>
      </c>
      <c r="J4531" s="47">
        <v>2488</v>
      </c>
    </row>
    <row r="4532" spans="1:10" x14ac:dyDescent="0.25">
      <c r="A4532" s="59" t="s">
        <v>206</v>
      </c>
      <c r="B4532" s="46" t="s">
        <v>192</v>
      </c>
      <c r="C4532" s="46" t="s">
        <v>182</v>
      </c>
      <c r="D4532" s="46" t="s">
        <v>183</v>
      </c>
      <c r="E4532" s="68">
        <f>_xlfn.XLOOKUP(Tabela4[[#This Row],[Origem]],Tabela2[Estado],Tabela2[Id_Porto],-1)</f>
        <v>7</v>
      </c>
      <c r="F4532" s="68">
        <f>_xlfn.XLOOKUP(Tabela4[[#This Row],[Destino]],Tabela2[Estado],Tabela2[Id_Porto],-1)</f>
        <v>8</v>
      </c>
      <c r="G4532" s="68">
        <f>_xlfn.XLOOKUP(Tabela4[[#This Row],[Tipo]],Tabela5[Tipo],Tabela5[Id_Carga],-1)</f>
        <v>1</v>
      </c>
      <c r="H4532" s="59">
        <f>MONTH(DATE(2024, FIND(Tabela4[[#This Row],[Mês]], "janfevmarabrmaijunjulagosetoutnovdez")/3 + 1, 1))</f>
        <v>11</v>
      </c>
      <c r="I4532" s="51">
        <v>2140</v>
      </c>
      <c r="J4532" s="47">
        <v>2140</v>
      </c>
    </row>
    <row r="4533" spans="1:10" x14ac:dyDescent="0.25">
      <c r="A4533" s="59" t="s">
        <v>206</v>
      </c>
      <c r="B4533" s="46" t="s">
        <v>191</v>
      </c>
      <c r="C4533" s="46" t="s">
        <v>184</v>
      </c>
      <c r="D4533" s="46" t="s">
        <v>185</v>
      </c>
      <c r="E4533" s="68">
        <f>_xlfn.XLOOKUP(Tabela4[[#This Row],[Origem]],Tabela2[Estado],Tabela2[Id_Porto],-1)</f>
        <v>9</v>
      </c>
      <c r="F4533" s="68">
        <f>_xlfn.XLOOKUP(Tabela4[[#This Row],[Destino]],Tabela2[Estado],Tabela2[Id_Porto],-1)</f>
        <v>10</v>
      </c>
      <c r="G4533" s="68">
        <f>_xlfn.XLOOKUP(Tabela4[[#This Row],[Tipo]],Tabela5[Tipo],Tabela5[Id_Carga],-1)</f>
        <v>3</v>
      </c>
      <c r="H4533" s="59">
        <f>MONTH(DATE(2024, FIND(Tabela4[[#This Row],[Mês]], "janfevmarabrmaijunjulagosetoutnovdez")/3 + 1, 1))</f>
        <v>11</v>
      </c>
      <c r="I4533" s="51">
        <v>995</v>
      </c>
      <c r="J4533" s="47">
        <v>1990</v>
      </c>
    </row>
    <row r="4534" spans="1:10" x14ac:dyDescent="0.25">
      <c r="A4534" s="59" t="s">
        <v>206</v>
      </c>
      <c r="B4534" s="46" t="s">
        <v>191</v>
      </c>
      <c r="C4534" s="46" t="s">
        <v>184</v>
      </c>
      <c r="D4534" s="46" t="s">
        <v>177</v>
      </c>
      <c r="E4534" s="68">
        <f>_xlfn.XLOOKUP(Tabela4[[#This Row],[Origem]],Tabela2[Estado],Tabela2[Id_Porto],-1)</f>
        <v>9</v>
      </c>
      <c r="F4534" s="68">
        <f>_xlfn.XLOOKUP(Tabela4[[#This Row],[Destino]],Tabela2[Estado],Tabela2[Id_Porto],-1)</f>
        <v>1</v>
      </c>
      <c r="G4534" s="68">
        <f>_xlfn.XLOOKUP(Tabela4[[#This Row],[Tipo]],Tabela5[Tipo],Tabela5[Id_Carga],-1)</f>
        <v>3</v>
      </c>
      <c r="H4534" s="59">
        <f>MONTH(DATE(2024, FIND(Tabela4[[#This Row],[Mês]], "janfevmarabrmaijunjulagosetoutnovdez")/3 + 1, 1))</f>
        <v>11</v>
      </c>
      <c r="I4534" s="51">
        <v>872</v>
      </c>
      <c r="J4534" s="47">
        <v>1744</v>
      </c>
    </row>
    <row r="4535" spans="1:10" x14ac:dyDescent="0.25">
      <c r="A4535" s="59" t="s">
        <v>206</v>
      </c>
      <c r="B4535" s="46" t="s">
        <v>191</v>
      </c>
      <c r="C4535" s="46" t="s">
        <v>180</v>
      </c>
      <c r="D4535" s="46" t="s">
        <v>177</v>
      </c>
      <c r="E4535" s="68">
        <f>_xlfn.XLOOKUP(Tabela4[[#This Row],[Origem]],Tabela2[Estado],Tabela2[Id_Porto],-1)</f>
        <v>5</v>
      </c>
      <c r="F4535" s="68">
        <f>_xlfn.XLOOKUP(Tabela4[[#This Row],[Destino]],Tabela2[Estado],Tabela2[Id_Porto],-1)</f>
        <v>1</v>
      </c>
      <c r="G4535" s="68">
        <f>_xlfn.XLOOKUP(Tabela4[[#This Row],[Tipo]],Tabela5[Tipo],Tabela5[Id_Carga],-1)</f>
        <v>3</v>
      </c>
      <c r="H4535" s="59">
        <f>MONTH(DATE(2024, FIND(Tabela4[[#This Row],[Mês]], "janfevmarabrmaijunjulagosetoutnovdez")/3 + 1, 1))</f>
        <v>11</v>
      </c>
      <c r="I4535" s="51">
        <v>871</v>
      </c>
      <c r="J4535" s="47">
        <v>1742</v>
      </c>
    </row>
    <row r="4536" spans="1:10" x14ac:dyDescent="0.25">
      <c r="A4536" s="59" t="s">
        <v>206</v>
      </c>
      <c r="B4536" s="46" t="s">
        <v>191</v>
      </c>
      <c r="C4536" s="46" t="s">
        <v>186</v>
      </c>
      <c r="D4536" s="46" t="s">
        <v>86</v>
      </c>
      <c r="E4536" s="68">
        <f>_xlfn.XLOOKUP(Tabela4[[#This Row],[Origem]],Tabela2[Estado],Tabela2[Id_Porto],-1)</f>
        <v>11</v>
      </c>
      <c r="F4536" s="68">
        <f>_xlfn.XLOOKUP(Tabela4[[#This Row],[Destino]],Tabela2[Estado],Tabela2[Id_Porto],-1)</f>
        <v>4</v>
      </c>
      <c r="G4536" s="68">
        <f>_xlfn.XLOOKUP(Tabela4[[#This Row],[Tipo]],Tabela5[Tipo],Tabela5[Id_Carga],-1)</f>
        <v>3</v>
      </c>
      <c r="H4536" s="59">
        <f>MONTH(DATE(2024, FIND(Tabela4[[#This Row],[Mês]], "janfevmarabrmaijunjulagosetoutnovdez")/3 + 1, 1))</f>
        <v>11</v>
      </c>
      <c r="I4536" s="51">
        <v>746</v>
      </c>
      <c r="J4536" s="47">
        <v>1492</v>
      </c>
    </row>
    <row r="4537" spans="1:10" x14ac:dyDescent="0.25">
      <c r="A4537" s="59" t="s">
        <v>206</v>
      </c>
      <c r="B4537" s="46" t="s">
        <v>191</v>
      </c>
      <c r="C4537" s="46" t="s">
        <v>184</v>
      </c>
      <c r="D4537" s="46" t="s">
        <v>86</v>
      </c>
      <c r="E4537" s="68">
        <f>_xlfn.XLOOKUP(Tabela4[[#This Row],[Origem]],Tabela2[Estado],Tabela2[Id_Porto],-1)</f>
        <v>9</v>
      </c>
      <c r="F4537" s="68">
        <f>_xlfn.XLOOKUP(Tabela4[[#This Row],[Destino]],Tabela2[Estado],Tabela2[Id_Porto],-1)</f>
        <v>4</v>
      </c>
      <c r="G4537" s="68">
        <f>_xlfn.XLOOKUP(Tabela4[[#This Row],[Tipo]],Tabela5[Tipo],Tabela5[Id_Carga],-1)</f>
        <v>3</v>
      </c>
      <c r="H4537" s="59">
        <f>MONTH(DATE(2024, FIND(Tabela4[[#This Row],[Mês]], "janfevmarabrmaijunjulagosetoutnovdez")/3 + 1, 1))</f>
        <v>11</v>
      </c>
      <c r="I4537" s="51">
        <v>745</v>
      </c>
      <c r="J4537" s="47">
        <v>1490</v>
      </c>
    </row>
    <row r="4538" spans="1:10" x14ac:dyDescent="0.25">
      <c r="A4538" s="59" t="s">
        <v>206</v>
      </c>
      <c r="B4538" s="46" t="s">
        <v>191</v>
      </c>
      <c r="C4538" s="46" t="s">
        <v>177</v>
      </c>
      <c r="D4538" s="46" t="s">
        <v>180</v>
      </c>
      <c r="E4538" s="68">
        <f>_xlfn.XLOOKUP(Tabela4[[#This Row],[Origem]],Tabela2[Estado],Tabela2[Id_Porto],-1)</f>
        <v>1</v>
      </c>
      <c r="F4538" s="68">
        <f>_xlfn.XLOOKUP(Tabela4[[#This Row],[Destino]],Tabela2[Estado],Tabela2[Id_Porto],-1)</f>
        <v>5</v>
      </c>
      <c r="G4538" s="68">
        <f>_xlfn.XLOOKUP(Tabela4[[#This Row],[Tipo]],Tabela5[Tipo],Tabela5[Id_Carga],-1)</f>
        <v>3</v>
      </c>
      <c r="H4538" s="59">
        <f>MONTH(DATE(2024, FIND(Tabela4[[#This Row],[Mês]], "janfevmarabrmaijunjulagosetoutnovdez")/3 + 1, 1))</f>
        <v>11</v>
      </c>
      <c r="I4538" s="51">
        <v>744</v>
      </c>
      <c r="J4538" s="47">
        <v>1488</v>
      </c>
    </row>
    <row r="4539" spans="1:10" x14ac:dyDescent="0.25">
      <c r="A4539" s="59" t="s">
        <v>206</v>
      </c>
      <c r="B4539" s="46" t="s">
        <v>191</v>
      </c>
      <c r="C4539" s="46" t="s">
        <v>183</v>
      </c>
      <c r="D4539" s="46" t="s">
        <v>180</v>
      </c>
      <c r="E4539" s="68">
        <f>_xlfn.XLOOKUP(Tabela4[[#This Row],[Origem]],Tabela2[Estado],Tabela2[Id_Porto],-1)</f>
        <v>8</v>
      </c>
      <c r="F4539" s="68">
        <f>_xlfn.XLOOKUP(Tabela4[[#This Row],[Destino]],Tabela2[Estado],Tabela2[Id_Porto],-1)</f>
        <v>5</v>
      </c>
      <c r="G4539" s="68">
        <f>_xlfn.XLOOKUP(Tabela4[[#This Row],[Tipo]],Tabela5[Tipo],Tabela5[Id_Carga],-1)</f>
        <v>3</v>
      </c>
      <c r="H4539" s="59">
        <f>MONTH(DATE(2024, FIND(Tabela4[[#This Row],[Mês]], "janfevmarabrmaijunjulagosetoutnovdez")/3 + 1, 1))</f>
        <v>11</v>
      </c>
      <c r="I4539" s="51">
        <v>596</v>
      </c>
      <c r="J4539" s="47">
        <v>1192</v>
      </c>
    </row>
    <row r="4540" spans="1:10" x14ac:dyDescent="0.25">
      <c r="A4540" s="59" t="s">
        <v>206</v>
      </c>
      <c r="B4540" s="46" t="s">
        <v>191</v>
      </c>
      <c r="C4540" s="46" t="s">
        <v>186</v>
      </c>
      <c r="D4540" s="46" t="s">
        <v>180</v>
      </c>
      <c r="E4540" s="68">
        <f>_xlfn.XLOOKUP(Tabela4[[#This Row],[Origem]],Tabela2[Estado],Tabela2[Id_Porto],-1)</f>
        <v>11</v>
      </c>
      <c r="F4540" s="68">
        <f>_xlfn.XLOOKUP(Tabela4[[#This Row],[Destino]],Tabela2[Estado],Tabela2[Id_Porto],-1)</f>
        <v>5</v>
      </c>
      <c r="G4540" s="68">
        <f>_xlfn.XLOOKUP(Tabela4[[#This Row],[Tipo]],Tabela5[Tipo],Tabela5[Id_Carga],-1)</f>
        <v>3</v>
      </c>
      <c r="H4540" s="59">
        <f>MONTH(DATE(2024, FIND(Tabela4[[#This Row],[Mês]], "janfevmarabrmaijunjulagosetoutnovdez")/3 + 1, 1))</f>
        <v>11</v>
      </c>
      <c r="I4540" s="51">
        <v>573</v>
      </c>
      <c r="J4540" s="47">
        <v>1146</v>
      </c>
    </row>
    <row r="4541" spans="1:10" x14ac:dyDescent="0.25">
      <c r="A4541" s="59" t="s">
        <v>206</v>
      </c>
      <c r="B4541" s="46" t="s">
        <v>192</v>
      </c>
      <c r="C4541" s="46" t="s">
        <v>186</v>
      </c>
      <c r="D4541" s="46" t="s">
        <v>180</v>
      </c>
      <c r="E4541" s="68">
        <f>_xlfn.XLOOKUP(Tabela4[[#This Row],[Origem]],Tabela2[Estado],Tabela2[Id_Porto],-1)</f>
        <v>11</v>
      </c>
      <c r="F4541" s="68">
        <f>_xlfn.XLOOKUP(Tabela4[[#This Row],[Destino]],Tabela2[Estado],Tabela2[Id_Porto],-1)</f>
        <v>5</v>
      </c>
      <c r="G4541" s="68">
        <f>_xlfn.XLOOKUP(Tabela4[[#This Row],[Tipo]],Tabela5[Tipo],Tabela5[Id_Carga],-1)</f>
        <v>1</v>
      </c>
      <c r="H4541" s="59">
        <f>MONTH(DATE(2024, FIND(Tabela4[[#This Row],[Mês]], "janfevmarabrmaijunjulagosetoutnovdez")/3 + 1, 1))</f>
        <v>11</v>
      </c>
      <c r="I4541" s="51">
        <v>1090</v>
      </c>
      <c r="J4541" s="47">
        <v>1090</v>
      </c>
    </row>
    <row r="4542" spans="1:10" x14ac:dyDescent="0.25">
      <c r="A4542" s="59" t="s">
        <v>206</v>
      </c>
      <c r="B4542" s="46" t="s">
        <v>191</v>
      </c>
      <c r="C4542" s="46" t="s">
        <v>181</v>
      </c>
      <c r="D4542" s="46" t="s">
        <v>184</v>
      </c>
      <c r="E4542" s="68">
        <f>_xlfn.XLOOKUP(Tabela4[[#This Row],[Origem]],Tabela2[Estado],Tabela2[Id_Porto],-1)</f>
        <v>6</v>
      </c>
      <c r="F4542" s="68">
        <f>_xlfn.XLOOKUP(Tabela4[[#This Row],[Destino]],Tabela2[Estado],Tabela2[Id_Porto],-1)</f>
        <v>9</v>
      </c>
      <c r="G4542" s="68">
        <f>_xlfn.XLOOKUP(Tabela4[[#This Row],[Tipo]],Tabela5[Tipo],Tabela5[Id_Carga],-1)</f>
        <v>3</v>
      </c>
      <c r="H4542" s="59">
        <f>MONTH(DATE(2024, FIND(Tabela4[[#This Row],[Mês]], "janfevmarabrmaijunjulagosetoutnovdez")/3 + 1, 1))</f>
        <v>11</v>
      </c>
      <c r="I4542" s="51">
        <v>541</v>
      </c>
      <c r="J4542" s="47">
        <v>1082</v>
      </c>
    </row>
    <row r="4543" spans="1:10" x14ac:dyDescent="0.25">
      <c r="A4543" s="59" t="s">
        <v>206</v>
      </c>
      <c r="B4543" s="46" t="s">
        <v>191</v>
      </c>
      <c r="C4543" s="46" t="s">
        <v>177</v>
      </c>
      <c r="D4543" s="46" t="s">
        <v>86</v>
      </c>
      <c r="E4543" s="68">
        <f>_xlfn.XLOOKUP(Tabela4[[#This Row],[Origem]],Tabela2[Estado],Tabela2[Id_Porto],-1)</f>
        <v>1</v>
      </c>
      <c r="F4543" s="68">
        <f>_xlfn.XLOOKUP(Tabela4[[#This Row],[Destino]],Tabela2[Estado],Tabela2[Id_Porto],-1)</f>
        <v>4</v>
      </c>
      <c r="G4543" s="68">
        <f>_xlfn.XLOOKUP(Tabela4[[#This Row],[Tipo]],Tabela5[Tipo],Tabela5[Id_Carga],-1)</f>
        <v>3</v>
      </c>
      <c r="H4543" s="59">
        <f>MONTH(DATE(2024, FIND(Tabela4[[#This Row],[Mês]], "janfevmarabrmaijunjulagosetoutnovdez")/3 + 1, 1))</f>
        <v>11</v>
      </c>
      <c r="I4543" s="51">
        <v>506</v>
      </c>
      <c r="J4543" s="47">
        <v>1012</v>
      </c>
    </row>
    <row r="4544" spans="1:10" x14ac:dyDescent="0.25">
      <c r="A4544" s="59" t="s">
        <v>206</v>
      </c>
      <c r="B4544" s="46" t="s">
        <v>191</v>
      </c>
      <c r="C4544" s="46" t="s">
        <v>86</v>
      </c>
      <c r="D4544" s="46" t="s">
        <v>177</v>
      </c>
      <c r="E4544" s="68">
        <f>_xlfn.XLOOKUP(Tabela4[[#This Row],[Origem]],Tabela2[Estado],Tabela2[Id_Porto],-1)</f>
        <v>4</v>
      </c>
      <c r="F4544" s="68">
        <f>_xlfn.XLOOKUP(Tabela4[[#This Row],[Destino]],Tabela2[Estado],Tabela2[Id_Porto],-1)</f>
        <v>1</v>
      </c>
      <c r="G4544" s="68">
        <f>_xlfn.XLOOKUP(Tabela4[[#This Row],[Tipo]],Tabela5[Tipo],Tabela5[Id_Carga],-1)</f>
        <v>3</v>
      </c>
      <c r="H4544" s="59">
        <f>MONTH(DATE(2024, FIND(Tabela4[[#This Row],[Mês]], "janfevmarabrmaijunjulagosetoutnovdez")/3 + 1, 1))</f>
        <v>11</v>
      </c>
      <c r="I4544" s="51">
        <v>443</v>
      </c>
      <c r="J4544" s="47">
        <v>886</v>
      </c>
    </row>
    <row r="4545" spans="1:10" x14ac:dyDescent="0.25">
      <c r="A4545" s="59" t="s">
        <v>206</v>
      </c>
      <c r="B4545" s="46" t="s">
        <v>192</v>
      </c>
      <c r="C4545" s="46" t="s">
        <v>183</v>
      </c>
      <c r="D4545" s="46" t="s">
        <v>182</v>
      </c>
      <c r="E4545" s="68">
        <f>_xlfn.XLOOKUP(Tabela4[[#This Row],[Origem]],Tabela2[Estado],Tabela2[Id_Porto],-1)</f>
        <v>8</v>
      </c>
      <c r="F4545" s="68">
        <f>_xlfn.XLOOKUP(Tabela4[[#This Row],[Destino]],Tabela2[Estado],Tabela2[Id_Porto],-1)</f>
        <v>7</v>
      </c>
      <c r="G4545" s="68">
        <f>_xlfn.XLOOKUP(Tabela4[[#This Row],[Tipo]],Tabela5[Tipo],Tabela5[Id_Carga],-1)</f>
        <v>1</v>
      </c>
      <c r="H4545" s="59">
        <f>MONTH(DATE(2024, FIND(Tabela4[[#This Row],[Mês]], "janfevmarabrmaijunjulagosetoutnovdez")/3 + 1, 1))</f>
        <v>11</v>
      </c>
      <c r="I4545" s="51">
        <v>811</v>
      </c>
      <c r="J4545" s="47">
        <v>811</v>
      </c>
    </row>
    <row r="4546" spans="1:10" x14ac:dyDescent="0.25">
      <c r="A4546" s="59" t="s">
        <v>206</v>
      </c>
      <c r="B4546" s="46" t="s">
        <v>191</v>
      </c>
      <c r="C4546" s="46" t="s">
        <v>86</v>
      </c>
      <c r="D4546" s="46" t="s">
        <v>184</v>
      </c>
      <c r="E4546" s="68">
        <f>_xlfn.XLOOKUP(Tabela4[[#This Row],[Origem]],Tabela2[Estado],Tabela2[Id_Porto],-1)</f>
        <v>4</v>
      </c>
      <c r="F4546" s="68">
        <f>_xlfn.XLOOKUP(Tabela4[[#This Row],[Destino]],Tabela2[Estado],Tabela2[Id_Porto],-1)</f>
        <v>9</v>
      </c>
      <c r="G4546" s="68">
        <f>_xlfn.XLOOKUP(Tabela4[[#This Row],[Tipo]],Tabela5[Tipo],Tabela5[Id_Carga],-1)</f>
        <v>3</v>
      </c>
      <c r="H4546" s="59">
        <f>MONTH(DATE(2024, FIND(Tabela4[[#This Row],[Mês]], "janfevmarabrmaijunjulagosetoutnovdez")/3 + 1, 1))</f>
        <v>11</v>
      </c>
      <c r="I4546" s="51">
        <v>404</v>
      </c>
      <c r="J4546" s="47">
        <v>808</v>
      </c>
    </row>
    <row r="4547" spans="1:10" x14ac:dyDescent="0.25">
      <c r="A4547" s="59" t="s">
        <v>206</v>
      </c>
      <c r="B4547" s="46" t="s">
        <v>191</v>
      </c>
      <c r="C4547" s="46" t="s">
        <v>186</v>
      </c>
      <c r="D4547" s="46" t="s">
        <v>177</v>
      </c>
      <c r="E4547" s="68">
        <f>_xlfn.XLOOKUP(Tabela4[[#This Row],[Origem]],Tabela2[Estado],Tabela2[Id_Porto],-1)</f>
        <v>11</v>
      </c>
      <c r="F4547" s="68">
        <f>_xlfn.XLOOKUP(Tabela4[[#This Row],[Destino]],Tabela2[Estado],Tabela2[Id_Porto],-1)</f>
        <v>1</v>
      </c>
      <c r="G4547" s="68">
        <f>_xlfn.XLOOKUP(Tabela4[[#This Row],[Tipo]],Tabela5[Tipo],Tabela5[Id_Carga],-1)</f>
        <v>3</v>
      </c>
      <c r="H4547" s="59">
        <f>MONTH(DATE(2024, FIND(Tabela4[[#This Row],[Mês]], "janfevmarabrmaijunjulagosetoutnovdez")/3 + 1, 1))</f>
        <v>11</v>
      </c>
      <c r="I4547" s="51">
        <v>398</v>
      </c>
      <c r="J4547" s="47">
        <v>796</v>
      </c>
    </row>
    <row r="4548" spans="1:10" x14ac:dyDescent="0.25">
      <c r="A4548" s="59" t="s">
        <v>206</v>
      </c>
      <c r="B4548" s="46" t="s">
        <v>193</v>
      </c>
      <c r="C4548" s="46" t="s">
        <v>186</v>
      </c>
      <c r="D4548" s="46" t="s">
        <v>180</v>
      </c>
      <c r="E4548" s="68">
        <f>_xlfn.XLOOKUP(Tabela4[[#This Row],[Origem]],Tabela2[Estado],Tabela2[Id_Porto],-1)</f>
        <v>11</v>
      </c>
      <c r="F4548" s="68">
        <f>_xlfn.XLOOKUP(Tabela4[[#This Row],[Destino]],Tabela2[Estado],Tabela2[Id_Porto],-1)</f>
        <v>5</v>
      </c>
      <c r="G4548" s="68">
        <f>_xlfn.XLOOKUP(Tabela4[[#This Row],[Tipo]],Tabela5[Tipo],Tabela5[Id_Carga],-1)</f>
        <v>4</v>
      </c>
      <c r="H4548" s="59">
        <f>MONTH(DATE(2024, FIND(Tabela4[[#This Row],[Mês]], "janfevmarabrmaijunjulagosetoutnovdez")/3 + 1, 1))</f>
        <v>11</v>
      </c>
      <c r="I4548" s="51">
        <v>396</v>
      </c>
      <c r="J4548" s="47">
        <v>792</v>
      </c>
    </row>
    <row r="4549" spans="1:10" x14ac:dyDescent="0.25">
      <c r="A4549" s="59" t="s">
        <v>206</v>
      </c>
      <c r="B4549" s="46" t="s">
        <v>192</v>
      </c>
      <c r="C4549" s="46" t="s">
        <v>186</v>
      </c>
      <c r="D4549" s="46" t="s">
        <v>86</v>
      </c>
      <c r="E4549" s="68">
        <f>_xlfn.XLOOKUP(Tabela4[[#This Row],[Origem]],Tabela2[Estado],Tabela2[Id_Porto],-1)</f>
        <v>11</v>
      </c>
      <c r="F4549" s="68">
        <f>_xlfn.XLOOKUP(Tabela4[[#This Row],[Destino]],Tabela2[Estado],Tabela2[Id_Porto],-1)</f>
        <v>4</v>
      </c>
      <c r="G4549" s="68">
        <f>_xlfn.XLOOKUP(Tabela4[[#This Row],[Tipo]],Tabela5[Tipo],Tabela5[Id_Carga],-1)</f>
        <v>1</v>
      </c>
      <c r="H4549" s="59">
        <f>MONTH(DATE(2024, FIND(Tabela4[[#This Row],[Mês]], "janfevmarabrmaijunjulagosetoutnovdez")/3 + 1, 1))</f>
        <v>11</v>
      </c>
      <c r="I4549" s="51">
        <v>728</v>
      </c>
      <c r="J4549" s="47">
        <v>728</v>
      </c>
    </row>
    <row r="4550" spans="1:10" x14ac:dyDescent="0.25">
      <c r="A4550" s="59" t="s">
        <v>206</v>
      </c>
      <c r="B4550" s="46" t="s">
        <v>191</v>
      </c>
      <c r="C4550" s="46" t="s">
        <v>183</v>
      </c>
      <c r="D4550" s="46" t="s">
        <v>181</v>
      </c>
      <c r="E4550" s="68">
        <f>_xlfn.XLOOKUP(Tabela4[[#This Row],[Origem]],Tabela2[Estado],Tabela2[Id_Porto],-1)</f>
        <v>8</v>
      </c>
      <c r="F4550" s="68">
        <f>_xlfn.XLOOKUP(Tabela4[[#This Row],[Destino]],Tabela2[Estado],Tabela2[Id_Porto],-1)</f>
        <v>6</v>
      </c>
      <c r="G4550" s="68">
        <f>_xlfn.XLOOKUP(Tabela4[[#This Row],[Tipo]],Tabela5[Tipo],Tabela5[Id_Carga],-1)</f>
        <v>3</v>
      </c>
      <c r="H4550" s="59">
        <f>MONTH(DATE(2024, FIND(Tabela4[[#This Row],[Mês]], "janfevmarabrmaijunjulagosetoutnovdez")/3 + 1, 1))</f>
        <v>11</v>
      </c>
      <c r="I4550" s="51">
        <v>350</v>
      </c>
      <c r="J4550" s="47">
        <v>700</v>
      </c>
    </row>
    <row r="4551" spans="1:10" x14ac:dyDescent="0.25">
      <c r="A4551" s="59" t="s">
        <v>206</v>
      </c>
      <c r="B4551" s="46" t="s">
        <v>193</v>
      </c>
      <c r="C4551" s="46" t="s">
        <v>184</v>
      </c>
      <c r="D4551" s="46" t="s">
        <v>86</v>
      </c>
      <c r="E4551" s="68">
        <f>_xlfn.XLOOKUP(Tabela4[[#This Row],[Origem]],Tabela2[Estado],Tabela2[Id_Porto],-1)</f>
        <v>9</v>
      </c>
      <c r="F4551" s="68">
        <f>_xlfn.XLOOKUP(Tabela4[[#This Row],[Destino]],Tabela2[Estado],Tabela2[Id_Porto],-1)</f>
        <v>4</v>
      </c>
      <c r="G4551" s="68">
        <f>_xlfn.XLOOKUP(Tabela4[[#This Row],[Tipo]],Tabela5[Tipo],Tabela5[Id_Carga],-1)</f>
        <v>4</v>
      </c>
      <c r="H4551" s="59">
        <f>MONTH(DATE(2024, FIND(Tabela4[[#This Row],[Mês]], "janfevmarabrmaijunjulagosetoutnovdez")/3 + 1, 1))</f>
        <v>11</v>
      </c>
      <c r="I4551" s="51">
        <v>334</v>
      </c>
      <c r="J4551" s="47">
        <v>668</v>
      </c>
    </row>
    <row r="4552" spans="1:10" x14ac:dyDescent="0.25">
      <c r="A4552" s="59" t="s">
        <v>206</v>
      </c>
      <c r="B4552" s="46" t="s">
        <v>191</v>
      </c>
      <c r="C4552" s="46" t="s">
        <v>180</v>
      </c>
      <c r="D4552" s="46" t="s">
        <v>184</v>
      </c>
      <c r="E4552" s="68">
        <f>_xlfn.XLOOKUP(Tabela4[[#This Row],[Origem]],Tabela2[Estado],Tabela2[Id_Porto],-1)</f>
        <v>5</v>
      </c>
      <c r="F4552" s="68">
        <f>_xlfn.XLOOKUP(Tabela4[[#This Row],[Destino]],Tabela2[Estado],Tabela2[Id_Porto],-1)</f>
        <v>9</v>
      </c>
      <c r="G4552" s="68">
        <f>_xlfn.XLOOKUP(Tabela4[[#This Row],[Tipo]],Tabela5[Tipo],Tabela5[Id_Carga],-1)</f>
        <v>3</v>
      </c>
      <c r="H4552" s="59">
        <f>MONTH(DATE(2024, FIND(Tabela4[[#This Row],[Mês]], "janfevmarabrmaijunjulagosetoutnovdez")/3 + 1, 1))</f>
        <v>11</v>
      </c>
      <c r="I4552" s="51">
        <v>332</v>
      </c>
      <c r="J4552" s="47">
        <v>664</v>
      </c>
    </row>
    <row r="4553" spans="1:10" x14ac:dyDescent="0.25">
      <c r="A4553" s="59" t="s">
        <v>206</v>
      </c>
      <c r="B4553" s="46" t="s">
        <v>193</v>
      </c>
      <c r="C4553" s="46" t="s">
        <v>186</v>
      </c>
      <c r="D4553" s="46" t="s">
        <v>86</v>
      </c>
      <c r="E4553" s="68">
        <f>_xlfn.XLOOKUP(Tabela4[[#This Row],[Origem]],Tabela2[Estado],Tabela2[Id_Porto],-1)</f>
        <v>11</v>
      </c>
      <c r="F4553" s="68">
        <f>_xlfn.XLOOKUP(Tabela4[[#This Row],[Destino]],Tabela2[Estado],Tabela2[Id_Porto],-1)</f>
        <v>4</v>
      </c>
      <c r="G4553" s="68">
        <f>_xlfn.XLOOKUP(Tabela4[[#This Row],[Tipo]],Tabela5[Tipo],Tabela5[Id_Carga],-1)</f>
        <v>4</v>
      </c>
      <c r="H4553" s="59">
        <f>MONTH(DATE(2024, FIND(Tabela4[[#This Row],[Mês]], "janfevmarabrmaijunjulagosetoutnovdez")/3 + 1, 1))</f>
        <v>11</v>
      </c>
      <c r="I4553" s="51">
        <v>328</v>
      </c>
      <c r="J4553" s="47">
        <v>656</v>
      </c>
    </row>
    <row r="4554" spans="1:10" x14ac:dyDescent="0.25">
      <c r="A4554" s="59" t="s">
        <v>206</v>
      </c>
      <c r="B4554" s="46" t="s">
        <v>191</v>
      </c>
      <c r="C4554" s="46" t="s">
        <v>177</v>
      </c>
      <c r="D4554" s="46" t="s">
        <v>183</v>
      </c>
      <c r="E4554" s="68">
        <f>_xlfn.XLOOKUP(Tabela4[[#This Row],[Origem]],Tabela2[Estado],Tabela2[Id_Porto],-1)</f>
        <v>1</v>
      </c>
      <c r="F4554" s="68">
        <f>_xlfn.XLOOKUP(Tabela4[[#This Row],[Destino]],Tabela2[Estado],Tabela2[Id_Porto],-1)</f>
        <v>8</v>
      </c>
      <c r="G4554" s="68">
        <f>_xlfn.XLOOKUP(Tabela4[[#This Row],[Tipo]],Tabela5[Tipo],Tabela5[Id_Carga],-1)</f>
        <v>3</v>
      </c>
      <c r="H4554" s="59">
        <f>MONTH(DATE(2024, FIND(Tabela4[[#This Row],[Mês]], "janfevmarabrmaijunjulagosetoutnovdez")/3 + 1, 1))</f>
        <v>11</v>
      </c>
      <c r="I4554" s="51">
        <v>320</v>
      </c>
      <c r="J4554" s="47">
        <v>640</v>
      </c>
    </row>
    <row r="4555" spans="1:10" x14ac:dyDescent="0.25">
      <c r="A4555" s="59" t="s">
        <v>206</v>
      </c>
      <c r="B4555" s="46" t="s">
        <v>193</v>
      </c>
      <c r="C4555" s="46" t="s">
        <v>186</v>
      </c>
      <c r="D4555" s="46" t="s">
        <v>177</v>
      </c>
      <c r="E4555" s="68">
        <f>_xlfn.XLOOKUP(Tabela4[[#This Row],[Origem]],Tabela2[Estado],Tabela2[Id_Porto],-1)</f>
        <v>11</v>
      </c>
      <c r="F4555" s="68">
        <f>_xlfn.XLOOKUP(Tabela4[[#This Row],[Destino]],Tabela2[Estado],Tabela2[Id_Porto],-1)</f>
        <v>1</v>
      </c>
      <c r="G4555" s="68">
        <f>_xlfn.XLOOKUP(Tabela4[[#This Row],[Tipo]],Tabela5[Tipo],Tabela5[Id_Carga],-1)</f>
        <v>4</v>
      </c>
      <c r="H4555" s="59">
        <f>MONTH(DATE(2024, FIND(Tabela4[[#This Row],[Mês]], "janfevmarabrmaijunjulagosetoutnovdez")/3 + 1, 1))</f>
        <v>11</v>
      </c>
      <c r="I4555" s="51">
        <v>301</v>
      </c>
      <c r="J4555" s="47">
        <v>602</v>
      </c>
    </row>
    <row r="4556" spans="1:10" x14ac:dyDescent="0.25">
      <c r="A4556" s="59" t="s">
        <v>206</v>
      </c>
      <c r="B4556" s="46" t="s">
        <v>191</v>
      </c>
      <c r="C4556" s="46" t="s">
        <v>183</v>
      </c>
      <c r="D4556" s="46" t="s">
        <v>86</v>
      </c>
      <c r="E4556" s="68">
        <f>_xlfn.XLOOKUP(Tabela4[[#This Row],[Origem]],Tabela2[Estado],Tabela2[Id_Porto],-1)</f>
        <v>8</v>
      </c>
      <c r="F4556" s="68">
        <f>_xlfn.XLOOKUP(Tabela4[[#This Row],[Destino]],Tabela2[Estado],Tabela2[Id_Porto],-1)</f>
        <v>4</v>
      </c>
      <c r="G4556" s="68">
        <f>_xlfn.XLOOKUP(Tabela4[[#This Row],[Tipo]],Tabela5[Tipo],Tabela5[Id_Carga],-1)</f>
        <v>3</v>
      </c>
      <c r="H4556" s="59">
        <f>MONTH(DATE(2024, FIND(Tabela4[[#This Row],[Mês]], "janfevmarabrmaijunjulagosetoutnovdez")/3 + 1, 1))</f>
        <v>11</v>
      </c>
      <c r="I4556" s="51">
        <v>288</v>
      </c>
      <c r="J4556" s="47">
        <v>576</v>
      </c>
    </row>
    <row r="4557" spans="1:10" x14ac:dyDescent="0.25">
      <c r="A4557" s="59" t="s">
        <v>206</v>
      </c>
      <c r="B4557" s="46" t="s">
        <v>191</v>
      </c>
      <c r="C4557" s="46" t="s">
        <v>184</v>
      </c>
      <c r="D4557" s="46" t="s">
        <v>181</v>
      </c>
      <c r="E4557" s="68">
        <f>_xlfn.XLOOKUP(Tabela4[[#This Row],[Origem]],Tabela2[Estado],Tabela2[Id_Porto],-1)</f>
        <v>9</v>
      </c>
      <c r="F4557" s="68">
        <f>_xlfn.XLOOKUP(Tabela4[[#This Row],[Destino]],Tabela2[Estado],Tabela2[Id_Porto],-1)</f>
        <v>6</v>
      </c>
      <c r="G4557" s="68">
        <f>_xlfn.XLOOKUP(Tabela4[[#This Row],[Tipo]],Tabela5[Tipo],Tabela5[Id_Carga],-1)</f>
        <v>3</v>
      </c>
      <c r="H4557" s="59">
        <f>MONTH(DATE(2024, FIND(Tabela4[[#This Row],[Mês]], "janfevmarabrmaijunjulagosetoutnovdez")/3 + 1, 1))</f>
        <v>11</v>
      </c>
      <c r="I4557" s="51">
        <v>283</v>
      </c>
      <c r="J4557" s="47">
        <v>566</v>
      </c>
    </row>
    <row r="4558" spans="1:10" x14ac:dyDescent="0.25">
      <c r="A4558" s="59" t="s">
        <v>206</v>
      </c>
      <c r="B4558" s="46" t="s">
        <v>192</v>
      </c>
      <c r="C4558" s="46" t="s">
        <v>187</v>
      </c>
      <c r="D4558" s="46" t="s">
        <v>86</v>
      </c>
      <c r="E4558" s="68">
        <f>_xlfn.XLOOKUP(Tabela4[[#This Row],[Origem]],Tabela2[Estado],Tabela2[Id_Porto],-1)</f>
        <v>12</v>
      </c>
      <c r="F4558" s="68">
        <f>_xlfn.XLOOKUP(Tabela4[[#This Row],[Destino]],Tabela2[Estado],Tabela2[Id_Porto],-1)</f>
        <v>4</v>
      </c>
      <c r="G4558" s="68">
        <f>_xlfn.XLOOKUP(Tabela4[[#This Row],[Tipo]],Tabela5[Tipo],Tabela5[Id_Carga],-1)</f>
        <v>1</v>
      </c>
      <c r="H4558" s="59">
        <f>MONTH(DATE(2024, FIND(Tabela4[[#This Row],[Mês]], "janfevmarabrmaijunjulagosetoutnovdez")/3 + 1, 1))</f>
        <v>11</v>
      </c>
      <c r="I4558" s="51">
        <v>553</v>
      </c>
      <c r="J4558" s="47">
        <v>553</v>
      </c>
    </row>
    <row r="4559" spans="1:10" x14ac:dyDescent="0.25">
      <c r="A4559" s="59" t="s">
        <v>206</v>
      </c>
      <c r="B4559" s="46" t="s">
        <v>192</v>
      </c>
      <c r="C4559" s="46" t="s">
        <v>184</v>
      </c>
      <c r="D4559" s="46" t="s">
        <v>180</v>
      </c>
      <c r="E4559" s="68">
        <f>_xlfn.XLOOKUP(Tabela4[[#This Row],[Origem]],Tabela2[Estado],Tabela2[Id_Porto],-1)</f>
        <v>9</v>
      </c>
      <c r="F4559" s="68">
        <f>_xlfn.XLOOKUP(Tabela4[[#This Row],[Destino]],Tabela2[Estado],Tabela2[Id_Porto],-1)</f>
        <v>5</v>
      </c>
      <c r="G4559" s="68">
        <f>_xlfn.XLOOKUP(Tabela4[[#This Row],[Tipo]],Tabela5[Tipo],Tabela5[Id_Carga],-1)</f>
        <v>1</v>
      </c>
      <c r="H4559" s="59">
        <f>MONTH(DATE(2024, FIND(Tabela4[[#This Row],[Mês]], "janfevmarabrmaijunjulagosetoutnovdez")/3 + 1, 1))</f>
        <v>11</v>
      </c>
      <c r="I4559" s="51">
        <v>552</v>
      </c>
      <c r="J4559" s="47">
        <v>552</v>
      </c>
    </row>
    <row r="4560" spans="1:10" x14ac:dyDescent="0.25">
      <c r="A4560" s="59" t="s">
        <v>206</v>
      </c>
      <c r="B4560" s="46" t="s">
        <v>191</v>
      </c>
      <c r="C4560" s="46" t="s">
        <v>184</v>
      </c>
      <c r="D4560" s="46" t="s">
        <v>183</v>
      </c>
      <c r="E4560" s="68">
        <f>_xlfn.XLOOKUP(Tabela4[[#This Row],[Origem]],Tabela2[Estado],Tabela2[Id_Porto],-1)</f>
        <v>9</v>
      </c>
      <c r="F4560" s="68">
        <f>_xlfn.XLOOKUP(Tabela4[[#This Row],[Destino]],Tabela2[Estado],Tabela2[Id_Porto],-1)</f>
        <v>8</v>
      </c>
      <c r="G4560" s="68">
        <f>_xlfn.XLOOKUP(Tabela4[[#This Row],[Tipo]],Tabela5[Tipo],Tabela5[Id_Carga],-1)</f>
        <v>3</v>
      </c>
      <c r="H4560" s="59">
        <f>MONTH(DATE(2024, FIND(Tabela4[[#This Row],[Mês]], "janfevmarabrmaijunjulagosetoutnovdez")/3 + 1, 1))</f>
        <v>11</v>
      </c>
      <c r="I4560" s="51">
        <v>276</v>
      </c>
      <c r="J4560" s="47">
        <v>552</v>
      </c>
    </row>
    <row r="4561" spans="1:10" x14ac:dyDescent="0.25">
      <c r="A4561" s="59" t="s">
        <v>206</v>
      </c>
      <c r="B4561" s="46" t="s">
        <v>192</v>
      </c>
      <c r="C4561" s="46" t="s">
        <v>184</v>
      </c>
      <c r="D4561" s="46" t="s">
        <v>182</v>
      </c>
      <c r="E4561" s="68">
        <f>_xlfn.XLOOKUP(Tabela4[[#This Row],[Origem]],Tabela2[Estado],Tabela2[Id_Porto],-1)</f>
        <v>9</v>
      </c>
      <c r="F4561" s="68">
        <f>_xlfn.XLOOKUP(Tabela4[[#This Row],[Destino]],Tabela2[Estado],Tabela2[Id_Porto],-1)</f>
        <v>7</v>
      </c>
      <c r="G4561" s="68">
        <f>_xlfn.XLOOKUP(Tabela4[[#This Row],[Tipo]],Tabela5[Tipo],Tabela5[Id_Carga],-1)</f>
        <v>1</v>
      </c>
      <c r="H4561" s="59">
        <f>MONTH(DATE(2024, FIND(Tabela4[[#This Row],[Mês]], "janfevmarabrmaijunjulagosetoutnovdez")/3 + 1, 1))</f>
        <v>11</v>
      </c>
      <c r="I4561" s="51">
        <v>548</v>
      </c>
      <c r="J4561" s="47">
        <v>548</v>
      </c>
    </row>
    <row r="4562" spans="1:10" x14ac:dyDescent="0.25">
      <c r="A4562" s="59" t="s">
        <v>206</v>
      </c>
      <c r="B4562" s="46" t="s">
        <v>191</v>
      </c>
      <c r="C4562" s="46" t="s">
        <v>186</v>
      </c>
      <c r="D4562" s="46" t="s">
        <v>86</v>
      </c>
      <c r="E4562" s="68">
        <f>_xlfn.XLOOKUP(Tabela4[[#This Row],[Origem]],Tabela2[Estado],Tabela2[Id_Porto],-1)</f>
        <v>11</v>
      </c>
      <c r="F4562" s="68">
        <f>_xlfn.XLOOKUP(Tabela4[[#This Row],[Destino]],Tabela2[Estado],Tabela2[Id_Porto],-1)</f>
        <v>4</v>
      </c>
      <c r="G4562" s="68">
        <f>_xlfn.XLOOKUP(Tabela4[[#This Row],[Tipo]],Tabela5[Tipo],Tabela5[Id_Carga],-1)</f>
        <v>3</v>
      </c>
      <c r="H4562" s="59">
        <f>MONTH(DATE(2024, FIND(Tabela4[[#This Row],[Mês]], "janfevmarabrmaijunjulagosetoutnovdez")/3 + 1, 1))</f>
        <v>11</v>
      </c>
      <c r="I4562" s="51">
        <v>268</v>
      </c>
      <c r="J4562" s="47">
        <v>536</v>
      </c>
    </row>
    <row r="4563" spans="1:10" x14ac:dyDescent="0.25">
      <c r="A4563" s="59" t="s">
        <v>206</v>
      </c>
      <c r="B4563" s="46" t="s">
        <v>192</v>
      </c>
      <c r="C4563" s="46" t="s">
        <v>181</v>
      </c>
      <c r="D4563" s="46" t="s">
        <v>184</v>
      </c>
      <c r="E4563" s="68">
        <f>_xlfn.XLOOKUP(Tabela4[[#This Row],[Origem]],Tabela2[Estado],Tabela2[Id_Porto],-1)</f>
        <v>6</v>
      </c>
      <c r="F4563" s="68">
        <f>_xlfn.XLOOKUP(Tabela4[[#This Row],[Destino]],Tabela2[Estado],Tabela2[Id_Porto],-1)</f>
        <v>9</v>
      </c>
      <c r="G4563" s="68">
        <f>_xlfn.XLOOKUP(Tabela4[[#This Row],[Tipo]],Tabela5[Tipo],Tabela5[Id_Carga],-1)</f>
        <v>1</v>
      </c>
      <c r="H4563" s="59">
        <f>MONTH(DATE(2024, FIND(Tabela4[[#This Row],[Mês]], "janfevmarabrmaijunjulagosetoutnovdez")/3 + 1, 1))</f>
        <v>11</v>
      </c>
      <c r="I4563" s="51">
        <v>511</v>
      </c>
      <c r="J4563" s="47">
        <v>511</v>
      </c>
    </row>
    <row r="4564" spans="1:10" x14ac:dyDescent="0.25">
      <c r="A4564" s="59" t="s">
        <v>206</v>
      </c>
      <c r="B4564" s="46" t="s">
        <v>191</v>
      </c>
      <c r="C4564" s="46" t="s">
        <v>180</v>
      </c>
      <c r="D4564" s="46" t="s">
        <v>177</v>
      </c>
      <c r="E4564" s="68">
        <f>_xlfn.XLOOKUP(Tabela4[[#This Row],[Origem]],Tabela2[Estado],Tabela2[Id_Porto],-1)</f>
        <v>5</v>
      </c>
      <c r="F4564" s="68">
        <f>_xlfn.XLOOKUP(Tabela4[[#This Row],[Destino]],Tabela2[Estado],Tabela2[Id_Porto],-1)</f>
        <v>1</v>
      </c>
      <c r="G4564" s="68">
        <f>_xlfn.XLOOKUP(Tabela4[[#This Row],[Tipo]],Tabela5[Tipo],Tabela5[Id_Carga],-1)</f>
        <v>3</v>
      </c>
      <c r="H4564" s="59">
        <f>MONTH(DATE(2024, FIND(Tabela4[[#This Row],[Mês]], "janfevmarabrmaijunjulagosetoutnovdez")/3 + 1, 1))</f>
        <v>11</v>
      </c>
      <c r="I4564" s="51">
        <v>250</v>
      </c>
      <c r="J4564" s="47">
        <v>500</v>
      </c>
    </row>
    <row r="4565" spans="1:10" x14ac:dyDescent="0.25">
      <c r="A4565" s="59" t="s">
        <v>206</v>
      </c>
      <c r="B4565" s="46" t="s">
        <v>192</v>
      </c>
      <c r="C4565" s="46" t="s">
        <v>184</v>
      </c>
      <c r="D4565" s="46" t="s">
        <v>185</v>
      </c>
      <c r="E4565" s="68">
        <f>_xlfn.XLOOKUP(Tabela4[[#This Row],[Origem]],Tabela2[Estado],Tabela2[Id_Porto],-1)</f>
        <v>9</v>
      </c>
      <c r="F4565" s="68">
        <f>_xlfn.XLOOKUP(Tabela4[[#This Row],[Destino]],Tabela2[Estado],Tabela2[Id_Porto],-1)</f>
        <v>10</v>
      </c>
      <c r="G4565" s="68">
        <f>_xlfn.XLOOKUP(Tabela4[[#This Row],[Tipo]],Tabela5[Tipo],Tabela5[Id_Carga],-1)</f>
        <v>1</v>
      </c>
      <c r="H4565" s="59">
        <f>MONTH(DATE(2024, FIND(Tabela4[[#This Row],[Mês]], "janfevmarabrmaijunjulagosetoutnovdez")/3 + 1, 1))</f>
        <v>11</v>
      </c>
      <c r="I4565" s="51">
        <v>491</v>
      </c>
      <c r="J4565" s="47">
        <v>491</v>
      </c>
    </row>
    <row r="4566" spans="1:10" x14ac:dyDescent="0.25">
      <c r="A4566" s="59" t="s">
        <v>206</v>
      </c>
      <c r="B4566" s="46" t="s">
        <v>191</v>
      </c>
      <c r="C4566" s="46" t="s">
        <v>180</v>
      </c>
      <c r="D4566" s="46" t="s">
        <v>186</v>
      </c>
      <c r="E4566" s="68">
        <f>_xlfn.XLOOKUP(Tabela4[[#This Row],[Origem]],Tabela2[Estado],Tabela2[Id_Porto],-1)</f>
        <v>5</v>
      </c>
      <c r="F4566" s="68">
        <f>_xlfn.XLOOKUP(Tabela4[[#This Row],[Destino]],Tabela2[Estado],Tabela2[Id_Porto],-1)</f>
        <v>11</v>
      </c>
      <c r="G4566" s="68">
        <f>_xlfn.XLOOKUP(Tabela4[[#This Row],[Tipo]],Tabela5[Tipo],Tabela5[Id_Carga],-1)</f>
        <v>3</v>
      </c>
      <c r="H4566" s="59">
        <f>MONTH(DATE(2024, FIND(Tabela4[[#This Row],[Mês]], "janfevmarabrmaijunjulagosetoutnovdez")/3 + 1, 1))</f>
        <v>11</v>
      </c>
      <c r="I4566" s="51">
        <v>243</v>
      </c>
      <c r="J4566" s="47">
        <v>486</v>
      </c>
    </row>
    <row r="4567" spans="1:10" x14ac:dyDescent="0.25">
      <c r="A4567" s="59" t="s">
        <v>206</v>
      </c>
      <c r="B4567" s="46" t="s">
        <v>191</v>
      </c>
      <c r="C4567" s="46" t="s">
        <v>187</v>
      </c>
      <c r="D4567" s="46" t="s">
        <v>180</v>
      </c>
      <c r="E4567" s="68">
        <f>_xlfn.XLOOKUP(Tabela4[[#This Row],[Origem]],Tabela2[Estado],Tabela2[Id_Porto],-1)</f>
        <v>12</v>
      </c>
      <c r="F4567" s="68">
        <f>_xlfn.XLOOKUP(Tabela4[[#This Row],[Destino]],Tabela2[Estado],Tabela2[Id_Porto],-1)</f>
        <v>5</v>
      </c>
      <c r="G4567" s="68">
        <f>_xlfn.XLOOKUP(Tabela4[[#This Row],[Tipo]],Tabela5[Tipo],Tabela5[Id_Carga],-1)</f>
        <v>3</v>
      </c>
      <c r="H4567" s="59">
        <f>MONTH(DATE(2024, FIND(Tabela4[[#This Row],[Mês]], "janfevmarabrmaijunjulagosetoutnovdez")/3 + 1, 1))</f>
        <v>11</v>
      </c>
      <c r="I4567" s="51">
        <v>243</v>
      </c>
      <c r="J4567" s="47">
        <v>486</v>
      </c>
    </row>
    <row r="4568" spans="1:10" x14ac:dyDescent="0.25">
      <c r="A4568" s="59" t="s">
        <v>206</v>
      </c>
      <c r="B4568" s="46" t="s">
        <v>191</v>
      </c>
      <c r="C4568" s="46" t="s">
        <v>184</v>
      </c>
      <c r="D4568" s="46" t="s">
        <v>186</v>
      </c>
      <c r="E4568" s="68">
        <f>_xlfn.XLOOKUP(Tabela4[[#This Row],[Origem]],Tabela2[Estado],Tabela2[Id_Porto],-1)</f>
        <v>9</v>
      </c>
      <c r="F4568" s="68">
        <f>_xlfn.XLOOKUP(Tabela4[[#This Row],[Destino]],Tabela2[Estado],Tabela2[Id_Porto],-1)</f>
        <v>11</v>
      </c>
      <c r="G4568" s="68">
        <f>_xlfn.XLOOKUP(Tabela4[[#This Row],[Tipo]],Tabela5[Tipo],Tabela5[Id_Carga],-1)</f>
        <v>3</v>
      </c>
      <c r="H4568" s="59">
        <f>MONTH(DATE(2024, FIND(Tabela4[[#This Row],[Mês]], "janfevmarabrmaijunjulagosetoutnovdez")/3 + 1, 1))</f>
        <v>11</v>
      </c>
      <c r="I4568" s="51">
        <v>238</v>
      </c>
      <c r="J4568" s="47">
        <v>476</v>
      </c>
    </row>
    <row r="4569" spans="1:10" x14ac:dyDescent="0.25">
      <c r="A4569" s="59" t="s">
        <v>206</v>
      </c>
      <c r="B4569" s="46" t="s">
        <v>193</v>
      </c>
      <c r="C4569" s="46" t="s">
        <v>184</v>
      </c>
      <c r="D4569" s="46" t="s">
        <v>180</v>
      </c>
      <c r="E4569" s="68">
        <f>_xlfn.XLOOKUP(Tabela4[[#This Row],[Origem]],Tabela2[Estado],Tabela2[Id_Porto],-1)</f>
        <v>9</v>
      </c>
      <c r="F4569" s="68">
        <f>_xlfn.XLOOKUP(Tabela4[[#This Row],[Destino]],Tabela2[Estado],Tabela2[Id_Porto],-1)</f>
        <v>5</v>
      </c>
      <c r="G4569" s="68">
        <f>_xlfn.XLOOKUP(Tabela4[[#This Row],[Tipo]],Tabela5[Tipo],Tabela5[Id_Carga],-1)</f>
        <v>4</v>
      </c>
      <c r="H4569" s="59">
        <f>MONTH(DATE(2024, FIND(Tabela4[[#This Row],[Mês]], "janfevmarabrmaijunjulagosetoutnovdez")/3 + 1, 1))</f>
        <v>11</v>
      </c>
      <c r="I4569" s="51">
        <v>237</v>
      </c>
      <c r="J4569" s="47">
        <v>474</v>
      </c>
    </row>
    <row r="4570" spans="1:10" x14ac:dyDescent="0.25">
      <c r="A4570" s="59" t="s">
        <v>206</v>
      </c>
      <c r="B4570" s="46" t="s">
        <v>191</v>
      </c>
      <c r="C4570" s="46" t="s">
        <v>180</v>
      </c>
      <c r="D4570" s="46" t="s">
        <v>184</v>
      </c>
      <c r="E4570" s="68">
        <f>_xlfn.XLOOKUP(Tabela4[[#This Row],[Origem]],Tabela2[Estado],Tabela2[Id_Porto],-1)</f>
        <v>5</v>
      </c>
      <c r="F4570" s="68">
        <f>_xlfn.XLOOKUP(Tabela4[[#This Row],[Destino]],Tabela2[Estado],Tabela2[Id_Porto],-1)</f>
        <v>9</v>
      </c>
      <c r="G4570" s="68">
        <f>_xlfn.XLOOKUP(Tabela4[[#This Row],[Tipo]],Tabela5[Tipo],Tabela5[Id_Carga],-1)</f>
        <v>3</v>
      </c>
      <c r="H4570" s="59">
        <f>MONTH(DATE(2024, FIND(Tabela4[[#This Row],[Mês]], "janfevmarabrmaijunjulagosetoutnovdez")/3 + 1, 1))</f>
        <v>11</v>
      </c>
      <c r="I4570" s="51">
        <v>236</v>
      </c>
      <c r="J4570" s="47">
        <v>472</v>
      </c>
    </row>
    <row r="4571" spans="1:10" x14ac:dyDescent="0.25">
      <c r="A4571" s="59" t="s">
        <v>206</v>
      </c>
      <c r="B4571" s="46" t="s">
        <v>192</v>
      </c>
      <c r="C4571" s="46" t="s">
        <v>86</v>
      </c>
      <c r="D4571" s="46" t="s">
        <v>184</v>
      </c>
      <c r="E4571" s="68">
        <f>_xlfn.XLOOKUP(Tabela4[[#This Row],[Origem]],Tabela2[Estado],Tabela2[Id_Porto],-1)</f>
        <v>4</v>
      </c>
      <c r="F4571" s="68">
        <f>_xlfn.XLOOKUP(Tabela4[[#This Row],[Destino]],Tabela2[Estado],Tabela2[Id_Porto],-1)</f>
        <v>9</v>
      </c>
      <c r="G4571" s="68">
        <f>_xlfn.XLOOKUP(Tabela4[[#This Row],[Tipo]],Tabela5[Tipo],Tabela5[Id_Carga],-1)</f>
        <v>1</v>
      </c>
      <c r="H4571" s="59">
        <f>MONTH(DATE(2024, FIND(Tabela4[[#This Row],[Mês]], "janfevmarabrmaijunjulagosetoutnovdez")/3 + 1, 1))</f>
        <v>11</v>
      </c>
      <c r="I4571" s="51">
        <v>468</v>
      </c>
      <c r="J4571" s="47">
        <v>468</v>
      </c>
    </row>
    <row r="4572" spans="1:10" x14ac:dyDescent="0.25">
      <c r="A4572" s="59" t="s">
        <v>206</v>
      </c>
      <c r="B4572" s="46" t="s">
        <v>191</v>
      </c>
      <c r="C4572" s="46" t="s">
        <v>184</v>
      </c>
      <c r="D4572" s="46" t="s">
        <v>186</v>
      </c>
      <c r="E4572" s="68">
        <f>_xlfn.XLOOKUP(Tabela4[[#This Row],[Origem]],Tabela2[Estado],Tabela2[Id_Porto],-1)</f>
        <v>9</v>
      </c>
      <c r="F4572" s="68">
        <f>_xlfn.XLOOKUP(Tabela4[[#This Row],[Destino]],Tabela2[Estado],Tabela2[Id_Porto],-1)</f>
        <v>11</v>
      </c>
      <c r="G4572" s="68">
        <f>_xlfn.XLOOKUP(Tabela4[[#This Row],[Tipo]],Tabela5[Tipo],Tabela5[Id_Carga],-1)</f>
        <v>3</v>
      </c>
      <c r="H4572" s="59">
        <f>MONTH(DATE(2024, FIND(Tabela4[[#This Row],[Mês]], "janfevmarabrmaijunjulagosetoutnovdez")/3 + 1, 1))</f>
        <v>11</v>
      </c>
      <c r="I4572" s="51">
        <v>234</v>
      </c>
      <c r="J4572" s="47">
        <v>468</v>
      </c>
    </row>
    <row r="4573" spans="1:10" x14ac:dyDescent="0.25">
      <c r="A4573" s="59" t="s">
        <v>206</v>
      </c>
      <c r="B4573" s="46" t="s">
        <v>191</v>
      </c>
      <c r="C4573" s="46" t="s">
        <v>177</v>
      </c>
      <c r="D4573" s="46" t="s">
        <v>186</v>
      </c>
      <c r="E4573" s="68">
        <f>_xlfn.XLOOKUP(Tabela4[[#This Row],[Origem]],Tabela2[Estado],Tabela2[Id_Porto],-1)</f>
        <v>1</v>
      </c>
      <c r="F4573" s="68">
        <f>_xlfn.XLOOKUP(Tabela4[[#This Row],[Destino]],Tabela2[Estado],Tabela2[Id_Porto],-1)</f>
        <v>11</v>
      </c>
      <c r="G4573" s="68">
        <f>_xlfn.XLOOKUP(Tabela4[[#This Row],[Tipo]],Tabela5[Tipo],Tabela5[Id_Carga],-1)</f>
        <v>3</v>
      </c>
      <c r="H4573" s="59">
        <f>MONTH(DATE(2024, FIND(Tabela4[[#This Row],[Mês]], "janfevmarabrmaijunjulagosetoutnovdez")/3 + 1, 1))</f>
        <v>11</v>
      </c>
      <c r="I4573" s="51">
        <v>233</v>
      </c>
      <c r="J4573" s="47">
        <v>466</v>
      </c>
    </row>
    <row r="4574" spans="1:10" x14ac:dyDescent="0.25">
      <c r="A4574" s="59" t="s">
        <v>206</v>
      </c>
      <c r="B4574" s="46" t="s">
        <v>193</v>
      </c>
      <c r="C4574" s="46" t="s">
        <v>184</v>
      </c>
      <c r="D4574" s="46" t="s">
        <v>186</v>
      </c>
      <c r="E4574" s="68">
        <f>_xlfn.XLOOKUP(Tabela4[[#This Row],[Origem]],Tabela2[Estado],Tabela2[Id_Porto],-1)</f>
        <v>9</v>
      </c>
      <c r="F4574" s="68">
        <f>_xlfn.XLOOKUP(Tabela4[[#This Row],[Destino]],Tabela2[Estado],Tabela2[Id_Porto],-1)</f>
        <v>11</v>
      </c>
      <c r="G4574" s="68">
        <f>_xlfn.XLOOKUP(Tabela4[[#This Row],[Tipo]],Tabela5[Tipo],Tabela5[Id_Carga],-1)</f>
        <v>4</v>
      </c>
      <c r="H4574" s="59">
        <f>MONTH(DATE(2024, FIND(Tabela4[[#This Row],[Mês]], "janfevmarabrmaijunjulagosetoutnovdez")/3 + 1, 1))</f>
        <v>11</v>
      </c>
      <c r="I4574" s="51">
        <v>231</v>
      </c>
      <c r="J4574" s="47">
        <v>462</v>
      </c>
    </row>
    <row r="4575" spans="1:10" x14ac:dyDescent="0.25">
      <c r="A4575" s="59" t="s">
        <v>206</v>
      </c>
      <c r="B4575" s="46" t="s">
        <v>191</v>
      </c>
      <c r="C4575" s="46" t="s">
        <v>186</v>
      </c>
      <c r="D4575" s="46" t="s">
        <v>181</v>
      </c>
      <c r="E4575" s="68">
        <f>_xlfn.XLOOKUP(Tabela4[[#This Row],[Origem]],Tabela2[Estado],Tabela2[Id_Porto],-1)</f>
        <v>11</v>
      </c>
      <c r="F4575" s="68">
        <f>_xlfn.XLOOKUP(Tabela4[[#This Row],[Destino]],Tabela2[Estado],Tabela2[Id_Porto],-1)</f>
        <v>6</v>
      </c>
      <c r="G4575" s="68">
        <f>_xlfn.XLOOKUP(Tabela4[[#This Row],[Tipo]],Tabela5[Tipo],Tabela5[Id_Carga],-1)</f>
        <v>3</v>
      </c>
      <c r="H4575" s="59">
        <f>MONTH(DATE(2024, FIND(Tabela4[[#This Row],[Mês]], "janfevmarabrmaijunjulagosetoutnovdez")/3 + 1, 1))</f>
        <v>11</v>
      </c>
      <c r="I4575" s="51">
        <v>230</v>
      </c>
      <c r="J4575" s="47">
        <v>460</v>
      </c>
    </row>
    <row r="4576" spans="1:10" x14ac:dyDescent="0.25">
      <c r="A4576" s="59" t="s">
        <v>206</v>
      </c>
      <c r="B4576" s="46" t="s">
        <v>192</v>
      </c>
      <c r="C4576" s="46" t="s">
        <v>180</v>
      </c>
      <c r="D4576" s="46" t="s">
        <v>184</v>
      </c>
      <c r="E4576" s="68">
        <f>_xlfn.XLOOKUP(Tabela4[[#This Row],[Origem]],Tabela2[Estado],Tabela2[Id_Porto],-1)</f>
        <v>5</v>
      </c>
      <c r="F4576" s="68">
        <f>_xlfn.XLOOKUP(Tabela4[[#This Row],[Destino]],Tabela2[Estado],Tabela2[Id_Porto],-1)</f>
        <v>9</v>
      </c>
      <c r="G4576" s="68">
        <f>_xlfn.XLOOKUP(Tabela4[[#This Row],[Tipo]],Tabela5[Tipo],Tabela5[Id_Carga],-1)</f>
        <v>1</v>
      </c>
      <c r="H4576" s="59">
        <f>MONTH(DATE(2024, FIND(Tabela4[[#This Row],[Mês]], "janfevmarabrmaijunjulagosetoutnovdez")/3 + 1, 1))</f>
        <v>11</v>
      </c>
      <c r="I4576" s="51">
        <v>452</v>
      </c>
      <c r="J4576" s="47">
        <v>452</v>
      </c>
    </row>
    <row r="4577" spans="1:10" x14ac:dyDescent="0.25">
      <c r="A4577" s="59" t="s">
        <v>206</v>
      </c>
      <c r="B4577" s="46" t="s">
        <v>191</v>
      </c>
      <c r="C4577" s="46" t="s">
        <v>86</v>
      </c>
      <c r="D4577" s="46" t="s">
        <v>177</v>
      </c>
      <c r="E4577" s="68">
        <f>_xlfn.XLOOKUP(Tabela4[[#This Row],[Origem]],Tabela2[Estado],Tabela2[Id_Porto],-1)</f>
        <v>4</v>
      </c>
      <c r="F4577" s="68">
        <f>_xlfn.XLOOKUP(Tabela4[[#This Row],[Destino]],Tabela2[Estado],Tabela2[Id_Porto],-1)</f>
        <v>1</v>
      </c>
      <c r="G4577" s="68">
        <f>_xlfn.XLOOKUP(Tabela4[[#This Row],[Tipo]],Tabela5[Tipo],Tabela5[Id_Carga],-1)</f>
        <v>3</v>
      </c>
      <c r="H4577" s="59">
        <f>MONTH(DATE(2024, FIND(Tabela4[[#This Row],[Mês]], "janfevmarabrmaijunjulagosetoutnovdez")/3 + 1, 1))</f>
        <v>11</v>
      </c>
      <c r="I4577" s="51">
        <v>217</v>
      </c>
      <c r="J4577" s="47">
        <v>434</v>
      </c>
    </row>
    <row r="4578" spans="1:10" x14ac:dyDescent="0.25">
      <c r="A4578" s="59" t="s">
        <v>206</v>
      </c>
      <c r="B4578" s="46" t="s">
        <v>192</v>
      </c>
      <c r="C4578" s="46" t="s">
        <v>184</v>
      </c>
      <c r="D4578" s="46" t="s">
        <v>86</v>
      </c>
      <c r="E4578" s="68">
        <f>_xlfn.XLOOKUP(Tabela4[[#This Row],[Origem]],Tabela2[Estado],Tabela2[Id_Porto],-1)</f>
        <v>9</v>
      </c>
      <c r="F4578" s="68">
        <f>_xlfn.XLOOKUP(Tabela4[[#This Row],[Destino]],Tabela2[Estado],Tabela2[Id_Porto],-1)</f>
        <v>4</v>
      </c>
      <c r="G4578" s="68">
        <f>_xlfn.XLOOKUP(Tabela4[[#This Row],[Tipo]],Tabela5[Tipo],Tabela5[Id_Carga],-1)</f>
        <v>1</v>
      </c>
      <c r="H4578" s="59">
        <f>MONTH(DATE(2024, FIND(Tabela4[[#This Row],[Mês]], "janfevmarabrmaijunjulagosetoutnovdez")/3 + 1, 1))</f>
        <v>11</v>
      </c>
      <c r="I4578" s="51">
        <v>415</v>
      </c>
      <c r="J4578" s="47">
        <v>415</v>
      </c>
    </row>
    <row r="4579" spans="1:10" x14ac:dyDescent="0.25">
      <c r="A4579" s="59" t="s">
        <v>206</v>
      </c>
      <c r="B4579" s="46" t="s">
        <v>192</v>
      </c>
      <c r="C4579" s="46" t="s">
        <v>187</v>
      </c>
      <c r="D4579" s="46" t="s">
        <v>180</v>
      </c>
      <c r="E4579" s="68">
        <f>_xlfn.XLOOKUP(Tabela4[[#This Row],[Origem]],Tabela2[Estado],Tabela2[Id_Porto],-1)</f>
        <v>12</v>
      </c>
      <c r="F4579" s="68">
        <f>_xlfn.XLOOKUP(Tabela4[[#This Row],[Destino]],Tabela2[Estado],Tabela2[Id_Porto],-1)</f>
        <v>5</v>
      </c>
      <c r="G4579" s="68">
        <f>_xlfn.XLOOKUP(Tabela4[[#This Row],[Tipo]],Tabela5[Tipo],Tabela5[Id_Carga],-1)</f>
        <v>1</v>
      </c>
      <c r="H4579" s="59">
        <f>MONTH(DATE(2024, FIND(Tabela4[[#This Row],[Mês]], "janfevmarabrmaijunjulagosetoutnovdez")/3 + 1, 1))</f>
        <v>11</v>
      </c>
      <c r="I4579" s="51">
        <v>409</v>
      </c>
      <c r="J4579" s="47">
        <v>409</v>
      </c>
    </row>
    <row r="4580" spans="1:10" x14ac:dyDescent="0.25">
      <c r="A4580" s="59" t="s">
        <v>206</v>
      </c>
      <c r="B4580" s="46" t="s">
        <v>191</v>
      </c>
      <c r="C4580" s="46" t="s">
        <v>177</v>
      </c>
      <c r="D4580" s="46" t="s">
        <v>181</v>
      </c>
      <c r="E4580" s="68">
        <f>_xlfn.XLOOKUP(Tabela4[[#This Row],[Origem]],Tabela2[Estado],Tabela2[Id_Porto],-1)</f>
        <v>1</v>
      </c>
      <c r="F4580" s="68">
        <f>_xlfn.XLOOKUP(Tabela4[[#This Row],[Destino]],Tabela2[Estado],Tabela2[Id_Porto],-1)</f>
        <v>6</v>
      </c>
      <c r="G4580" s="68">
        <f>_xlfn.XLOOKUP(Tabela4[[#This Row],[Tipo]],Tabela5[Tipo],Tabela5[Id_Carga],-1)</f>
        <v>3</v>
      </c>
      <c r="H4580" s="59">
        <f>MONTH(DATE(2024, FIND(Tabela4[[#This Row],[Mês]], "janfevmarabrmaijunjulagosetoutnovdez")/3 + 1, 1))</f>
        <v>11</v>
      </c>
      <c r="I4580" s="51">
        <v>202</v>
      </c>
      <c r="J4580" s="47">
        <v>404</v>
      </c>
    </row>
    <row r="4581" spans="1:10" x14ac:dyDescent="0.25">
      <c r="A4581" s="59" t="s">
        <v>206</v>
      </c>
      <c r="B4581" s="46" t="s">
        <v>191</v>
      </c>
      <c r="C4581" s="46" t="s">
        <v>181</v>
      </c>
      <c r="D4581" s="46" t="s">
        <v>184</v>
      </c>
      <c r="E4581" s="68">
        <f>_xlfn.XLOOKUP(Tabela4[[#This Row],[Origem]],Tabela2[Estado],Tabela2[Id_Porto],-1)</f>
        <v>6</v>
      </c>
      <c r="F4581" s="68">
        <f>_xlfn.XLOOKUP(Tabela4[[#This Row],[Destino]],Tabela2[Estado],Tabela2[Id_Porto],-1)</f>
        <v>9</v>
      </c>
      <c r="G4581" s="68">
        <f>_xlfn.XLOOKUP(Tabela4[[#This Row],[Tipo]],Tabela5[Tipo],Tabela5[Id_Carga],-1)</f>
        <v>3</v>
      </c>
      <c r="H4581" s="59">
        <f>MONTH(DATE(2024, FIND(Tabela4[[#This Row],[Mês]], "janfevmarabrmaijunjulagosetoutnovdez")/3 + 1, 1))</f>
        <v>11</v>
      </c>
      <c r="I4581" s="51">
        <v>199</v>
      </c>
      <c r="J4581" s="47">
        <v>398</v>
      </c>
    </row>
    <row r="4582" spans="1:10" x14ac:dyDescent="0.25">
      <c r="A4582" s="59" t="s">
        <v>206</v>
      </c>
      <c r="B4582" s="46" t="s">
        <v>191</v>
      </c>
      <c r="C4582" s="46" t="s">
        <v>187</v>
      </c>
      <c r="D4582" s="46" t="s">
        <v>86</v>
      </c>
      <c r="E4582" s="68">
        <f>_xlfn.XLOOKUP(Tabela4[[#This Row],[Origem]],Tabela2[Estado],Tabela2[Id_Porto],-1)</f>
        <v>12</v>
      </c>
      <c r="F4582" s="68">
        <f>_xlfn.XLOOKUP(Tabela4[[#This Row],[Destino]],Tabela2[Estado],Tabela2[Id_Porto],-1)</f>
        <v>4</v>
      </c>
      <c r="G4582" s="68">
        <f>_xlfn.XLOOKUP(Tabela4[[#This Row],[Tipo]],Tabela5[Tipo],Tabela5[Id_Carga],-1)</f>
        <v>3</v>
      </c>
      <c r="H4582" s="59">
        <f>MONTH(DATE(2024, FIND(Tabela4[[#This Row],[Mês]], "janfevmarabrmaijunjulagosetoutnovdez")/3 + 1, 1))</f>
        <v>11</v>
      </c>
      <c r="I4582" s="51">
        <v>197</v>
      </c>
      <c r="J4582" s="47">
        <v>394</v>
      </c>
    </row>
    <row r="4583" spans="1:10" x14ac:dyDescent="0.25">
      <c r="A4583" s="59" t="s">
        <v>206</v>
      </c>
      <c r="B4583" s="46" t="s">
        <v>191</v>
      </c>
      <c r="C4583" s="46" t="s">
        <v>177</v>
      </c>
      <c r="D4583" s="46" t="s">
        <v>183</v>
      </c>
      <c r="E4583" s="68">
        <f>_xlfn.XLOOKUP(Tabela4[[#This Row],[Origem]],Tabela2[Estado],Tabela2[Id_Porto],-1)</f>
        <v>1</v>
      </c>
      <c r="F4583" s="68">
        <f>_xlfn.XLOOKUP(Tabela4[[#This Row],[Destino]],Tabela2[Estado],Tabela2[Id_Porto],-1)</f>
        <v>8</v>
      </c>
      <c r="G4583" s="68">
        <f>_xlfn.XLOOKUP(Tabela4[[#This Row],[Tipo]],Tabela5[Tipo],Tabela5[Id_Carga],-1)</f>
        <v>3</v>
      </c>
      <c r="H4583" s="59">
        <f>MONTH(DATE(2024, FIND(Tabela4[[#This Row],[Mês]], "janfevmarabrmaijunjulagosetoutnovdez")/3 + 1, 1))</f>
        <v>11</v>
      </c>
      <c r="I4583" s="51">
        <v>196</v>
      </c>
      <c r="J4583" s="47">
        <v>392</v>
      </c>
    </row>
    <row r="4584" spans="1:10" x14ac:dyDescent="0.25">
      <c r="A4584" s="59" t="s">
        <v>206</v>
      </c>
      <c r="B4584" s="46" t="s">
        <v>192</v>
      </c>
      <c r="C4584" s="46" t="s">
        <v>187</v>
      </c>
      <c r="D4584" s="46" t="s">
        <v>181</v>
      </c>
      <c r="E4584" s="68">
        <f>_xlfn.XLOOKUP(Tabela4[[#This Row],[Origem]],Tabela2[Estado],Tabela2[Id_Porto],-1)</f>
        <v>12</v>
      </c>
      <c r="F4584" s="68">
        <f>_xlfn.XLOOKUP(Tabela4[[#This Row],[Destino]],Tabela2[Estado],Tabela2[Id_Porto],-1)</f>
        <v>6</v>
      </c>
      <c r="G4584" s="68">
        <f>_xlfn.XLOOKUP(Tabela4[[#This Row],[Tipo]],Tabela5[Tipo],Tabela5[Id_Carga],-1)</f>
        <v>1</v>
      </c>
      <c r="H4584" s="59">
        <f>MONTH(DATE(2024, FIND(Tabela4[[#This Row],[Mês]], "janfevmarabrmaijunjulagosetoutnovdez")/3 + 1, 1))</f>
        <v>11</v>
      </c>
      <c r="I4584" s="51">
        <v>390</v>
      </c>
      <c r="J4584" s="47">
        <v>390</v>
      </c>
    </row>
    <row r="4585" spans="1:10" x14ac:dyDescent="0.25">
      <c r="A4585" s="59" t="s">
        <v>206</v>
      </c>
      <c r="B4585" s="46" t="s">
        <v>191</v>
      </c>
      <c r="C4585" s="46" t="s">
        <v>180</v>
      </c>
      <c r="D4585" s="46" t="s">
        <v>186</v>
      </c>
      <c r="E4585" s="68">
        <f>_xlfn.XLOOKUP(Tabela4[[#This Row],[Origem]],Tabela2[Estado],Tabela2[Id_Porto],-1)</f>
        <v>5</v>
      </c>
      <c r="F4585" s="68">
        <f>_xlfn.XLOOKUP(Tabela4[[#This Row],[Destino]],Tabela2[Estado],Tabela2[Id_Porto],-1)</f>
        <v>11</v>
      </c>
      <c r="G4585" s="68">
        <f>_xlfn.XLOOKUP(Tabela4[[#This Row],[Tipo]],Tabela5[Tipo],Tabela5[Id_Carga],-1)</f>
        <v>3</v>
      </c>
      <c r="H4585" s="59">
        <f>MONTH(DATE(2024, FIND(Tabela4[[#This Row],[Mês]], "janfevmarabrmaijunjulagosetoutnovdez")/3 + 1, 1))</f>
        <v>11</v>
      </c>
      <c r="I4585" s="51">
        <v>184</v>
      </c>
      <c r="J4585" s="47">
        <v>368</v>
      </c>
    </row>
    <row r="4586" spans="1:10" x14ac:dyDescent="0.25">
      <c r="A4586" s="59" t="s">
        <v>206</v>
      </c>
      <c r="B4586" s="46" t="s">
        <v>191</v>
      </c>
      <c r="C4586" s="46" t="s">
        <v>182</v>
      </c>
      <c r="D4586" s="46" t="s">
        <v>183</v>
      </c>
      <c r="E4586" s="68">
        <f>_xlfn.XLOOKUP(Tabela4[[#This Row],[Origem]],Tabela2[Estado],Tabela2[Id_Porto],-1)</f>
        <v>7</v>
      </c>
      <c r="F4586" s="68">
        <f>_xlfn.XLOOKUP(Tabela4[[#This Row],[Destino]],Tabela2[Estado],Tabela2[Id_Porto],-1)</f>
        <v>8</v>
      </c>
      <c r="G4586" s="68">
        <f>_xlfn.XLOOKUP(Tabela4[[#This Row],[Tipo]],Tabela5[Tipo],Tabela5[Id_Carga],-1)</f>
        <v>3</v>
      </c>
      <c r="H4586" s="59">
        <f>MONTH(DATE(2024, FIND(Tabela4[[#This Row],[Mês]], "janfevmarabrmaijunjulagosetoutnovdez")/3 + 1, 1))</f>
        <v>11</v>
      </c>
      <c r="I4586" s="51">
        <v>183</v>
      </c>
      <c r="J4586" s="47">
        <v>366</v>
      </c>
    </row>
    <row r="4587" spans="1:10" x14ac:dyDescent="0.25">
      <c r="A4587" s="59" t="s">
        <v>206</v>
      </c>
      <c r="B4587" s="46" t="s">
        <v>193</v>
      </c>
      <c r="C4587" s="46" t="s">
        <v>184</v>
      </c>
      <c r="D4587" s="46" t="s">
        <v>185</v>
      </c>
      <c r="E4587" s="68">
        <f>_xlfn.XLOOKUP(Tabela4[[#This Row],[Origem]],Tabela2[Estado],Tabela2[Id_Porto],-1)</f>
        <v>9</v>
      </c>
      <c r="F4587" s="68">
        <f>_xlfn.XLOOKUP(Tabela4[[#This Row],[Destino]],Tabela2[Estado],Tabela2[Id_Porto],-1)</f>
        <v>10</v>
      </c>
      <c r="G4587" s="68">
        <f>_xlfn.XLOOKUP(Tabela4[[#This Row],[Tipo]],Tabela5[Tipo],Tabela5[Id_Carga],-1)</f>
        <v>4</v>
      </c>
      <c r="H4587" s="59">
        <f>MONTH(DATE(2024, FIND(Tabela4[[#This Row],[Mês]], "janfevmarabrmaijunjulagosetoutnovdez")/3 + 1, 1))</f>
        <v>11</v>
      </c>
      <c r="I4587" s="51">
        <v>180</v>
      </c>
      <c r="J4587" s="47">
        <v>360</v>
      </c>
    </row>
    <row r="4588" spans="1:10" x14ac:dyDescent="0.25">
      <c r="A4588" s="59" t="s">
        <v>206</v>
      </c>
      <c r="B4588" s="46" t="s">
        <v>191</v>
      </c>
      <c r="C4588" s="46" t="s">
        <v>86</v>
      </c>
      <c r="D4588" s="46" t="s">
        <v>180</v>
      </c>
      <c r="E4588" s="68">
        <f>_xlfn.XLOOKUP(Tabela4[[#This Row],[Origem]],Tabela2[Estado],Tabela2[Id_Porto],-1)</f>
        <v>4</v>
      </c>
      <c r="F4588" s="68">
        <f>_xlfn.XLOOKUP(Tabela4[[#This Row],[Destino]],Tabela2[Estado],Tabela2[Id_Porto],-1)</f>
        <v>5</v>
      </c>
      <c r="G4588" s="68">
        <f>_xlfn.XLOOKUP(Tabela4[[#This Row],[Tipo]],Tabela5[Tipo],Tabela5[Id_Carga],-1)</f>
        <v>3</v>
      </c>
      <c r="H4588" s="59">
        <f>MONTH(DATE(2024, FIND(Tabela4[[#This Row],[Mês]], "janfevmarabrmaijunjulagosetoutnovdez")/3 + 1, 1))</f>
        <v>11</v>
      </c>
      <c r="I4588" s="51">
        <v>178</v>
      </c>
      <c r="J4588" s="47">
        <v>356</v>
      </c>
    </row>
    <row r="4589" spans="1:10" x14ac:dyDescent="0.25">
      <c r="A4589" s="59" t="s">
        <v>206</v>
      </c>
      <c r="B4589" s="46" t="s">
        <v>191</v>
      </c>
      <c r="C4589" s="46" t="s">
        <v>184</v>
      </c>
      <c r="D4589" s="46" t="s">
        <v>177</v>
      </c>
      <c r="E4589" s="68">
        <f>_xlfn.XLOOKUP(Tabela4[[#This Row],[Origem]],Tabela2[Estado],Tabela2[Id_Porto],-1)</f>
        <v>9</v>
      </c>
      <c r="F4589" s="68">
        <f>_xlfn.XLOOKUP(Tabela4[[#This Row],[Destino]],Tabela2[Estado],Tabela2[Id_Porto],-1)</f>
        <v>1</v>
      </c>
      <c r="G4589" s="68">
        <f>_xlfn.XLOOKUP(Tabela4[[#This Row],[Tipo]],Tabela5[Tipo],Tabela5[Id_Carga],-1)</f>
        <v>3</v>
      </c>
      <c r="H4589" s="59">
        <f>MONTH(DATE(2024, FIND(Tabela4[[#This Row],[Mês]], "janfevmarabrmaijunjulagosetoutnovdez")/3 + 1, 1))</f>
        <v>11</v>
      </c>
      <c r="I4589" s="51">
        <v>176</v>
      </c>
      <c r="J4589" s="47">
        <v>352</v>
      </c>
    </row>
    <row r="4590" spans="1:10" x14ac:dyDescent="0.25">
      <c r="A4590" s="59" t="s">
        <v>206</v>
      </c>
      <c r="B4590" s="46" t="s">
        <v>191</v>
      </c>
      <c r="C4590" s="46" t="s">
        <v>182</v>
      </c>
      <c r="D4590" s="46" t="s">
        <v>184</v>
      </c>
      <c r="E4590" s="68">
        <f>_xlfn.XLOOKUP(Tabela4[[#This Row],[Origem]],Tabela2[Estado],Tabela2[Id_Porto],-1)</f>
        <v>7</v>
      </c>
      <c r="F4590" s="68">
        <f>_xlfn.XLOOKUP(Tabela4[[#This Row],[Destino]],Tabela2[Estado],Tabela2[Id_Porto],-1)</f>
        <v>9</v>
      </c>
      <c r="G4590" s="68">
        <f>_xlfn.XLOOKUP(Tabela4[[#This Row],[Tipo]],Tabela5[Tipo],Tabela5[Id_Carga],-1)</f>
        <v>3</v>
      </c>
      <c r="H4590" s="59">
        <f>MONTH(DATE(2024, FIND(Tabela4[[#This Row],[Mês]], "janfevmarabrmaijunjulagosetoutnovdez")/3 + 1, 1))</f>
        <v>11</v>
      </c>
      <c r="I4590" s="51">
        <v>173</v>
      </c>
      <c r="J4590" s="47">
        <v>346</v>
      </c>
    </row>
    <row r="4591" spans="1:10" x14ac:dyDescent="0.25">
      <c r="A4591" s="59" t="s">
        <v>206</v>
      </c>
      <c r="B4591" s="46" t="s">
        <v>191</v>
      </c>
      <c r="C4591" s="46" t="s">
        <v>186</v>
      </c>
      <c r="D4591" s="46" t="s">
        <v>177</v>
      </c>
      <c r="E4591" s="68">
        <f>_xlfn.XLOOKUP(Tabela4[[#This Row],[Origem]],Tabela2[Estado],Tabela2[Id_Porto],-1)</f>
        <v>11</v>
      </c>
      <c r="F4591" s="68">
        <f>_xlfn.XLOOKUP(Tabela4[[#This Row],[Destino]],Tabela2[Estado],Tabela2[Id_Porto],-1)</f>
        <v>1</v>
      </c>
      <c r="G4591" s="68">
        <f>_xlfn.XLOOKUP(Tabela4[[#This Row],[Tipo]],Tabela5[Tipo],Tabela5[Id_Carga],-1)</f>
        <v>3</v>
      </c>
      <c r="H4591" s="59">
        <f>MONTH(DATE(2024, FIND(Tabela4[[#This Row],[Mês]], "janfevmarabrmaijunjulagosetoutnovdez")/3 + 1, 1))</f>
        <v>11</v>
      </c>
      <c r="I4591" s="51">
        <v>171</v>
      </c>
      <c r="J4591" s="47">
        <v>342</v>
      </c>
    </row>
    <row r="4592" spans="1:10" x14ac:dyDescent="0.25">
      <c r="A4592" s="59" t="s">
        <v>206</v>
      </c>
      <c r="B4592" s="46" t="s">
        <v>192</v>
      </c>
      <c r="C4592" s="46" t="s">
        <v>186</v>
      </c>
      <c r="D4592" s="46" t="s">
        <v>181</v>
      </c>
      <c r="E4592" s="68">
        <f>_xlfn.XLOOKUP(Tabela4[[#This Row],[Origem]],Tabela2[Estado],Tabela2[Id_Porto],-1)</f>
        <v>11</v>
      </c>
      <c r="F4592" s="68">
        <f>_xlfn.XLOOKUP(Tabela4[[#This Row],[Destino]],Tabela2[Estado],Tabela2[Id_Porto],-1)</f>
        <v>6</v>
      </c>
      <c r="G4592" s="68">
        <f>_xlfn.XLOOKUP(Tabela4[[#This Row],[Tipo]],Tabela5[Tipo],Tabela5[Id_Carga],-1)</f>
        <v>1</v>
      </c>
      <c r="H4592" s="59">
        <f>MONTH(DATE(2024, FIND(Tabela4[[#This Row],[Mês]], "janfevmarabrmaijunjulagosetoutnovdez")/3 + 1, 1))</f>
        <v>11</v>
      </c>
      <c r="I4592" s="51">
        <v>337</v>
      </c>
      <c r="J4592" s="47">
        <v>337</v>
      </c>
    </row>
    <row r="4593" spans="1:10" x14ac:dyDescent="0.25">
      <c r="A4593" s="59" t="s">
        <v>206</v>
      </c>
      <c r="B4593" s="46" t="s">
        <v>191</v>
      </c>
      <c r="C4593" s="46" t="s">
        <v>86</v>
      </c>
      <c r="D4593" s="46" t="s">
        <v>184</v>
      </c>
      <c r="E4593" s="68">
        <f>_xlfn.XLOOKUP(Tabela4[[#This Row],[Origem]],Tabela2[Estado],Tabela2[Id_Porto],-1)</f>
        <v>4</v>
      </c>
      <c r="F4593" s="68">
        <f>_xlfn.XLOOKUP(Tabela4[[#This Row],[Destino]],Tabela2[Estado],Tabela2[Id_Porto],-1)</f>
        <v>9</v>
      </c>
      <c r="G4593" s="68">
        <f>_xlfn.XLOOKUP(Tabela4[[#This Row],[Tipo]],Tabela5[Tipo],Tabela5[Id_Carga],-1)</f>
        <v>3</v>
      </c>
      <c r="H4593" s="59">
        <f>MONTH(DATE(2024, FIND(Tabela4[[#This Row],[Mês]], "janfevmarabrmaijunjulagosetoutnovdez")/3 + 1, 1))</f>
        <v>11</v>
      </c>
      <c r="I4593" s="51">
        <v>168</v>
      </c>
      <c r="J4593" s="47">
        <v>336</v>
      </c>
    </row>
    <row r="4594" spans="1:10" x14ac:dyDescent="0.25">
      <c r="A4594" s="59" t="s">
        <v>206</v>
      </c>
      <c r="B4594" s="46" t="s">
        <v>191</v>
      </c>
      <c r="C4594" s="46" t="s">
        <v>186</v>
      </c>
      <c r="D4594" s="46" t="s">
        <v>185</v>
      </c>
      <c r="E4594" s="68">
        <f>_xlfn.XLOOKUP(Tabela4[[#This Row],[Origem]],Tabela2[Estado],Tabela2[Id_Porto],-1)</f>
        <v>11</v>
      </c>
      <c r="F4594" s="68">
        <f>_xlfn.XLOOKUP(Tabela4[[#This Row],[Destino]],Tabela2[Estado],Tabela2[Id_Porto],-1)</f>
        <v>10</v>
      </c>
      <c r="G4594" s="68">
        <f>_xlfn.XLOOKUP(Tabela4[[#This Row],[Tipo]],Tabela5[Tipo],Tabela5[Id_Carga],-1)</f>
        <v>3</v>
      </c>
      <c r="H4594" s="59">
        <f>MONTH(DATE(2024, FIND(Tabela4[[#This Row],[Mês]], "janfevmarabrmaijunjulagosetoutnovdez")/3 + 1, 1))</f>
        <v>11</v>
      </c>
      <c r="I4594" s="51">
        <v>165</v>
      </c>
      <c r="J4594" s="47">
        <v>330</v>
      </c>
    </row>
    <row r="4595" spans="1:10" x14ac:dyDescent="0.25">
      <c r="A4595" s="59" t="s">
        <v>206</v>
      </c>
      <c r="B4595" s="46" t="s">
        <v>191</v>
      </c>
      <c r="C4595" s="46" t="s">
        <v>183</v>
      </c>
      <c r="D4595" s="46" t="s">
        <v>186</v>
      </c>
      <c r="E4595" s="68">
        <f>_xlfn.XLOOKUP(Tabela4[[#This Row],[Origem]],Tabela2[Estado],Tabela2[Id_Porto],-1)</f>
        <v>8</v>
      </c>
      <c r="F4595" s="68">
        <f>_xlfn.XLOOKUP(Tabela4[[#This Row],[Destino]],Tabela2[Estado],Tabela2[Id_Porto],-1)</f>
        <v>11</v>
      </c>
      <c r="G4595" s="68">
        <f>_xlfn.XLOOKUP(Tabela4[[#This Row],[Tipo]],Tabela5[Tipo],Tabela5[Id_Carga],-1)</f>
        <v>3</v>
      </c>
      <c r="H4595" s="59">
        <f>MONTH(DATE(2024, FIND(Tabela4[[#This Row],[Mês]], "janfevmarabrmaijunjulagosetoutnovdez")/3 + 1, 1))</f>
        <v>11</v>
      </c>
      <c r="I4595" s="51">
        <v>164</v>
      </c>
      <c r="J4595" s="47">
        <v>328</v>
      </c>
    </row>
    <row r="4596" spans="1:10" x14ac:dyDescent="0.25">
      <c r="A4596" s="59" t="s">
        <v>206</v>
      </c>
      <c r="B4596" s="46" t="s">
        <v>191</v>
      </c>
      <c r="C4596" s="46" t="s">
        <v>187</v>
      </c>
      <c r="D4596" s="46" t="s">
        <v>181</v>
      </c>
      <c r="E4596" s="68">
        <f>_xlfn.XLOOKUP(Tabela4[[#This Row],[Origem]],Tabela2[Estado],Tabela2[Id_Porto],-1)</f>
        <v>12</v>
      </c>
      <c r="F4596" s="68">
        <f>_xlfn.XLOOKUP(Tabela4[[#This Row],[Destino]],Tabela2[Estado],Tabela2[Id_Porto],-1)</f>
        <v>6</v>
      </c>
      <c r="G4596" s="68">
        <f>_xlfn.XLOOKUP(Tabela4[[#This Row],[Tipo]],Tabela5[Tipo],Tabela5[Id_Carga],-1)</f>
        <v>3</v>
      </c>
      <c r="H4596" s="59">
        <f>MONTH(DATE(2024, FIND(Tabela4[[#This Row],[Mês]], "janfevmarabrmaijunjulagosetoutnovdez")/3 + 1, 1))</f>
        <v>11</v>
      </c>
      <c r="I4596" s="51">
        <v>160</v>
      </c>
      <c r="J4596" s="47">
        <v>320</v>
      </c>
    </row>
    <row r="4597" spans="1:10" x14ac:dyDescent="0.25">
      <c r="A4597" s="59" t="s">
        <v>206</v>
      </c>
      <c r="B4597" s="46" t="s">
        <v>193</v>
      </c>
      <c r="C4597" s="46" t="s">
        <v>184</v>
      </c>
      <c r="D4597" s="46" t="s">
        <v>177</v>
      </c>
      <c r="E4597" s="68">
        <f>_xlfn.XLOOKUP(Tabela4[[#This Row],[Origem]],Tabela2[Estado],Tabela2[Id_Porto],-1)</f>
        <v>9</v>
      </c>
      <c r="F4597" s="68">
        <f>_xlfn.XLOOKUP(Tabela4[[#This Row],[Destino]],Tabela2[Estado],Tabela2[Id_Porto],-1)</f>
        <v>1</v>
      </c>
      <c r="G4597" s="68">
        <f>_xlfn.XLOOKUP(Tabela4[[#This Row],[Tipo]],Tabela5[Tipo],Tabela5[Id_Carga],-1)</f>
        <v>4</v>
      </c>
      <c r="H4597" s="59">
        <f>MONTH(DATE(2024, FIND(Tabela4[[#This Row],[Mês]], "janfevmarabrmaijunjulagosetoutnovdez")/3 + 1, 1))</f>
        <v>11</v>
      </c>
      <c r="I4597" s="51">
        <v>152</v>
      </c>
      <c r="J4597" s="47">
        <v>304</v>
      </c>
    </row>
    <row r="4598" spans="1:10" x14ac:dyDescent="0.25">
      <c r="A4598" s="59" t="s">
        <v>206</v>
      </c>
      <c r="B4598" s="46" t="s">
        <v>192</v>
      </c>
      <c r="C4598" s="46" t="s">
        <v>178</v>
      </c>
      <c r="D4598" s="46" t="s">
        <v>184</v>
      </c>
      <c r="E4598" s="68">
        <f>_xlfn.XLOOKUP(Tabela4[[#This Row],[Origem]],Tabela2[Estado],Tabela2[Id_Porto],-1)</f>
        <v>2</v>
      </c>
      <c r="F4598" s="68">
        <f>_xlfn.XLOOKUP(Tabela4[[#This Row],[Destino]],Tabela2[Estado],Tabela2[Id_Porto],-1)</f>
        <v>9</v>
      </c>
      <c r="G4598" s="68">
        <f>_xlfn.XLOOKUP(Tabela4[[#This Row],[Tipo]],Tabela5[Tipo],Tabela5[Id_Carga],-1)</f>
        <v>1</v>
      </c>
      <c r="H4598" s="59">
        <f>MONTH(DATE(2024, FIND(Tabela4[[#This Row],[Mês]], "janfevmarabrmaijunjulagosetoutnovdez")/3 + 1, 1))</f>
        <v>11</v>
      </c>
      <c r="I4598" s="51">
        <v>286</v>
      </c>
      <c r="J4598" s="47">
        <v>286</v>
      </c>
    </row>
    <row r="4599" spans="1:10" x14ac:dyDescent="0.25">
      <c r="A4599" s="59" t="s">
        <v>206</v>
      </c>
      <c r="B4599" s="46" t="s">
        <v>191</v>
      </c>
      <c r="C4599" s="46" t="s">
        <v>184</v>
      </c>
      <c r="D4599" s="46" t="s">
        <v>180</v>
      </c>
      <c r="E4599" s="68">
        <f>_xlfn.XLOOKUP(Tabela4[[#This Row],[Origem]],Tabela2[Estado],Tabela2[Id_Porto],-1)</f>
        <v>9</v>
      </c>
      <c r="F4599" s="68">
        <f>_xlfn.XLOOKUP(Tabela4[[#This Row],[Destino]],Tabela2[Estado],Tabela2[Id_Porto],-1)</f>
        <v>5</v>
      </c>
      <c r="G4599" s="68">
        <f>_xlfn.XLOOKUP(Tabela4[[#This Row],[Tipo]],Tabela5[Tipo],Tabela5[Id_Carga],-1)</f>
        <v>3</v>
      </c>
      <c r="H4599" s="59">
        <f>MONTH(DATE(2024, FIND(Tabela4[[#This Row],[Mês]], "janfevmarabrmaijunjulagosetoutnovdez")/3 + 1, 1))</f>
        <v>11</v>
      </c>
      <c r="I4599" s="51">
        <v>142</v>
      </c>
      <c r="J4599" s="47">
        <v>284</v>
      </c>
    </row>
    <row r="4600" spans="1:10" x14ac:dyDescent="0.25">
      <c r="A4600" s="59" t="s">
        <v>206</v>
      </c>
      <c r="B4600" s="46" t="s">
        <v>192</v>
      </c>
      <c r="C4600" s="46" t="s">
        <v>86</v>
      </c>
      <c r="D4600" s="46" t="s">
        <v>186</v>
      </c>
      <c r="E4600" s="68">
        <f>_xlfn.XLOOKUP(Tabela4[[#This Row],[Origem]],Tabela2[Estado],Tabela2[Id_Porto],-1)</f>
        <v>4</v>
      </c>
      <c r="F4600" s="68">
        <f>_xlfn.XLOOKUP(Tabela4[[#This Row],[Destino]],Tabela2[Estado],Tabela2[Id_Porto],-1)</f>
        <v>11</v>
      </c>
      <c r="G4600" s="68">
        <f>_xlfn.XLOOKUP(Tabela4[[#This Row],[Tipo]],Tabela5[Tipo],Tabela5[Id_Carga],-1)</f>
        <v>1</v>
      </c>
      <c r="H4600" s="59">
        <f>MONTH(DATE(2024, FIND(Tabela4[[#This Row],[Mês]], "janfevmarabrmaijunjulagosetoutnovdez")/3 + 1, 1))</f>
        <v>11</v>
      </c>
      <c r="I4600" s="51">
        <v>281</v>
      </c>
      <c r="J4600" s="47">
        <v>281</v>
      </c>
    </row>
    <row r="4601" spans="1:10" x14ac:dyDescent="0.25">
      <c r="A4601" s="59" t="s">
        <v>206</v>
      </c>
      <c r="B4601" s="46" t="s">
        <v>191</v>
      </c>
      <c r="C4601" s="46" t="s">
        <v>177</v>
      </c>
      <c r="D4601" s="46" t="s">
        <v>186</v>
      </c>
      <c r="E4601" s="68">
        <f>_xlfn.XLOOKUP(Tabela4[[#This Row],[Origem]],Tabela2[Estado],Tabela2[Id_Porto],-1)</f>
        <v>1</v>
      </c>
      <c r="F4601" s="68">
        <f>_xlfn.XLOOKUP(Tabela4[[#This Row],[Destino]],Tabela2[Estado],Tabela2[Id_Porto],-1)</f>
        <v>11</v>
      </c>
      <c r="G4601" s="68">
        <f>_xlfn.XLOOKUP(Tabela4[[#This Row],[Tipo]],Tabela5[Tipo],Tabela5[Id_Carga],-1)</f>
        <v>3</v>
      </c>
      <c r="H4601" s="59">
        <f>MONTH(DATE(2024, FIND(Tabela4[[#This Row],[Mês]], "janfevmarabrmaijunjulagosetoutnovdez")/3 + 1, 1))</f>
        <v>11</v>
      </c>
      <c r="I4601" s="51">
        <v>140</v>
      </c>
      <c r="J4601" s="47">
        <v>280</v>
      </c>
    </row>
    <row r="4602" spans="1:10" x14ac:dyDescent="0.25">
      <c r="A4602" s="59" t="s">
        <v>206</v>
      </c>
      <c r="B4602" s="46" t="s">
        <v>191</v>
      </c>
      <c r="C4602" s="46" t="s">
        <v>178</v>
      </c>
      <c r="D4602" s="46" t="s">
        <v>86</v>
      </c>
      <c r="E4602" s="68">
        <f>_xlfn.XLOOKUP(Tabela4[[#This Row],[Origem]],Tabela2[Estado],Tabela2[Id_Porto],-1)</f>
        <v>2</v>
      </c>
      <c r="F4602" s="68">
        <f>_xlfn.XLOOKUP(Tabela4[[#This Row],[Destino]],Tabela2[Estado],Tabela2[Id_Porto],-1)</f>
        <v>4</v>
      </c>
      <c r="G4602" s="68">
        <f>_xlfn.XLOOKUP(Tabela4[[#This Row],[Tipo]],Tabela5[Tipo],Tabela5[Id_Carga],-1)</f>
        <v>3</v>
      </c>
      <c r="H4602" s="59">
        <f>MONTH(DATE(2024, FIND(Tabela4[[#This Row],[Mês]], "janfevmarabrmaijunjulagosetoutnovdez")/3 + 1, 1))</f>
        <v>11</v>
      </c>
      <c r="I4602" s="51">
        <v>133</v>
      </c>
      <c r="J4602" s="47">
        <v>266</v>
      </c>
    </row>
    <row r="4603" spans="1:10" x14ac:dyDescent="0.25">
      <c r="A4603" s="59" t="s">
        <v>206</v>
      </c>
      <c r="B4603" s="46" t="s">
        <v>192</v>
      </c>
      <c r="C4603" s="46" t="s">
        <v>184</v>
      </c>
      <c r="D4603" s="46" t="s">
        <v>183</v>
      </c>
      <c r="E4603" s="68">
        <f>_xlfn.XLOOKUP(Tabela4[[#This Row],[Origem]],Tabela2[Estado],Tabela2[Id_Porto],-1)</f>
        <v>9</v>
      </c>
      <c r="F4603" s="68">
        <f>_xlfn.XLOOKUP(Tabela4[[#This Row],[Destino]],Tabela2[Estado],Tabela2[Id_Porto],-1)</f>
        <v>8</v>
      </c>
      <c r="G4603" s="68">
        <f>_xlfn.XLOOKUP(Tabela4[[#This Row],[Tipo]],Tabela5[Tipo],Tabela5[Id_Carga],-1)</f>
        <v>1</v>
      </c>
      <c r="H4603" s="59">
        <f>MONTH(DATE(2024, FIND(Tabela4[[#This Row],[Mês]], "janfevmarabrmaijunjulagosetoutnovdez")/3 + 1, 1))</f>
        <v>11</v>
      </c>
      <c r="I4603" s="51">
        <v>266</v>
      </c>
      <c r="J4603" s="47">
        <v>266</v>
      </c>
    </row>
    <row r="4604" spans="1:10" x14ac:dyDescent="0.25">
      <c r="A4604" s="59" t="s">
        <v>206</v>
      </c>
      <c r="B4604" s="46" t="s">
        <v>192</v>
      </c>
      <c r="C4604" s="46" t="s">
        <v>86</v>
      </c>
      <c r="D4604" s="46" t="s">
        <v>184</v>
      </c>
      <c r="E4604" s="68">
        <f>_xlfn.XLOOKUP(Tabela4[[#This Row],[Origem]],Tabela2[Estado],Tabela2[Id_Porto],-1)</f>
        <v>4</v>
      </c>
      <c r="F4604" s="68">
        <f>_xlfn.XLOOKUP(Tabela4[[#This Row],[Destino]],Tabela2[Estado],Tabela2[Id_Porto],-1)</f>
        <v>9</v>
      </c>
      <c r="G4604" s="68">
        <f>_xlfn.XLOOKUP(Tabela4[[#This Row],[Tipo]],Tabela5[Tipo],Tabela5[Id_Carga],-1)</f>
        <v>1</v>
      </c>
      <c r="H4604" s="59">
        <f>MONTH(DATE(2024, FIND(Tabela4[[#This Row],[Mês]], "janfevmarabrmaijunjulagosetoutnovdez")/3 + 1, 1))</f>
        <v>11</v>
      </c>
      <c r="I4604" s="51">
        <v>255</v>
      </c>
      <c r="J4604" s="47">
        <v>255</v>
      </c>
    </row>
    <row r="4605" spans="1:10" x14ac:dyDescent="0.25">
      <c r="A4605" s="59" t="s">
        <v>206</v>
      </c>
      <c r="B4605" s="46" t="s">
        <v>192</v>
      </c>
      <c r="C4605" s="46" t="s">
        <v>180</v>
      </c>
      <c r="D4605" s="46" t="s">
        <v>181</v>
      </c>
      <c r="E4605" s="68">
        <f>_xlfn.XLOOKUP(Tabela4[[#This Row],[Origem]],Tabela2[Estado],Tabela2[Id_Porto],-1)</f>
        <v>5</v>
      </c>
      <c r="F4605" s="68">
        <f>_xlfn.XLOOKUP(Tabela4[[#This Row],[Destino]],Tabela2[Estado],Tabela2[Id_Porto],-1)</f>
        <v>6</v>
      </c>
      <c r="G4605" s="68">
        <f>_xlfn.XLOOKUP(Tabela4[[#This Row],[Tipo]],Tabela5[Tipo],Tabela5[Id_Carga],-1)</f>
        <v>1</v>
      </c>
      <c r="H4605" s="59">
        <f>MONTH(DATE(2024, FIND(Tabela4[[#This Row],[Mês]], "janfevmarabrmaijunjulagosetoutnovdez")/3 + 1, 1))</f>
        <v>11</v>
      </c>
      <c r="I4605" s="51">
        <v>252</v>
      </c>
      <c r="J4605" s="47">
        <v>252</v>
      </c>
    </row>
    <row r="4606" spans="1:10" x14ac:dyDescent="0.25">
      <c r="A4606" s="59" t="s">
        <v>206</v>
      </c>
      <c r="B4606" s="46" t="s">
        <v>192</v>
      </c>
      <c r="C4606" s="46" t="s">
        <v>178</v>
      </c>
      <c r="D4606" s="46" t="s">
        <v>86</v>
      </c>
      <c r="E4606" s="68">
        <f>_xlfn.XLOOKUP(Tabela4[[#This Row],[Origem]],Tabela2[Estado],Tabela2[Id_Porto],-1)</f>
        <v>2</v>
      </c>
      <c r="F4606" s="68">
        <f>_xlfn.XLOOKUP(Tabela4[[#This Row],[Destino]],Tabela2[Estado],Tabela2[Id_Porto],-1)</f>
        <v>4</v>
      </c>
      <c r="G4606" s="68">
        <f>_xlfn.XLOOKUP(Tabela4[[#This Row],[Tipo]],Tabela5[Tipo],Tabela5[Id_Carga],-1)</f>
        <v>1</v>
      </c>
      <c r="H4606" s="59">
        <f>MONTH(DATE(2024, FIND(Tabela4[[#This Row],[Mês]], "janfevmarabrmaijunjulagosetoutnovdez")/3 + 1, 1))</f>
        <v>11</v>
      </c>
      <c r="I4606" s="51">
        <v>251</v>
      </c>
      <c r="J4606" s="47">
        <v>251</v>
      </c>
    </row>
    <row r="4607" spans="1:10" x14ac:dyDescent="0.25">
      <c r="A4607" s="59" t="s">
        <v>206</v>
      </c>
      <c r="B4607" s="46" t="s">
        <v>191</v>
      </c>
      <c r="C4607" s="46" t="s">
        <v>86</v>
      </c>
      <c r="D4607" s="46" t="s">
        <v>186</v>
      </c>
      <c r="E4607" s="68">
        <f>_xlfn.XLOOKUP(Tabela4[[#This Row],[Origem]],Tabela2[Estado],Tabela2[Id_Porto],-1)</f>
        <v>4</v>
      </c>
      <c r="F4607" s="68">
        <f>_xlfn.XLOOKUP(Tabela4[[#This Row],[Destino]],Tabela2[Estado],Tabela2[Id_Porto],-1)</f>
        <v>11</v>
      </c>
      <c r="G4607" s="68">
        <f>_xlfn.XLOOKUP(Tabela4[[#This Row],[Tipo]],Tabela5[Tipo],Tabela5[Id_Carga],-1)</f>
        <v>3</v>
      </c>
      <c r="H4607" s="59">
        <f>MONTH(DATE(2024, FIND(Tabela4[[#This Row],[Mês]], "janfevmarabrmaijunjulagosetoutnovdez")/3 + 1, 1))</f>
        <v>11</v>
      </c>
      <c r="I4607" s="51">
        <v>123</v>
      </c>
      <c r="J4607" s="47">
        <v>246</v>
      </c>
    </row>
    <row r="4608" spans="1:10" x14ac:dyDescent="0.25">
      <c r="A4608" s="59" t="s">
        <v>206</v>
      </c>
      <c r="B4608" s="46" t="s">
        <v>191</v>
      </c>
      <c r="C4608" s="46" t="s">
        <v>180</v>
      </c>
      <c r="D4608" s="46" t="s">
        <v>86</v>
      </c>
      <c r="E4608" s="68">
        <f>_xlfn.XLOOKUP(Tabela4[[#This Row],[Origem]],Tabela2[Estado],Tabela2[Id_Porto],-1)</f>
        <v>5</v>
      </c>
      <c r="F4608" s="68">
        <f>_xlfn.XLOOKUP(Tabela4[[#This Row],[Destino]],Tabela2[Estado],Tabela2[Id_Porto],-1)</f>
        <v>4</v>
      </c>
      <c r="G4608" s="68">
        <f>_xlfn.XLOOKUP(Tabela4[[#This Row],[Tipo]],Tabela5[Tipo],Tabela5[Id_Carga],-1)</f>
        <v>3</v>
      </c>
      <c r="H4608" s="59">
        <f>MONTH(DATE(2024, FIND(Tabela4[[#This Row],[Mês]], "janfevmarabrmaijunjulagosetoutnovdez")/3 + 1, 1))</f>
        <v>11</v>
      </c>
      <c r="I4608" s="51">
        <v>121</v>
      </c>
      <c r="J4608" s="47">
        <v>242</v>
      </c>
    </row>
    <row r="4609" spans="1:10" x14ac:dyDescent="0.25">
      <c r="A4609" s="59" t="s">
        <v>206</v>
      </c>
      <c r="B4609" s="46" t="s">
        <v>193</v>
      </c>
      <c r="C4609" s="46" t="s">
        <v>186</v>
      </c>
      <c r="D4609" s="46" t="s">
        <v>181</v>
      </c>
      <c r="E4609" s="68">
        <f>_xlfn.XLOOKUP(Tabela4[[#This Row],[Origem]],Tabela2[Estado],Tabela2[Id_Porto],-1)</f>
        <v>11</v>
      </c>
      <c r="F4609" s="68">
        <f>_xlfn.XLOOKUP(Tabela4[[#This Row],[Destino]],Tabela2[Estado],Tabela2[Id_Porto],-1)</f>
        <v>6</v>
      </c>
      <c r="G4609" s="68">
        <f>_xlfn.XLOOKUP(Tabela4[[#This Row],[Tipo]],Tabela5[Tipo],Tabela5[Id_Carga],-1)</f>
        <v>4</v>
      </c>
      <c r="H4609" s="59">
        <f>MONTH(DATE(2024, FIND(Tabela4[[#This Row],[Mês]], "janfevmarabrmaijunjulagosetoutnovdez")/3 + 1, 1))</f>
        <v>11</v>
      </c>
      <c r="I4609" s="51">
        <v>113</v>
      </c>
      <c r="J4609" s="47">
        <v>226</v>
      </c>
    </row>
    <row r="4610" spans="1:10" x14ac:dyDescent="0.25">
      <c r="A4610" s="59" t="s">
        <v>206</v>
      </c>
      <c r="B4610" s="46" t="s">
        <v>191</v>
      </c>
      <c r="C4610" s="46" t="s">
        <v>183</v>
      </c>
      <c r="D4610" s="46" t="s">
        <v>181</v>
      </c>
      <c r="E4610" s="68">
        <f>_xlfn.XLOOKUP(Tabela4[[#This Row],[Origem]],Tabela2[Estado],Tabela2[Id_Porto],-1)</f>
        <v>8</v>
      </c>
      <c r="F4610" s="68">
        <f>_xlfn.XLOOKUP(Tabela4[[#This Row],[Destino]],Tabela2[Estado],Tabela2[Id_Porto],-1)</f>
        <v>6</v>
      </c>
      <c r="G4610" s="68">
        <f>_xlfn.XLOOKUP(Tabela4[[#This Row],[Tipo]],Tabela5[Tipo],Tabela5[Id_Carga],-1)</f>
        <v>3</v>
      </c>
      <c r="H4610" s="59">
        <f>MONTH(DATE(2024, FIND(Tabela4[[#This Row],[Mês]], "janfevmarabrmaijunjulagosetoutnovdez")/3 + 1, 1))</f>
        <v>11</v>
      </c>
      <c r="I4610" s="51">
        <v>112</v>
      </c>
      <c r="J4610" s="47">
        <v>224</v>
      </c>
    </row>
    <row r="4611" spans="1:10" x14ac:dyDescent="0.25">
      <c r="A4611" s="59" t="s">
        <v>206</v>
      </c>
      <c r="B4611" s="46" t="s">
        <v>191</v>
      </c>
      <c r="C4611" s="46" t="s">
        <v>183</v>
      </c>
      <c r="D4611" s="46" t="s">
        <v>177</v>
      </c>
      <c r="E4611" s="68">
        <f>_xlfn.XLOOKUP(Tabela4[[#This Row],[Origem]],Tabela2[Estado],Tabela2[Id_Porto],-1)</f>
        <v>8</v>
      </c>
      <c r="F4611" s="68">
        <f>_xlfn.XLOOKUP(Tabela4[[#This Row],[Destino]],Tabela2[Estado],Tabela2[Id_Porto],-1)</f>
        <v>1</v>
      </c>
      <c r="G4611" s="68">
        <f>_xlfn.XLOOKUP(Tabela4[[#This Row],[Tipo]],Tabela5[Tipo],Tabela5[Id_Carga],-1)</f>
        <v>3</v>
      </c>
      <c r="H4611" s="59">
        <f>MONTH(DATE(2024, FIND(Tabela4[[#This Row],[Mês]], "janfevmarabrmaijunjulagosetoutnovdez")/3 + 1, 1))</f>
        <v>11</v>
      </c>
      <c r="I4611" s="51">
        <v>109</v>
      </c>
      <c r="J4611" s="47">
        <v>218</v>
      </c>
    </row>
    <row r="4612" spans="1:10" x14ac:dyDescent="0.25">
      <c r="A4612" s="59" t="s">
        <v>206</v>
      </c>
      <c r="B4612" s="46" t="s">
        <v>191</v>
      </c>
      <c r="C4612" s="46" t="s">
        <v>180</v>
      </c>
      <c r="D4612" s="46" t="s">
        <v>183</v>
      </c>
      <c r="E4612" s="68">
        <f>_xlfn.XLOOKUP(Tabela4[[#This Row],[Origem]],Tabela2[Estado],Tabela2[Id_Porto],-1)</f>
        <v>5</v>
      </c>
      <c r="F4612" s="68">
        <f>_xlfn.XLOOKUP(Tabela4[[#This Row],[Destino]],Tabela2[Estado],Tabela2[Id_Porto],-1)</f>
        <v>8</v>
      </c>
      <c r="G4612" s="68">
        <f>_xlfn.XLOOKUP(Tabela4[[#This Row],[Tipo]],Tabela5[Tipo],Tabela5[Id_Carga],-1)</f>
        <v>3</v>
      </c>
      <c r="H4612" s="59">
        <f>MONTH(DATE(2024, FIND(Tabela4[[#This Row],[Mês]], "janfevmarabrmaijunjulagosetoutnovdez")/3 + 1, 1))</f>
        <v>11</v>
      </c>
      <c r="I4612" s="51">
        <v>107</v>
      </c>
      <c r="J4612" s="47">
        <v>214</v>
      </c>
    </row>
    <row r="4613" spans="1:10" x14ac:dyDescent="0.25">
      <c r="A4613" s="59" t="s">
        <v>206</v>
      </c>
      <c r="B4613" s="46" t="s">
        <v>191</v>
      </c>
      <c r="C4613" s="46" t="s">
        <v>181</v>
      </c>
      <c r="D4613" s="46" t="s">
        <v>186</v>
      </c>
      <c r="E4613" s="68">
        <f>_xlfn.XLOOKUP(Tabela4[[#This Row],[Origem]],Tabela2[Estado],Tabela2[Id_Porto],-1)</f>
        <v>6</v>
      </c>
      <c r="F4613" s="68">
        <f>_xlfn.XLOOKUP(Tabela4[[#This Row],[Destino]],Tabela2[Estado],Tabela2[Id_Porto],-1)</f>
        <v>11</v>
      </c>
      <c r="G4613" s="68">
        <f>_xlfn.XLOOKUP(Tabela4[[#This Row],[Tipo]],Tabela5[Tipo],Tabela5[Id_Carga],-1)</f>
        <v>3</v>
      </c>
      <c r="H4613" s="59">
        <f>MONTH(DATE(2024, FIND(Tabela4[[#This Row],[Mês]], "janfevmarabrmaijunjulagosetoutnovdez")/3 + 1, 1))</f>
        <v>11</v>
      </c>
      <c r="I4613" s="51">
        <v>104</v>
      </c>
      <c r="J4613" s="47">
        <v>208</v>
      </c>
    </row>
    <row r="4614" spans="1:10" x14ac:dyDescent="0.25">
      <c r="A4614" s="59" t="s">
        <v>206</v>
      </c>
      <c r="B4614" s="46" t="s">
        <v>192</v>
      </c>
      <c r="C4614" s="46" t="s">
        <v>177</v>
      </c>
      <c r="D4614" s="46" t="s">
        <v>86</v>
      </c>
      <c r="E4614" s="68">
        <f>_xlfn.XLOOKUP(Tabela4[[#This Row],[Origem]],Tabela2[Estado],Tabela2[Id_Porto],-1)</f>
        <v>1</v>
      </c>
      <c r="F4614" s="68">
        <f>_xlfn.XLOOKUP(Tabela4[[#This Row],[Destino]],Tabela2[Estado],Tabela2[Id_Porto],-1)</f>
        <v>4</v>
      </c>
      <c r="G4614" s="68">
        <f>_xlfn.XLOOKUP(Tabela4[[#This Row],[Tipo]],Tabela5[Tipo],Tabela5[Id_Carga],-1)</f>
        <v>1</v>
      </c>
      <c r="H4614" s="59">
        <f>MONTH(DATE(2024, FIND(Tabela4[[#This Row],[Mês]], "janfevmarabrmaijunjulagosetoutnovdez")/3 + 1, 1))</f>
        <v>11</v>
      </c>
      <c r="I4614" s="51">
        <v>205</v>
      </c>
      <c r="J4614" s="47">
        <v>205</v>
      </c>
    </row>
    <row r="4615" spans="1:10" x14ac:dyDescent="0.25">
      <c r="A4615" s="59" t="s">
        <v>206</v>
      </c>
      <c r="B4615" s="46" t="s">
        <v>191</v>
      </c>
      <c r="C4615" s="46" t="s">
        <v>180</v>
      </c>
      <c r="D4615" s="46" t="s">
        <v>187</v>
      </c>
      <c r="E4615" s="68">
        <f>_xlfn.XLOOKUP(Tabela4[[#This Row],[Origem]],Tabela2[Estado],Tabela2[Id_Porto],-1)</f>
        <v>5</v>
      </c>
      <c r="F4615" s="68">
        <f>_xlfn.XLOOKUP(Tabela4[[#This Row],[Destino]],Tabela2[Estado],Tabela2[Id_Porto],-1)</f>
        <v>12</v>
      </c>
      <c r="G4615" s="68">
        <f>_xlfn.XLOOKUP(Tabela4[[#This Row],[Tipo]],Tabela5[Tipo],Tabela5[Id_Carga],-1)</f>
        <v>3</v>
      </c>
      <c r="H4615" s="59">
        <f>MONTH(DATE(2024, FIND(Tabela4[[#This Row],[Mês]], "janfevmarabrmaijunjulagosetoutnovdez")/3 + 1, 1))</f>
        <v>11</v>
      </c>
      <c r="I4615" s="51">
        <v>101</v>
      </c>
      <c r="J4615" s="47">
        <v>202</v>
      </c>
    </row>
    <row r="4616" spans="1:10" x14ac:dyDescent="0.25">
      <c r="A4616" s="59" t="s">
        <v>206</v>
      </c>
      <c r="B4616" s="46" t="s">
        <v>191</v>
      </c>
      <c r="C4616" s="46" t="s">
        <v>181</v>
      </c>
      <c r="D4616" s="46" t="s">
        <v>186</v>
      </c>
      <c r="E4616" s="68">
        <f>_xlfn.XLOOKUP(Tabela4[[#This Row],[Origem]],Tabela2[Estado],Tabela2[Id_Porto],-1)</f>
        <v>6</v>
      </c>
      <c r="F4616" s="68">
        <f>_xlfn.XLOOKUP(Tabela4[[#This Row],[Destino]],Tabela2[Estado],Tabela2[Id_Porto],-1)</f>
        <v>11</v>
      </c>
      <c r="G4616" s="68">
        <f>_xlfn.XLOOKUP(Tabela4[[#This Row],[Tipo]],Tabela5[Tipo],Tabela5[Id_Carga],-1)</f>
        <v>3</v>
      </c>
      <c r="H4616" s="59">
        <f>MONTH(DATE(2024, FIND(Tabela4[[#This Row],[Mês]], "janfevmarabrmaijunjulagosetoutnovdez")/3 + 1, 1))</f>
        <v>11</v>
      </c>
      <c r="I4616" s="51">
        <v>100</v>
      </c>
      <c r="J4616" s="47">
        <v>200</v>
      </c>
    </row>
    <row r="4617" spans="1:10" x14ac:dyDescent="0.25">
      <c r="A4617" s="59" t="s">
        <v>206</v>
      </c>
      <c r="B4617" s="46" t="s">
        <v>191</v>
      </c>
      <c r="C4617" s="46" t="s">
        <v>184</v>
      </c>
      <c r="D4617" s="46" t="s">
        <v>186</v>
      </c>
      <c r="E4617" s="68">
        <f>_xlfn.XLOOKUP(Tabela4[[#This Row],[Origem]],Tabela2[Estado],Tabela2[Id_Porto],-1)</f>
        <v>9</v>
      </c>
      <c r="F4617" s="68">
        <f>_xlfn.XLOOKUP(Tabela4[[#This Row],[Destino]],Tabela2[Estado],Tabela2[Id_Porto],-1)</f>
        <v>11</v>
      </c>
      <c r="G4617" s="68">
        <f>_xlfn.XLOOKUP(Tabela4[[#This Row],[Tipo]],Tabela5[Tipo],Tabela5[Id_Carga],-1)</f>
        <v>3</v>
      </c>
      <c r="H4617" s="59">
        <f>MONTH(DATE(2024, FIND(Tabela4[[#This Row],[Mês]], "janfevmarabrmaijunjulagosetoutnovdez")/3 + 1, 1))</f>
        <v>11</v>
      </c>
      <c r="I4617" s="51">
        <v>99</v>
      </c>
      <c r="J4617" s="47">
        <v>198</v>
      </c>
    </row>
    <row r="4618" spans="1:10" x14ac:dyDescent="0.25">
      <c r="A4618" s="59" t="s">
        <v>206</v>
      </c>
      <c r="B4618" s="46" t="s">
        <v>193</v>
      </c>
      <c r="C4618" s="46" t="s">
        <v>178</v>
      </c>
      <c r="D4618" s="46" t="s">
        <v>86</v>
      </c>
      <c r="E4618" s="68">
        <f>_xlfn.XLOOKUP(Tabela4[[#This Row],[Origem]],Tabela2[Estado],Tabela2[Id_Porto],-1)</f>
        <v>2</v>
      </c>
      <c r="F4618" s="68">
        <f>_xlfn.XLOOKUP(Tabela4[[#This Row],[Destino]],Tabela2[Estado],Tabela2[Id_Porto],-1)</f>
        <v>4</v>
      </c>
      <c r="G4618" s="68">
        <f>_xlfn.XLOOKUP(Tabela4[[#This Row],[Tipo]],Tabela5[Tipo],Tabela5[Id_Carga],-1)</f>
        <v>4</v>
      </c>
      <c r="H4618" s="59">
        <f>MONTH(DATE(2024, FIND(Tabela4[[#This Row],[Mês]], "janfevmarabrmaijunjulagosetoutnovdez")/3 + 1, 1))</f>
        <v>11</v>
      </c>
      <c r="I4618" s="51">
        <v>94</v>
      </c>
      <c r="J4618" s="47">
        <v>188</v>
      </c>
    </row>
    <row r="4619" spans="1:10" x14ac:dyDescent="0.25">
      <c r="A4619" s="59" t="s">
        <v>206</v>
      </c>
      <c r="B4619" s="46" t="s">
        <v>191</v>
      </c>
      <c r="C4619" s="46" t="s">
        <v>184</v>
      </c>
      <c r="D4619" s="46" t="s">
        <v>183</v>
      </c>
      <c r="E4619" s="68">
        <f>_xlfn.XLOOKUP(Tabela4[[#This Row],[Origem]],Tabela2[Estado],Tabela2[Id_Porto],-1)</f>
        <v>9</v>
      </c>
      <c r="F4619" s="68">
        <f>_xlfn.XLOOKUP(Tabela4[[#This Row],[Destino]],Tabela2[Estado],Tabela2[Id_Porto],-1)</f>
        <v>8</v>
      </c>
      <c r="G4619" s="68">
        <f>_xlfn.XLOOKUP(Tabela4[[#This Row],[Tipo]],Tabela5[Tipo],Tabela5[Id_Carga],-1)</f>
        <v>3</v>
      </c>
      <c r="H4619" s="59">
        <f>MONTH(DATE(2024, FIND(Tabela4[[#This Row],[Mês]], "janfevmarabrmaijunjulagosetoutnovdez")/3 + 1, 1))</f>
        <v>11</v>
      </c>
      <c r="I4619" s="51">
        <v>92</v>
      </c>
      <c r="J4619" s="47">
        <v>184</v>
      </c>
    </row>
    <row r="4620" spans="1:10" x14ac:dyDescent="0.25">
      <c r="A4620" s="59" t="s">
        <v>206</v>
      </c>
      <c r="B4620" s="46" t="s">
        <v>191</v>
      </c>
      <c r="C4620" s="46" t="s">
        <v>181</v>
      </c>
      <c r="D4620" s="46" t="s">
        <v>177</v>
      </c>
      <c r="E4620" s="68">
        <f>_xlfn.XLOOKUP(Tabela4[[#This Row],[Origem]],Tabela2[Estado],Tabela2[Id_Porto],-1)</f>
        <v>6</v>
      </c>
      <c r="F4620" s="68">
        <f>_xlfn.XLOOKUP(Tabela4[[#This Row],[Destino]],Tabela2[Estado],Tabela2[Id_Porto],-1)</f>
        <v>1</v>
      </c>
      <c r="G4620" s="68">
        <f>_xlfn.XLOOKUP(Tabela4[[#This Row],[Tipo]],Tabela5[Tipo],Tabela5[Id_Carga],-1)</f>
        <v>3</v>
      </c>
      <c r="H4620" s="59">
        <f>MONTH(DATE(2024, FIND(Tabela4[[#This Row],[Mês]], "janfevmarabrmaijunjulagosetoutnovdez")/3 + 1, 1))</f>
        <v>11</v>
      </c>
      <c r="I4620" s="51">
        <v>90</v>
      </c>
      <c r="J4620" s="47">
        <v>180</v>
      </c>
    </row>
    <row r="4621" spans="1:10" x14ac:dyDescent="0.25">
      <c r="A4621" s="59" t="s">
        <v>206</v>
      </c>
      <c r="B4621" s="46" t="s">
        <v>192</v>
      </c>
      <c r="C4621" s="46" t="s">
        <v>86</v>
      </c>
      <c r="D4621" s="46" t="s">
        <v>183</v>
      </c>
      <c r="E4621" s="68">
        <f>_xlfn.XLOOKUP(Tabela4[[#This Row],[Origem]],Tabela2[Estado],Tabela2[Id_Porto],-1)</f>
        <v>4</v>
      </c>
      <c r="F4621" s="68">
        <f>_xlfn.XLOOKUP(Tabela4[[#This Row],[Destino]],Tabela2[Estado],Tabela2[Id_Porto],-1)</f>
        <v>8</v>
      </c>
      <c r="G4621" s="68">
        <f>_xlfn.XLOOKUP(Tabela4[[#This Row],[Tipo]],Tabela5[Tipo],Tabela5[Id_Carga],-1)</f>
        <v>1</v>
      </c>
      <c r="H4621" s="59">
        <f>MONTH(DATE(2024, FIND(Tabela4[[#This Row],[Mês]], "janfevmarabrmaijunjulagosetoutnovdez")/3 + 1, 1))</f>
        <v>11</v>
      </c>
      <c r="I4621" s="51">
        <v>175</v>
      </c>
      <c r="J4621" s="47">
        <v>175</v>
      </c>
    </row>
    <row r="4622" spans="1:10" x14ac:dyDescent="0.25">
      <c r="A4622" s="59" t="s">
        <v>206</v>
      </c>
      <c r="B4622" s="46" t="s">
        <v>191</v>
      </c>
      <c r="C4622" s="46" t="s">
        <v>182</v>
      </c>
      <c r="D4622" s="46" t="s">
        <v>183</v>
      </c>
      <c r="E4622" s="68">
        <f>_xlfn.XLOOKUP(Tabela4[[#This Row],[Origem]],Tabela2[Estado],Tabela2[Id_Porto],-1)</f>
        <v>7</v>
      </c>
      <c r="F4622" s="68">
        <f>_xlfn.XLOOKUP(Tabela4[[#This Row],[Destino]],Tabela2[Estado],Tabela2[Id_Porto],-1)</f>
        <v>8</v>
      </c>
      <c r="G4622" s="68">
        <f>_xlfn.XLOOKUP(Tabela4[[#This Row],[Tipo]],Tabela5[Tipo],Tabela5[Id_Carga],-1)</f>
        <v>3</v>
      </c>
      <c r="H4622" s="59">
        <f>MONTH(DATE(2024, FIND(Tabela4[[#This Row],[Mês]], "janfevmarabrmaijunjulagosetoutnovdez")/3 + 1, 1))</f>
        <v>11</v>
      </c>
      <c r="I4622" s="51">
        <v>87</v>
      </c>
      <c r="J4622" s="47">
        <v>174</v>
      </c>
    </row>
    <row r="4623" spans="1:10" x14ac:dyDescent="0.25">
      <c r="A4623" s="59" t="s">
        <v>206</v>
      </c>
      <c r="B4623" s="46" t="s">
        <v>191</v>
      </c>
      <c r="C4623" s="46" t="s">
        <v>187</v>
      </c>
      <c r="D4623" s="46" t="s">
        <v>177</v>
      </c>
      <c r="E4623" s="68">
        <f>_xlfn.XLOOKUP(Tabela4[[#This Row],[Origem]],Tabela2[Estado],Tabela2[Id_Porto],-1)</f>
        <v>12</v>
      </c>
      <c r="F4623" s="68">
        <f>_xlfn.XLOOKUP(Tabela4[[#This Row],[Destino]],Tabela2[Estado],Tabela2[Id_Porto],-1)</f>
        <v>1</v>
      </c>
      <c r="G4623" s="68">
        <f>_xlfn.XLOOKUP(Tabela4[[#This Row],[Tipo]],Tabela5[Tipo],Tabela5[Id_Carga],-1)</f>
        <v>3</v>
      </c>
      <c r="H4623" s="59">
        <f>MONTH(DATE(2024, FIND(Tabela4[[#This Row],[Mês]], "janfevmarabrmaijunjulagosetoutnovdez")/3 + 1, 1))</f>
        <v>11</v>
      </c>
      <c r="I4623" s="51">
        <v>87</v>
      </c>
      <c r="J4623" s="47">
        <v>174</v>
      </c>
    </row>
    <row r="4624" spans="1:10" x14ac:dyDescent="0.25">
      <c r="A4624" s="59" t="s">
        <v>206</v>
      </c>
      <c r="B4624" s="46" t="s">
        <v>192</v>
      </c>
      <c r="C4624" s="46" t="s">
        <v>184</v>
      </c>
      <c r="D4624" s="46" t="s">
        <v>177</v>
      </c>
      <c r="E4624" s="68">
        <f>_xlfn.XLOOKUP(Tabela4[[#This Row],[Origem]],Tabela2[Estado],Tabela2[Id_Porto],-1)</f>
        <v>9</v>
      </c>
      <c r="F4624" s="68">
        <f>_xlfn.XLOOKUP(Tabela4[[#This Row],[Destino]],Tabela2[Estado],Tabela2[Id_Porto],-1)</f>
        <v>1</v>
      </c>
      <c r="G4624" s="68">
        <f>_xlfn.XLOOKUP(Tabela4[[#This Row],[Tipo]],Tabela5[Tipo],Tabela5[Id_Carga],-1)</f>
        <v>1</v>
      </c>
      <c r="H4624" s="59">
        <f>MONTH(DATE(2024, FIND(Tabela4[[#This Row],[Mês]], "janfevmarabrmaijunjulagosetoutnovdez")/3 + 1, 1))</f>
        <v>11</v>
      </c>
      <c r="I4624" s="51">
        <v>174</v>
      </c>
      <c r="J4624" s="47">
        <v>174</v>
      </c>
    </row>
    <row r="4625" spans="1:10" x14ac:dyDescent="0.25">
      <c r="A4625" s="59" t="s">
        <v>206</v>
      </c>
      <c r="B4625" s="46" t="s">
        <v>192</v>
      </c>
      <c r="C4625" s="46" t="s">
        <v>184</v>
      </c>
      <c r="D4625" s="46" t="s">
        <v>177</v>
      </c>
      <c r="E4625" s="68">
        <f>_xlfn.XLOOKUP(Tabela4[[#This Row],[Origem]],Tabela2[Estado],Tabela2[Id_Porto],-1)</f>
        <v>9</v>
      </c>
      <c r="F4625" s="68">
        <f>_xlfn.XLOOKUP(Tabela4[[#This Row],[Destino]],Tabela2[Estado],Tabela2[Id_Porto],-1)</f>
        <v>1</v>
      </c>
      <c r="G4625" s="68">
        <f>_xlfn.XLOOKUP(Tabela4[[#This Row],[Tipo]],Tabela5[Tipo],Tabela5[Id_Carga],-1)</f>
        <v>1</v>
      </c>
      <c r="H4625" s="59">
        <f>MONTH(DATE(2024, FIND(Tabela4[[#This Row],[Mês]], "janfevmarabrmaijunjulagosetoutnovdez")/3 + 1, 1))</f>
        <v>11</v>
      </c>
      <c r="I4625" s="51">
        <v>174</v>
      </c>
      <c r="J4625" s="47">
        <v>174</v>
      </c>
    </row>
    <row r="4626" spans="1:10" x14ac:dyDescent="0.25">
      <c r="A4626" s="59" t="s">
        <v>206</v>
      </c>
      <c r="B4626" s="46" t="s">
        <v>192</v>
      </c>
      <c r="C4626" s="46" t="s">
        <v>180</v>
      </c>
      <c r="D4626" s="46" t="s">
        <v>177</v>
      </c>
      <c r="E4626" s="68">
        <f>_xlfn.XLOOKUP(Tabela4[[#This Row],[Origem]],Tabela2[Estado],Tabela2[Id_Porto],-1)</f>
        <v>5</v>
      </c>
      <c r="F4626" s="68">
        <f>_xlfn.XLOOKUP(Tabela4[[#This Row],[Destino]],Tabela2[Estado],Tabela2[Id_Porto],-1)</f>
        <v>1</v>
      </c>
      <c r="G4626" s="68">
        <f>_xlfn.XLOOKUP(Tabela4[[#This Row],[Tipo]],Tabela5[Tipo],Tabela5[Id_Carga],-1)</f>
        <v>1</v>
      </c>
      <c r="H4626" s="59">
        <f>MONTH(DATE(2024, FIND(Tabela4[[#This Row],[Mês]], "janfevmarabrmaijunjulagosetoutnovdez")/3 + 1, 1))</f>
        <v>11</v>
      </c>
      <c r="I4626" s="51">
        <v>170</v>
      </c>
      <c r="J4626" s="47">
        <v>170</v>
      </c>
    </row>
    <row r="4627" spans="1:10" x14ac:dyDescent="0.25">
      <c r="A4627" s="59" t="s">
        <v>206</v>
      </c>
      <c r="B4627" s="46" t="s">
        <v>191</v>
      </c>
      <c r="C4627" s="46" t="s">
        <v>185</v>
      </c>
      <c r="D4627" s="46" t="s">
        <v>186</v>
      </c>
      <c r="E4627" s="68">
        <f>_xlfn.XLOOKUP(Tabela4[[#This Row],[Origem]],Tabela2[Estado],Tabela2[Id_Porto],-1)</f>
        <v>10</v>
      </c>
      <c r="F4627" s="68">
        <f>_xlfn.XLOOKUP(Tabela4[[#This Row],[Destino]],Tabela2[Estado],Tabela2[Id_Porto],-1)</f>
        <v>11</v>
      </c>
      <c r="G4627" s="68">
        <f>_xlfn.XLOOKUP(Tabela4[[#This Row],[Tipo]],Tabela5[Tipo],Tabela5[Id_Carga],-1)</f>
        <v>3</v>
      </c>
      <c r="H4627" s="59">
        <f>MONTH(DATE(2024, FIND(Tabela4[[#This Row],[Mês]], "janfevmarabrmaijunjulagosetoutnovdez")/3 + 1, 1))</f>
        <v>11</v>
      </c>
      <c r="I4627" s="51">
        <v>85</v>
      </c>
      <c r="J4627" s="47">
        <v>170</v>
      </c>
    </row>
    <row r="4628" spans="1:10" x14ac:dyDescent="0.25">
      <c r="A4628" s="59" t="s">
        <v>206</v>
      </c>
      <c r="B4628" s="46" t="s">
        <v>192</v>
      </c>
      <c r="C4628" s="46" t="s">
        <v>184</v>
      </c>
      <c r="D4628" s="46" t="s">
        <v>186</v>
      </c>
      <c r="E4628" s="68">
        <f>_xlfn.XLOOKUP(Tabela4[[#This Row],[Origem]],Tabela2[Estado],Tabela2[Id_Porto],-1)</f>
        <v>9</v>
      </c>
      <c r="F4628" s="68">
        <f>_xlfn.XLOOKUP(Tabela4[[#This Row],[Destino]],Tabela2[Estado],Tabela2[Id_Porto],-1)</f>
        <v>11</v>
      </c>
      <c r="G4628" s="68">
        <f>_xlfn.XLOOKUP(Tabela4[[#This Row],[Tipo]],Tabela5[Tipo],Tabela5[Id_Carga],-1)</f>
        <v>1</v>
      </c>
      <c r="H4628" s="59">
        <f>MONTH(DATE(2024, FIND(Tabela4[[#This Row],[Mês]], "janfevmarabrmaijunjulagosetoutnovdez")/3 + 1, 1))</f>
        <v>11</v>
      </c>
      <c r="I4628" s="51">
        <v>166</v>
      </c>
      <c r="J4628" s="47">
        <v>166</v>
      </c>
    </row>
    <row r="4629" spans="1:10" x14ac:dyDescent="0.25">
      <c r="A4629" s="59" t="s">
        <v>206</v>
      </c>
      <c r="B4629" s="46" t="s">
        <v>192</v>
      </c>
      <c r="C4629" s="46" t="s">
        <v>182</v>
      </c>
      <c r="D4629" s="46" t="s">
        <v>184</v>
      </c>
      <c r="E4629" s="68">
        <f>_xlfn.XLOOKUP(Tabela4[[#This Row],[Origem]],Tabela2[Estado],Tabela2[Id_Porto],-1)</f>
        <v>7</v>
      </c>
      <c r="F4629" s="68">
        <f>_xlfn.XLOOKUP(Tabela4[[#This Row],[Destino]],Tabela2[Estado],Tabela2[Id_Porto],-1)</f>
        <v>9</v>
      </c>
      <c r="G4629" s="68">
        <f>_xlfn.XLOOKUP(Tabela4[[#This Row],[Tipo]],Tabela5[Tipo],Tabela5[Id_Carga],-1)</f>
        <v>1</v>
      </c>
      <c r="H4629" s="59">
        <f>MONTH(DATE(2024, FIND(Tabela4[[#This Row],[Mês]], "janfevmarabrmaijunjulagosetoutnovdez")/3 + 1, 1))</f>
        <v>11</v>
      </c>
      <c r="I4629" s="51">
        <v>165</v>
      </c>
      <c r="J4629" s="47">
        <v>165</v>
      </c>
    </row>
    <row r="4630" spans="1:10" x14ac:dyDescent="0.25">
      <c r="A4630" s="59" t="s">
        <v>206</v>
      </c>
      <c r="B4630" s="46" t="s">
        <v>191</v>
      </c>
      <c r="C4630" s="46" t="s">
        <v>187</v>
      </c>
      <c r="D4630" s="46" t="s">
        <v>177</v>
      </c>
      <c r="E4630" s="68">
        <f>_xlfn.XLOOKUP(Tabela4[[#This Row],[Origem]],Tabela2[Estado],Tabela2[Id_Porto],-1)</f>
        <v>12</v>
      </c>
      <c r="F4630" s="68">
        <f>_xlfn.XLOOKUP(Tabela4[[#This Row],[Destino]],Tabela2[Estado],Tabela2[Id_Porto],-1)</f>
        <v>1</v>
      </c>
      <c r="G4630" s="68">
        <f>_xlfn.XLOOKUP(Tabela4[[#This Row],[Tipo]],Tabela5[Tipo],Tabela5[Id_Carga],-1)</f>
        <v>3</v>
      </c>
      <c r="H4630" s="59">
        <f>MONTH(DATE(2024, FIND(Tabela4[[#This Row],[Mês]], "janfevmarabrmaijunjulagosetoutnovdez")/3 + 1, 1))</f>
        <v>11</v>
      </c>
      <c r="I4630" s="51">
        <v>80</v>
      </c>
      <c r="J4630" s="47">
        <v>160</v>
      </c>
    </row>
    <row r="4631" spans="1:10" x14ac:dyDescent="0.25">
      <c r="A4631" s="59" t="s">
        <v>206</v>
      </c>
      <c r="B4631" s="46" t="s">
        <v>191</v>
      </c>
      <c r="C4631" s="46" t="s">
        <v>180</v>
      </c>
      <c r="D4631" s="46" t="s">
        <v>86</v>
      </c>
      <c r="E4631" s="68">
        <f>_xlfn.XLOOKUP(Tabela4[[#This Row],[Origem]],Tabela2[Estado],Tabela2[Id_Porto],-1)</f>
        <v>5</v>
      </c>
      <c r="F4631" s="68">
        <f>_xlfn.XLOOKUP(Tabela4[[#This Row],[Destino]],Tabela2[Estado],Tabela2[Id_Porto],-1)</f>
        <v>4</v>
      </c>
      <c r="G4631" s="68">
        <f>_xlfn.XLOOKUP(Tabela4[[#This Row],[Tipo]],Tabela5[Tipo],Tabela5[Id_Carga],-1)</f>
        <v>3</v>
      </c>
      <c r="H4631" s="59">
        <f>MONTH(DATE(2024, FIND(Tabela4[[#This Row],[Mês]], "janfevmarabrmaijunjulagosetoutnovdez")/3 + 1, 1))</f>
        <v>11</v>
      </c>
      <c r="I4631" s="51">
        <v>79</v>
      </c>
      <c r="J4631" s="47">
        <v>158</v>
      </c>
    </row>
    <row r="4632" spans="1:10" x14ac:dyDescent="0.25">
      <c r="A4632" s="59" t="s">
        <v>206</v>
      </c>
      <c r="B4632" s="46" t="s">
        <v>192</v>
      </c>
      <c r="C4632" s="46" t="s">
        <v>177</v>
      </c>
      <c r="D4632" s="46" t="s">
        <v>184</v>
      </c>
      <c r="E4632" s="68">
        <f>_xlfn.XLOOKUP(Tabela4[[#This Row],[Origem]],Tabela2[Estado],Tabela2[Id_Porto],-1)</f>
        <v>1</v>
      </c>
      <c r="F4632" s="68">
        <f>_xlfn.XLOOKUP(Tabela4[[#This Row],[Destino]],Tabela2[Estado],Tabela2[Id_Porto],-1)</f>
        <v>9</v>
      </c>
      <c r="G4632" s="68">
        <f>_xlfn.XLOOKUP(Tabela4[[#This Row],[Tipo]],Tabela5[Tipo],Tabela5[Id_Carga],-1)</f>
        <v>1</v>
      </c>
      <c r="H4632" s="59">
        <f>MONTH(DATE(2024, FIND(Tabela4[[#This Row],[Mês]], "janfevmarabrmaijunjulagosetoutnovdez")/3 + 1, 1))</f>
        <v>11</v>
      </c>
      <c r="I4632" s="51">
        <v>157</v>
      </c>
      <c r="J4632" s="47">
        <v>157</v>
      </c>
    </row>
    <row r="4633" spans="1:10" x14ac:dyDescent="0.25">
      <c r="A4633" s="59" t="s">
        <v>206</v>
      </c>
      <c r="B4633" s="46" t="s">
        <v>192</v>
      </c>
      <c r="C4633" s="46" t="s">
        <v>86</v>
      </c>
      <c r="D4633" s="46" t="s">
        <v>177</v>
      </c>
      <c r="E4633" s="68">
        <f>_xlfn.XLOOKUP(Tabela4[[#This Row],[Origem]],Tabela2[Estado],Tabela2[Id_Porto],-1)</f>
        <v>4</v>
      </c>
      <c r="F4633" s="68">
        <f>_xlfn.XLOOKUP(Tabela4[[#This Row],[Destino]],Tabela2[Estado],Tabela2[Id_Porto],-1)</f>
        <v>1</v>
      </c>
      <c r="G4633" s="68">
        <f>_xlfn.XLOOKUP(Tabela4[[#This Row],[Tipo]],Tabela5[Tipo],Tabela5[Id_Carga],-1)</f>
        <v>1</v>
      </c>
      <c r="H4633" s="59">
        <f>MONTH(DATE(2024, FIND(Tabela4[[#This Row],[Mês]], "janfevmarabrmaijunjulagosetoutnovdez")/3 + 1, 1))</f>
        <v>11</v>
      </c>
      <c r="I4633" s="51">
        <v>156</v>
      </c>
      <c r="J4633" s="47">
        <v>156</v>
      </c>
    </row>
    <row r="4634" spans="1:10" x14ac:dyDescent="0.25">
      <c r="A4634" s="59" t="s">
        <v>206</v>
      </c>
      <c r="B4634" s="46" t="s">
        <v>191</v>
      </c>
      <c r="C4634" s="46" t="s">
        <v>86</v>
      </c>
      <c r="D4634" s="46" t="s">
        <v>186</v>
      </c>
      <c r="E4634" s="68">
        <f>_xlfn.XLOOKUP(Tabela4[[#This Row],[Origem]],Tabela2[Estado],Tabela2[Id_Porto],-1)</f>
        <v>4</v>
      </c>
      <c r="F4634" s="68">
        <f>_xlfn.XLOOKUP(Tabela4[[#This Row],[Destino]],Tabela2[Estado],Tabela2[Id_Porto],-1)</f>
        <v>11</v>
      </c>
      <c r="G4634" s="68">
        <f>_xlfn.XLOOKUP(Tabela4[[#This Row],[Tipo]],Tabela5[Tipo],Tabela5[Id_Carga],-1)</f>
        <v>3</v>
      </c>
      <c r="H4634" s="59">
        <f>MONTH(DATE(2024, FIND(Tabela4[[#This Row],[Mês]], "janfevmarabrmaijunjulagosetoutnovdez")/3 + 1, 1))</f>
        <v>11</v>
      </c>
      <c r="I4634" s="51">
        <v>77</v>
      </c>
      <c r="J4634" s="47">
        <v>154</v>
      </c>
    </row>
    <row r="4635" spans="1:10" x14ac:dyDescent="0.25">
      <c r="A4635" s="59" t="s">
        <v>206</v>
      </c>
      <c r="B4635" s="46" t="s">
        <v>191</v>
      </c>
      <c r="C4635" s="46" t="s">
        <v>86</v>
      </c>
      <c r="D4635" s="46" t="s">
        <v>184</v>
      </c>
      <c r="E4635" s="68">
        <f>_xlfn.XLOOKUP(Tabela4[[#This Row],[Origem]],Tabela2[Estado],Tabela2[Id_Porto],-1)</f>
        <v>4</v>
      </c>
      <c r="F4635" s="68">
        <f>_xlfn.XLOOKUP(Tabela4[[#This Row],[Destino]],Tabela2[Estado],Tabela2[Id_Porto],-1)</f>
        <v>9</v>
      </c>
      <c r="G4635" s="68">
        <f>_xlfn.XLOOKUP(Tabela4[[#This Row],[Tipo]],Tabela5[Tipo],Tabela5[Id_Carga],-1)</f>
        <v>3</v>
      </c>
      <c r="H4635" s="59">
        <f>MONTH(DATE(2024, FIND(Tabela4[[#This Row],[Mês]], "janfevmarabrmaijunjulagosetoutnovdez")/3 + 1, 1))</f>
        <v>11</v>
      </c>
      <c r="I4635" s="51">
        <v>76</v>
      </c>
      <c r="J4635" s="47">
        <v>152</v>
      </c>
    </row>
    <row r="4636" spans="1:10" x14ac:dyDescent="0.25">
      <c r="A4636" s="59" t="s">
        <v>206</v>
      </c>
      <c r="B4636" s="46" t="s">
        <v>192</v>
      </c>
      <c r="C4636" s="46" t="s">
        <v>181</v>
      </c>
      <c r="D4636" s="46" t="s">
        <v>184</v>
      </c>
      <c r="E4636" s="68">
        <f>_xlfn.XLOOKUP(Tabela4[[#This Row],[Origem]],Tabela2[Estado],Tabela2[Id_Porto],-1)</f>
        <v>6</v>
      </c>
      <c r="F4636" s="68">
        <f>_xlfn.XLOOKUP(Tabela4[[#This Row],[Destino]],Tabela2[Estado],Tabela2[Id_Porto],-1)</f>
        <v>9</v>
      </c>
      <c r="G4636" s="68">
        <f>_xlfn.XLOOKUP(Tabela4[[#This Row],[Tipo]],Tabela5[Tipo],Tabela5[Id_Carga],-1)</f>
        <v>1</v>
      </c>
      <c r="H4636" s="59">
        <f>MONTH(DATE(2024, FIND(Tabela4[[#This Row],[Mês]], "janfevmarabrmaijunjulagosetoutnovdez")/3 + 1, 1))</f>
        <v>11</v>
      </c>
      <c r="I4636" s="51">
        <v>149</v>
      </c>
      <c r="J4636" s="47">
        <v>149</v>
      </c>
    </row>
    <row r="4637" spans="1:10" x14ac:dyDescent="0.25">
      <c r="A4637" s="59" t="s">
        <v>206</v>
      </c>
      <c r="B4637" s="46" t="s">
        <v>191</v>
      </c>
      <c r="C4637" s="46" t="s">
        <v>181</v>
      </c>
      <c r="D4637" s="46" t="s">
        <v>86</v>
      </c>
      <c r="E4637" s="68">
        <f>_xlfn.XLOOKUP(Tabela4[[#This Row],[Origem]],Tabela2[Estado],Tabela2[Id_Porto],-1)</f>
        <v>6</v>
      </c>
      <c r="F4637" s="68">
        <f>_xlfn.XLOOKUP(Tabela4[[#This Row],[Destino]],Tabela2[Estado],Tabela2[Id_Porto],-1)</f>
        <v>4</v>
      </c>
      <c r="G4637" s="68">
        <f>_xlfn.XLOOKUP(Tabela4[[#This Row],[Tipo]],Tabela5[Tipo],Tabela5[Id_Carga],-1)</f>
        <v>3</v>
      </c>
      <c r="H4637" s="59">
        <f>MONTH(DATE(2024, FIND(Tabela4[[#This Row],[Mês]], "janfevmarabrmaijunjulagosetoutnovdez")/3 + 1, 1))</f>
        <v>11</v>
      </c>
      <c r="I4637" s="51">
        <v>74</v>
      </c>
      <c r="J4637" s="47">
        <v>148</v>
      </c>
    </row>
    <row r="4638" spans="1:10" x14ac:dyDescent="0.25">
      <c r="A4638" s="59" t="s">
        <v>206</v>
      </c>
      <c r="B4638" s="46" t="s">
        <v>193</v>
      </c>
      <c r="C4638" s="46" t="s">
        <v>181</v>
      </c>
      <c r="D4638" s="46" t="s">
        <v>184</v>
      </c>
      <c r="E4638" s="68">
        <f>_xlfn.XLOOKUP(Tabela4[[#This Row],[Origem]],Tabela2[Estado],Tabela2[Id_Porto],-1)</f>
        <v>6</v>
      </c>
      <c r="F4638" s="68">
        <f>_xlfn.XLOOKUP(Tabela4[[#This Row],[Destino]],Tabela2[Estado],Tabela2[Id_Porto],-1)</f>
        <v>9</v>
      </c>
      <c r="G4638" s="68">
        <f>_xlfn.XLOOKUP(Tabela4[[#This Row],[Tipo]],Tabela5[Tipo],Tabela5[Id_Carga],-1)</f>
        <v>4</v>
      </c>
      <c r="H4638" s="59">
        <f>MONTH(DATE(2024, FIND(Tabela4[[#This Row],[Mês]], "janfevmarabrmaijunjulagosetoutnovdez")/3 + 1, 1))</f>
        <v>11</v>
      </c>
      <c r="I4638" s="51">
        <v>72</v>
      </c>
      <c r="J4638" s="47">
        <v>144</v>
      </c>
    </row>
    <row r="4639" spans="1:10" x14ac:dyDescent="0.25">
      <c r="A4639" s="59" t="s">
        <v>206</v>
      </c>
      <c r="B4639" s="46" t="s">
        <v>191</v>
      </c>
      <c r="C4639" s="46" t="s">
        <v>178</v>
      </c>
      <c r="D4639" s="46" t="s">
        <v>184</v>
      </c>
      <c r="E4639" s="68">
        <f>_xlfn.XLOOKUP(Tabela4[[#This Row],[Origem]],Tabela2[Estado],Tabela2[Id_Porto],-1)</f>
        <v>2</v>
      </c>
      <c r="F4639" s="68">
        <f>_xlfn.XLOOKUP(Tabela4[[#This Row],[Destino]],Tabela2[Estado],Tabela2[Id_Porto],-1)</f>
        <v>9</v>
      </c>
      <c r="G4639" s="68">
        <f>_xlfn.XLOOKUP(Tabela4[[#This Row],[Tipo]],Tabela5[Tipo],Tabela5[Id_Carga],-1)</f>
        <v>3</v>
      </c>
      <c r="H4639" s="59">
        <f>MONTH(DATE(2024, FIND(Tabela4[[#This Row],[Mês]], "janfevmarabrmaijunjulagosetoutnovdez")/3 + 1, 1))</f>
        <v>11</v>
      </c>
      <c r="I4639" s="51">
        <v>71</v>
      </c>
      <c r="J4639" s="47">
        <v>142</v>
      </c>
    </row>
    <row r="4640" spans="1:10" x14ac:dyDescent="0.25">
      <c r="A4640" s="59" t="s">
        <v>206</v>
      </c>
      <c r="B4640" s="46" t="s">
        <v>193</v>
      </c>
      <c r="C4640" s="46" t="s">
        <v>180</v>
      </c>
      <c r="D4640" s="46" t="s">
        <v>177</v>
      </c>
      <c r="E4640" s="68">
        <f>_xlfn.XLOOKUP(Tabela4[[#This Row],[Origem]],Tabela2[Estado],Tabela2[Id_Porto],-1)</f>
        <v>5</v>
      </c>
      <c r="F4640" s="68">
        <f>_xlfn.XLOOKUP(Tabela4[[#This Row],[Destino]],Tabela2[Estado],Tabela2[Id_Porto],-1)</f>
        <v>1</v>
      </c>
      <c r="G4640" s="68">
        <f>_xlfn.XLOOKUP(Tabela4[[#This Row],[Tipo]],Tabela5[Tipo],Tabela5[Id_Carga],-1)</f>
        <v>4</v>
      </c>
      <c r="H4640" s="59">
        <f>MONTH(DATE(2024, FIND(Tabela4[[#This Row],[Mês]], "janfevmarabrmaijunjulagosetoutnovdez")/3 + 1, 1))</f>
        <v>11</v>
      </c>
      <c r="I4640" s="51">
        <v>71</v>
      </c>
      <c r="J4640" s="47">
        <v>142</v>
      </c>
    </row>
    <row r="4641" spans="1:10" x14ac:dyDescent="0.25">
      <c r="A4641" s="59" t="s">
        <v>206</v>
      </c>
      <c r="B4641" s="46" t="s">
        <v>191</v>
      </c>
      <c r="C4641" s="46" t="s">
        <v>181</v>
      </c>
      <c r="D4641" s="46" t="s">
        <v>186</v>
      </c>
      <c r="E4641" s="68">
        <f>_xlfn.XLOOKUP(Tabela4[[#This Row],[Origem]],Tabela2[Estado],Tabela2[Id_Porto],-1)</f>
        <v>6</v>
      </c>
      <c r="F4641" s="68">
        <f>_xlfn.XLOOKUP(Tabela4[[#This Row],[Destino]],Tabela2[Estado],Tabela2[Id_Porto],-1)</f>
        <v>11</v>
      </c>
      <c r="G4641" s="68">
        <f>_xlfn.XLOOKUP(Tabela4[[#This Row],[Tipo]],Tabela5[Tipo],Tabela5[Id_Carga],-1)</f>
        <v>3</v>
      </c>
      <c r="H4641" s="59">
        <f>MONTH(DATE(2024, FIND(Tabela4[[#This Row],[Mês]], "janfevmarabrmaijunjulagosetoutnovdez")/3 + 1, 1))</f>
        <v>11</v>
      </c>
      <c r="I4641" s="51">
        <v>65</v>
      </c>
      <c r="J4641" s="47">
        <v>130</v>
      </c>
    </row>
    <row r="4642" spans="1:10" x14ac:dyDescent="0.25">
      <c r="A4642" s="59" t="s">
        <v>206</v>
      </c>
      <c r="B4642" s="46" t="s">
        <v>191</v>
      </c>
      <c r="C4642" s="46" t="s">
        <v>181</v>
      </c>
      <c r="D4642" s="46" t="s">
        <v>177</v>
      </c>
      <c r="E4642" s="68">
        <f>_xlfn.XLOOKUP(Tabela4[[#This Row],[Origem]],Tabela2[Estado],Tabela2[Id_Porto],-1)</f>
        <v>6</v>
      </c>
      <c r="F4642" s="68">
        <f>_xlfn.XLOOKUP(Tabela4[[#This Row],[Destino]],Tabela2[Estado],Tabela2[Id_Porto],-1)</f>
        <v>1</v>
      </c>
      <c r="G4642" s="68">
        <f>_xlfn.XLOOKUP(Tabela4[[#This Row],[Tipo]],Tabela5[Tipo],Tabela5[Id_Carga],-1)</f>
        <v>3</v>
      </c>
      <c r="H4642" s="59">
        <f>MONTH(DATE(2024, FIND(Tabela4[[#This Row],[Mês]], "janfevmarabrmaijunjulagosetoutnovdez")/3 + 1, 1))</f>
        <v>11</v>
      </c>
      <c r="I4642" s="51">
        <v>61</v>
      </c>
      <c r="J4642" s="47">
        <v>122</v>
      </c>
    </row>
    <row r="4643" spans="1:10" x14ac:dyDescent="0.25">
      <c r="A4643" s="59" t="s">
        <v>206</v>
      </c>
      <c r="B4643" s="46" t="s">
        <v>191</v>
      </c>
      <c r="C4643" s="46" t="s">
        <v>86</v>
      </c>
      <c r="D4643" s="46" t="s">
        <v>186</v>
      </c>
      <c r="E4643" s="68">
        <f>_xlfn.XLOOKUP(Tabela4[[#This Row],[Origem]],Tabela2[Estado],Tabela2[Id_Porto],-1)</f>
        <v>4</v>
      </c>
      <c r="F4643" s="68">
        <f>_xlfn.XLOOKUP(Tabela4[[#This Row],[Destino]],Tabela2[Estado],Tabela2[Id_Porto],-1)</f>
        <v>11</v>
      </c>
      <c r="G4643" s="68">
        <f>_xlfn.XLOOKUP(Tabela4[[#This Row],[Tipo]],Tabela5[Tipo],Tabela5[Id_Carga],-1)</f>
        <v>3</v>
      </c>
      <c r="H4643" s="59">
        <f>MONTH(DATE(2024, FIND(Tabela4[[#This Row],[Mês]], "janfevmarabrmaijunjulagosetoutnovdez")/3 + 1, 1))</f>
        <v>11</v>
      </c>
      <c r="I4643" s="51">
        <v>61</v>
      </c>
      <c r="J4643" s="47">
        <v>122</v>
      </c>
    </row>
    <row r="4644" spans="1:10" x14ac:dyDescent="0.25">
      <c r="A4644" s="59" t="s">
        <v>206</v>
      </c>
      <c r="B4644" s="46" t="s">
        <v>192</v>
      </c>
      <c r="C4644" s="46" t="s">
        <v>184</v>
      </c>
      <c r="D4644" s="46" t="s">
        <v>86</v>
      </c>
      <c r="E4644" s="68">
        <f>_xlfn.XLOOKUP(Tabela4[[#This Row],[Origem]],Tabela2[Estado],Tabela2[Id_Porto],-1)</f>
        <v>9</v>
      </c>
      <c r="F4644" s="68">
        <f>_xlfn.XLOOKUP(Tabela4[[#This Row],[Destino]],Tabela2[Estado],Tabela2[Id_Porto],-1)</f>
        <v>4</v>
      </c>
      <c r="G4644" s="68">
        <f>_xlfn.XLOOKUP(Tabela4[[#This Row],[Tipo]],Tabela5[Tipo],Tabela5[Id_Carga],-1)</f>
        <v>1</v>
      </c>
      <c r="H4644" s="59">
        <f>MONTH(DATE(2024, FIND(Tabela4[[#This Row],[Mês]], "janfevmarabrmaijunjulagosetoutnovdez")/3 + 1, 1))</f>
        <v>11</v>
      </c>
      <c r="I4644" s="51">
        <v>122</v>
      </c>
      <c r="J4644" s="47">
        <v>122</v>
      </c>
    </row>
    <row r="4645" spans="1:10" x14ac:dyDescent="0.25">
      <c r="A4645" s="59" t="s">
        <v>206</v>
      </c>
      <c r="B4645" s="46" t="s">
        <v>192</v>
      </c>
      <c r="C4645" s="46" t="s">
        <v>181</v>
      </c>
      <c r="D4645" s="46" t="s">
        <v>184</v>
      </c>
      <c r="E4645" s="68">
        <f>_xlfn.XLOOKUP(Tabela4[[#This Row],[Origem]],Tabela2[Estado],Tabela2[Id_Porto],-1)</f>
        <v>6</v>
      </c>
      <c r="F4645" s="68">
        <f>_xlfn.XLOOKUP(Tabela4[[#This Row],[Destino]],Tabela2[Estado],Tabela2[Id_Porto],-1)</f>
        <v>9</v>
      </c>
      <c r="G4645" s="68">
        <f>_xlfn.XLOOKUP(Tabela4[[#This Row],[Tipo]],Tabela5[Tipo],Tabela5[Id_Carga],-1)</f>
        <v>1</v>
      </c>
      <c r="H4645" s="59">
        <f>MONTH(DATE(2024, FIND(Tabela4[[#This Row],[Mês]], "janfevmarabrmaijunjulagosetoutnovdez")/3 + 1, 1))</f>
        <v>11</v>
      </c>
      <c r="I4645" s="51">
        <v>119</v>
      </c>
      <c r="J4645" s="47">
        <v>119</v>
      </c>
    </row>
    <row r="4646" spans="1:10" x14ac:dyDescent="0.25">
      <c r="A4646" s="59" t="s">
        <v>206</v>
      </c>
      <c r="B4646" s="46" t="s">
        <v>192</v>
      </c>
      <c r="C4646" s="46" t="s">
        <v>180</v>
      </c>
      <c r="D4646" s="46" t="s">
        <v>183</v>
      </c>
      <c r="E4646" s="68">
        <f>_xlfn.XLOOKUP(Tabela4[[#This Row],[Origem]],Tabela2[Estado],Tabela2[Id_Porto],-1)</f>
        <v>5</v>
      </c>
      <c r="F4646" s="68">
        <f>_xlfn.XLOOKUP(Tabela4[[#This Row],[Destino]],Tabela2[Estado],Tabela2[Id_Porto],-1)</f>
        <v>8</v>
      </c>
      <c r="G4646" s="68">
        <f>_xlfn.XLOOKUP(Tabela4[[#This Row],[Tipo]],Tabela5[Tipo],Tabela5[Id_Carga],-1)</f>
        <v>1</v>
      </c>
      <c r="H4646" s="59">
        <f>MONTH(DATE(2024, FIND(Tabela4[[#This Row],[Mês]], "janfevmarabrmaijunjulagosetoutnovdez")/3 + 1, 1))</f>
        <v>11</v>
      </c>
      <c r="I4646" s="51">
        <v>119</v>
      </c>
      <c r="J4646" s="47">
        <v>119</v>
      </c>
    </row>
    <row r="4647" spans="1:10" x14ac:dyDescent="0.25">
      <c r="A4647" s="59" t="s">
        <v>206</v>
      </c>
      <c r="B4647" s="46" t="s">
        <v>191</v>
      </c>
      <c r="C4647" s="46" t="s">
        <v>187</v>
      </c>
      <c r="D4647" s="46" t="s">
        <v>86</v>
      </c>
      <c r="E4647" s="68">
        <f>_xlfn.XLOOKUP(Tabela4[[#This Row],[Origem]],Tabela2[Estado],Tabela2[Id_Porto],-1)</f>
        <v>12</v>
      </c>
      <c r="F4647" s="68">
        <f>_xlfn.XLOOKUP(Tabela4[[#This Row],[Destino]],Tabela2[Estado],Tabela2[Id_Porto],-1)</f>
        <v>4</v>
      </c>
      <c r="G4647" s="68">
        <f>_xlfn.XLOOKUP(Tabela4[[#This Row],[Tipo]],Tabela5[Tipo],Tabela5[Id_Carga],-1)</f>
        <v>3</v>
      </c>
      <c r="H4647" s="59">
        <f>MONTH(DATE(2024, FIND(Tabela4[[#This Row],[Mês]], "janfevmarabrmaijunjulagosetoutnovdez")/3 + 1, 1))</f>
        <v>11</v>
      </c>
      <c r="I4647" s="51">
        <v>59</v>
      </c>
      <c r="J4647" s="47">
        <v>118</v>
      </c>
    </row>
    <row r="4648" spans="1:10" x14ac:dyDescent="0.25">
      <c r="A4648" s="59" t="s">
        <v>206</v>
      </c>
      <c r="B4648" s="46" t="s">
        <v>193</v>
      </c>
      <c r="C4648" s="46" t="s">
        <v>184</v>
      </c>
      <c r="D4648" s="46" t="s">
        <v>183</v>
      </c>
      <c r="E4648" s="68">
        <f>_xlfn.XLOOKUP(Tabela4[[#This Row],[Origem]],Tabela2[Estado],Tabela2[Id_Porto],-1)</f>
        <v>9</v>
      </c>
      <c r="F4648" s="68">
        <f>_xlfn.XLOOKUP(Tabela4[[#This Row],[Destino]],Tabela2[Estado],Tabela2[Id_Porto],-1)</f>
        <v>8</v>
      </c>
      <c r="G4648" s="68">
        <f>_xlfn.XLOOKUP(Tabela4[[#This Row],[Tipo]],Tabela5[Tipo],Tabela5[Id_Carga],-1)</f>
        <v>4</v>
      </c>
      <c r="H4648" s="59">
        <f>MONTH(DATE(2024, FIND(Tabela4[[#This Row],[Mês]], "janfevmarabrmaijunjulagosetoutnovdez")/3 + 1, 1))</f>
        <v>11</v>
      </c>
      <c r="I4648" s="51">
        <v>58</v>
      </c>
      <c r="J4648" s="47">
        <v>116</v>
      </c>
    </row>
    <row r="4649" spans="1:10" x14ac:dyDescent="0.25">
      <c r="A4649" s="59" t="s">
        <v>206</v>
      </c>
      <c r="B4649" s="46" t="s">
        <v>192</v>
      </c>
      <c r="C4649" s="46" t="s">
        <v>181</v>
      </c>
      <c r="D4649" s="46" t="s">
        <v>184</v>
      </c>
      <c r="E4649" s="68">
        <f>_xlfn.XLOOKUP(Tabela4[[#This Row],[Origem]],Tabela2[Estado],Tabela2[Id_Porto],-1)</f>
        <v>6</v>
      </c>
      <c r="F4649" s="68">
        <f>_xlfn.XLOOKUP(Tabela4[[#This Row],[Destino]],Tabela2[Estado],Tabela2[Id_Porto],-1)</f>
        <v>9</v>
      </c>
      <c r="G4649" s="68">
        <f>_xlfn.XLOOKUP(Tabela4[[#This Row],[Tipo]],Tabela5[Tipo],Tabela5[Id_Carga],-1)</f>
        <v>1</v>
      </c>
      <c r="H4649" s="59">
        <f>MONTH(DATE(2024, FIND(Tabela4[[#This Row],[Mês]], "janfevmarabrmaijunjulagosetoutnovdez")/3 + 1, 1))</f>
        <v>11</v>
      </c>
      <c r="I4649" s="51">
        <v>112</v>
      </c>
      <c r="J4649" s="47">
        <v>112</v>
      </c>
    </row>
    <row r="4650" spans="1:10" x14ac:dyDescent="0.25">
      <c r="A4650" s="59" t="s">
        <v>206</v>
      </c>
      <c r="B4650" s="46" t="s">
        <v>191</v>
      </c>
      <c r="C4650" s="46" t="s">
        <v>182</v>
      </c>
      <c r="D4650" s="46" t="s">
        <v>184</v>
      </c>
      <c r="E4650" s="68">
        <f>_xlfn.XLOOKUP(Tabela4[[#This Row],[Origem]],Tabela2[Estado],Tabela2[Id_Porto],-1)</f>
        <v>7</v>
      </c>
      <c r="F4650" s="68">
        <f>_xlfn.XLOOKUP(Tabela4[[#This Row],[Destino]],Tabela2[Estado],Tabela2[Id_Porto],-1)</f>
        <v>9</v>
      </c>
      <c r="G4650" s="68">
        <f>_xlfn.XLOOKUP(Tabela4[[#This Row],[Tipo]],Tabela5[Tipo],Tabela5[Id_Carga],-1)</f>
        <v>3</v>
      </c>
      <c r="H4650" s="59">
        <f>MONTH(DATE(2024, FIND(Tabela4[[#This Row],[Mês]], "janfevmarabrmaijunjulagosetoutnovdez")/3 + 1, 1))</f>
        <v>11</v>
      </c>
      <c r="I4650" s="51">
        <v>54</v>
      </c>
      <c r="J4650" s="47">
        <v>108</v>
      </c>
    </row>
    <row r="4651" spans="1:10" x14ac:dyDescent="0.25">
      <c r="A4651" s="59" t="s">
        <v>206</v>
      </c>
      <c r="B4651" s="46" t="s">
        <v>192</v>
      </c>
      <c r="C4651" s="46" t="s">
        <v>186</v>
      </c>
      <c r="D4651" s="46" t="s">
        <v>185</v>
      </c>
      <c r="E4651" s="68">
        <f>_xlfn.XLOOKUP(Tabela4[[#This Row],[Origem]],Tabela2[Estado],Tabela2[Id_Porto],-1)</f>
        <v>11</v>
      </c>
      <c r="F4651" s="68">
        <f>_xlfn.XLOOKUP(Tabela4[[#This Row],[Destino]],Tabela2[Estado],Tabela2[Id_Porto],-1)</f>
        <v>10</v>
      </c>
      <c r="G4651" s="68">
        <f>_xlfn.XLOOKUP(Tabela4[[#This Row],[Tipo]],Tabela5[Tipo],Tabela5[Id_Carga],-1)</f>
        <v>1</v>
      </c>
      <c r="H4651" s="59">
        <f>MONTH(DATE(2024, FIND(Tabela4[[#This Row],[Mês]], "janfevmarabrmaijunjulagosetoutnovdez")/3 + 1, 1))</f>
        <v>11</v>
      </c>
      <c r="I4651" s="51">
        <v>104</v>
      </c>
      <c r="J4651" s="47">
        <v>104</v>
      </c>
    </row>
    <row r="4652" spans="1:10" x14ac:dyDescent="0.25">
      <c r="A4652" s="59" t="s">
        <v>206</v>
      </c>
      <c r="B4652" s="46" t="s">
        <v>192</v>
      </c>
      <c r="C4652" s="46" t="s">
        <v>184</v>
      </c>
      <c r="D4652" s="46" t="s">
        <v>181</v>
      </c>
      <c r="E4652" s="68">
        <f>_xlfn.XLOOKUP(Tabela4[[#This Row],[Origem]],Tabela2[Estado],Tabela2[Id_Porto],-1)</f>
        <v>9</v>
      </c>
      <c r="F4652" s="68">
        <f>_xlfn.XLOOKUP(Tabela4[[#This Row],[Destino]],Tabela2[Estado],Tabela2[Id_Porto],-1)</f>
        <v>6</v>
      </c>
      <c r="G4652" s="68">
        <f>_xlfn.XLOOKUP(Tabela4[[#This Row],[Tipo]],Tabela5[Tipo],Tabela5[Id_Carga],-1)</f>
        <v>1</v>
      </c>
      <c r="H4652" s="59">
        <f>MONTH(DATE(2024, FIND(Tabela4[[#This Row],[Mês]], "janfevmarabrmaijunjulagosetoutnovdez")/3 + 1, 1))</f>
        <v>11</v>
      </c>
      <c r="I4652" s="51">
        <v>102</v>
      </c>
      <c r="J4652" s="47">
        <v>102</v>
      </c>
    </row>
    <row r="4653" spans="1:10" x14ac:dyDescent="0.25">
      <c r="A4653" s="59" t="s">
        <v>206</v>
      </c>
      <c r="B4653" s="46" t="s">
        <v>191</v>
      </c>
      <c r="C4653" s="46" t="s">
        <v>187</v>
      </c>
      <c r="D4653" s="46" t="s">
        <v>184</v>
      </c>
      <c r="E4653" s="68">
        <f>_xlfn.XLOOKUP(Tabela4[[#This Row],[Origem]],Tabela2[Estado],Tabela2[Id_Porto],-1)</f>
        <v>12</v>
      </c>
      <c r="F4653" s="68">
        <f>_xlfn.XLOOKUP(Tabela4[[#This Row],[Destino]],Tabela2[Estado],Tabela2[Id_Porto],-1)</f>
        <v>9</v>
      </c>
      <c r="G4653" s="68">
        <f>_xlfn.XLOOKUP(Tabela4[[#This Row],[Tipo]],Tabela5[Tipo],Tabela5[Id_Carga],-1)</f>
        <v>3</v>
      </c>
      <c r="H4653" s="59">
        <f>MONTH(DATE(2024, FIND(Tabela4[[#This Row],[Mês]], "janfevmarabrmaijunjulagosetoutnovdez")/3 + 1, 1))</f>
        <v>11</v>
      </c>
      <c r="I4653" s="51">
        <v>49</v>
      </c>
      <c r="J4653" s="47">
        <v>98</v>
      </c>
    </row>
    <row r="4654" spans="1:10" x14ac:dyDescent="0.25">
      <c r="A4654" s="59" t="s">
        <v>206</v>
      </c>
      <c r="B4654" s="46" t="s">
        <v>191</v>
      </c>
      <c r="C4654" s="46" t="s">
        <v>177</v>
      </c>
      <c r="D4654" s="46" t="s">
        <v>187</v>
      </c>
      <c r="E4654" s="68">
        <f>_xlfn.XLOOKUP(Tabela4[[#This Row],[Origem]],Tabela2[Estado],Tabela2[Id_Porto],-1)</f>
        <v>1</v>
      </c>
      <c r="F4654" s="68">
        <f>_xlfn.XLOOKUP(Tabela4[[#This Row],[Destino]],Tabela2[Estado],Tabela2[Id_Porto],-1)</f>
        <v>12</v>
      </c>
      <c r="G4654" s="68">
        <f>_xlfn.XLOOKUP(Tabela4[[#This Row],[Tipo]],Tabela5[Tipo],Tabela5[Id_Carga],-1)</f>
        <v>3</v>
      </c>
      <c r="H4654" s="59">
        <f>MONTH(DATE(2024, FIND(Tabela4[[#This Row],[Mês]], "janfevmarabrmaijunjulagosetoutnovdez")/3 + 1, 1))</f>
        <v>11</v>
      </c>
      <c r="I4654" s="51">
        <v>48</v>
      </c>
      <c r="J4654" s="47">
        <v>96</v>
      </c>
    </row>
    <row r="4655" spans="1:10" x14ac:dyDescent="0.25">
      <c r="A4655" s="59" t="s">
        <v>206</v>
      </c>
      <c r="B4655" s="46" t="s">
        <v>192</v>
      </c>
      <c r="C4655" s="46" t="s">
        <v>184</v>
      </c>
      <c r="D4655" s="46" t="s">
        <v>86</v>
      </c>
      <c r="E4655" s="68">
        <f>_xlfn.XLOOKUP(Tabela4[[#This Row],[Origem]],Tabela2[Estado],Tabela2[Id_Porto],-1)</f>
        <v>9</v>
      </c>
      <c r="F4655" s="68">
        <f>_xlfn.XLOOKUP(Tabela4[[#This Row],[Destino]],Tabela2[Estado],Tabela2[Id_Porto],-1)</f>
        <v>4</v>
      </c>
      <c r="G4655" s="68">
        <f>_xlfn.XLOOKUP(Tabela4[[#This Row],[Tipo]],Tabela5[Tipo],Tabela5[Id_Carga],-1)</f>
        <v>1</v>
      </c>
      <c r="H4655" s="59">
        <f>MONTH(DATE(2024, FIND(Tabela4[[#This Row],[Mês]], "janfevmarabrmaijunjulagosetoutnovdez")/3 + 1, 1))</f>
        <v>11</v>
      </c>
      <c r="I4655" s="51">
        <v>96</v>
      </c>
      <c r="J4655" s="47">
        <v>96</v>
      </c>
    </row>
    <row r="4656" spans="1:10" x14ac:dyDescent="0.25">
      <c r="A4656" s="59" t="s">
        <v>206</v>
      </c>
      <c r="B4656" s="46" t="s">
        <v>191</v>
      </c>
      <c r="C4656" s="46" t="s">
        <v>183</v>
      </c>
      <c r="D4656" s="46" t="s">
        <v>184</v>
      </c>
      <c r="E4656" s="68">
        <f>_xlfn.XLOOKUP(Tabela4[[#This Row],[Origem]],Tabela2[Estado],Tabela2[Id_Porto],-1)</f>
        <v>8</v>
      </c>
      <c r="F4656" s="68">
        <f>_xlfn.XLOOKUP(Tabela4[[#This Row],[Destino]],Tabela2[Estado],Tabela2[Id_Porto],-1)</f>
        <v>9</v>
      </c>
      <c r="G4656" s="68">
        <f>_xlfn.XLOOKUP(Tabela4[[#This Row],[Tipo]],Tabela5[Tipo],Tabela5[Id_Carga],-1)</f>
        <v>3</v>
      </c>
      <c r="H4656" s="59">
        <f>MONTH(DATE(2024, FIND(Tabela4[[#This Row],[Mês]], "janfevmarabrmaijunjulagosetoutnovdez")/3 + 1, 1))</f>
        <v>11</v>
      </c>
      <c r="I4656" s="51">
        <v>45</v>
      </c>
      <c r="J4656" s="47">
        <v>90</v>
      </c>
    </row>
    <row r="4657" spans="1:10" x14ac:dyDescent="0.25">
      <c r="A4657" s="59" t="s">
        <v>206</v>
      </c>
      <c r="B4657" s="46" t="s">
        <v>191</v>
      </c>
      <c r="C4657" s="46" t="s">
        <v>181</v>
      </c>
      <c r="D4657" s="46" t="s">
        <v>187</v>
      </c>
      <c r="E4657" s="68">
        <f>_xlfn.XLOOKUP(Tabela4[[#This Row],[Origem]],Tabela2[Estado],Tabela2[Id_Porto],-1)</f>
        <v>6</v>
      </c>
      <c r="F4657" s="68">
        <f>_xlfn.XLOOKUP(Tabela4[[#This Row],[Destino]],Tabela2[Estado],Tabela2[Id_Porto],-1)</f>
        <v>12</v>
      </c>
      <c r="G4657" s="68">
        <f>_xlfn.XLOOKUP(Tabela4[[#This Row],[Tipo]],Tabela5[Tipo],Tabela5[Id_Carga],-1)</f>
        <v>3</v>
      </c>
      <c r="H4657" s="59">
        <f>MONTH(DATE(2024, FIND(Tabela4[[#This Row],[Mês]], "janfevmarabrmaijunjulagosetoutnovdez")/3 + 1, 1))</f>
        <v>11</v>
      </c>
      <c r="I4657" s="51">
        <v>43</v>
      </c>
      <c r="J4657" s="47">
        <v>86</v>
      </c>
    </row>
    <row r="4658" spans="1:10" x14ac:dyDescent="0.25">
      <c r="A4658" s="59" t="s">
        <v>206</v>
      </c>
      <c r="B4658" s="46" t="s">
        <v>191</v>
      </c>
      <c r="C4658" s="46" t="s">
        <v>86</v>
      </c>
      <c r="D4658" s="46" t="s">
        <v>187</v>
      </c>
      <c r="E4658" s="68">
        <f>_xlfn.XLOOKUP(Tabela4[[#This Row],[Origem]],Tabela2[Estado],Tabela2[Id_Porto],-1)</f>
        <v>4</v>
      </c>
      <c r="F4658" s="68">
        <f>_xlfn.XLOOKUP(Tabela4[[#This Row],[Destino]],Tabela2[Estado],Tabela2[Id_Porto],-1)</f>
        <v>12</v>
      </c>
      <c r="G4658" s="68">
        <f>_xlfn.XLOOKUP(Tabela4[[#This Row],[Tipo]],Tabela5[Tipo],Tabela5[Id_Carga],-1)</f>
        <v>3</v>
      </c>
      <c r="H4658" s="59">
        <f>MONTH(DATE(2024, FIND(Tabela4[[#This Row],[Mês]], "janfevmarabrmaijunjulagosetoutnovdez")/3 + 1, 1))</f>
        <v>11</v>
      </c>
      <c r="I4658" s="51">
        <v>43</v>
      </c>
      <c r="J4658" s="47">
        <v>86</v>
      </c>
    </row>
    <row r="4659" spans="1:10" x14ac:dyDescent="0.25">
      <c r="A4659" s="59" t="s">
        <v>206</v>
      </c>
      <c r="B4659" s="46" t="s">
        <v>192</v>
      </c>
      <c r="C4659" s="46" t="s">
        <v>182</v>
      </c>
      <c r="D4659" s="46" t="s">
        <v>184</v>
      </c>
      <c r="E4659" s="68">
        <f>_xlfn.XLOOKUP(Tabela4[[#This Row],[Origem]],Tabela2[Estado],Tabela2[Id_Porto],-1)</f>
        <v>7</v>
      </c>
      <c r="F4659" s="68">
        <f>_xlfn.XLOOKUP(Tabela4[[#This Row],[Destino]],Tabela2[Estado],Tabela2[Id_Porto],-1)</f>
        <v>9</v>
      </c>
      <c r="G4659" s="68">
        <f>_xlfn.XLOOKUP(Tabela4[[#This Row],[Tipo]],Tabela5[Tipo],Tabela5[Id_Carga],-1)</f>
        <v>1</v>
      </c>
      <c r="H4659" s="59">
        <f>MONTH(DATE(2024, FIND(Tabela4[[#This Row],[Mês]], "janfevmarabrmaijunjulagosetoutnovdez")/3 + 1, 1))</f>
        <v>11</v>
      </c>
      <c r="I4659" s="51">
        <v>84</v>
      </c>
      <c r="J4659" s="47">
        <v>84</v>
      </c>
    </row>
    <row r="4660" spans="1:10" x14ac:dyDescent="0.25">
      <c r="A4660" s="59" t="s">
        <v>206</v>
      </c>
      <c r="B4660" s="46" t="s">
        <v>192</v>
      </c>
      <c r="C4660" s="46" t="s">
        <v>184</v>
      </c>
      <c r="D4660" s="46" t="s">
        <v>186</v>
      </c>
      <c r="E4660" s="68">
        <f>_xlfn.XLOOKUP(Tabela4[[#This Row],[Origem]],Tabela2[Estado],Tabela2[Id_Porto],-1)</f>
        <v>9</v>
      </c>
      <c r="F4660" s="68">
        <f>_xlfn.XLOOKUP(Tabela4[[#This Row],[Destino]],Tabela2[Estado],Tabela2[Id_Porto],-1)</f>
        <v>11</v>
      </c>
      <c r="G4660" s="68">
        <f>_xlfn.XLOOKUP(Tabela4[[#This Row],[Tipo]],Tabela5[Tipo],Tabela5[Id_Carga],-1)</f>
        <v>1</v>
      </c>
      <c r="H4660" s="59">
        <f>MONTH(DATE(2024, FIND(Tabela4[[#This Row],[Mês]], "janfevmarabrmaijunjulagosetoutnovdez")/3 + 1, 1))</f>
        <v>11</v>
      </c>
      <c r="I4660" s="51">
        <v>83</v>
      </c>
      <c r="J4660" s="47">
        <v>83</v>
      </c>
    </row>
    <row r="4661" spans="1:10" x14ac:dyDescent="0.25">
      <c r="A4661" s="59" t="s">
        <v>206</v>
      </c>
      <c r="B4661" s="46" t="s">
        <v>191</v>
      </c>
      <c r="C4661" s="46" t="s">
        <v>86</v>
      </c>
      <c r="D4661" s="46" t="s">
        <v>183</v>
      </c>
      <c r="E4661" s="68">
        <f>_xlfn.XLOOKUP(Tabela4[[#This Row],[Origem]],Tabela2[Estado],Tabela2[Id_Porto],-1)</f>
        <v>4</v>
      </c>
      <c r="F4661" s="68">
        <f>_xlfn.XLOOKUP(Tabela4[[#This Row],[Destino]],Tabela2[Estado],Tabela2[Id_Porto],-1)</f>
        <v>8</v>
      </c>
      <c r="G4661" s="68">
        <f>_xlfn.XLOOKUP(Tabela4[[#This Row],[Tipo]],Tabela5[Tipo],Tabela5[Id_Carga],-1)</f>
        <v>3</v>
      </c>
      <c r="H4661" s="59">
        <f>MONTH(DATE(2024, FIND(Tabela4[[#This Row],[Mês]], "janfevmarabrmaijunjulagosetoutnovdez")/3 + 1, 1))</f>
        <v>11</v>
      </c>
      <c r="I4661" s="51">
        <v>40</v>
      </c>
      <c r="J4661" s="47">
        <v>80</v>
      </c>
    </row>
    <row r="4662" spans="1:10" x14ac:dyDescent="0.25">
      <c r="A4662" s="59" t="s">
        <v>206</v>
      </c>
      <c r="B4662" s="46" t="s">
        <v>191</v>
      </c>
      <c r="C4662" s="46" t="s">
        <v>186</v>
      </c>
      <c r="D4662" s="46" t="s">
        <v>186</v>
      </c>
      <c r="E4662" s="68">
        <f>_xlfn.XLOOKUP(Tabela4[[#This Row],[Origem]],Tabela2[Estado],Tabela2[Id_Porto],-1)</f>
        <v>11</v>
      </c>
      <c r="F4662" s="68">
        <f>_xlfn.XLOOKUP(Tabela4[[#This Row],[Destino]],Tabela2[Estado],Tabela2[Id_Porto],-1)</f>
        <v>11</v>
      </c>
      <c r="G4662" s="68">
        <f>_xlfn.XLOOKUP(Tabela4[[#This Row],[Tipo]],Tabela5[Tipo],Tabela5[Id_Carga],-1)</f>
        <v>3</v>
      </c>
      <c r="H4662" s="59">
        <f>MONTH(DATE(2024, FIND(Tabela4[[#This Row],[Mês]], "janfevmarabrmaijunjulagosetoutnovdez")/3 + 1, 1))</f>
        <v>11</v>
      </c>
      <c r="I4662" s="51">
        <v>40</v>
      </c>
      <c r="J4662" s="47">
        <v>80</v>
      </c>
    </row>
    <row r="4663" spans="1:10" x14ac:dyDescent="0.25">
      <c r="A4663" s="59" t="s">
        <v>206</v>
      </c>
      <c r="B4663" s="46" t="s">
        <v>191</v>
      </c>
      <c r="C4663" s="46" t="s">
        <v>183</v>
      </c>
      <c r="D4663" s="46" t="s">
        <v>184</v>
      </c>
      <c r="E4663" s="68">
        <f>_xlfn.XLOOKUP(Tabela4[[#This Row],[Origem]],Tabela2[Estado],Tabela2[Id_Porto],-1)</f>
        <v>8</v>
      </c>
      <c r="F4663" s="68">
        <f>_xlfn.XLOOKUP(Tabela4[[#This Row],[Destino]],Tabela2[Estado],Tabela2[Id_Porto],-1)</f>
        <v>9</v>
      </c>
      <c r="G4663" s="68">
        <f>_xlfn.XLOOKUP(Tabela4[[#This Row],[Tipo]],Tabela5[Tipo],Tabela5[Id_Carga],-1)</f>
        <v>3</v>
      </c>
      <c r="H4663" s="59">
        <f>MONTH(DATE(2024, FIND(Tabela4[[#This Row],[Mês]], "janfevmarabrmaijunjulagosetoutnovdez")/3 + 1, 1))</f>
        <v>11</v>
      </c>
      <c r="I4663" s="51">
        <v>38</v>
      </c>
      <c r="J4663" s="47">
        <v>76</v>
      </c>
    </row>
    <row r="4664" spans="1:10" x14ac:dyDescent="0.25">
      <c r="A4664" s="59" t="s">
        <v>206</v>
      </c>
      <c r="B4664" s="46" t="s">
        <v>191</v>
      </c>
      <c r="C4664" s="46" t="s">
        <v>86</v>
      </c>
      <c r="D4664" s="46" t="s">
        <v>178</v>
      </c>
      <c r="E4664" s="68">
        <f>_xlfn.XLOOKUP(Tabela4[[#This Row],[Origem]],Tabela2[Estado],Tabela2[Id_Porto],-1)</f>
        <v>4</v>
      </c>
      <c r="F4664" s="68">
        <f>_xlfn.XLOOKUP(Tabela4[[#This Row],[Destino]],Tabela2[Estado],Tabela2[Id_Porto],-1)</f>
        <v>2</v>
      </c>
      <c r="G4664" s="68">
        <f>_xlfn.XLOOKUP(Tabela4[[#This Row],[Tipo]],Tabela5[Tipo],Tabela5[Id_Carga],-1)</f>
        <v>3</v>
      </c>
      <c r="H4664" s="59">
        <f>MONTH(DATE(2024, FIND(Tabela4[[#This Row],[Mês]], "janfevmarabrmaijunjulagosetoutnovdez")/3 + 1, 1))</f>
        <v>11</v>
      </c>
      <c r="I4664" s="51">
        <v>37</v>
      </c>
      <c r="J4664" s="47">
        <v>74</v>
      </c>
    </row>
    <row r="4665" spans="1:10" x14ac:dyDescent="0.25">
      <c r="A4665" s="59" t="s">
        <v>206</v>
      </c>
      <c r="B4665" s="46" t="s">
        <v>191</v>
      </c>
      <c r="C4665" s="46" t="s">
        <v>183</v>
      </c>
      <c r="D4665" s="46" t="s">
        <v>177</v>
      </c>
      <c r="E4665" s="68">
        <f>_xlfn.XLOOKUP(Tabela4[[#This Row],[Origem]],Tabela2[Estado],Tabela2[Id_Porto],-1)</f>
        <v>8</v>
      </c>
      <c r="F4665" s="68">
        <f>_xlfn.XLOOKUP(Tabela4[[#This Row],[Destino]],Tabela2[Estado],Tabela2[Id_Porto],-1)</f>
        <v>1</v>
      </c>
      <c r="G4665" s="68">
        <f>_xlfn.XLOOKUP(Tabela4[[#This Row],[Tipo]],Tabela5[Tipo],Tabela5[Id_Carga],-1)</f>
        <v>3</v>
      </c>
      <c r="H4665" s="59">
        <f>MONTH(DATE(2024, FIND(Tabela4[[#This Row],[Mês]], "janfevmarabrmaijunjulagosetoutnovdez")/3 + 1, 1))</f>
        <v>11</v>
      </c>
      <c r="I4665" s="51">
        <v>37</v>
      </c>
      <c r="J4665" s="47">
        <v>74</v>
      </c>
    </row>
    <row r="4666" spans="1:10" x14ac:dyDescent="0.25">
      <c r="A4666" s="59" t="s">
        <v>206</v>
      </c>
      <c r="B4666" s="46" t="s">
        <v>191</v>
      </c>
      <c r="C4666" s="46" t="s">
        <v>187</v>
      </c>
      <c r="D4666" s="46" t="s">
        <v>181</v>
      </c>
      <c r="E4666" s="68">
        <f>_xlfn.XLOOKUP(Tabela4[[#This Row],[Origem]],Tabela2[Estado],Tabela2[Id_Porto],-1)</f>
        <v>12</v>
      </c>
      <c r="F4666" s="68">
        <f>_xlfn.XLOOKUP(Tabela4[[#This Row],[Destino]],Tabela2[Estado],Tabela2[Id_Porto],-1)</f>
        <v>6</v>
      </c>
      <c r="G4666" s="68">
        <f>_xlfn.XLOOKUP(Tabela4[[#This Row],[Tipo]],Tabela5[Tipo],Tabela5[Id_Carga],-1)</f>
        <v>3</v>
      </c>
      <c r="H4666" s="59">
        <f>MONTH(DATE(2024, FIND(Tabela4[[#This Row],[Mês]], "janfevmarabrmaijunjulagosetoutnovdez")/3 + 1, 1))</f>
        <v>11</v>
      </c>
      <c r="I4666" s="51">
        <v>37</v>
      </c>
      <c r="J4666" s="47">
        <v>74</v>
      </c>
    </row>
    <row r="4667" spans="1:10" x14ac:dyDescent="0.25">
      <c r="A4667" s="59" t="s">
        <v>206</v>
      </c>
      <c r="B4667" s="46" t="s">
        <v>191</v>
      </c>
      <c r="C4667" s="46" t="s">
        <v>181</v>
      </c>
      <c r="D4667" s="46" t="s">
        <v>180</v>
      </c>
      <c r="E4667" s="68">
        <f>_xlfn.XLOOKUP(Tabela4[[#This Row],[Origem]],Tabela2[Estado],Tabela2[Id_Porto],-1)</f>
        <v>6</v>
      </c>
      <c r="F4667" s="68">
        <f>_xlfn.XLOOKUP(Tabela4[[#This Row],[Destino]],Tabela2[Estado],Tabela2[Id_Porto],-1)</f>
        <v>5</v>
      </c>
      <c r="G4667" s="68">
        <f>_xlfn.XLOOKUP(Tabela4[[#This Row],[Tipo]],Tabela5[Tipo],Tabela5[Id_Carga],-1)</f>
        <v>3</v>
      </c>
      <c r="H4667" s="59">
        <f>MONTH(DATE(2024, FIND(Tabela4[[#This Row],[Mês]], "janfevmarabrmaijunjulagosetoutnovdez")/3 + 1, 1))</f>
        <v>11</v>
      </c>
      <c r="I4667" s="51">
        <v>35</v>
      </c>
      <c r="J4667" s="47">
        <v>70</v>
      </c>
    </row>
    <row r="4668" spans="1:10" x14ac:dyDescent="0.25">
      <c r="A4668" s="59" t="s">
        <v>206</v>
      </c>
      <c r="B4668" s="46" t="s">
        <v>192</v>
      </c>
      <c r="C4668" s="46" t="s">
        <v>186</v>
      </c>
      <c r="D4668" s="46" t="s">
        <v>186</v>
      </c>
      <c r="E4668" s="68">
        <f>_xlfn.XLOOKUP(Tabela4[[#This Row],[Origem]],Tabela2[Estado],Tabela2[Id_Porto],-1)</f>
        <v>11</v>
      </c>
      <c r="F4668" s="68">
        <f>_xlfn.XLOOKUP(Tabela4[[#This Row],[Destino]],Tabela2[Estado],Tabela2[Id_Porto],-1)</f>
        <v>11</v>
      </c>
      <c r="G4668" s="68">
        <f>_xlfn.XLOOKUP(Tabela4[[#This Row],[Tipo]],Tabela5[Tipo],Tabela5[Id_Carga],-1)</f>
        <v>1</v>
      </c>
      <c r="H4668" s="59">
        <f>MONTH(DATE(2024, FIND(Tabela4[[#This Row],[Mês]], "janfevmarabrmaijunjulagosetoutnovdez")/3 + 1, 1))</f>
        <v>11</v>
      </c>
      <c r="I4668" s="51">
        <v>70</v>
      </c>
      <c r="J4668" s="47">
        <v>70</v>
      </c>
    </row>
    <row r="4669" spans="1:10" x14ac:dyDescent="0.25">
      <c r="A4669" s="59" t="s">
        <v>206</v>
      </c>
      <c r="B4669" s="46" t="s">
        <v>192</v>
      </c>
      <c r="C4669" s="46" t="s">
        <v>86</v>
      </c>
      <c r="D4669" s="46" t="s">
        <v>187</v>
      </c>
      <c r="E4669" s="68">
        <f>_xlfn.XLOOKUP(Tabela4[[#This Row],[Origem]],Tabela2[Estado],Tabela2[Id_Porto],-1)</f>
        <v>4</v>
      </c>
      <c r="F4669" s="68">
        <f>_xlfn.XLOOKUP(Tabela4[[#This Row],[Destino]],Tabela2[Estado],Tabela2[Id_Porto],-1)</f>
        <v>12</v>
      </c>
      <c r="G4669" s="68">
        <f>_xlfn.XLOOKUP(Tabela4[[#This Row],[Tipo]],Tabela5[Tipo],Tabela5[Id_Carga],-1)</f>
        <v>1</v>
      </c>
      <c r="H4669" s="59">
        <f>MONTH(DATE(2024, FIND(Tabela4[[#This Row],[Mês]], "janfevmarabrmaijunjulagosetoutnovdez")/3 + 1, 1))</f>
        <v>11</v>
      </c>
      <c r="I4669" s="51">
        <v>68</v>
      </c>
      <c r="J4669" s="47">
        <v>68</v>
      </c>
    </row>
    <row r="4670" spans="1:10" x14ac:dyDescent="0.25">
      <c r="A4670" s="59" t="s">
        <v>206</v>
      </c>
      <c r="B4670" s="46" t="s">
        <v>192</v>
      </c>
      <c r="C4670" s="46" t="s">
        <v>183</v>
      </c>
      <c r="D4670" s="46" t="s">
        <v>186</v>
      </c>
      <c r="E4670" s="68">
        <f>_xlfn.XLOOKUP(Tabela4[[#This Row],[Origem]],Tabela2[Estado],Tabela2[Id_Porto],-1)</f>
        <v>8</v>
      </c>
      <c r="F4670" s="68">
        <f>_xlfn.XLOOKUP(Tabela4[[#This Row],[Destino]],Tabela2[Estado],Tabela2[Id_Porto],-1)</f>
        <v>11</v>
      </c>
      <c r="G4670" s="68">
        <f>_xlfn.XLOOKUP(Tabela4[[#This Row],[Tipo]],Tabela5[Tipo],Tabela5[Id_Carga],-1)</f>
        <v>1</v>
      </c>
      <c r="H4670" s="59">
        <f>MONTH(DATE(2024, FIND(Tabela4[[#This Row],[Mês]], "janfevmarabrmaijunjulagosetoutnovdez")/3 + 1, 1))</f>
        <v>11</v>
      </c>
      <c r="I4670" s="51">
        <v>68</v>
      </c>
      <c r="J4670" s="47">
        <v>68</v>
      </c>
    </row>
    <row r="4671" spans="1:10" x14ac:dyDescent="0.25">
      <c r="A4671" s="59" t="s">
        <v>206</v>
      </c>
      <c r="B4671" s="46" t="s">
        <v>191</v>
      </c>
      <c r="C4671" s="46" t="s">
        <v>184</v>
      </c>
      <c r="D4671" s="46" t="s">
        <v>181</v>
      </c>
      <c r="E4671" s="68">
        <f>_xlfn.XLOOKUP(Tabela4[[#This Row],[Origem]],Tabela2[Estado],Tabela2[Id_Porto],-1)</f>
        <v>9</v>
      </c>
      <c r="F4671" s="68">
        <f>_xlfn.XLOOKUP(Tabela4[[#This Row],[Destino]],Tabela2[Estado],Tabela2[Id_Porto],-1)</f>
        <v>6</v>
      </c>
      <c r="G4671" s="68">
        <f>_xlfn.XLOOKUP(Tabela4[[#This Row],[Tipo]],Tabela5[Tipo],Tabela5[Id_Carga],-1)</f>
        <v>3</v>
      </c>
      <c r="H4671" s="59">
        <f>MONTH(DATE(2024, FIND(Tabela4[[#This Row],[Mês]], "janfevmarabrmaijunjulagosetoutnovdez")/3 + 1, 1))</f>
        <v>11</v>
      </c>
      <c r="I4671" s="51">
        <v>33</v>
      </c>
      <c r="J4671" s="47">
        <v>66</v>
      </c>
    </row>
    <row r="4672" spans="1:10" x14ac:dyDescent="0.25">
      <c r="A4672" s="59" t="s">
        <v>206</v>
      </c>
      <c r="B4672" s="46" t="s">
        <v>191</v>
      </c>
      <c r="C4672" s="46" t="s">
        <v>186</v>
      </c>
      <c r="D4672" s="46" t="s">
        <v>186</v>
      </c>
      <c r="E4672" s="68">
        <f>_xlfn.XLOOKUP(Tabela4[[#This Row],[Origem]],Tabela2[Estado],Tabela2[Id_Porto],-1)</f>
        <v>11</v>
      </c>
      <c r="F4672" s="68">
        <f>_xlfn.XLOOKUP(Tabela4[[#This Row],[Destino]],Tabela2[Estado],Tabela2[Id_Porto],-1)</f>
        <v>11</v>
      </c>
      <c r="G4672" s="68">
        <f>_xlfn.XLOOKUP(Tabela4[[#This Row],[Tipo]],Tabela5[Tipo],Tabela5[Id_Carga],-1)</f>
        <v>3</v>
      </c>
      <c r="H4672" s="59">
        <f>MONTH(DATE(2024, FIND(Tabela4[[#This Row],[Mês]], "janfevmarabrmaijunjulagosetoutnovdez")/3 + 1, 1))</f>
        <v>11</v>
      </c>
      <c r="I4672" s="51">
        <v>31</v>
      </c>
      <c r="J4672" s="47">
        <v>62</v>
      </c>
    </row>
    <row r="4673" spans="1:10" x14ac:dyDescent="0.25">
      <c r="A4673" s="59" t="s">
        <v>206</v>
      </c>
      <c r="B4673" s="46" t="s">
        <v>191</v>
      </c>
      <c r="C4673" s="46" t="s">
        <v>187</v>
      </c>
      <c r="D4673" s="46" t="s">
        <v>185</v>
      </c>
      <c r="E4673" s="68">
        <f>_xlfn.XLOOKUP(Tabela4[[#This Row],[Origem]],Tabela2[Estado],Tabela2[Id_Porto],-1)</f>
        <v>12</v>
      </c>
      <c r="F4673" s="68">
        <f>_xlfn.XLOOKUP(Tabela4[[#This Row],[Destino]],Tabela2[Estado],Tabela2[Id_Porto],-1)</f>
        <v>10</v>
      </c>
      <c r="G4673" s="68">
        <f>_xlfn.XLOOKUP(Tabela4[[#This Row],[Tipo]],Tabela5[Tipo],Tabela5[Id_Carga],-1)</f>
        <v>3</v>
      </c>
      <c r="H4673" s="59">
        <f>MONTH(DATE(2024, FIND(Tabela4[[#This Row],[Mês]], "janfevmarabrmaijunjulagosetoutnovdez")/3 + 1, 1))</f>
        <v>11</v>
      </c>
      <c r="I4673" s="51">
        <v>30</v>
      </c>
      <c r="J4673" s="47">
        <v>60</v>
      </c>
    </row>
    <row r="4674" spans="1:10" x14ac:dyDescent="0.25">
      <c r="A4674" s="59" t="s">
        <v>206</v>
      </c>
      <c r="B4674" s="46" t="s">
        <v>193</v>
      </c>
      <c r="C4674" s="46" t="s">
        <v>184</v>
      </c>
      <c r="D4674" s="46" t="s">
        <v>181</v>
      </c>
      <c r="E4674" s="68">
        <f>_xlfn.XLOOKUP(Tabela4[[#This Row],[Origem]],Tabela2[Estado],Tabela2[Id_Porto],-1)</f>
        <v>9</v>
      </c>
      <c r="F4674" s="68">
        <f>_xlfn.XLOOKUP(Tabela4[[#This Row],[Destino]],Tabela2[Estado],Tabela2[Id_Porto],-1)</f>
        <v>6</v>
      </c>
      <c r="G4674" s="68">
        <f>_xlfn.XLOOKUP(Tabela4[[#This Row],[Tipo]],Tabela5[Tipo],Tabela5[Id_Carga],-1)</f>
        <v>4</v>
      </c>
      <c r="H4674" s="59">
        <f>MONTH(DATE(2024, FIND(Tabela4[[#This Row],[Mês]], "janfevmarabrmaijunjulagosetoutnovdez")/3 + 1, 1))</f>
        <v>11</v>
      </c>
      <c r="I4674" s="51">
        <v>30</v>
      </c>
      <c r="J4674" s="47">
        <v>60</v>
      </c>
    </row>
    <row r="4675" spans="1:10" x14ac:dyDescent="0.25">
      <c r="A4675" s="59" t="s">
        <v>206</v>
      </c>
      <c r="B4675" s="46" t="s">
        <v>192</v>
      </c>
      <c r="C4675" s="46" t="s">
        <v>186</v>
      </c>
      <c r="D4675" s="46" t="s">
        <v>180</v>
      </c>
      <c r="E4675" s="68">
        <f>_xlfn.XLOOKUP(Tabela4[[#This Row],[Origem]],Tabela2[Estado],Tabela2[Id_Porto],-1)</f>
        <v>11</v>
      </c>
      <c r="F4675" s="68">
        <f>_xlfn.XLOOKUP(Tabela4[[#This Row],[Destino]],Tabela2[Estado],Tabela2[Id_Porto],-1)</f>
        <v>5</v>
      </c>
      <c r="G4675" s="68">
        <f>_xlfn.XLOOKUP(Tabela4[[#This Row],[Tipo]],Tabela5[Tipo],Tabela5[Id_Carga],-1)</f>
        <v>1</v>
      </c>
      <c r="H4675" s="59">
        <f>MONTH(DATE(2024, FIND(Tabela4[[#This Row],[Mês]], "janfevmarabrmaijunjulagosetoutnovdez")/3 + 1, 1))</f>
        <v>11</v>
      </c>
      <c r="I4675" s="51">
        <v>59</v>
      </c>
      <c r="J4675" s="47">
        <v>59</v>
      </c>
    </row>
    <row r="4676" spans="1:10" x14ac:dyDescent="0.25">
      <c r="A4676" s="59" t="s">
        <v>206</v>
      </c>
      <c r="B4676" s="46" t="s">
        <v>192</v>
      </c>
      <c r="C4676" s="46" t="s">
        <v>180</v>
      </c>
      <c r="D4676" s="46" t="s">
        <v>177</v>
      </c>
      <c r="E4676" s="68">
        <f>_xlfn.XLOOKUP(Tabela4[[#This Row],[Origem]],Tabela2[Estado],Tabela2[Id_Porto],-1)</f>
        <v>5</v>
      </c>
      <c r="F4676" s="68">
        <f>_xlfn.XLOOKUP(Tabela4[[#This Row],[Destino]],Tabela2[Estado],Tabela2[Id_Porto],-1)</f>
        <v>1</v>
      </c>
      <c r="G4676" s="68">
        <f>_xlfn.XLOOKUP(Tabela4[[#This Row],[Tipo]],Tabela5[Tipo],Tabela5[Id_Carga],-1)</f>
        <v>1</v>
      </c>
      <c r="H4676" s="59">
        <f>MONTH(DATE(2024, FIND(Tabela4[[#This Row],[Mês]], "janfevmarabrmaijunjulagosetoutnovdez")/3 + 1, 1))</f>
        <v>11</v>
      </c>
      <c r="I4676" s="51">
        <v>57</v>
      </c>
      <c r="J4676" s="47">
        <v>57</v>
      </c>
    </row>
    <row r="4677" spans="1:10" x14ac:dyDescent="0.25">
      <c r="A4677" s="59" t="s">
        <v>206</v>
      </c>
      <c r="B4677" s="46" t="s">
        <v>191</v>
      </c>
      <c r="C4677" s="46" t="s">
        <v>184</v>
      </c>
      <c r="D4677" s="46" t="s">
        <v>86</v>
      </c>
      <c r="E4677" s="68">
        <f>_xlfn.XLOOKUP(Tabela4[[#This Row],[Origem]],Tabela2[Estado],Tabela2[Id_Porto],-1)</f>
        <v>9</v>
      </c>
      <c r="F4677" s="68">
        <f>_xlfn.XLOOKUP(Tabela4[[#This Row],[Destino]],Tabela2[Estado],Tabela2[Id_Porto],-1)</f>
        <v>4</v>
      </c>
      <c r="G4677" s="68">
        <f>_xlfn.XLOOKUP(Tabela4[[#This Row],[Tipo]],Tabela5[Tipo],Tabela5[Id_Carga],-1)</f>
        <v>3</v>
      </c>
      <c r="H4677" s="59">
        <f>MONTH(DATE(2024, FIND(Tabela4[[#This Row],[Mês]], "janfevmarabrmaijunjulagosetoutnovdez")/3 + 1, 1))</f>
        <v>11</v>
      </c>
      <c r="I4677" s="51">
        <v>28</v>
      </c>
      <c r="J4677" s="47">
        <v>56</v>
      </c>
    </row>
    <row r="4678" spans="1:10" x14ac:dyDescent="0.25">
      <c r="A4678" s="59" t="s">
        <v>206</v>
      </c>
      <c r="B4678" s="46" t="s">
        <v>191</v>
      </c>
      <c r="C4678" s="46" t="s">
        <v>184</v>
      </c>
      <c r="D4678" s="46" t="s">
        <v>86</v>
      </c>
      <c r="E4678" s="68">
        <f>_xlfn.XLOOKUP(Tabela4[[#This Row],[Origem]],Tabela2[Estado],Tabela2[Id_Porto],-1)</f>
        <v>9</v>
      </c>
      <c r="F4678" s="68">
        <f>_xlfn.XLOOKUP(Tabela4[[#This Row],[Destino]],Tabela2[Estado],Tabela2[Id_Porto],-1)</f>
        <v>4</v>
      </c>
      <c r="G4678" s="68">
        <f>_xlfn.XLOOKUP(Tabela4[[#This Row],[Tipo]],Tabela5[Tipo],Tabela5[Id_Carga],-1)</f>
        <v>3</v>
      </c>
      <c r="H4678" s="59">
        <f>MONTH(DATE(2024, FIND(Tabela4[[#This Row],[Mês]], "janfevmarabrmaijunjulagosetoutnovdez")/3 + 1, 1))</f>
        <v>11</v>
      </c>
      <c r="I4678" s="51">
        <v>27</v>
      </c>
      <c r="J4678" s="47">
        <v>54</v>
      </c>
    </row>
    <row r="4679" spans="1:10" x14ac:dyDescent="0.25">
      <c r="A4679" s="59" t="s">
        <v>206</v>
      </c>
      <c r="B4679" s="46" t="s">
        <v>192</v>
      </c>
      <c r="C4679" s="46" t="s">
        <v>186</v>
      </c>
      <c r="D4679" s="46" t="s">
        <v>177</v>
      </c>
      <c r="E4679" s="68">
        <f>_xlfn.XLOOKUP(Tabela4[[#This Row],[Origem]],Tabela2[Estado],Tabela2[Id_Porto],-1)</f>
        <v>11</v>
      </c>
      <c r="F4679" s="68">
        <f>_xlfn.XLOOKUP(Tabela4[[#This Row],[Destino]],Tabela2[Estado],Tabela2[Id_Porto],-1)</f>
        <v>1</v>
      </c>
      <c r="G4679" s="68">
        <f>_xlfn.XLOOKUP(Tabela4[[#This Row],[Tipo]],Tabela5[Tipo],Tabela5[Id_Carga],-1)</f>
        <v>1</v>
      </c>
      <c r="H4679" s="59">
        <f>MONTH(DATE(2024, FIND(Tabela4[[#This Row],[Mês]], "janfevmarabrmaijunjulagosetoutnovdez")/3 + 1, 1))</f>
        <v>11</v>
      </c>
      <c r="I4679" s="51">
        <v>53</v>
      </c>
      <c r="J4679" s="47">
        <v>53</v>
      </c>
    </row>
    <row r="4680" spans="1:10" x14ac:dyDescent="0.25">
      <c r="A4680" s="59" t="s">
        <v>206</v>
      </c>
      <c r="B4680" s="46" t="s">
        <v>192</v>
      </c>
      <c r="C4680" s="46" t="s">
        <v>181</v>
      </c>
      <c r="D4680" s="46" t="s">
        <v>186</v>
      </c>
      <c r="E4680" s="68">
        <f>_xlfn.XLOOKUP(Tabela4[[#This Row],[Origem]],Tabela2[Estado],Tabela2[Id_Porto],-1)</f>
        <v>6</v>
      </c>
      <c r="F4680" s="68">
        <f>_xlfn.XLOOKUP(Tabela4[[#This Row],[Destino]],Tabela2[Estado],Tabela2[Id_Porto],-1)</f>
        <v>11</v>
      </c>
      <c r="G4680" s="68">
        <f>_xlfn.XLOOKUP(Tabela4[[#This Row],[Tipo]],Tabela5[Tipo],Tabela5[Id_Carga],-1)</f>
        <v>1</v>
      </c>
      <c r="H4680" s="59">
        <f>MONTH(DATE(2024, FIND(Tabela4[[#This Row],[Mês]], "janfevmarabrmaijunjulagosetoutnovdez")/3 + 1, 1))</f>
        <v>11</v>
      </c>
      <c r="I4680" s="51">
        <v>52</v>
      </c>
      <c r="J4680" s="47">
        <v>52</v>
      </c>
    </row>
    <row r="4681" spans="1:10" x14ac:dyDescent="0.25">
      <c r="A4681" s="59" t="s">
        <v>206</v>
      </c>
      <c r="B4681" s="46" t="s">
        <v>192</v>
      </c>
      <c r="C4681" s="46" t="s">
        <v>182</v>
      </c>
      <c r="D4681" s="46" t="s">
        <v>184</v>
      </c>
      <c r="E4681" s="68">
        <f>_xlfn.XLOOKUP(Tabela4[[#This Row],[Origem]],Tabela2[Estado],Tabela2[Id_Porto],-1)</f>
        <v>7</v>
      </c>
      <c r="F4681" s="68">
        <f>_xlfn.XLOOKUP(Tabela4[[#This Row],[Destino]],Tabela2[Estado],Tabela2[Id_Porto],-1)</f>
        <v>9</v>
      </c>
      <c r="G4681" s="68">
        <f>_xlfn.XLOOKUP(Tabela4[[#This Row],[Tipo]],Tabela5[Tipo],Tabela5[Id_Carga],-1)</f>
        <v>1</v>
      </c>
      <c r="H4681" s="59">
        <f>MONTH(DATE(2024, FIND(Tabela4[[#This Row],[Mês]], "janfevmarabrmaijunjulagosetoutnovdez")/3 + 1, 1))</f>
        <v>11</v>
      </c>
      <c r="I4681" s="51">
        <v>51</v>
      </c>
      <c r="J4681" s="47">
        <v>51</v>
      </c>
    </row>
    <row r="4682" spans="1:10" x14ac:dyDescent="0.25">
      <c r="A4682" s="59" t="s">
        <v>206</v>
      </c>
      <c r="B4682" s="46" t="s">
        <v>192</v>
      </c>
      <c r="C4682" s="46" t="s">
        <v>184</v>
      </c>
      <c r="D4682" s="46" t="s">
        <v>183</v>
      </c>
      <c r="E4682" s="68">
        <f>_xlfn.XLOOKUP(Tabela4[[#This Row],[Origem]],Tabela2[Estado],Tabela2[Id_Porto],-1)</f>
        <v>9</v>
      </c>
      <c r="F4682" s="68">
        <f>_xlfn.XLOOKUP(Tabela4[[#This Row],[Destino]],Tabela2[Estado],Tabela2[Id_Porto],-1)</f>
        <v>8</v>
      </c>
      <c r="G4682" s="68">
        <f>_xlfn.XLOOKUP(Tabela4[[#This Row],[Tipo]],Tabela5[Tipo],Tabela5[Id_Carga],-1)</f>
        <v>1</v>
      </c>
      <c r="H4682" s="59">
        <f>MONTH(DATE(2024, FIND(Tabela4[[#This Row],[Mês]], "janfevmarabrmaijunjulagosetoutnovdez")/3 + 1, 1))</f>
        <v>11</v>
      </c>
      <c r="I4682" s="51">
        <v>51</v>
      </c>
      <c r="J4682" s="47">
        <v>51</v>
      </c>
    </row>
    <row r="4683" spans="1:10" x14ac:dyDescent="0.25">
      <c r="A4683" s="59" t="s">
        <v>206</v>
      </c>
      <c r="B4683" s="46" t="s">
        <v>191</v>
      </c>
      <c r="C4683" s="46" t="s">
        <v>183</v>
      </c>
      <c r="D4683" s="46" t="s">
        <v>184</v>
      </c>
      <c r="E4683" s="68">
        <f>_xlfn.XLOOKUP(Tabela4[[#This Row],[Origem]],Tabela2[Estado],Tabela2[Id_Porto],-1)</f>
        <v>8</v>
      </c>
      <c r="F4683" s="68">
        <f>_xlfn.XLOOKUP(Tabela4[[#This Row],[Destino]],Tabela2[Estado],Tabela2[Id_Porto],-1)</f>
        <v>9</v>
      </c>
      <c r="G4683" s="68">
        <f>_xlfn.XLOOKUP(Tabela4[[#This Row],[Tipo]],Tabela5[Tipo],Tabela5[Id_Carga],-1)</f>
        <v>3</v>
      </c>
      <c r="H4683" s="59">
        <f>MONTH(DATE(2024, FIND(Tabela4[[#This Row],[Mês]], "janfevmarabrmaijunjulagosetoutnovdez")/3 + 1, 1))</f>
        <v>11</v>
      </c>
      <c r="I4683" s="51">
        <v>25</v>
      </c>
      <c r="J4683" s="47">
        <v>50</v>
      </c>
    </row>
    <row r="4684" spans="1:10" x14ac:dyDescent="0.25">
      <c r="A4684" s="59" t="s">
        <v>206</v>
      </c>
      <c r="B4684" s="46" t="s">
        <v>192</v>
      </c>
      <c r="C4684" s="46" t="s">
        <v>186</v>
      </c>
      <c r="D4684" s="46" t="s">
        <v>86</v>
      </c>
      <c r="E4684" s="68">
        <f>_xlfn.XLOOKUP(Tabela4[[#This Row],[Origem]],Tabela2[Estado],Tabela2[Id_Porto],-1)</f>
        <v>11</v>
      </c>
      <c r="F4684" s="68">
        <f>_xlfn.XLOOKUP(Tabela4[[#This Row],[Destino]],Tabela2[Estado],Tabela2[Id_Porto],-1)</f>
        <v>4</v>
      </c>
      <c r="G4684" s="68">
        <f>_xlfn.XLOOKUP(Tabela4[[#This Row],[Tipo]],Tabela5[Tipo],Tabela5[Id_Carga],-1)</f>
        <v>1</v>
      </c>
      <c r="H4684" s="59">
        <f>MONTH(DATE(2024, FIND(Tabela4[[#This Row],[Mês]], "janfevmarabrmaijunjulagosetoutnovdez")/3 + 1, 1))</f>
        <v>11</v>
      </c>
      <c r="I4684" s="51">
        <v>50</v>
      </c>
      <c r="J4684" s="47">
        <v>50</v>
      </c>
    </row>
    <row r="4685" spans="1:10" x14ac:dyDescent="0.25">
      <c r="A4685" s="59" t="s">
        <v>206</v>
      </c>
      <c r="B4685" s="46" t="s">
        <v>191</v>
      </c>
      <c r="C4685" s="46" t="s">
        <v>177</v>
      </c>
      <c r="D4685" s="46" t="s">
        <v>184</v>
      </c>
      <c r="E4685" s="68">
        <f>_xlfn.XLOOKUP(Tabela4[[#This Row],[Origem]],Tabela2[Estado],Tabela2[Id_Porto],-1)</f>
        <v>1</v>
      </c>
      <c r="F4685" s="68">
        <f>_xlfn.XLOOKUP(Tabela4[[#This Row],[Destino]],Tabela2[Estado],Tabela2[Id_Porto],-1)</f>
        <v>9</v>
      </c>
      <c r="G4685" s="68">
        <f>_xlfn.XLOOKUP(Tabela4[[#This Row],[Tipo]],Tabela5[Tipo],Tabela5[Id_Carga],-1)</f>
        <v>3</v>
      </c>
      <c r="H4685" s="59">
        <f>MONTH(DATE(2024, FIND(Tabela4[[#This Row],[Mês]], "janfevmarabrmaijunjulagosetoutnovdez")/3 + 1, 1))</f>
        <v>11</v>
      </c>
      <c r="I4685" s="51">
        <v>48</v>
      </c>
      <c r="J4685" s="47">
        <v>48</v>
      </c>
    </row>
    <row r="4686" spans="1:10" x14ac:dyDescent="0.25">
      <c r="A4686" s="59" t="s">
        <v>206</v>
      </c>
      <c r="B4686" s="46" t="s">
        <v>192</v>
      </c>
      <c r="C4686" s="46" t="s">
        <v>86</v>
      </c>
      <c r="D4686" s="46" t="s">
        <v>177</v>
      </c>
      <c r="E4686" s="68">
        <f>_xlfn.XLOOKUP(Tabela4[[#This Row],[Origem]],Tabela2[Estado],Tabela2[Id_Porto],-1)</f>
        <v>4</v>
      </c>
      <c r="F4686" s="68">
        <f>_xlfn.XLOOKUP(Tabela4[[#This Row],[Destino]],Tabela2[Estado],Tabela2[Id_Porto],-1)</f>
        <v>1</v>
      </c>
      <c r="G4686" s="68">
        <f>_xlfn.XLOOKUP(Tabela4[[#This Row],[Tipo]],Tabela5[Tipo],Tabela5[Id_Carga],-1)</f>
        <v>1</v>
      </c>
      <c r="H4686" s="59">
        <f>MONTH(DATE(2024, FIND(Tabela4[[#This Row],[Mês]], "janfevmarabrmaijunjulagosetoutnovdez")/3 + 1, 1))</f>
        <v>11</v>
      </c>
      <c r="I4686" s="51">
        <v>48</v>
      </c>
      <c r="J4686" s="47">
        <v>48</v>
      </c>
    </row>
    <row r="4687" spans="1:10" x14ac:dyDescent="0.25">
      <c r="A4687" s="59" t="s">
        <v>206</v>
      </c>
      <c r="B4687" s="46" t="s">
        <v>191</v>
      </c>
      <c r="C4687" s="46" t="s">
        <v>180</v>
      </c>
      <c r="D4687" s="46" t="s">
        <v>186</v>
      </c>
      <c r="E4687" s="68">
        <f>_xlfn.XLOOKUP(Tabela4[[#This Row],[Origem]],Tabela2[Estado],Tabela2[Id_Porto],-1)</f>
        <v>5</v>
      </c>
      <c r="F4687" s="68">
        <f>_xlfn.XLOOKUP(Tabela4[[#This Row],[Destino]],Tabela2[Estado],Tabela2[Id_Porto],-1)</f>
        <v>11</v>
      </c>
      <c r="G4687" s="68">
        <f>_xlfn.XLOOKUP(Tabela4[[#This Row],[Tipo]],Tabela5[Tipo],Tabela5[Id_Carga],-1)</f>
        <v>3</v>
      </c>
      <c r="H4687" s="59">
        <f>MONTH(DATE(2024, FIND(Tabela4[[#This Row],[Mês]], "janfevmarabrmaijunjulagosetoutnovdez")/3 + 1, 1))</f>
        <v>11</v>
      </c>
      <c r="I4687" s="51">
        <v>24</v>
      </c>
      <c r="J4687" s="47">
        <v>48</v>
      </c>
    </row>
    <row r="4688" spans="1:10" x14ac:dyDescent="0.25">
      <c r="A4688" s="59" t="s">
        <v>206</v>
      </c>
      <c r="B4688" s="46" t="s">
        <v>192</v>
      </c>
      <c r="C4688" s="46" t="s">
        <v>86</v>
      </c>
      <c r="D4688" s="46" t="s">
        <v>181</v>
      </c>
      <c r="E4688" s="68">
        <f>_xlfn.XLOOKUP(Tabela4[[#This Row],[Origem]],Tabela2[Estado],Tabela2[Id_Porto],-1)</f>
        <v>4</v>
      </c>
      <c r="F4688" s="68">
        <f>_xlfn.XLOOKUP(Tabela4[[#This Row],[Destino]],Tabela2[Estado],Tabela2[Id_Porto],-1)</f>
        <v>6</v>
      </c>
      <c r="G4688" s="68">
        <f>_xlfn.XLOOKUP(Tabela4[[#This Row],[Tipo]],Tabela5[Tipo],Tabela5[Id_Carga],-1)</f>
        <v>1</v>
      </c>
      <c r="H4688" s="59">
        <f>MONTH(DATE(2024, FIND(Tabela4[[#This Row],[Mês]], "janfevmarabrmaijunjulagosetoutnovdez")/3 + 1, 1))</f>
        <v>11</v>
      </c>
      <c r="I4688" s="51">
        <v>46</v>
      </c>
      <c r="J4688" s="47">
        <v>46</v>
      </c>
    </row>
    <row r="4689" spans="1:10" x14ac:dyDescent="0.25">
      <c r="A4689" s="59" t="s">
        <v>206</v>
      </c>
      <c r="B4689" s="46" t="s">
        <v>192</v>
      </c>
      <c r="C4689" s="46" t="s">
        <v>184</v>
      </c>
      <c r="D4689" s="46" t="s">
        <v>181</v>
      </c>
      <c r="E4689" s="68">
        <f>_xlfn.XLOOKUP(Tabela4[[#This Row],[Origem]],Tabela2[Estado],Tabela2[Id_Porto],-1)</f>
        <v>9</v>
      </c>
      <c r="F4689" s="68">
        <f>_xlfn.XLOOKUP(Tabela4[[#This Row],[Destino]],Tabela2[Estado],Tabela2[Id_Porto],-1)</f>
        <v>6</v>
      </c>
      <c r="G4689" s="68">
        <f>_xlfn.XLOOKUP(Tabela4[[#This Row],[Tipo]],Tabela5[Tipo],Tabela5[Id_Carga],-1)</f>
        <v>1</v>
      </c>
      <c r="H4689" s="59">
        <f>MONTH(DATE(2024, FIND(Tabela4[[#This Row],[Mês]], "janfevmarabrmaijunjulagosetoutnovdez")/3 + 1, 1))</f>
        <v>11</v>
      </c>
      <c r="I4689" s="51">
        <v>46</v>
      </c>
      <c r="J4689" s="47">
        <v>46</v>
      </c>
    </row>
    <row r="4690" spans="1:10" x14ac:dyDescent="0.25">
      <c r="A4690" s="59" t="s">
        <v>206</v>
      </c>
      <c r="B4690" s="46" t="s">
        <v>191</v>
      </c>
      <c r="C4690" s="46" t="s">
        <v>184</v>
      </c>
      <c r="D4690" s="46" t="s">
        <v>186</v>
      </c>
      <c r="E4690" s="68">
        <f>_xlfn.XLOOKUP(Tabela4[[#This Row],[Origem]],Tabela2[Estado],Tabela2[Id_Porto],-1)</f>
        <v>9</v>
      </c>
      <c r="F4690" s="68">
        <f>_xlfn.XLOOKUP(Tabela4[[#This Row],[Destino]],Tabela2[Estado],Tabela2[Id_Porto],-1)</f>
        <v>11</v>
      </c>
      <c r="G4690" s="68">
        <f>_xlfn.XLOOKUP(Tabela4[[#This Row],[Tipo]],Tabela5[Tipo],Tabela5[Id_Carga],-1)</f>
        <v>3</v>
      </c>
      <c r="H4690" s="59">
        <f>MONTH(DATE(2024, FIND(Tabela4[[#This Row],[Mês]], "janfevmarabrmaijunjulagosetoutnovdez")/3 + 1, 1))</f>
        <v>11</v>
      </c>
      <c r="I4690" s="51">
        <v>22</v>
      </c>
      <c r="J4690" s="47">
        <v>44</v>
      </c>
    </row>
    <row r="4691" spans="1:10" x14ac:dyDescent="0.25">
      <c r="A4691" s="59" t="s">
        <v>206</v>
      </c>
      <c r="B4691" s="46" t="s">
        <v>192</v>
      </c>
      <c r="C4691" s="46" t="s">
        <v>180</v>
      </c>
      <c r="D4691" s="46" t="s">
        <v>186</v>
      </c>
      <c r="E4691" s="68">
        <f>_xlfn.XLOOKUP(Tabela4[[#This Row],[Origem]],Tabela2[Estado],Tabela2[Id_Porto],-1)</f>
        <v>5</v>
      </c>
      <c r="F4691" s="68">
        <f>_xlfn.XLOOKUP(Tabela4[[#This Row],[Destino]],Tabela2[Estado],Tabela2[Id_Porto],-1)</f>
        <v>11</v>
      </c>
      <c r="G4691" s="68">
        <f>_xlfn.XLOOKUP(Tabela4[[#This Row],[Tipo]],Tabela5[Tipo],Tabela5[Id_Carga],-1)</f>
        <v>1</v>
      </c>
      <c r="H4691" s="59">
        <f>MONTH(DATE(2024, FIND(Tabela4[[#This Row],[Mês]], "janfevmarabrmaijunjulagosetoutnovdez")/3 + 1, 1))</f>
        <v>11</v>
      </c>
      <c r="I4691" s="51">
        <v>42</v>
      </c>
      <c r="J4691" s="47">
        <v>42</v>
      </c>
    </row>
    <row r="4692" spans="1:10" x14ac:dyDescent="0.25">
      <c r="A4692" s="59" t="s">
        <v>206</v>
      </c>
      <c r="B4692" s="46" t="s">
        <v>192</v>
      </c>
      <c r="C4692" s="46" t="s">
        <v>185</v>
      </c>
      <c r="D4692" s="46" t="s">
        <v>186</v>
      </c>
      <c r="E4692" s="68">
        <f>_xlfn.XLOOKUP(Tabela4[[#This Row],[Origem]],Tabela2[Estado],Tabela2[Id_Porto],-1)</f>
        <v>10</v>
      </c>
      <c r="F4692" s="68">
        <f>_xlfn.XLOOKUP(Tabela4[[#This Row],[Destino]],Tabela2[Estado],Tabela2[Id_Porto],-1)</f>
        <v>11</v>
      </c>
      <c r="G4692" s="68">
        <f>_xlfn.XLOOKUP(Tabela4[[#This Row],[Tipo]],Tabela5[Tipo],Tabela5[Id_Carga],-1)</f>
        <v>1</v>
      </c>
      <c r="H4692" s="59">
        <f>MONTH(DATE(2024, FIND(Tabela4[[#This Row],[Mês]], "janfevmarabrmaijunjulagosetoutnovdez")/3 + 1, 1))</f>
        <v>11</v>
      </c>
      <c r="I4692" s="51">
        <v>42</v>
      </c>
      <c r="J4692" s="47">
        <v>42</v>
      </c>
    </row>
    <row r="4693" spans="1:10" x14ac:dyDescent="0.25">
      <c r="A4693" s="59" t="s">
        <v>206</v>
      </c>
      <c r="B4693" s="46" t="s">
        <v>191</v>
      </c>
      <c r="C4693" s="46" t="s">
        <v>183</v>
      </c>
      <c r="D4693" s="46" t="s">
        <v>185</v>
      </c>
      <c r="E4693" s="68">
        <f>_xlfn.XLOOKUP(Tabela4[[#This Row],[Origem]],Tabela2[Estado],Tabela2[Id_Porto],-1)</f>
        <v>8</v>
      </c>
      <c r="F4693" s="68">
        <f>_xlfn.XLOOKUP(Tabela4[[#This Row],[Destino]],Tabela2[Estado],Tabela2[Id_Porto],-1)</f>
        <v>10</v>
      </c>
      <c r="G4693" s="68">
        <f>_xlfn.XLOOKUP(Tabela4[[#This Row],[Tipo]],Tabela5[Tipo],Tabela5[Id_Carga],-1)</f>
        <v>3</v>
      </c>
      <c r="H4693" s="59">
        <f>MONTH(DATE(2024, FIND(Tabela4[[#This Row],[Mês]], "janfevmarabrmaijunjulagosetoutnovdez")/3 + 1, 1))</f>
        <v>11</v>
      </c>
      <c r="I4693" s="51">
        <v>21</v>
      </c>
      <c r="J4693" s="47">
        <v>42</v>
      </c>
    </row>
    <row r="4694" spans="1:10" x14ac:dyDescent="0.25">
      <c r="A4694" s="59" t="s">
        <v>206</v>
      </c>
      <c r="B4694" s="46" t="s">
        <v>191</v>
      </c>
      <c r="C4694" s="46" t="s">
        <v>184</v>
      </c>
      <c r="D4694" s="46" t="s">
        <v>186</v>
      </c>
      <c r="E4694" s="68">
        <f>_xlfn.XLOOKUP(Tabela4[[#This Row],[Origem]],Tabela2[Estado],Tabela2[Id_Porto],-1)</f>
        <v>9</v>
      </c>
      <c r="F4694" s="68">
        <f>_xlfn.XLOOKUP(Tabela4[[#This Row],[Destino]],Tabela2[Estado],Tabela2[Id_Porto],-1)</f>
        <v>11</v>
      </c>
      <c r="G4694" s="68">
        <f>_xlfn.XLOOKUP(Tabela4[[#This Row],[Tipo]],Tabela5[Tipo],Tabela5[Id_Carga],-1)</f>
        <v>3</v>
      </c>
      <c r="H4694" s="59">
        <f>MONTH(DATE(2024, FIND(Tabela4[[#This Row],[Mês]], "janfevmarabrmaijunjulagosetoutnovdez")/3 + 1, 1))</f>
        <v>11</v>
      </c>
      <c r="I4694" s="51">
        <v>21</v>
      </c>
      <c r="J4694" s="47">
        <v>42</v>
      </c>
    </row>
    <row r="4695" spans="1:10" x14ac:dyDescent="0.25">
      <c r="A4695" s="59" t="s">
        <v>206</v>
      </c>
      <c r="B4695" s="46" t="s">
        <v>193</v>
      </c>
      <c r="C4695" s="46" t="s">
        <v>181</v>
      </c>
      <c r="D4695" s="46" t="s">
        <v>177</v>
      </c>
      <c r="E4695" s="68">
        <f>_xlfn.XLOOKUP(Tabela4[[#This Row],[Origem]],Tabela2[Estado],Tabela2[Id_Porto],-1)</f>
        <v>6</v>
      </c>
      <c r="F4695" s="68">
        <f>_xlfn.XLOOKUP(Tabela4[[#This Row],[Destino]],Tabela2[Estado],Tabela2[Id_Porto],-1)</f>
        <v>1</v>
      </c>
      <c r="G4695" s="68">
        <f>_xlfn.XLOOKUP(Tabela4[[#This Row],[Tipo]],Tabela5[Tipo],Tabela5[Id_Carga],-1)</f>
        <v>4</v>
      </c>
      <c r="H4695" s="59">
        <f>MONTH(DATE(2024, FIND(Tabela4[[#This Row],[Mês]], "janfevmarabrmaijunjulagosetoutnovdez")/3 + 1, 1))</f>
        <v>11</v>
      </c>
      <c r="I4695" s="51">
        <v>20</v>
      </c>
      <c r="J4695" s="47">
        <v>40</v>
      </c>
    </row>
    <row r="4696" spans="1:10" x14ac:dyDescent="0.25">
      <c r="A4696" s="59" t="s">
        <v>206</v>
      </c>
      <c r="B4696" s="46" t="s">
        <v>193</v>
      </c>
      <c r="C4696" s="46" t="s">
        <v>186</v>
      </c>
      <c r="D4696" s="46" t="s">
        <v>185</v>
      </c>
      <c r="E4696" s="68">
        <f>_xlfn.XLOOKUP(Tabela4[[#This Row],[Origem]],Tabela2[Estado],Tabela2[Id_Porto],-1)</f>
        <v>11</v>
      </c>
      <c r="F4696" s="68">
        <f>_xlfn.XLOOKUP(Tabela4[[#This Row],[Destino]],Tabela2[Estado],Tabela2[Id_Porto],-1)</f>
        <v>10</v>
      </c>
      <c r="G4696" s="68">
        <f>_xlfn.XLOOKUP(Tabela4[[#This Row],[Tipo]],Tabela5[Tipo],Tabela5[Id_Carga],-1)</f>
        <v>4</v>
      </c>
      <c r="H4696" s="59">
        <f>MONTH(DATE(2024, FIND(Tabela4[[#This Row],[Mês]], "janfevmarabrmaijunjulagosetoutnovdez")/3 + 1, 1))</f>
        <v>11</v>
      </c>
      <c r="I4696" s="51">
        <v>20</v>
      </c>
      <c r="J4696" s="47">
        <v>40</v>
      </c>
    </row>
    <row r="4697" spans="1:10" x14ac:dyDescent="0.25">
      <c r="A4697" s="59" t="s">
        <v>206</v>
      </c>
      <c r="B4697" s="46" t="s">
        <v>193</v>
      </c>
      <c r="C4697" s="46" t="s">
        <v>184</v>
      </c>
      <c r="D4697" s="46" t="s">
        <v>186</v>
      </c>
      <c r="E4697" s="68">
        <f>_xlfn.XLOOKUP(Tabela4[[#This Row],[Origem]],Tabela2[Estado],Tabela2[Id_Porto],-1)</f>
        <v>9</v>
      </c>
      <c r="F4697" s="68">
        <f>_xlfn.XLOOKUP(Tabela4[[#This Row],[Destino]],Tabela2[Estado],Tabela2[Id_Porto],-1)</f>
        <v>11</v>
      </c>
      <c r="G4697" s="68">
        <f>_xlfn.XLOOKUP(Tabela4[[#This Row],[Tipo]],Tabela5[Tipo],Tabela5[Id_Carga],-1)</f>
        <v>4</v>
      </c>
      <c r="H4697" s="59">
        <f>MONTH(DATE(2024, FIND(Tabela4[[#This Row],[Mês]], "janfevmarabrmaijunjulagosetoutnovdez")/3 + 1, 1))</f>
        <v>11</v>
      </c>
      <c r="I4697" s="51">
        <v>20</v>
      </c>
      <c r="J4697" s="47">
        <v>40</v>
      </c>
    </row>
    <row r="4698" spans="1:10" x14ac:dyDescent="0.25">
      <c r="A4698" s="59" t="s">
        <v>206</v>
      </c>
      <c r="B4698" s="46" t="s">
        <v>191</v>
      </c>
      <c r="C4698" s="46" t="s">
        <v>184</v>
      </c>
      <c r="D4698" s="46" t="s">
        <v>180</v>
      </c>
      <c r="E4698" s="68">
        <f>_xlfn.XLOOKUP(Tabela4[[#This Row],[Origem]],Tabela2[Estado],Tabela2[Id_Porto],-1)</f>
        <v>9</v>
      </c>
      <c r="F4698" s="68">
        <f>_xlfn.XLOOKUP(Tabela4[[#This Row],[Destino]],Tabela2[Estado],Tabela2[Id_Porto],-1)</f>
        <v>5</v>
      </c>
      <c r="G4698" s="68">
        <f>_xlfn.XLOOKUP(Tabela4[[#This Row],[Tipo]],Tabela5[Tipo],Tabela5[Id_Carga],-1)</f>
        <v>3</v>
      </c>
      <c r="H4698" s="59">
        <f>MONTH(DATE(2024, FIND(Tabela4[[#This Row],[Mês]], "janfevmarabrmaijunjulagosetoutnovdez")/3 + 1, 1))</f>
        <v>11</v>
      </c>
      <c r="I4698" s="51">
        <v>19</v>
      </c>
      <c r="J4698" s="47">
        <v>38</v>
      </c>
    </row>
    <row r="4699" spans="1:10" x14ac:dyDescent="0.25">
      <c r="A4699" s="59" t="s">
        <v>206</v>
      </c>
      <c r="B4699" s="46" t="s">
        <v>191</v>
      </c>
      <c r="C4699" s="46" t="s">
        <v>177</v>
      </c>
      <c r="D4699" s="46" t="s">
        <v>181</v>
      </c>
      <c r="E4699" s="68">
        <f>_xlfn.XLOOKUP(Tabela4[[#This Row],[Origem]],Tabela2[Estado],Tabela2[Id_Porto],-1)</f>
        <v>1</v>
      </c>
      <c r="F4699" s="68">
        <f>_xlfn.XLOOKUP(Tabela4[[#This Row],[Destino]],Tabela2[Estado],Tabela2[Id_Porto],-1)</f>
        <v>6</v>
      </c>
      <c r="G4699" s="68">
        <f>_xlfn.XLOOKUP(Tabela4[[#This Row],[Tipo]],Tabela5[Tipo],Tabela5[Id_Carga],-1)</f>
        <v>3</v>
      </c>
      <c r="H4699" s="59">
        <f>MONTH(DATE(2024, FIND(Tabela4[[#This Row],[Mês]], "janfevmarabrmaijunjulagosetoutnovdez")/3 + 1, 1))</f>
        <v>11</v>
      </c>
      <c r="I4699" s="51">
        <v>18</v>
      </c>
      <c r="J4699" s="47">
        <v>36</v>
      </c>
    </row>
    <row r="4700" spans="1:10" x14ac:dyDescent="0.25">
      <c r="A4700" s="59" t="s">
        <v>206</v>
      </c>
      <c r="B4700" s="46" t="s">
        <v>192</v>
      </c>
      <c r="C4700" s="46" t="s">
        <v>180</v>
      </c>
      <c r="D4700" s="46" t="s">
        <v>187</v>
      </c>
      <c r="E4700" s="68">
        <f>_xlfn.XLOOKUP(Tabela4[[#This Row],[Origem]],Tabela2[Estado],Tabela2[Id_Porto],-1)</f>
        <v>5</v>
      </c>
      <c r="F4700" s="68">
        <f>_xlfn.XLOOKUP(Tabela4[[#This Row],[Destino]],Tabela2[Estado],Tabela2[Id_Porto],-1)</f>
        <v>12</v>
      </c>
      <c r="G4700" s="68">
        <f>_xlfn.XLOOKUP(Tabela4[[#This Row],[Tipo]],Tabela5[Tipo],Tabela5[Id_Carga],-1)</f>
        <v>1</v>
      </c>
      <c r="H4700" s="59">
        <f>MONTH(DATE(2024, FIND(Tabela4[[#This Row],[Mês]], "janfevmarabrmaijunjulagosetoutnovdez")/3 + 1, 1))</f>
        <v>11</v>
      </c>
      <c r="I4700" s="51">
        <v>36</v>
      </c>
      <c r="J4700" s="47">
        <v>36</v>
      </c>
    </row>
    <row r="4701" spans="1:10" x14ac:dyDescent="0.25">
      <c r="A4701" s="59" t="s">
        <v>206</v>
      </c>
      <c r="B4701" s="46" t="s">
        <v>191</v>
      </c>
      <c r="C4701" s="46" t="s">
        <v>184</v>
      </c>
      <c r="D4701" s="46" t="s">
        <v>177</v>
      </c>
      <c r="E4701" s="68">
        <f>_xlfn.XLOOKUP(Tabela4[[#This Row],[Origem]],Tabela2[Estado],Tabela2[Id_Porto],-1)</f>
        <v>9</v>
      </c>
      <c r="F4701" s="68">
        <f>_xlfn.XLOOKUP(Tabela4[[#This Row],[Destino]],Tabela2[Estado],Tabela2[Id_Porto],-1)</f>
        <v>1</v>
      </c>
      <c r="G4701" s="68">
        <f>_xlfn.XLOOKUP(Tabela4[[#This Row],[Tipo]],Tabela5[Tipo],Tabela5[Id_Carga],-1)</f>
        <v>3</v>
      </c>
      <c r="H4701" s="59">
        <f>MONTH(DATE(2024, FIND(Tabela4[[#This Row],[Mês]], "janfevmarabrmaijunjulagosetoutnovdez")/3 + 1, 1))</f>
        <v>11</v>
      </c>
      <c r="I4701" s="51">
        <v>36</v>
      </c>
      <c r="J4701" s="47">
        <v>36</v>
      </c>
    </row>
    <row r="4702" spans="1:10" x14ac:dyDescent="0.25">
      <c r="A4702" s="59" t="s">
        <v>206</v>
      </c>
      <c r="B4702" s="46" t="s">
        <v>191</v>
      </c>
      <c r="C4702" s="46" t="s">
        <v>182</v>
      </c>
      <c r="D4702" s="46" t="s">
        <v>177</v>
      </c>
      <c r="E4702" s="68">
        <f>_xlfn.XLOOKUP(Tabela4[[#This Row],[Origem]],Tabela2[Estado],Tabela2[Id_Porto],-1)</f>
        <v>7</v>
      </c>
      <c r="F4702" s="68">
        <f>_xlfn.XLOOKUP(Tabela4[[#This Row],[Destino]],Tabela2[Estado],Tabela2[Id_Porto],-1)</f>
        <v>1</v>
      </c>
      <c r="G4702" s="68">
        <f>_xlfn.XLOOKUP(Tabela4[[#This Row],[Tipo]],Tabela5[Tipo],Tabela5[Id_Carga],-1)</f>
        <v>3</v>
      </c>
      <c r="H4702" s="59">
        <f>MONTH(DATE(2024, FIND(Tabela4[[#This Row],[Mês]], "janfevmarabrmaijunjulagosetoutnovdez")/3 + 1, 1))</f>
        <v>11</v>
      </c>
      <c r="I4702" s="51">
        <v>17</v>
      </c>
      <c r="J4702" s="47">
        <v>34</v>
      </c>
    </row>
    <row r="4703" spans="1:10" x14ac:dyDescent="0.25">
      <c r="A4703" s="59" t="s">
        <v>206</v>
      </c>
      <c r="B4703" s="46" t="s">
        <v>192</v>
      </c>
      <c r="C4703" s="46" t="s">
        <v>186</v>
      </c>
      <c r="D4703" s="46" t="s">
        <v>177</v>
      </c>
      <c r="E4703" s="68">
        <f>_xlfn.XLOOKUP(Tabela4[[#This Row],[Origem]],Tabela2[Estado],Tabela2[Id_Porto],-1)</f>
        <v>11</v>
      </c>
      <c r="F4703" s="68">
        <f>_xlfn.XLOOKUP(Tabela4[[#This Row],[Destino]],Tabela2[Estado],Tabela2[Id_Porto],-1)</f>
        <v>1</v>
      </c>
      <c r="G4703" s="68">
        <f>_xlfn.XLOOKUP(Tabela4[[#This Row],[Tipo]],Tabela5[Tipo],Tabela5[Id_Carga],-1)</f>
        <v>1</v>
      </c>
      <c r="H4703" s="59">
        <f>MONTH(DATE(2024, FIND(Tabela4[[#This Row],[Mês]], "janfevmarabrmaijunjulagosetoutnovdez")/3 + 1, 1))</f>
        <v>11</v>
      </c>
      <c r="I4703" s="51">
        <v>33</v>
      </c>
      <c r="J4703" s="47">
        <v>33</v>
      </c>
    </row>
    <row r="4704" spans="1:10" x14ac:dyDescent="0.25">
      <c r="A4704" s="59" t="s">
        <v>206</v>
      </c>
      <c r="B4704" s="46" t="s">
        <v>191</v>
      </c>
      <c r="C4704" s="46" t="s">
        <v>177</v>
      </c>
      <c r="D4704" s="46" t="s">
        <v>86</v>
      </c>
      <c r="E4704" s="68">
        <f>_xlfn.XLOOKUP(Tabela4[[#This Row],[Origem]],Tabela2[Estado],Tabela2[Id_Porto],-1)</f>
        <v>1</v>
      </c>
      <c r="F4704" s="68">
        <f>_xlfn.XLOOKUP(Tabela4[[#This Row],[Destino]],Tabela2[Estado],Tabela2[Id_Porto],-1)</f>
        <v>4</v>
      </c>
      <c r="G4704" s="68">
        <f>_xlfn.XLOOKUP(Tabela4[[#This Row],[Tipo]],Tabela5[Tipo],Tabela5[Id_Carga],-1)</f>
        <v>3</v>
      </c>
      <c r="H4704" s="59">
        <f>MONTH(DATE(2024, FIND(Tabela4[[#This Row],[Mês]], "janfevmarabrmaijunjulagosetoutnovdez")/3 + 1, 1))</f>
        <v>11</v>
      </c>
      <c r="I4704" s="51">
        <v>16</v>
      </c>
      <c r="J4704" s="47">
        <v>32</v>
      </c>
    </row>
    <row r="4705" spans="1:10" x14ac:dyDescent="0.25">
      <c r="A4705" s="59" t="s">
        <v>206</v>
      </c>
      <c r="B4705" s="46" t="s">
        <v>193</v>
      </c>
      <c r="C4705" s="46" t="s">
        <v>86</v>
      </c>
      <c r="D4705" s="46" t="s">
        <v>183</v>
      </c>
      <c r="E4705" s="68">
        <f>_xlfn.XLOOKUP(Tabela4[[#This Row],[Origem]],Tabela2[Estado],Tabela2[Id_Porto],-1)</f>
        <v>4</v>
      </c>
      <c r="F4705" s="68">
        <f>_xlfn.XLOOKUP(Tabela4[[#This Row],[Destino]],Tabela2[Estado],Tabela2[Id_Porto],-1)</f>
        <v>8</v>
      </c>
      <c r="G4705" s="68">
        <f>_xlfn.XLOOKUP(Tabela4[[#This Row],[Tipo]],Tabela5[Tipo],Tabela5[Id_Carga],-1)</f>
        <v>4</v>
      </c>
      <c r="H4705" s="59">
        <f>MONTH(DATE(2024, FIND(Tabela4[[#This Row],[Mês]], "janfevmarabrmaijunjulagosetoutnovdez")/3 + 1, 1))</f>
        <v>11</v>
      </c>
      <c r="I4705" s="51">
        <v>16</v>
      </c>
      <c r="J4705" s="47">
        <v>32</v>
      </c>
    </row>
    <row r="4706" spans="1:10" x14ac:dyDescent="0.25">
      <c r="A4706" s="59" t="s">
        <v>206</v>
      </c>
      <c r="B4706" s="46" t="s">
        <v>191</v>
      </c>
      <c r="C4706" s="46" t="s">
        <v>180</v>
      </c>
      <c r="D4706" s="46" t="s">
        <v>183</v>
      </c>
      <c r="E4706" s="68">
        <f>_xlfn.XLOOKUP(Tabela4[[#This Row],[Origem]],Tabela2[Estado],Tabela2[Id_Porto],-1)</f>
        <v>5</v>
      </c>
      <c r="F4706" s="68">
        <f>_xlfn.XLOOKUP(Tabela4[[#This Row],[Destino]],Tabela2[Estado],Tabela2[Id_Porto],-1)</f>
        <v>8</v>
      </c>
      <c r="G4706" s="68">
        <f>_xlfn.XLOOKUP(Tabela4[[#This Row],[Tipo]],Tabela5[Tipo],Tabela5[Id_Carga],-1)</f>
        <v>3</v>
      </c>
      <c r="H4706" s="59">
        <f>MONTH(DATE(2024, FIND(Tabela4[[#This Row],[Mês]], "janfevmarabrmaijunjulagosetoutnovdez")/3 + 1, 1))</f>
        <v>11</v>
      </c>
      <c r="I4706" s="51">
        <v>16</v>
      </c>
      <c r="J4706" s="47">
        <v>32</v>
      </c>
    </row>
    <row r="4707" spans="1:10" x14ac:dyDescent="0.25">
      <c r="A4707" s="59" t="s">
        <v>206</v>
      </c>
      <c r="B4707" s="46" t="s">
        <v>192</v>
      </c>
      <c r="C4707" s="46" t="s">
        <v>180</v>
      </c>
      <c r="D4707" s="46" t="s">
        <v>184</v>
      </c>
      <c r="E4707" s="68">
        <f>_xlfn.XLOOKUP(Tabela4[[#This Row],[Origem]],Tabela2[Estado],Tabela2[Id_Porto],-1)</f>
        <v>5</v>
      </c>
      <c r="F4707" s="68">
        <f>_xlfn.XLOOKUP(Tabela4[[#This Row],[Destino]],Tabela2[Estado],Tabela2[Id_Porto],-1)</f>
        <v>9</v>
      </c>
      <c r="G4707" s="68">
        <f>_xlfn.XLOOKUP(Tabela4[[#This Row],[Tipo]],Tabela5[Tipo],Tabela5[Id_Carga],-1)</f>
        <v>1</v>
      </c>
      <c r="H4707" s="59">
        <f>MONTH(DATE(2024, FIND(Tabela4[[#This Row],[Mês]], "janfevmarabrmaijunjulagosetoutnovdez")/3 + 1, 1))</f>
        <v>11</v>
      </c>
      <c r="I4707" s="51">
        <v>31</v>
      </c>
      <c r="J4707" s="47">
        <v>31</v>
      </c>
    </row>
    <row r="4708" spans="1:10" x14ac:dyDescent="0.25">
      <c r="A4708" s="59" t="s">
        <v>206</v>
      </c>
      <c r="B4708" s="46" t="s">
        <v>192</v>
      </c>
      <c r="C4708" s="46" t="s">
        <v>184</v>
      </c>
      <c r="D4708" s="46" t="s">
        <v>180</v>
      </c>
      <c r="E4708" s="68">
        <f>_xlfn.XLOOKUP(Tabela4[[#This Row],[Origem]],Tabela2[Estado],Tabela2[Id_Porto],-1)</f>
        <v>9</v>
      </c>
      <c r="F4708" s="68">
        <f>_xlfn.XLOOKUP(Tabela4[[#This Row],[Destino]],Tabela2[Estado],Tabela2[Id_Porto],-1)</f>
        <v>5</v>
      </c>
      <c r="G4708" s="68">
        <f>_xlfn.XLOOKUP(Tabela4[[#This Row],[Tipo]],Tabela5[Tipo],Tabela5[Id_Carga],-1)</f>
        <v>1</v>
      </c>
      <c r="H4708" s="59">
        <f>MONTH(DATE(2024, FIND(Tabela4[[#This Row],[Mês]], "janfevmarabrmaijunjulagosetoutnovdez")/3 + 1, 1))</f>
        <v>11</v>
      </c>
      <c r="I4708" s="51">
        <v>31</v>
      </c>
      <c r="J4708" s="47">
        <v>31</v>
      </c>
    </row>
    <row r="4709" spans="1:10" x14ac:dyDescent="0.25">
      <c r="A4709" s="59" t="s">
        <v>206</v>
      </c>
      <c r="B4709" s="46" t="s">
        <v>193</v>
      </c>
      <c r="C4709" s="46" t="s">
        <v>86</v>
      </c>
      <c r="D4709" s="46" t="s">
        <v>177</v>
      </c>
      <c r="E4709" s="68">
        <f>_xlfn.XLOOKUP(Tabela4[[#This Row],[Origem]],Tabela2[Estado],Tabela2[Id_Porto],-1)</f>
        <v>4</v>
      </c>
      <c r="F4709" s="68">
        <f>_xlfn.XLOOKUP(Tabela4[[#This Row],[Destino]],Tabela2[Estado],Tabela2[Id_Porto],-1)</f>
        <v>1</v>
      </c>
      <c r="G4709" s="68">
        <f>_xlfn.XLOOKUP(Tabela4[[#This Row],[Tipo]],Tabela5[Tipo],Tabela5[Id_Carga],-1)</f>
        <v>4</v>
      </c>
      <c r="H4709" s="59">
        <f>MONTH(DATE(2024, FIND(Tabela4[[#This Row],[Mês]], "janfevmarabrmaijunjulagosetoutnovdez")/3 + 1, 1))</f>
        <v>11</v>
      </c>
      <c r="I4709" s="51">
        <v>15</v>
      </c>
      <c r="J4709" s="47">
        <v>30</v>
      </c>
    </row>
    <row r="4710" spans="1:10" x14ac:dyDescent="0.25">
      <c r="A4710" s="59" t="s">
        <v>206</v>
      </c>
      <c r="B4710" s="46" t="s">
        <v>193</v>
      </c>
      <c r="C4710" s="46" t="s">
        <v>86</v>
      </c>
      <c r="D4710" s="46" t="s">
        <v>184</v>
      </c>
      <c r="E4710" s="68">
        <f>_xlfn.XLOOKUP(Tabela4[[#This Row],[Origem]],Tabela2[Estado],Tabela2[Id_Porto],-1)</f>
        <v>4</v>
      </c>
      <c r="F4710" s="68">
        <f>_xlfn.XLOOKUP(Tabela4[[#This Row],[Destino]],Tabela2[Estado],Tabela2[Id_Porto],-1)</f>
        <v>9</v>
      </c>
      <c r="G4710" s="68">
        <f>_xlfn.XLOOKUP(Tabela4[[#This Row],[Tipo]],Tabela5[Tipo],Tabela5[Id_Carga],-1)</f>
        <v>4</v>
      </c>
      <c r="H4710" s="59">
        <f>MONTH(DATE(2024, FIND(Tabela4[[#This Row],[Mês]], "janfevmarabrmaijunjulagosetoutnovdez")/3 + 1, 1))</f>
        <v>11</v>
      </c>
      <c r="I4710" s="51">
        <v>15</v>
      </c>
      <c r="J4710" s="47">
        <v>30</v>
      </c>
    </row>
    <row r="4711" spans="1:10" x14ac:dyDescent="0.25">
      <c r="A4711" s="59" t="s">
        <v>206</v>
      </c>
      <c r="B4711" s="46" t="s">
        <v>191</v>
      </c>
      <c r="C4711" s="46" t="s">
        <v>178</v>
      </c>
      <c r="D4711" s="46" t="s">
        <v>86</v>
      </c>
      <c r="E4711" s="68">
        <f>_xlfn.XLOOKUP(Tabela4[[#This Row],[Origem]],Tabela2[Estado],Tabela2[Id_Porto],-1)</f>
        <v>2</v>
      </c>
      <c r="F4711" s="68">
        <f>_xlfn.XLOOKUP(Tabela4[[#This Row],[Destino]],Tabela2[Estado],Tabela2[Id_Porto],-1)</f>
        <v>4</v>
      </c>
      <c r="G4711" s="68">
        <f>_xlfn.XLOOKUP(Tabela4[[#This Row],[Tipo]],Tabela5[Tipo],Tabela5[Id_Carga],-1)</f>
        <v>3</v>
      </c>
      <c r="H4711" s="59">
        <f>MONTH(DATE(2024, FIND(Tabela4[[#This Row],[Mês]], "janfevmarabrmaijunjulagosetoutnovdez")/3 + 1, 1))</f>
        <v>11</v>
      </c>
      <c r="I4711" s="51">
        <v>15</v>
      </c>
      <c r="J4711" s="47">
        <v>30</v>
      </c>
    </row>
    <row r="4712" spans="1:10" x14ac:dyDescent="0.25">
      <c r="A4712" s="59" t="s">
        <v>206</v>
      </c>
      <c r="B4712" s="46" t="s">
        <v>193</v>
      </c>
      <c r="C4712" s="46" t="s">
        <v>185</v>
      </c>
      <c r="D4712" s="46" t="s">
        <v>186</v>
      </c>
      <c r="E4712" s="68">
        <f>_xlfn.XLOOKUP(Tabela4[[#This Row],[Origem]],Tabela2[Estado],Tabela2[Id_Porto],-1)</f>
        <v>10</v>
      </c>
      <c r="F4712" s="68">
        <f>_xlfn.XLOOKUP(Tabela4[[#This Row],[Destino]],Tabela2[Estado],Tabela2[Id_Porto],-1)</f>
        <v>11</v>
      </c>
      <c r="G4712" s="68">
        <f>_xlfn.XLOOKUP(Tabela4[[#This Row],[Tipo]],Tabela5[Tipo],Tabela5[Id_Carga],-1)</f>
        <v>4</v>
      </c>
      <c r="H4712" s="59">
        <f>MONTH(DATE(2024, FIND(Tabela4[[#This Row],[Mês]], "janfevmarabrmaijunjulagosetoutnovdez")/3 + 1, 1))</f>
        <v>11</v>
      </c>
      <c r="I4712" s="51">
        <v>15</v>
      </c>
      <c r="J4712" s="47">
        <v>30</v>
      </c>
    </row>
    <row r="4713" spans="1:10" x14ac:dyDescent="0.25">
      <c r="A4713" s="59" t="s">
        <v>206</v>
      </c>
      <c r="B4713" s="46" t="s">
        <v>191</v>
      </c>
      <c r="C4713" s="46" t="s">
        <v>182</v>
      </c>
      <c r="D4713" s="46" t="s">
        <v>177</v>
      </c>
      <c r="E4713" s="68">
        <f>_xlfn.XLOOKUP(Tabela4[[#This Row],[Origem]],Tabela2[Estado],Tabela2[Id_Porto],-1)</f>
        <v>7</v>
      </c>
      <c r="F4713" s="68">
        <f>_xlfn.XLOOKUP(Tabela4[[#This Row],[Destino]],Tabela2[Estado],Tabela2[Id_Porto],-1)</f>
        <v>1</v>
      </c>
      <c r="G4713" s="68">
        <f>_xlfn.XLOOKUP(Tabela4[[#This Row],[Tipo]],Tabela5[Tipo],Tabela5[Id_Carga],-1)</f>
        <v>3</v>
      </c>
      <c r="H4713" s="59">
        <f>MONTH(DATE(2024, FIND(Tabela4[[#This Row],[Mês]], "janfevmarabrmaijunjulagosetoutnovdez")/3 + 1, 1))</f>
        <v>11</v>
      </c>
      <c r="I4713" s="51">
        <v>14</v>
      </c>
      <c r="J4713" s="47">
        <v>28</v>
      </c>
    </row>
    <row r="4714" spans="1:10" x14ac:dyDescent="0.25">
      <c r="A4714" s="59" t="s">
        <v>206</v>
      </c>
      <c r="B4714" s="46" t="s">
        <v>193</v>
      </c>
      <c r="C4714" s="46" t="s">
        <v>86</v>
      </c>
      <c r="D4714" s="46" t="s">
        <v>186</v>
      </c>
      <c r="E4714" s="68">
        <f>_xlfn.XLOOKUP(Tabela4[[#This Row],[Origem]],Tabela2[Estado],Tabela2[Id_Porto],-1)</f>
        <v>4</v>
      </c>
      <c r="F4714" s="68">
        <f>_xlfn.XLOOKUP(Tabela4[[#This Row],[Destino]],Tabela2[Estado],Tabela2[Id_Porto],-1)</f>
        <v>11</v>
      </c>
      <c r="G4714" s="68">
        <f>_xlfn.XLOOKUP(Tabela4[[#This Row],[Tipo]],Tabela5[Tipo],Tabela5[Id_Carga],-1)</f>
        <v>4</v>
      </c>
      <c r="H4714" s="59">
        <f>MONTH(DATE(2024, FIND(Tabela4[[#This Row],[Mês]], "janfevmarabrmaijunjulagosetoutnovdez")/3 + 1, 1))</f>
        <v>11</v>
      </c>
      <c r="I4714" s="51">
        <v>13</v>
      </c>
      <c r="J4714" s="47">
        <v>26</v>
      </c>
    </row>
    <row r="4715" spans="1:10" x14ac:dyDescent="0.25">
      <c r="A4715" s="59" t="s">
        <v>206</v>
      </c>
      <c r="B4715" s="46" t="s">
        <v>192</v>
      </c>
      <c r="C4715" s="46" t="s">
        <v>183</v>
      </c>
      <c r="D4715" s="46" t="s">
        <v>180</v>
      </c>
      <c r="E4715" s="68">
        <f>_xlfn.XLOOKUP(Tabela4[[#This Row],[Origem]],Tabela2[Estado],Tabela2[Id_Porto],-1)</f>
        <v>8</v>
      </c>
      <c r="F4715" s="68">
        <f>_xlfn.XLOOKUP(Tabela4[[#This Row],[Destino]],Tabela2[Estado],Tabela2[Id_Porto],-1)</f>
        <v>5</v>
      </c>
      <c r="G4715" s="68">
        <f>_xlfn.XLOOKUP(Tabela4[[#This Row],[Tipo]],Tabela5[Tipo],Tabela5[Id_Carga],-1)</f>
        <v>1</v>
      </c>
      <c r="H4715" s="59">
        <f>MONTH(DATE(2024, FIND(Tabela4[[#This Row],[Mês]], "janfevmarabrmaijunjulagosetoutnovdez")/3 + 1, 1))</f>
        <v>11</v>
      </c>
      <c r="I4715" s="51">
        <v>26</v>
      </c>
      <c r="J4715" s="47">
        <v>26</v>
      </c>
    </row>
    <row r="4716" spans="1:10" x14ac:dyDescent="0.25">
      <c r="A4716" s="59" t="s">
        <v>206</v>
      </c>
      <c r="B4716" s="46" t="s">
        <v>193</v>
      </c>
      <c r="C4716" s="46" t="s">
        <v>183</v>
      </c>
      <c r="D4716" s="46" t="s">
        <v>186</v>
      </c>
      <c r="E4716" s="68">
        <f>_xlfn.XLOOKUP(Tabela4[[#This Row],[Origem]],Tabela2[Estado],Tabela2[Id_Porto],-1)</f>
        <v>8</v>
      </c>
      <c r="F4716" s="68">
        <f>_xlfn.XLOOKUP(Tabela4[[#This Row],[Destino]],Tabela2[Estado],Tabela2[Id_Porto],-1)</f>
        <v>11</v>
      </c>
      <c r="G4716" s="68">
        <f>_xlfn.XLOOKUP(Tabela4[[#This Row],[Tipo]],Tabela5[Tipo],Tabela5[Id_Carga],-1)</f>
        <v>4</v>
      </c>
      <c r="H4716" s="59">
        <f>MONTH(DATE(2024, FIND(Tabela4[[#This Row],[Mês]], "janfevmarabrmaijunjulagosetoutnovdez")/3 + 1, 1))</f>
        <v>11</v>
      </c>
      <c r="I4716" s="51">
        <v>13</v>
      </c>
      <c r="J4716" s="47">
        <v>26</v>
      </c>
    </row>
    <row r="4717" spans="1:10" x14ac:dyDescent="0.25">
      <c r="A4717" s="59" t="s">
        <v>206</v>
      </c>
      <c r="B4717" s="46" t="s">
        <v>191</v>
      </c>
      <c r="C4717" s="46" t="s">
        <v>184</v>
      </c>
      <c r="D4717" s="46" t="s">
        <v>86</v>
      </c>
      <c r="E4717" s="68">
        <f>_xlfn.XLOOKUP(Tabela4[[#This Row],[Origem]],Tabela2[Estado],Tabela2[Id_Porto],-1)</f>
        <v>9</v>
      </c>
      <c r="F4717" s="68">
        <f>_xlfn.XLOOKUP(Tabela4[[#This Row],[Destino]],Tabela2[Estado],Tabela2[Id_Porto],-1)</f>
        <v>4</v>
      </c>
      <c r="G4717" s="68">
        <f>_xlfn.XLOOKUP(Tabela4[[#This Row],[Tipo]],Tabela5[Tipo],Tabela5[Id_Carga],-1)</f>
        <v>3</v>
      </c>
      <c r="H4717" s="59">
        <f>MONTH(DATE(2024, FIND(Tabela4[[#This Row],[Mês]], "janfevmarabrmaijunjulagosetoutnovdez")/3 + 1, 1))</f>
        <v>11</v>
      </c>
      <c r="I4717" s="51">
        <v>13</v>
      </c>
      <c r="J4717" s="47">
        <v>26</v>
      </c>
    </row>
    <row r="4718" spans="1:10" x14ac:dyDescent="0.25">
      <c r="A4718" s="59" t="s">
        <v>206</v>
      </c>
      <c r="B4718" s="46" t="s">
        <v>191</v>
      </c>
      <c r="C4718" s="46" t="s">
        <v>184</v>
      </c>
      <c r="D4718" s="46" t="s">
        <v>183</v>
      </c>
      <c r="E4718" s="68">
        <f>_xlfn.XLOOKUP(Tabela4[[#This Row],[Origem]],Tabela2[Estado],Tabela2[Id_Porto],-1)</f>
        <v>9</v>
      </c>
      <c r="F4718" s="68">
        <f>_xlfn.XLOOKUP(Tabela4[[#This Row],[Destino]],Tabela2[Estado],Tabela2[Id_Porto],-1)</f>
        <v>8</v>
      </c>
      <c r="G4718" s="68">
        <f>_xlfn.XLOOKUP(Tabela4[[#This Row],[Tipo]],Tabela5[Tipo],Tabela5[Id_Carga],-1)</f>
        <v>3</v>
      </c>
      <c r="H4718" s="59">
        <f>MONTH(DATE(2024, FIND(Tabela4[[#This Row],[Mês]], "janfevmarabrmaijunjulagosetoutnovdez")/3 + 1, 1))</f>
        <v>11</v>
      </c>
      <c r="I4718" s="51">
        <v>13</v>
      </c>
      <c r="J4718" s="47">
        <v>26</v>
      </c>
    </row>
    <row r="4719" spans="1:10" x14ac:dyDescent="0.25">
      <c r="A4719" s="59" t="s">
        <v>206</v>
      </c>
      <c r="B4719" s="46" t="s">
        <v>192</v>
      </c>
      <c r="C4719" s="46" t="s">
        <v>180</v>
      </c>
      <c r="D4719" s="46" t="s">
        <v>183</v>
      </c>
      <c r="E4719" s="68">
        <f>_xlfn.XLOOKUP(Tabela4[[#This Row],[Origem]],Tabela2[Estado],Tabela2[Id_Porto],-1)</f>
        <v>5</v>
      </c>
      <c r="F4719" s="68">
        <f>_xlfn.XLOOKUP(Tabela4[[#This Row],[Destino]],Tabela2[Estado],Tabela2[Id_Porto],-1)</f>
        <v>8</v>
      </c>
      <c r="G4719" s="68">
        <f>_xlfn.XLOOKUP(Tabela4[[#This Row],[Tipo]],Tabela5[Tipo],Tabela5[Id_Carga],-1)</f>
        <v>1</v>
      </c>
      <c r="H4719" s="59">
        <f>MONTH(DATE(2024, FIND(Tabela4[[#This Row],[Mês]], "janfevmarabrmaijunjulagosetoutnovdez")/3 + 1, 1))</f>
        <v>11</v>
      </c>
      <c r="I4719" s="51">
        <v>25</v>
      </c>
      <c r="J4719" s="47">
        <v>25</v>
      </c>
    </row>
    <row r="4720" spans="1:10" x14ac:dyDescent="0.25">
      <c r="A4720" s="59" t="s">
        <v>206</v>
      </c>
      <c r="B4720" s="46" t="s">
        <v>192</v>
      </c>
      <c r="C4720" s="46" t="s">
        <v>184</v>
      </c>
      <c r="D4720" s="46" t="s">
        <v>177</v>
      </c>
      <c r="E4720" s="68">
        <f>_xlfn.XLOOKUP(Tabela4[[#This Row],[Origem]],Tabela2[Estado],Tabela2[Id_Porto],-1)</f>
        <v>9</v>
      </c>
      <c r="F4720" s="68">
        <f>_xlfn.XLOOKUP(Tabela4[[#This Row],[Destino]],Tabela2[Estado],Tabela2[Id_Porto],-1)</f>
        <v>1</v>
      </c>
      <c r="G4720" s="68">
        <f>_xlfn.XLOOKUP(Tabela4[[#This Row],[Tipo]],Tabela5[Tipo],Tabela5[Id_Carga],-1)</f>
        <v>1</v>
      </c>
      <c r="H4720" s="59">
        <f>MONTH(DATE(2024, FIND(Tabela4[[#This Row],[Mês]], "janfevmarabrmaijunjulagosetoutnovdez")/3 + 1, 1))</f>
        <v>11</v>
      </c>
      <c r="I4720" s="51">
        <v>25</v>
      </c>
      <c r="J4720" s="47">
        <v>25</v>
      </c>
    </row>
    <row r="4721" spans="1:10" x14ac:dyDescent="0.25">
      <c r="A4721" s="59" t="s">
        <v>206</v>
      </c>
      <c r="B4721" s="46" t="s">
        <v>193</v>
      </c>
      <c r="C4721" s="46" t="s">
        <v>177</v>
      </c>
      <c r="D4721" s="46" t="s">
        <v>186</v>
      </c>
      <c r="E4721" s="68">
        <f>_xlfn.XLOOKUP(Tabela4[[#This Row],[Origem]],Tabela2[Estado],Tabela2[Id_Porto],-1)</f>
        <v>1</v>
      </c>
      <c r="F4721" s="68">
        <f>_xlfn.XLOOKUP(Tabela4[[#This Row],[Destino]],Tabela2[Estado],Tabela2[Id_Porto],-1)</f>
        <v>11</v>
      </c>
      <c r="G4721" s="68">
        <f>_xlfn.XLOOKUP(Tabela4[[#This Row],[Tipo]],Tabela5[Tipo],Tabela5[Id_Carga],-1)</f>
        <v>4</v>
      </c>
      <c r="H4721" s="59">
        <f>MONTH(DATE(2024, FIND(Tabela4[[#This Row],[Mês]], "janfevmarabrmaijunjulagosetoutnovdez")/3 + 1, 1))</f>
        <v>11</v>
      </c>
      <c r="I4721" s="51">
        <v>12</v>
      </c>
      <c r="J4721" s="47">
        <v>24</v>
      </c>
    </row>
    <row r="4722" spans="1:10" x14ac:dyDescent="0.25">
      <c r="A4722" s="59" t="s">
        <v>206</v>
      </c>
      <c r="B4722" s="46" t="s">
        <v>191</v>
      </c>
      <c r="C4722" s="46" t="s">
        <v>181</v>
      </c>
      <c r="D4722" s="46" t="s">
        <v>182</v>
      </c>
      <c r="E4722" s="68">
        <f>_xlfn.XLOOKUP(Tabela4[[#This Row],[Origem]],Tabela2[Estado],Tabela2[Id_Porto],-1)</f>
        <v>6</v>
      </c>
      <c r="F4722" s="68">
        <f>_xlfn.XLOOKUP(Tabela4[[#This Row],[Destino]],Tabela2[Estado],Tabela2[Id_Porto],-1)</f>
        <v>7</v>
      </c>
      <c r="G4722" s="68">
        <f>_xlfn.XLOOKUP(Tabela4[[#This Row],[Tipo]],Tabela5[Tipo],Tabela5[Id_Carga],-1)</f>
        <v>3</v>
      </c>
      <c r="H4722" s="59">
        <f>MONTH(DATE(2024, FIND(Tabela4[[#This Row],[Mês]], "janfevmarabrmaijunjulagosetoutnovdez")/3 + 1, 1))</f>
        <v>11</v>
      </c>
      <c r="I4722" s="51">
        <v>12</v>
      </c>
      <c r="J4722" s="47">
        <v>24</v>
      </c>
    </row>
    <row r="4723" spans="1:10" x14ac:dyDescent="0.25">
      <c r="A4723" s="59" t="s">
        <v>206</v>
      </c>
      <c r="B4723" s="46" t="s">
        <v>192</v>
      </c>
      <c r="C4723" s="46" t="s">
        <v>178</v>
      </c>
      <c r="D4723" s="46" t="s">
        <v>86</v>
      </c>
      <c r="E4723" s="68">
        <f>_xlfn.XLOOKUP(Tabela4[[#This Row],[Origem]],Tabela2[Estado],Tabela2[Id_Porto],-1)</f>
        <v>2</v>
      </c>
      <c r="F4723" s="68">
        <f>_xlfn.XLOOKUP(Tabela4[[#This Row],[Destino]],Tabela2[Estado],Tabela2[Id_Porto],-1)</f>
        <v>4</v>
      </c>
      <c r="G4723" s="68">
        <f>_xlfn.XLOOKUP(Tabela4[[#This Row],[Tipo]],Tabela5[Tipo],Tabela5[Id_Carga],-1)</f>
        <v>1</v>
      </c>
      <c r="H4723" s="59">
        <f>MONTH(DATE(2024, FIND(Tabela4[[#This Row],[Mês]], "janfevmarabrmaijunjulagosetoutnovdez")/3 + 1, 1))</f>
        <v>11</v>
      </c>
      <c r="I4723" s="51">
        <v>24</v>
      </c>
      <c r="J4723" s="47">
        <v>24</v>
      </c>
    </row>
    <row r="4724" spans="1:10" x14ac:dyDescent="0.25">
      <c r="A4724" s="59" t="s">
        <v>206</v>
      </c>
      <c r="B4724" s="46" t="s">
        <v>193</v>
      </c>
      <c r="C4724" s="46" t="s">
        <v>178</v>
      </c>
      <c r="D4724" s="46" t="s">
        <v>184</v>
      </c>
      <c r="E4724" s="68">
        <f>_xlfn.XLOOKUP(Tabela4[[#This Row],[Origem]],Tabela2[Estado],Tabela2[Id_Porto],-1)</f>
        <v>2</v>
      </c>
      <c r="F4724" s="68">
        <f>_xlfn.XLOOKUP(Tabela4[[#This Row],[Destino]],Tabela2[Estado],Tabela2[Id_Porto],-1)</f>
        <v>9</v>
      </c>
      <c r="G4724" s="68">
        <f>_xlfn.XLOOKUP(Tabela4[[#This Row],[Tipo]],Tabela5[Tipo],Tabela5[Id_Carga],-1)</f>
        <v>4</v>
      </c>
      <c r="H4724" s="59">
        <f>MONTH(DATE(2024, FIND(Tabela4[[#This Row],[Mês]], "janfevmarabrmaijunjulagosetoutnovdez")/3 + 1, 1))</f>
        <v>11</v>
      </c>
      <c r="I4724" s="51">
        <v>12</v>
      </c>
      <c r="J4724" s="47">
        <v>24</v>
      </c>
    </row>
    <row r="4725" spans="1:10" x14ac:dyDescent="0.25">
      <c r="A4725" s="59" t="s">
        <v>206</v>
      </c>
      <c r="B4725" s="46" t="s">
        <v>192</v>
      </c>
      <c r="C4725" s="46" t="s">
        <v>180</v>
      </c>
      <c r="D4725" s="46" t="s">
        <v>186</v>
      </c>
      <c r="E4725" s="68">
        <f>_xlfn.XLOOKUP(Tabela4[[#This Row],[Origem]],Tabela2[Estado],Tabela2[Id_Porto],-1)</f>
        <v>5</v>
      </c>
      <c r="F4725" s="68">
        <f>_xlfn.XLOOKUP(Tabela4[[#This Row],[Destino]],Tabela2[Estado],Tabela2[Id_Porto],-1)</f>
        <v>11</v>
      </c>
      <c r="G4725" s="68">
        <f>_xlfn.XLOOKUP(Tabela4[[#This Row],[Tipo]],Tabela5[Tipo],Tabela5[Id_Carga],-1)</f>
        <v>1</v>
      </c>
      <c r="H4725" s="59">
        <f>MONTH(DATE(2024, FIND(Tabela4[[#This Row],[Mês]], "janfevmarabrmaijunjulagosetoutnovdez")/3 + 1, 1))</f>
        <v>11</v>
      </c>
      <c r="I4725" s="51">
        <v>24</v>
      </c>
      <c r="J4725" s="47">
        <v>24</v>
      </c>
    </row>
    <row r="4726" spans="1:10" x14ac:dyDescent="0.25">
      <c r="A4726" s="59" t="s">
        <v>206</v>
      </c>
      <c r="B4726" s="46" t="s">
        <v>191</v>
      </c>
      <c r="C4726" s="46" t="s">
        <v>180</v>
      </c>
      <c r="D4726" s="46" t="s">
        <v>184</v>
      </c>
      <c r="E4726" s="68">
        <f>_xlfn.XLOOKUP(Tabela4[[#This Row],[Origem]],Tabela2[Estado],Tabela2[Id_Porto],-1)</f>
        <v>5</v>
      </c>
      <c r="F4726" s="68">
        <f>_xlfn.XLOOKUP(Tabela4[[#This Row],[Destino]],Tabela2[Estado],Tabela2[Id_Porto],-1)</f>
        <v>9</v>
      </c>
      <c r="G4726" s="68">
        <f>_xlfn.XLOOKUP(Tabela4[[#This Row],[Tipo]],Tabela5[Tipo],Tabela5[Id_Carga],-1)</f>
        <v>3</v>
      </c>
      <c r="H4726" s="59">
        <f>MONTH(DATE(2024, FIND(Tabela4[[#This Row],[Mês]], "janfevmarabrmaijunjulagosetoutnovdez")/3 + 1, 1))</f>
        <v>11</v>
      </c>
      <c r="I4726" s="51">
        <v>12</v>
      </c>
      <c r="J4726" s="47">
        <v>24</v>
      </c>
    </row>
    <row r="4727" spans="1:10" x14ac:dyDescent="0.25">
      <c r="A4727" s="59" t="s">
        <v>206</v>
      </c>
      <c r="B4727" s="46" t="s">
        <v>193</v>
      </c>
      <c r="C4727" s="46" t="s">
        <v>186</v>
      </c>
      <c r="D4727" s="46" t="s">
        <v>183</v>
      </c>
      <c r="E4727" s="68">
        <f>_xlfn.XLOOKUP(Tabela4[[#This Row],[Origem]],Tabela2[Estado],Tabela2[Id_Porto],-1)</f>
        <v>11</v>
      </c>
      <c r="F4727" s="68">
        <f>_xlfn.XLOOKUP(Tabela4[[#This Row],[Destino]],Tabela2[Estado],Tabela2[Id_Porto],-1)</f>
        <v>8</v>
      </c>
      <c r="G4727" s="68">
        <f>_xlfn.XLOOKUP(Tabela4[[#This Row],[Tipo]],Tabela5[Tipo],Tabela5[Id_Carga],-1)</f>
        <v>4</v>
      </c>
      <c r="H4727" s="59">
        <f>MONTH(DATE(2024, FIND(Tabela4[[#This Row],[Mês]], "janfevmarabrmaijunjulagosetoutnovdez")/3 + 1, 1))</f>
        <v>11</v>
      </c>
      <c r="I4727" s="51">
        <v>12</v>
      </c>
      <c r="J4727" s="47">
        <v>24</v>
      </c>
    </row>
    <row r="4728" spans="1:10" x14ac:dyDescent="0.25">
      <c r="A4728" s="59" t="s">
        <v>206</v>
      </c>
      <c r="B4728" s="46" t="s">
        <v>191</v>
      </c>
      <c r="C4728" s="46" t="s">
        <v>184</v>
      </c>
      <c r="D4728" s="46" t="s">
        <v>183</v>
      </c>
      <c r="E4728" s="68">
        <f>_xlfn.XLOOKUP(Tabela4[[#This Row],[Origem]],Tabela2[Estado],Tabela2[Id_Porto],-1)</f>
        <v>9</v>
      </c>
      <c r="F4728" s="68">
        <f>_xlfn.XLOOKUP(Tabela4[[#This Row],[Destino]],Tabela2[Estado],Tabela2[Id_Porto],-1)</f>
        <v>8</v>
      </c>
      <c r="G4728" s="68">
        <f>_xlfn.XLOOKUP(Tabela4[[#This Row],[Tipo]],Tabela5[Tipo],Tabela5[Id_Carga],-1)</f>
        <v>3</v>
      </c>
      <c r="H4728" s="59">
        <f>MONTH(DATE(2024, FIND(Tabela4[[#This Row],[Mês]], "janfevmarabrmaijunjulagosetoutnovdez")/3 + 1, 1))</f>
        <v>11</v>
      </c>
      <c r="I4728" s="51">
        <v>12</v>
      </c>
      <c r="J4728" s="47">
        <v>24</v>
      </c>
    </row>
    <row r="4729" spans="1:10" x14ac:dyDescent="0.25">
      <c r="A4729" s="59" t="s">
        <v>206</v>
      </c>
      <c r="B4729" s="46" t="s">
        <v>192</v>
      </c>
      <c r="C4729" s="46" t="s">
        <v>180</v>
      </c>
      <c r="D4729" s="46" t="s">
        <v>184</v>
      </c>
      <c r="E4729" s="68">
        <f>_xlfn.XLOOKUP(Tabela4[[#This Row],[Origem]],Tabela2[Estado],Tabela2[Id_Porto],-1)</f>
        <v>5</v>
      </c>
      <c r="F4729" s="68">
        <f>_xlfn.XLOOKUP(Tabela4[[#This Row],[Destino]],Tabela2[Estado],Tabela2[Id_Porto],-1)</f>
        <v>9</v>
      </c>
      <c r="G4729" s="68">
        <f>_xlfn.XLOOKUP(Tabela4[[#This Row],[Tipo]],Tabela5[Tipo],Tabela5[Id_Carga],-1)</f>
        <v>1</v>
      </c>
      <c r="H4729" s="59">
        <f>MONTH(DATE(2024, FIND(Tabela4[[#This Row],[Mês]], "janfevmarabrmaijunjulagosetoutnovdez")/3 + 1, 1))</f>
        <v>11</v>
      </c>
      <c r="I4729" s="51">
        <v>23</v>
      </c>
      <c r="J4729" s="47">
        <v>23</v>
      </c>
    </row>
    <row r="4730" spans="1:10" x14ac:dyDescent="0.25">
      <c r="A4730" s="59" t="s">
        <v>206</v>
      </c>
      <c r="B4730" s="46" t="s">
        <v>192</v>
      </c>
      <c r="C4730" s="46" t="s">
        <v>183</v>
      </c>
      <c r="D4730" s="46" t="s">
        <v>184</v>
      </c>
      <c r="E4730" s="68">
        <f>_xlfn.XLOOKUP(Tabela4[[#This Row],[Origem]],Tabela2[Estado],Tabela2[Id_Porto],-1)</f>
        <v>8</v>
      </c>
      <c r="F4730" s="68">
        <f>_xlfn.XLOOKUP(Tabela4[[#This Row],[Destino]],Tabela2[Estado],Tabela2[Id_Porto],-1)</f>
        <v>9</v>
      </c>
      <c r="G4730" s="68">
        <f>_xlfn.XLOOKUP(Tabela4[[#This Row],[Tipo]],Tabela5[Tipo],Tabela5[Id_Carga],-1)</f>
        <v>1</v>
      </c>
      <c r="H4730" s="59">
        <f>MONTH(DATE(2024, FIND(Tabela4[[#This Row],[Mês]], "janfevmarabrmaijunjulagosetoutnovdez")/3 + 1, 1))</f>
        <v>11</v>
      </c>
      <c r="I4730" s="51">
        <v>23</v>
      </c>
      <c r="J4730" s="47">
        <v>23</v>
      </c>
    </row>
    <row r="4731" spans="1:10" x14ac:dyDescent="0.25">
      <c r="A4731" s="59" t="s">
        <v>206</v>
      </c>
      <c r="B4731" s="46" t="s">
        <v>192</v>
      </c>
      <c r="C4731" s="46" t="s">
        <v>183</v>
      </c>
      <c r="D4731" s="46" t="s">
        <v>177</v>
      </c>
      <c r="E4731" s="68">
        <f>_xlfn.XLOOKUP(Tabela4[[#This Row],[Origem]],Tabela2[Estado],Tabela2[Id_Porto],-1)</f>
        <v>8</v>
      </c>
      <c r="F4731" s="68">
        <f>_xlfn.XLOOKUP(Tabela4[[#This Row],[Destino]],Tabela2[Estado],Tabela2[Id_Porto],-1)</f>
        <v>1</v>
      </c>
      <c r="G4731" s="68">
        <f>_xlfn.XLOOKUP(Tabela4[[#This Row],[Tipo]],Tabela5[Tipo],Tabela5[Id_Carga],-1)</f>
        <v>1</v>
      </c>
      <c r="H4731" s="59">
        <f>MONTH(DATE(2024, FIND(Tabela4[[#This Row],[Mês]], "janfevmarabrmaijunjulagosetoutnovdez")/3 + 1, 1))</f>
        <v>11</v>
      </c>
      <c r="I4731" s="51">
        <v>22</v>
      </c>
      <c r="J4731" s="47">
        <v>22</v>
      </c>
    </row>
    <row r="4732" spans="1:10" x14ac:dyDescent="0.25">
      <c r="A4732" s="59" t="s">
        <v>206</v>
      </c>
      <c r="B4732" s="46" t="s">
        <v>191</v>
      </c>
      <c r="C4732" s="46" t="s">
        <v>183</v>
      </c>
      <c r="D4732" s="46" t="s">
        <v>181</v>
      </c>
      <c r="E4732" s="68">
        <f>_xlfn.XLOOKUP(Tabela4[[#This Row],[Origem]],Tabela2[Estado],Tabela2[Id_Porto],-1)</f>
        <v>8</v>
      </c>
      <c r="F4732" s="68">
        <f>_xlfn.XLOOKUP(Tabela4[[#This Row],[Destino]],Tabela2[Estado],Tabela2[Id_Porto],-1)</f>
        <v>6</v>
      </c>
      <c r="G4732" s="68">
        <f>_xlfn.XLOOKUP(Tabela4[[#This Row],[Tipo]],Tabela5[Tipo],Tabela5[Id_Carga],-1)</f>
        <v>3</v>
      </c>
      <c r="H4732" s="59">
        <f>MONTH(DATE(2024, FIND(Tabela4[[#This Row],[Mês]], "janfevmarabrmaijunjulagosetoutnovdez")/3 + 1, 1))</f>
        <v>11</v>
      </c>
      <c r="I4732" s="51">
        <v>11</v>
      </c>
      <c r="J4732" s="47">
        <v>22</v>
      </c>
    </row>
    <row r="4733" spans="1:10" x14ac:dyDescent="0.25">
      <c r="A4733" s="59" t="s">
        <v>206</v>
      </c>
      <c r="B4733" s="46" t="s">
        <v>193</v>
      </c>
      <c r="C4733" s="46" t="s">
        <v>187</v>
      </c>
      <c r="D4733" s="46" t="s">
        <v>86</v>
      </c>
      <c r="E4733" s="68">
        <f>_xlfn.XLOOKUP(Tabela4[[#This Row],[Origem]],Tabela2[Estado],Tabela2[Id_Porto],-1)</f>
        <v>12</v>
      </c>
      <c r="F4733" s="68">
        <f>_xlfn.XLOOKUP(Tabela4[[#This Row],[Destino]],Tabela2[Estado],Tabela2[Id_Porto],-1)</f>
        <v>4</v>
      </c>
      <c r="G4733" s="68">
        <f>_xlfn.XLOOKUP(Tabela4[[#This Row],[Tipo]],Tabela5[Tipo],Tabela5[Id_Carga],-1)</f>
        <v>4</v>
      </c>
      <c r="H4733" s="59">
        <f>MONTH(DATE(2024, FIND(Tabela4[[#This Row],[Mês]], "janfevmarabrmaijunjulagosetoutnovdez")/3 + 1, 1))</f>
        <v>11</v>
      </c>
      <c r="I4733" s="51">
        <v>11</v>
      </c>
      <c r="J4733" s="47">
        <v>22</v>
      </c>
    </row>
    <row r="4734" spans="1:10" x14ac:dyDescent="0.25">
      <c r="A4734" s="59" t="s">
        <v>206</v>
      </c>
      <c r="B4734" s="46" t="s">
        <v>193</v>
      </c>
      <c r="C4734" s="46" t="s">
        <v>187</v>
      </c>
      <c r="D4734" s="46" t="s">
        <v>180</v>
      </c>
      <c r="E4734" s="68">
        <f>_xlfn.XLOOKUP(Tabela4[[#This Row],[Origem]],Tabela2[Estado],Tabela2[Id_Porto],-1)</f>
        <v>12</v>
      </c>
      <c r="F4734" s="68">
        <f>_xlfn.XLOOKUP(Tabela4[[#This Row],[Destino]],Tabela2[Estado],Tabela2[Id_Porto],-1)</f>
        <v>5</v>
      </c>
      <c r="G4734" s="68">
        <f>_xlfn.XLOOKUP(Tabela4[[#This Row],[Tipo]],Tabela5[Tipo],Tabela5[Id_Carga],-1)</f>
        <v>4</v>
      </c>
      <c r="H4734" s="59">
        <f>MONTH(DATE(2024, FIND(Tabela4[[#This Row],[Mês]], "janfevmarabrmaijunjulagosetoutnovdez")/3 + 1, 1))</f>
        <v>11</v>
      </c>
      <c r="I4734" s="51">
        <v>11</v>
      </c>
      <c r="J4734" s="47">
        <v>22</v>
      </c>
    </row>
    <row r="4735" spans="1:10" x14ac:dyDescent="0.25">
      <c r="A4735" s="59" t="s">
        <v>206</v>
      </c>
      <c r="B4735" s="46" t="s">
        <v>191</v>
      </c>
      <c r="C4735" s="46" t="s">
        <v>186</v>
      </c>
      <c r="D4735" s="46" t="s">
        <v>177</v>
      </c>
      <c r="E4735" s="68">
        <f>_xlfn.XLOOKUP(Tabela4[[#This Row],[Origem]],Tabela2[Estado],Tabela2[Id_Porto],-1)</f>
        <v>11</v>
      </c>
      <c r="F4735" s="68">
        <f>_xlfn.XLOOKUP(Tabela4[[#This Row],[Destino]],Tabela2[Estado],Tabela2[Id_Porto],-1)</f>
        <v>1</v>
      </c>
      <c r="G4735" s="68">
        <f>_xlfn.XLOOKUP(Tabela4[[#This Row],[Tipo]],Tabela5[Tipo],Tabela5[Id_Carga],-1)</f>
        <v>3</v>
      </c>
      <c r="H4735" s="59">
        <f>MONTH(DATE(2024, FIND(Tabela4[[#This Row],[Mês]], "janfevmarabrmaijunjulagosetoutnovdez")/3 + 1, 1))</f>
        <v>11</v>
      </c>
      <c r="I4735" s="51">
        <v>22</v>
      </c>
      <c r="J4735" s="47">
        <v>22</v>
      </c>
    </row>
    <row r="4736" spans="1:10" x14ac:dyDescent="0.25">
      <c r="A4736" s="59" t="s">
        <v>206</v>
      </c>
      <c r="B4736" s="46" t="s">
        <v>191</v>
      </c>
      <c r="C4736" s="46" t="s">
        <v>186</v>
      </c>
      <c r="D4736" s="46" t="s">
        <v>180</v>
      </c>
      <c r="E4736" s="68">
        <f>_xlfn.XLOOKUP(Tabela4[[#This Row],[Origem]],Tabela2[Estado],Tabela2[Id_Porto],-1)</f>
        <v>11</v>
      </c>
      <c r="F4736" s="68">
        <f>_xlfn.XLOOKUP(Tabela4[[#This Row],[Destino]],Tabela2[Estado],Tabela2[Id_Porto],-1)</f>
        <v>5</v>
      </c>
      <c r="G4736" s="68">
        <f>_xlfn.XLOOKUP(Tabela4[[#This Row],[Tipo]],Tabela5[Tipo],Tabela5[Id_Carga],-1)</f>
        <v>3</v>
      </c>
      <c r="H4736" s="59">
        <f>MONTH(DATE(2024, FIND(Tabela4[[#This Row],[Mês]], "janfevmarabrmaijunjulagosetoutnovdez")/3 + 1, 1))</f>
        <v>11</v>
      </c>
      <c r="I4736" s="51">
        <v>11</v>
      </c>
      <c r="J4736" s="47">
        <v>22</v>
      </c>
    </row>
    <row r="4737" spans="1:10" x14ac:dyDescent="0.25">
      <c r="A4737" s="59" t="s">
        <v>206</v>
      </c>
      <c r="B4737" s="46" t="s">
        <v>191</v>
      </c>
      <c r="C4737" s="46" t="s">
        <v>184</v>
      </c>
      <c r="D4737" s="46" t="s">
        <v>183</v>
      </c>
      <c r="E4737" s="68">
        <f>_xlfn.XLOOKUP(Tabela4[[#This Row],[Origem]],Tabela2[Estado],Tabela2[Id_Porto],-1)</f>
        <v>9</v>
      </c>
      <c r="F4737" s="68">
        <f>_xlfn.XLOOKUP(Tabela4[[#This Row],[Destino]],Tabela2[Estado],Tabela2[Id_Porto],-1)</f>
        <v>8</v>
      </c>
      <c r="G4737" s="68">
        <f>_xlfn.XLOOKUP(Tabela4[[#This Row],[Tipo]],Tabela5[Tipo],Tabela5[Id_Carga],-1)</f>
        <v>3</v>
      </c>
      <c r="H4737" s="59">
        <f>MONTH(DATE(2024, FIND(Tabela4[[#This Row],[Mês]], "janfevmarabrmaijunjulagosetoutnovdez")/3 + 1, 1))</f>
        <v>11</v>
      </c>
      <c r="I4737" s="51">
        <v>11</v>
      </c>
      <c r="J4737" s="47">
        <v>22</v>
      </c>
    </row>
    <row r="4738" spans="1:10" x14ac:dyDescent="0.25">
      <c r="A4738" s="59" t="s">
        <v>206</v>
      </c>
      <c r="B4738" s="46" t="s">
        <v>192</v>
      </c>
      <c r="C4738" s="46" t="s">
        <v>186</v>
      </c>
      <c r="D4738" s="46" t="s">
        <v>181</v>
      </c>
      <c r="E4738" s="68">
        <f>_xlfn.XLOOKUP(Tabela4[[#This Row],[Origem]],Tabela2[Estado],Tabela2[Id_Porto],-1)</f>
        <v>11</v>
      </c>
      <c r="F4738" s="68">
        <f>_xlfn.XLOOKUP(Tabela4[[#This Row],[Destino]],Tabela2[Estado],Tabela2[Id_Porto],-1)</f>
        <v>6</v>
      </c>
      <c r="G4738" s="68">
        <f>_xlfn.XLOOKUP(Tabela4[[#This Row],[Tipo]],Tabela5[Tipo],Tabela5[Id_Carga],-1)</f>
        <v>1</v>
      </c>
      <c r="H4738" s="59">
        <f>MONTH(DATE(2024, FIND(Tabela4[[#This Row],[Mês]], "janfevmarabrmaijunjulagosetoutnovdez")/3 + 1, 1))</f>
        <v>11</v>
      </c>
      <c r="I4738" s="51">
        <v>21</v>
      </c>
      <c r="J4738" s="47">
        <v>21</v>
      </c>
    </row>
    <row r="4739" spans="1:10" x14ac:dyDescent="0.25">
      <c r="A4739" s="59" t="s">
        <v>206</v>
      </c>
      <c r="B4739" s="46" t="s">
        <v>191</v>
      </c>
      <c r="C4739" s="46" t="s">
        <v>184</v>
      </c>
      <c r="D4739" s="46" t="s">
        <v>177</v>
      </c>
      <c r="E4739" s="68">
        <f>_xlfn.XLOOKUP(Tabela4[[#This Row],[Origem]],Tabela2[Estado],Tabela2[Id_Porto],-1)</f>
        <v>9</v>
      </c>
      <c r="F4739" s="68">
        <f>_xlfn.XLOOKUP(Tabela4[[#This Row],[Destino]],Tabela2[Estado],Tabela2[Id_Porto],-1)</f>
        <v>1</v>
      </c>
      <c r="G4739" s="68">
        <f>_xlfn.XLOOKUP(Tabela4[[#This Row],[Tipo]],Tabela5[Tipo],Tabela5[Id_Carga],-1)</f>
        <v>3</v>
      </c>
      <c r="H4739" s="59">
        <f>MONTH(DATE(2024, FIND(Tabela4[[#This Row],[Mês]], "janfevmarabrmaijunjulagosetoutnovdez")/3 + 1, 1))</f>
        <v>11</v>
      </c>
      <c r="I4739" s="51">
        <v>10</v>
      </c>
      <c r="J4739" s="47">
        <v>20</v>
      </c>
    </row>
    <row r="4740" spans="1:10" x14ac:dyDescent="0.25">
      <c r="A4740" s="59" t="s">
        <v>206</v>
      </c>
      <c r="B4740" s="46" t="s">
        <v>192</v>
      </c>
      <c r="C4740" s="46" t="s">
        <v>177</v>
      </c>
      <c r="D4740" s="46" t="s">
        <v>183</v>
      </c>
      <c r="E4740" s="68">
        <f>_xlfn.XLOOKUP(Tabela4[[#This Row],[Origem]],Tabela2[Estado],Tabela2[Id_Porto],-1)</f>
        <v>1</v>
      </c>
      <c r="F4740" s="68">
        <f>_xlfn.XLOOKUP(Tabela4[[#This Row],[Destino]],Tabela2[Estado],Tabela2[Id_Porto],-1)</f>
        <v>8</v>
      </c>
      <c r="G4740" s="68">
        <f>_xlfn.XLOOKUP(Tabela4[[#This Row],[Tipo]],Tabela5[Tipo],Tabela5[Id_Carga],-1)</f>
        <v>1</v>
      </c>
      <c r="H4740" s="59">
        <f>MONTH(DATE(2024, FIND(Tabela4[[#This Row],[Mês]], "janfevmarabrmaijunjulagosetoutnovdez")/3 + 1, 1))</f>
        <v>11</v>
      </c>
      <c r="I4740" s="51">
        <v>19</v>
      </c>
      <c r="J4740" s="47">
        <v>19</v>
      </c>
    </row>
    <row r="4741" spans="1:10" x14ac:dyDescent="0.25">
      <c r="A4741" s="59" t="s">
        <v>206</v>
      </c>
      <c r="B4741" s="46" t="s">
        <v>192</v>
      </c>
      <c r="C4741" s="46" t="s">
        <v>86</v>
      </c>
      <c r="D4741" s="46" t="s">
        <v>186</v>
      </c>
      <c r="E4741" s="68">
        <f>_xlfn.XLOOKUP(Tabela4[[#This Row],[Origem]],Tabela2[Estado],Tabela2[Id_Porto],-1)</f>
        <v>4</v>
      </c>
      <c r="F4741" s="68">
        <f>_xlfn.XLOOKUP(Tabela4[[#This Row],[Destino]],Tabela2[Estado],Tabela2[Id_Porto],-1)</f>
        <v>11</v>
      </c>
      <c r="G4741" s="68">
        <f>_xlfn.XLOOKUP(Tabela4[[#This Row],[Tipo]],Tabela5[Tipo],Tabela5[Id_Carga],-1)</f>
        <v>1</v>
      </c>
      <c r="H4741" s="59">
        <f>MONTH(DATE(2024, FIND(Tabela4[[#This Row],[Mês]], "janfevmarabrmaijunjulagosetoutnovdez")/3 + 1, 1))</f>
        <v>11</v>
      </c>
      <c r="I4741" s="51">
        <v>19</v>
      </c>
      <c r="J4741" s="47">
        <v>19</v>
      </c>
    </row>
    <row r="4742" spans="1:10" x14ac:dyDescent="0.25">
      <c r="A4742" s="59" t="s">
        <v>206</v>
      </c>
      <c r="B4742" s="46" t="s">
        <v>192</v>
      </c>
      <c r="C4742" s="46" t="s">
        <v>184</v>
      </c>
      <c r="D4742" s="46" t="s">
        <v>183</v>
      </c>
      <c r="E4742" s="68">
        <f>_xlfn.XLOOKUP(Tabela4[[#This Row],[Origem]],Tabela2[Estado],Tabela2[Id_Porto],-1)</f>
        <v>9</v>
      </c>
      <c r="F4742" s="68">
        <f>_xlfn.XLOOKUP(Tabela4[[#This Row],[Destino]],Tabela2[Estado],Tabela2[Id_Porto],-1)</f>
        <v>8</v>
      </c>
      <c r="G4742" s="68">
        <f>_xlfn.XLOOKUP(Tabela4[[#This Row],[Tipo]],Tabela5[Tipo],Tabela5[Id_Carga],-1)</f>
        <v>1</v>
      </c>
      <c r="H4742" s="59">
        <f>MONTH(DATE(2024, FIND(Tabela4[[#This Row],[Mês]], "janfevmarabrmaijunjulagosetoutnovdez")/3 + 1, 1))</f>
        <v>11</v>
      </c>
      <c r="I4742" s="51">
        <v>19</v>
      </c>
      <c r="J4742" s="47">
        <v>19</v>
      </c>
    </row>
    <row r="4743" spans="1:10" x14ac:dyDescent="0.25">
      <c r="A4743" s="59" t="s">
        <v>206</v>
      </c>
      <c r="B4743" s="46" t="s">
        <v>192</v>
      </c>
      <c r="C4743" s="46" t="s">
        <v>177</v>
      </c>
      <c r="D4743" s="46" t="s">
        <v>184</v>
      </c>
      <c r="E4743" s="68">
        <f>_xlfn.XLOOKUP(Tabela4[[#This Row],[Origem]],Tabela2[Estado],Tabela2[Id_Porto],-1)</f>
        <v>1</v>
      </c>
      <c r="F4743" s="68">
        <f>_xlfn.XLOOKUP(Tabela4[[#This Row],[Destino]],Tabela2[Estado],Tabela2[Id_Porto],-1)</f>
        <v>9</v>
      </c>
      <c r="G4743" s="68">
        <f>_xlfn.XLOOKUP(Tabela4[[#This Row],[Tipo]],Tabela5[Tipo],Tabela5[Id_Carga],-1)</f>
        <v>1</v>
      </c>
      <c r="H4743" s="59">
        <f>MONTH(DATE(2024, FIND(Tabela4[[#This Row],[Mês]], "janfevmarabrmaijunjulagosetoutnovdez")/3 + 1, 1))</f>
        <v>11</v>
      </c>
      <c r="I4743" s="51">
        <v>18</v>
      </c>
      <c r="J4743" s="47">
        <v>18</v>
      </c>
    </row>
    <row r="4744" spans="1:10" x14ac:dyDescent="0.25">
      <c r="A4744" s="59" t="s">
        <v>206</v>
      </c>
      <c r="B4744" s="46" t="s">
        <v>192</v>
      </c>
      <c r="C4744" s="46" t="s">
        <v>181</v>
      </c>
      <c r="D4744" s="46" t="s">
        <v>86</v>
      </c>
      <c r="E4744" s="68">
        <f>_xlfn.XLOOKUP(Tabela4[[#This Row],[Origem]],Tabela2[Estado],Tabela2[Id_Porto],-1)</f>
        <v>6</v>
      </c>
      <c r="F4744" s="68">
        <f>_xlfn.XLOOKUP(Tabela4[[#This Row],[Destino]],Tabela2[Estado],Tabela2[Id_Porto],-1)</f>
        <v>4</v>
      </c>
      <c r="G4744" s="68">
        <f>_xlfn.XLOOKUP(Tabela4[[#This Row],[Tipo]],Tabela5[Tipo],Tabela5[Id_Carga],-1)</f>
        <v>1</v>
      </c>
      <c r="H4744" s="59">
        <f>MONTH(DATE(2024, FIND(Tabela4[[#This Row],[Mês]], "janfevmarabrmaijunjulagosetoutnovdez")/3 + 1, 1))</f>
        <v>11</v>
      </c>
      <c r="I4744" s="51">
        <v>18</v>
      </c>
      <c r="J4744" s="47">
        <v>18</v>
      </c>
    </row>
    <row r="4745" spans="1:10" x14ac:dyDescent="0.25">
      <c r="A4745" s="59" t="s">
        <v>206</v>
      </c>
      <c r="B4745" s="46" t="s">
        <v>192</v>
      </c>
      <c r="C4745" s="46" t="s">
        <v>181</v>
      </c>
      <c r="D4745" s="46" t="s">
        <v>186</v>
      </c>
      <c r="E4745" s="68">
        <f>_xlfn.XLOOKUP(Tabela4[[#This Row],[Origem]],Tabela2[Estado],Tabela2[Id_Porto],-1)</f>
        <v>6</v>
      </c>
      <c r="F4745" s="68">
        <f>_xlfn.XLOOKUP(Tabela4[[#This Row],[Destino]],Tabela2[Estado],Tabela2[Id_Porto],-1)</f>
        <v>11</v>
      </c>
      <c r="G4745" s="68">
        <f>_xlfn.XLOOKUP(Tabela4[[#This Row],[Tipo]],Tabela5[Tipo],Tabela5[Id_Carga],-1)</f>
        <v>1</v>
      </c>
      <c r="H4745" s="59">
        <f>MONTH(DATE(2024, FIND(Tabela4[[#This Row],[Mês]], "janfevmarabrmaijunjulagosetoutnovdez")/3 + 1, 1))</f>
        <v>11</v>
      </c>
      <c r="I4745" s="51">
        <v>18</v>
      </c>
      <c r="J4745" s="47">
        <v>18</v>
      </c>
    </row>
    <row r="4746" spans="1:10" x14ac:dyDescent="0.25">
      <c r="A4746" s="59" t="s">
        <v>206</v>
      </c>
      <c r="B4746" s="46" t="s">
        <v>193</v>
      </c>
      <c r="C4746" s="46" t="s">
        <v>180</v>
      </c>
      <c r="D4746" s="46" t="s">
        <v>86</v>
      </c>
      <c r="E4746" s="68">
        <f>_xlfn.XLOOKUP(Tabela4[[#This Row],[Origem]],Tabela2[Estado],Tabela2[Id_Porto],-1)</f>
        <v>5</v>
      </c>
      <c r="F4746" s="68">
        <f>_xlfn.XLOOKUP(Tabela4[[#This Row],[Destino]],Tabela2[Estado],Tabela2[Id_Porto],-1)</f>
        <v>4</v>
      </c>
      <c r="G4746" s="68">
        <f>_xlfn.XLOOKUP(Tabela4[[#This Row],[Tipo]],Tabela5[Tipo],Tabela5[Id_Carga],-1)</f>
        <v>4</v>
      </c>
      <c r="H4746" s="59">
        <f>MONTH(DATE(2024, FIND(Tabela4[[#This Row],[Mês]], "janfevmarabrmaijunjulagosetoutnovdez")/3 + 1, 1))</f>
        <v>11</v>
      </c>
      <c r="I4746" s="51">
        <v>9</v>
      </c>
      <c r="J4746" s="47">
        <v>18</v>
      </c>
    </row>
    <row r="4747" spans="1:10" x14ac:dyDescent="0.25">
      <c r="A4747" s="59" t="s">
        <v>206</v>
      </c>
      <c r="B4747" s="46" t="s">
        <v>192</v>
      </c>
      <c r="C4747" s="46" t="s">
        <v>183</v>
      </c>
      <c r="D4747" s="46" t="s">
        <v>181</v>
      </c>
      <c r="E4747" s="68">
        <f>_xlfn.XLOOKUP(Tabela4[[#This Row],[Origem]],Tabela2[Estado],Tabela2[Id_Porto],-1)</f>
        <v>8</v>
      </c>
      <c r="F4747" s="68">
        <f>_xlfn.XLOOKUP(Tabela4[[#This Row],[Destino]],Tabela2[Estado],Tabela2[Id_Porto],-1)</f>
        <v>6</v>
      </c>
      <c r="G4747" s="68">
        <f>_xlfn.XLOOKUP(Tabela4[[#This Row],[Tipo]],Tabela5[Tipo],Tabela5[Id_Carga],-1)</f>
        <v>1</v>
      </c>
      <c r="H4747" s="59">
        <f>MONTH(DATE(2024, FIND(Tabela4[[#This Row],[Mês]], "janfevmarabrmaijunjulagosetoutnovdez")/3 + 1, 1))</f>
        <v>11</v>
      </c>
      <c r="I4747" s="51">
        <v>18</v>
      </c>
      <c r="J4747" s="47">
        <v>18</v>
      </c>
    </row>
    <row r="4748" spans="1:10" x14ac:dyDescent="0.25">
      <c r="A4748" s="59" t="s">
        <v>206</v>
      </c>
      <c r="B4748" s="46" t="s">
        <v>191</v>
      </c>
      <c r="C4748" s="46" t="s">
        <v>186</v>
      </c>
      <c r="D4748" s="46" t="s">
        <v>180</v>
      </c>
      <c r="E4748" s="68">
        <f>_xlfn.XLOOKUP(Tabela4[[#This Row],[Origem]],Tabela2[Estado],Tabela2[Id_Porto],-1)</f>
        <v>11</v>
      </c>
      <c r="F4748" s="68">
        <f>_xlfn.XLOOKUP(Tabela4[[#This Row],[Destino]],Tabela2[Estado],Tabela2[Id_Porto],-1)</f>
        <v>5</v>
      </c>
      <c r="G4748" s="68">
        <f>_xlfn.XLOOKUP(Tabela4[[#This Row],[Tipo]],Tabela5[Tipo],Tabela5[Id_Carga],-1)</f>
        <v>3</v>
      </c>
      <c r="H4748" s="59">
        <f>MONTH(DATE(2024, FIND(Tabela4[[#This Row],[Mês]], "janfevmarabrmaijunjulagosetoutnovdez")/3 + 1, 1))</f>
        <v>11</v>
      </c>
      <c r="I4748" s="51">
        <v>9</v>
      </c>
      <c r="J4748" s="47">
        <v>18</v>
      </c>
    </row>
    <row r="4749" spans="1:10" x14ac:dyDescent="0.25">
      <c r="A4749" s="59" t="s">
        <v>206</v>
      </c>
      <c r="B4749" s="46" t="s">
        <v>192</v>
      </c>
      <c r="C4749" s="46" t="s">
        <v>183</v>
      </c>
      <c r="D4749" s="46" t="s">
        <v>180</v>
      </c>
      <c r="E4749" s="68">
        <f>_xlfn.XLOOKUP(Tabela4[[#This Row],[Origem]],Tabela2[Estado],Tabela2[Id_Porto],-1)</f>
        <v>8</v>
      </c>
      <c r="F4749" s="68">
        <f>_xlfn.XLOOKUP(Tabela4[[#This Row],[Destino]],Tabela2[Estado],Tabela2[Id_Porto],-1)</f>
        <v>5</v>
      </c>
      <c r="G4749" s="68">
        <f>_xlfn.XLOOKUP(Tabela4[[#This Row],[Tipo]],Tabela5[Tipo],Tabela5[Id_Carga],-1)</f>
        <v>1</v>
      </c>
      <c r="H4749" s="59">
        <f>MONTH(DATE(2024, FIND(Tabela4[[#This Row],[Mês]], "janfevmarabrmaijunjulagosetoutnovdez")/3 + 1, 1))</f>
        <v>11</v>
      </c>
      <c r="I4749" s="51">
        <v>17</v>
      </c>
      <c r="J4749" s="47">
        <v>17</v>
      </c>
    </row>
    <row r="4750" spans="1:10" x14ac:dyDescent="0.25">
      <c r="A4750" s="59" t="s">
        <v>206</v>
      </c>
      <c r="B4750" s="46" t="s">
        <v>192</v>
      </c>
      <c r="C4750" s="46" t="s">
        <v>184</v>
      </c>
      <c r="D4750" s="46" t="s">
        <v>180</v>
      </c>
      <c r="E4750" s="68">
        <f>_xlfn.XLOOKUP(Tabela4[[#This Row],[Origem]],Tabela2[Estado],Tabela2[Id_Porto],-1)</f>
        <v>9</v>
      </c>
      <c r="F4750" s="68">
        <f>_xlfn.XLOOKUP(Tabela4[[#This Row],[Destino]],Tabela2[Estado],Tabela2[Id_Porto],-1)</f>
        <v>5</v>
      </c>
      <c r="G4750" s="68">
        <f>_xlfn.XLOOKUP(Tabela4[[#This Row],[Tipo]],Tabela5[Tipo],Tabela5[Id_Carga],-1)</f>
        <v>1</v>
      </c>
      <c r="H4750" s="59">
        <f>MONTH(DATE(2024, FIND(Tabela4[[#This Row],[Mês]], "janfevmarabrmaijunjulagosetoutnovdez")/3 + 1, 1))</f>
        <v>11</v>
      </c>
      <c r="I4750" s="51">
        <v>17</v>
      </c>
      <c r="J4750" s="47">
        <v>17</v>
      </c>
    </row>
    <row r="4751" spans="1:10" x14ac:dyDescent="0.25">
      <c r="A4751" s="59" t="s">
        <v>206</v>
      </c>
      <c r="B4751" s="46" t="s">
        <v>192</v>
      </c>
      <c r="C4751" s="46" t="s">
        <v>177</v>
      </c>
      <c r="D4751" s="46" t="s">
        <v>183</v>
      </c>
      <c r="E4751" s="68">
        <f>_xlfn.XLOOKUP(Tabela4[[#This Row],[Origem]],Tabela2[Estado],Tabela2[Id_Porto],-1)</f>
        <v>1</v>
      </c>
      <c r="F4751" s="68">
        <f>_xlfn.XLOOKUP(Tabela4[[#This Row],[Destino]],Tabela2[Estado],Tabela2[Id_Porto],-1)</f>
        <v>8</v>
      </c>
      <c r="G4751" s="68">
        <f>_xlfn.XLOOKUP(Tabela4[[#This Row],[Tipo]],Tabela5[Tipo],Tabela5[Id_Carga],-1)</f>
        <v>1</v>
      </c>
      <c r="H4751" s="59">
        <f>MONTH(DATE(2024, FIND(Tabela4[[#This Row],[Mês]], "janfevmarabrmaijunjulagosetoutnovdez")/3 + 1, 1))</f>
        <v>11</v>
      </c>
      <c r="I4751" s="51">
        <v>16</v>
      </c>
      <c r="J4751" s="47">
        <v>16</v>
      </c>
    </row>
    <row r="4752" spans="1:10" x14ac:dyDescent="0.25">
      <c r="A4752" s="59" t="s">
        <v>206</v>
      </c>
      <c r="B4752" s="46" t="s">
        <v>193</v>
      </c>
      <c r="C4752" s="46" t="s">
        <v>181</v>
      </c>
      <c r="D4752" s="46" t="s">
        <v>180</v>
      </c>
      <c r="E4752" s="68">
        <f>_xlfn.XLOOKUP(Tabela4[[#This Row],[Origem]],Tabela2[Estado],Tabela2[Id_Porto],-1)</f>
        <v>6</v>
      </c>
      <c r="F4752" s="68">
        <f>_xlfn.XLOOKUP(Tabela4[[#This Row],[Destino]],Tabela2[Estado],Tabela2[Id_Porto],-1)</f>
        <v>5</v>
      </c>
      <c r="G4752" s="68">
        <f>_xlfn.XLOOKUP(Tabela4[[#This Row],[Tipo]],Tabela5[Tipo],Tabela5[Id_Carga],-1)</f>
        <v>4</v>
      </c>
      <c r="H4752" s="59">
        <f>MONTH(DATE(2024, FIND(Tabela4[[#This Row],[Mês]], "janfevmarabrmaijunjulagosetoutnovdez")/3 + 1, 1))</f>
        <v>11</v>
      </c>
      <c r="I4752" s="51">
        <v>8</v>
      </c>
      <c r="J4752" s="47">
        <v>16</v>
      </c>
    </row>
    <row r="4753" spans="1:10" x14ac:dyDescent="0.25">
      <c r="A4753" s="59" t="s">
        <v>206</v>
      </c>
      <c r="B4753" s="46" t="s">
        <v>192</v>
      </c>
      <c r="C4753" s="46" t="s">
        <v>181</v>
      </c>
      <c r="D4753" s="46" t="s">
        <v>186</v>
      </c>
      <c r="E4753" s="68">
        <f>_xlfn.XLOOKUP(Tabela4[[#This Row],[Origem]],Tabela2[Estado],Tabela2[Id_Porto],-1)</f>
        <v>6</v>
      </c>
      <c r="F4753" s="68">
        <f>_xlfn.XLOOKUP(Tabela4[[#This Row],[Destino]],Tabela2[Estado],Tabela2[Id_Porto],-1)</f>
        <v>11</v>
      </c>
      <c r="G4753" s="68">
        <f>_xlfn.XLOOKUP(Tabela4[[#This Row],[Tipo]],Tabela5[Tipo],Tabela5[Id_Carga],-1)</f>
        <v>1</v>
      </c>
      <c r="H4753" s="59">
        <f>MONTH(DATE(2024, FIND(Tabela4[[#This Row],[Mês]], "janfevmarabrmaijunjulagosetoutnovdez")/3 + 1, 1))</f>
        <v>11</v>
      </c>
      <c r="I4753" s="51">
        <v>16</v>
      </c>
      <c r="J4753" s="47">
        <v>16</v>
      </c>
    </row>
    <row r="4754" spans="1:10" x14ac:dyDescent="0.25">
      <c r="A4754" s="59" t="s">
        <v>206</v>
      </c>
      <c r="B4754" s="46" t="s">
        <v>192</v>
      </c>
      <c r="C4754" s="46" t="s">
        <v>182</v>
      </c>
      <c r="D4754" s="46" t="s">
        <v>177</v>
      </c>
      <c r="E4754" s="68">
        <f>_xlfn.XLOOKUP(Tabela4[[#This Row],[Origem]],Tabela2[Estado],Tabela2[Id_Porto],-1)</f>
        <v>7</v>
      </c>
      <c r="F4754" s="68">
        <f>_xlfn.XLOOKUP(Tabela4[[#This Row],[Destino]],Tabela2[Estado],Tabela2[Id_Porto],-1)</f>
        <v>1</v>
      </c>
      <c r="G4754" s="68">
        <f>_xlfn.XLOOKUP(Tabela4[[#This Row],[Tipo]],Tabela5[Tipo],Tabela5[Id_Carga],-1)</f>
        <v>1</v>
      </c>
      <c r="H4754" s="59">
        <f>MONTH(DATE(2024, FIND(Tabela4[[#This Row],[Mês]], "janfevmarabrmaijunjulagosetoutnovdez")/3 + 1, 1))</f>
        <v>11</v>
      </c>
      <c r="I4754" s="51">
        <v>16</v>
      </c>
      <c r="J4754" s="47">
        <v>16</v>
      </c>
    </row>
    <row r="4755" spans="1:10" x14ac:dyDescent="0.25">
      <c r="A4755" s="59" t="s">
        <v>206</v>
      </c>
      <c r="B4755" s="46" t="s">
        <v>191</v>
      </c>
      <c r="C4755" s="46" t="s">
        <v>183</v>
      </c>
      <c r="D4755" s="46" t="s">
        <v>86</v>
      </c>
      <c r="E4755" s="68">
        <f>_xlfn.XLOOKUP(Tabela4[[#This Row],[Origem]],Tabela2[Estado],Tabela2[Id_Porto],-1)</f>
        <v>8</v>
      </c>
      <c r="F4755" s="68">
        <f>_xlfn.XLOOKUP(Tabela4[[#This Row],[Destino]],Tabela2[Estado],Tabela2[Id_Porto],-1)</f>
        <v>4</v>
      </c>
      <c r="G4755" s="68">
        <f>_xlfn.XLOOKUP(Tabela4[[#This Row],[Tipo]],Tabela5[Tipo],Tabela5[Id_Carga],-1)</f>
        <v>3</v>
      </c>
      <c r="H4755" s="59">
        <f>MONTH(DATE(2024, FIND(Tabela4[[#This Row],[Mês]], "janfevmarabrmaijunjulagosetoutnovdez")/3 + 1, 1))</f>
        <v>11</v>
      </c>
      <c r="I4755" s="51">
        <v>8</v>
      </c>
      <c r="J4755" s="47">
        <v>16</v>
      </c>
    </row>
    <row r="4756" spans="1:10" x14ac:dyDescent="0.25">
      <c r="A4756" s="59" t="s">
        <v>206</v>
      </c>
      <c r="B4756" s="46" t="s">
        <v>192</v>
      </c>
      <c r="C4756" s="46" t="s">
        <v>186</v>
      </c>
      <c r="D4756" s="46" t="s">
        <v>180</v>
      </c>
      <c r="E4756" s="68">
        <f>_xlfn.XLOOKUP(Tabela4[[#This Row],[Origem]],Tabela2[Estado],Tabela2[Id_Porto],-1)</f>
        <v>11</v>
      </c>
      <c r="F4756" s="68">
        <f>_xlfn.XLOOKUP(Tabela4[[#This Row],[Destino]],Tabela2[Estado],Tabela2[Id_Porto],-1)</f>
        <v>5</v>
      </c>
      <c r="G4756" s="68">
        <f>_xlfn.XLOOKUP(Tabela4[[#This Row],[Tipo]],Tabela5[Tipo],Tabela5[Id_Carga],-1)</f>
        <v>1</v>
      </c>
      <c r="H4756" s="59">
        <f>MONTH(DATE(2024, FIND(Tabela4[[#This Row],[Mês]], "janfevmarabrmaijunjulagosetoutnovdez")/3 + 1, 1))</f>
        <v>11</v>
      </c>
      <c r="I4756" s="51">
        <v>16</v>
      </c>
      <c r="J4756" s="47">
        <v>16</v>
      </c>
    </row>
    <row r="4757" spans="1:10" x14ac:dyDescent="0.25">
      <c r="A4757" s="59" t="s">
        <v>206</v>
      </c>
      <c r="B4757" s="46" t="s">
        <v>191</v>
      </c>
      <c r="C4757" s="46" t="s">
        <v>184</v>
      </c>
      <c r="D4757" s="46" t="s">
        <v>181</v>
      </c>
      <c r="E4757" s="68">
        <f>_xlfn.XLOOKUP(Tabela4[[#This Row],[Origem]],Tabela2[Estado],Tabela2[Id_Porto],-1)</f>
        <v>9</v>
      </c>
      <c r="F4757" s="68">
        <f>_xlfn.XLOOKUP(Tabela4[[#This Row],[Destino]],Tabela2[Estado],Tabela2[Id_Porto],-1)</f>
        <v>6</v>
      </c>
      <c r="G4757" s="68">
        <f>_xlfn.XLOOKUP(Tabela4[[#This Row],[Tipo]],Tabela5[Tipo],Tabela5[Id_Carga],-1)</f>
        <v>3</v>
      </c>
      <c r="H4757" s="59">
        <f>MONTH(DATE(2024, FIND(Tabela4[[#This Row],[Mês]], "janfevmarabrmaijunjulagosetoutnovdez")/3 + 1, 1))</f>
        <v>11</v>
      </c>
      <c r="I4757" s="51">
        <v>8</v>
      </c>
      <c r="J4757" s="47">
        <v>16</v>
      </c>
    </row>
    <row r="4758" spans="1:10" x14ac:dyDescent="0.25">
      <c r="A4758" s="59" t="s">
        <v>206</v>
      </c>
      <c r="B4758" s="46" t="s">
        <v>191</v>
      </c>
      <c r="C4758" s="46" t="s">
        <v>184</v>
      </c>
      <c r="D4758" s="46" t="s">
        <v>183</v>
      </c>
      <c r="E4758" s="68">
        <f>_xlfn.XLOOKUP(Tabela4[[#This Row],[Origem]],Tabela2[Estado],Tabela2[Id_Porto],-1)</f>
        <v>9</v>
      </c>
      <c r="F4758" s="68">
        <f>_xlfn.XLOOKUP(Tabela4[[#This Row],[Destino]],Tabela2[Estado],Tabela2[Id_Porto],-1)</f>
        <v>8</v>
      </c>
      <c r="G4758" s="68">
        <f>_xlfn.XLOOKUP(Tabela4[[#This Row],[Tipo]],Tabela5[Tipo],Tabela5[Id_Carga],-1)</f>
        <v>3</v>
      </c>
      <c r="H4758" s="59">
        <f>MONTH(DATE(2024, FIND(Tabela4[[#This Row],[Mês]], "janfevmarabrmaijunjulagosetoutnovdez")/3 + 1, 1))</f>
        <v>11</v>
      </c>
      <c r="I4758" s="51">
        <v>8</v>
      </c>
      <c r="J4758" s="47">
        <v>16</v>
      </c>
    </row>
    <row r="4759" spans="1:10" x14ac:dyDescent="0.25">
      <c r="A4759" s="59" t="s">
        <v>206</v>
      </c>
      <c r="B4759" s="46" t="s">
        <v>192</v>
      </c>
      <c r="C4759" s="46" t="s">
        <v>86</v>
      </c>
      <c r="D4759" s="46" t="s">
        <v>184</v>
      </c>
      <c r="E4759" s="68">
        <f>_xlfn.XLOOKUP(Tabela4[[#This Row],[Origem]],Tabela2[Estado],Tabela2[Id_Porto],-1)</f>
        <v>4</v>
      </c>
      <c r="F4759" s="68">
        <f>_xlfn.XLOOKUP(Tabela4[[#This Row],[Destino]],Tabela2[Estado],Tabela2[Id_Porto],-1)</f>
        <v>9</v>
      </c>
      <c r="G4759" s="68">
        <f>_xlfn.XLOOKUP(Tabela4[[#This Row],[Tipo]],Tabela5[Tipo],Tabela5[Id_Carga],-1)</f>
        <v>1</v>
      </c>
      <c r="H4759" s="59">
        <f>MONTH(DATE(2024, FIND(Tabela4[[#This Row],[Mês]], "janfevmarabrmaijunjulagosetoutnovdez")/3 + 1, 1))</f>
        <v>11</v>
      </c>
      <c r="I4759" s="51">
        <v>15</v>
      </c>
      <c r="J4759" s="47">
        <v>15</v>
      </c>
    </row>
    <row r="4760" spans="1:10" x14ac:dyDescent="0.25">
      <c r="A4760" s="59" t="s">
        <v>206</v>
      </c>
      <c r="B4760" s="46" t="s">
        <v>192</v>
      </c>
      <c r="C4760" s="46" t="s">
        <v>186</v>
      </c>
      <c r="D4760" s="46" t="s">
        <v>183</v>
      </c>
      <c r="E4760" s="68">
        <f>_xlfn.XLOOKUP(Tabela4[[#This Row],[Origem]],Tabela2[Estado],Tabela2[Id_Porto],-1)</f>
        <v>11</v>
      </c>
      <c r="F4760" s="68">
        <f>_xlfn.XLOOKUP(Tabela4[[#This Row],[Destino]],Tabela2[Estado],Tabela2[Id_Porto],-1)</f>
        <v>8</v>
      </c>
      <c r="G4760" s="68">
        <f>_xlfn.XLOOKUP(Tabela4[[#This Row],[Tipo]],Tabela5[Tipo],Tabela5[Id_Carga],-1)</f>
        <v>1</v>
      </c>
      <c r="H4760" s="59">
        <f>MONTH(DATE(2024, FIND(Tabela4[[#This Row],[Mês]], "janfevmarabrmaijunjulagosetoutnovdez")/3 + 1, 1))</f>
        <v>11</v>
      </c>
      <c r="I4760" s="51">
        <v>15</v>
      </c>
      <c r="J4760" s="47">
        <v>15</v>
      </c>
    </row>
    <row r="4761" spans="1:10" x14ac:dyDescent="0.25">
      <c r="A4761" s="59" t="s">
        <v>206</v>
      </c>
      <c r="B4761" s="46" t="s">
        <v>192</v>
      </c>
      <c r="C4761" s="46" t="s">
        <v>182</v>
      </c>
      <c r="D4761" s="46" t="s">
        <v>183</v>
      </c>
      <c r="E4761" s="68">
        <f>_xlfn.XLOOKUP(Tabela4[[#This Row],[Origem]],Tabela2[Estado],Tabela2[Id_Porto],-1)</f>
        <v>7</v>
      </c>
      <c r="F4761" s="68">
        <f>_xlfn.XLOOKUP(Tabela4[[#This Row],[Destino]],Tabela2[Estado],Tabela2[Id_Porto],-1)</f>
        <v>8</v>
      </c>
      <c r="G4761" s="68">
        <f>_xlfn.XLOOKUP(Tabela4[[#This Row],[Tipo]],Tabela5[Tipo],Tabela5[Id_Carga],-1)</f>
        <v>1</v>
      </c>
      <c r="H4761" s="59">
        <f>MONTH(DATE(2024, FIND(Tabela4[[#This Row],[Mês]], "janfevmarabrmaijunjulagosetoutnovdez")/3 + 1, 1))</f>
        <v>11</v>
      </c>
      <c r="I4761" s="51">
        <v>14</v>
      </c>
      <c r="J4761" s="47">
        <v>14</v>
      </c>
    </row>
    <row r="4762" spans="1:10" x14ac:dyDescent="0.25">
      <c r="A4762" s="59" t="s">
        <v>206</v>
      </c>
      <c r="B4762" s="46" t="s">
        <v>191</v>
      </c>
      <c r="C4762" s="46" t="s">
        <v>183</v>
      </c>
      <c r="D4762" s="46" t="s">
        <v>180</v>
      </c>
      <c r="E4762" s="68">
        <f>_xlfn.XLOOKUP(Tabela4[[#This Row],[Origem]],Tabela2[Estado],Tabela2[Id_Porto],-1)</f>
        <v>8</v>
      </c>
      <c r="F4762" s="68">
        <f>_xlfn.XLOOKUP(Tabela4[[#This Row],[Destino]],Tabela2[Estado],Tabela2[Id_Porto],-1)</f>
        <v>5</v>
      </c>
      <c r="G4762" s="68">
        <f>_xlfn.XLOOKUP(Tabela4[[#This Row],[Tipo]],Tabela5[Tipo],Tabela5[Id_Carga],-1)</f>
        <v>3</v>
      </c>
      <c r="H4762" s="59">
        <f>MONTH(DATE(2024, FIND(Tabela4[[#This Row],[Mês]], "janfevmarabrmaijunjulagosetoutnovdez")/3 + 1, 1))</f>
        <v>11</v>
      </c>
      <c r="I4762" s="51">
        <v>7</v>
      </c>
      <c r="J4762" s="47">
        <v>14</v>
      </c>
    </row>
    <row r="4763" spans="1:10" x14ac:dyDescent="0.25">
      <c r="A4763" s="59" t="s">
        <v>206</v>
      </c>
      <c r="B4763" s="46" t="s">
        <v>193</v>
      </c>
      <c r="C4763" s="46" t="s">
        <v>183</v>
      </c>
      <c r="D4763" s="46" t="s">
        <v>180</v>
      </c>
      <c r="E4763" s="68">
        <f>_xlfn.XLOOKUP(Tabela4[[#This Row],[Origem]],Tabela2[Estado],Tabela2[Id_Porto],-1)</f>
        <v>8</v>
      </c>
      <c r="F4763" s="68">
        <f>_xlfn.XLOOKUP(Tabela4[[#This Row],[Destino]],Tabela2[Estado],Tabela2[Id_Porto],-1)</f>
        <v>5</v>
      </c>
      <c r="G4763" s="68">
        <f>_xlfn.XLOOKUP(Tabela4[[#This Row],[Tipo]],Tabela5[Tipo],Tabela5[Id_Carga],-1)</f>
        <v>4</v>
      </c>
      <c r="H4763" s="59">
        <f>MONTH(DATE(2024, FIND(Tabela4[[#This Row],[Mês]], "janfevmarabrmaijunjulagosetoutnovdez")/3 + 1, 1))</f>
        <v>11</v>
      </c>
      <c r="I4763" s="51">
        <v>7</v>
      </c>
      <c r="J4763" s="47">
        <v>14</v>
      </c>
    </row>
    <row r="4764" spans="1:10" x14ac:dyDescent="0.25">
      <c r="A4764" s="59" t="s">
        <v>206</v>
      </c>
      <c r="B4764" s="46" t="s">
        <v>193</v>
      </c>
      <c r="C4764" s="46" t="s">
        <v>187</v>
      </c>
      <c r="D4764" s="46" t="s">
        <v>185</v>
      </c>
      <c r="E4764" s="68">
        <f>_xlfn.XLOOKUP(Tabela4[[#This Row],[Origem]],Tabela2[Estado],Tabela2[Id_Porto],-1)</f>
        <v>12</v>
      </c>
      <c r="F4764" s="68">
        <f>_xlfn.XLOOKUP(Tabela4[[#This Row],[Destino]],Tabela2[Estado],Tabela2[Id_Porto],-1)</f>
        <v>10</v>
      </c>
      <c r="G4764" s="68">
        <f>_xlfn.XLOOKUP(Tabela4[[#This Row],[Tipo]],Tabela5[Tipo],Tabela5[Id_Carga],-1)</f>
        <v>4</v>
      </c>
      <c r="H4764" s="59">
        <f>MONTH(DATE(2024, FIND(Tabela4[[#This Row],[Mês]], "janfevmarabrmaijunjulagosetoutnovdez")/3 + 1, 1))</f>
        <v>11</v>
      </c>
      <c r="I4764" s="51">
        <v>7</v>
      </c>
      <c r="J4764" s="47">
        <v>14</v>
      </c>
    </row>
    <row r="4765" spans="1:10" x14ac:dyDescent="0.25">
      <c r="A4765" s="59" t="s">
        <v>206</v>
      </c>
      <c r="B4765" s="46" t="s">
        <v>191</v>
      </c>
      <c r="C4765" s="46" t="s">
        <v>186</v>
      </c>
      <c r="D4765" s="46" t="s">
        <v>181</v>
      </c>
      <c r="E4765" s="68">
        <f>_xlfn.XLOOKUP(Tabela4[[#This Row],[Origem]],Tabela2[Estado],Tabela2[Id_Porto],-1)</f>
        <v>11</v>
      </c>
      <c r="F4765" s="68">
        <f>_xlfn.XLOOKUP(Tabela4[[#This Row],[Destino]],Tabela2[Estado],Tabela2[Id_Porto],-1)</f>
        <v>6</v>
      </c>
      <c r="G4765" s="68">
        <f>_xlfn.XLOOKUP(Tabela4[[#This Row],[Tipo]],Tabela5[Tipo],Tabela5[Id_Carga],-1)</f>
        <v>3</v>
      </c>
      <c r="H4765" s="59">
        <f>MONTH(DATE(2024, FIND(Tabela4[[#This Row],[Mês]], "janfevmarabrmaijunjulagosetoutnovdez")/3 + 1, 1))</f>
        <v>11</v>
      </c>
      <c r="I4765" s="51">
        <v>7</v>
      </c>
      <c r="J4765" s="47">
        <v>14</v>
      </c>
    </row>
    <row r="4766" spans="1:10" x14ac:dyDescent="0.25">
      <c r="A4766" s="59" t="s">
        <v>206</v>
      </c>
      <c r="B4766" s="46" t="s">
        <v>191</v>
      </c>
      <c r="C4766" s="46" t="s">
        <v>186</v>
      </c>
      <c r="D4766" s="46" t="s">
        <v>181</v>
      </c>
      <c r="E4766" s="68">
        <f>_xlfn.XLOOKUP(Tabela4[[#This Row],[Origem]],Tabela2[Estado],Tabela2[Id_Porto],-1)</f>
        <v>11</v>
      </c>
      <c r="F4766" s="68">
        <f>_xlfn.XLOOKUP(Tabela4[[#This Row],[Destino]],Tabela2[Estado],Tabela2[Id_Porto],-1)</f>
        <v>6</v>
      </c>
      <c r="G4766" s="68">
        <f>_xlfn.XLOOKUP(Tabela4[[#This Row],[Tipo]],Tabela5[Tipo],Tabela5[Id_Carga],-1)</f>
        <v>3</v>
      </c>
      <c r="H4766" s="59">
        <f>MONTH(DATE(2024, FIND(Tabela4[[#This Row],[Mês]], "janfevmarabrmaijunjulagosetoutnovdez")/3 + 1, 1))</f>
        <v>11</v>
      </c>
      <c r="I4766" s="51">
        <v>7</v>
      </c>
      <c r="J4766" s="47">
        <v>14</v>
      </c>
    </row>
    <row r="4767" spans="1:10" x14ac:dyDescent="0.25">
      <c r="A4767" s="59" t="s">
        <v>206</v>
      </c>
      <c r="B4767" s="46" t="s">
        <v>192</v>
      </c>
      <c r="C4767" s="46" t="s">
        <v>181</v>
      </c>
      <c r="D4767" s="46" t="s">
        <v>86</v>
      </c>
      <c r="E4767" s="68">
        <f>_xlfn.XLOOKUP(Tabela4[[#This Row],[Origem]],Tabela2[Estado],Tabela2[Id_Porto],-1)</f>
        <v>6</v>
      </c>
      <c r="F4767" s="68">
        <f>_xlfn.XLOOKUP(Tabela4[[#This Row],[Destino]],Tabela2[Estado],Tabela2[Id_Porto],-1)</f>
        <v>4</v>
      </c>
      <c r="G4767" s="68">
        <f>_xlfn.XLOOKUP(Tabela4[[#This Row],[Tipo]],Tabela5[Tipo],Tabela5[Id_Carga],-1)</f>
        <v>1</v>
      </c>
      <c r="H4767" s="59">
        <f>MONTH(DATE(2024, FIND(Tabela4[[#This Row],[Mês]], "janfevmarabrmaijunjulagosetoutnovdez")/3 + 1, 1))</f>
        <v>11</v>
      </c>
      <c r="I4767" s="51">
        <v>13</v>
      </c>
      <c r="J4767" s="47">
        <v>13</v>
      </c>
    </row>
    <row r="4768" spans="1:10" x14ac:dyDescent="0.25">
      <c r="A4768" s="59" t="s">
        <v>206</v>
      </c>
      <c r="B4768" s="46" t="s">
        <v>192</v>
      </c>
      <c r="C4768" s="46" t="s">
        <v>183</v>
      </c>
      <c r="D4768" s="46" t="s">
        <v>86</v>
      </c>
      <c r="E4768" s="68">
        <f>_xlfn.XLOOKUP(Tabela4[[#This Row],[Origem]],Tabela2[Estado],Tabela2[Id_Porto],-1)</f>
        <v>8</v>
      </c>
      <c r="F4768" s="68">
        <f>_xlfn.XLOOKUP(Tabela4[[#This Row],[Destino]],Tabela2[Estado],Tabela2[Id_Porto],-1)</f>
        <v>4</v>
      </c>
      <c r="G4768" s="68">
        <f>_xlfn.XLOOKUP(Tabela4[[#This Row],[Tipo]],Tabela5[Tipo],Tabela5[Id_Carga],-1)</f>
        <v>1</v>
      </c>
      <c r="H4768" s="59">
        <f>MONTH(DATE(2024, FIND(Tabela4[[#This Row],[Mês]], "janfevmarabrmaijunjulagosetoutnovdez")/3 + 1, 1))</f>
        <v>11</v>
      </c>
      <c r="I4768" s="51">
        <v>13</v>
      </c>
      <c r="J4768" s="47">
        <v>13</v>
      </c>
    </row>
    <row r="4769" spans="1:10" x14ac:dyDescent="0.25">
      <c r="A4769" s="59" t="s">
        <v>206</v>
      </c>
      <c r="B4769" s="46" t="s">
        <v>192</v>
      </c>
      <c r="C4769" s="46" t="s">
        <v>187</v>
      </c>
      <c r="D4769" s="46" t="s">
        <v>181</v>
      </c>
      <c r="E4769" s="68">
        <f>_xlfn.XLOOKUP(Tabela4[[#This Row],[Origem]],Tabela2[Estado],Tabela2[Id_Porto],-1)</f>
        <v>12</v>
      </c>
      <c r="F4769" s="68">
        <f>_xlfn.XLOOKUP(Tabela4[[#This Row],[Destino]],Tabela2[Estado],Tabela2[Id_Porto],-1)</f>
        <v>6</v>
      </c>
      <c r="G4769" s="68">
        <f>_xlfn.XLOOKUP(Tabela4[[#This Row],[Tipo]],Tabela5[Tipo],Tabela5[Id_Carga],-1)</f>
        <v>1</v>
      </c>
      <c r="H4769" s="59">
        <f>MONTH(DATE(2024, FIND(Tabela4[[#This Row],[Mês]], "janfevmarabrmaijunjulagosetoutnovdez")/3 + 1, 1))</f>
        <v>11</v>
      </c>
      <c r="I4769" s="51">
        <v>13</v>
      </c>
      <c r="J4769" s="47">
        <v>13</v>
      </c>
    </row>
    <row r="4770" spans="1:10" x14ac:dyDescent="0.25">
      <c r="A4770" s="59" t="s">
        <v>206</v>
      </c>
      <c r="B4770" s="46" t="s">
        <v>191</v>
      </c>
      <c r="C4770" s="46" t="s">
        <v>177</v>
      </c>
      <c r="D4770" s="46" t="s">
        <v>181</v>
      </c>
      <c r="E4770" s="68">
        <f>_xlfn.XLOOKUP(Tabela4[[#This Row],[Origem]],Tabela2[Estado],Tabela2[Id_Porto],-1)</f>
        <v>1</v>
      </c>
      <c r="F4770" s="68">
        <f>_xlfn.XLOOKUP(Tabela4[[#This Row],[Destino]],Tabela2[Estado],Tabela2[Id_Porto],-1)</f>
        <v>6</v>
      </c>
      <c r="G4770" s="68">
        <f>_xlfn.XLOOKUP(Tabela4[[#This Row],[Tipo]],Tabela5[Tipo],Tabela5[Id_Carga],-1)</f>
        <v>3</v>
      </c>
      <c r="H4770" s="59">
        <f>MONTH(DATE(2024, FIND(Tabela4[[#This Row],[Mês]], "janfevmarabrmaijunjulagosetoutnovdez")/3 + 1, 1))</f>
        <v>11</v>
      </c>
      <c r="I4770" s="51">
        <v>6</v>
      </c>
      <c r="J4770" s="47">
        <v>12</v>
      </c>
    </row>
    <row r="4771" spans="1:10" x14ac:dyDescent="0.25">
      <c r="A4771" s="59" t="s">
        <v>206</v>
      </c>
      <c r="B4771" s="46" t="s">
        <v>191</v>
      </c>
      <c r="C4771" s="46" t="s">
        <v>181</v>
      </c>
      <c r="D4771" s="46" t="s">
        <v>184</v>
      </c>
      <c r="E4771" s="68">
        <f>_xlfn.XLOOKUP(Tabela4[[#This Row],[Origem]],Tabela2[Estado],Tabela2[Id_Porto],-1)</f>
        <v>6</v>
      </c>
      <c r="F4771" s="68">
        <f>_xlfn.XLOOKUP(Tabela4[[#This Row],[Destino]],Tabela2[Estado],Tabela2[Id_Porto],-1)</f>
        <v>9</v>
      </c>
      <c r="G4771" s="68">
        <f>_xlfn.XLOOKUP(Tabela4[[#This Row],[Tipo]],Tabela5[Tipo],Tabela5[Id_Carga],-1)</f>
        <v>3</v>
      </c>
      <c r="H4771" s="59">
        <f>MONTH(DATE(2024, FIND(Tabela4[[#This Row],[Mês]], "janfevmarabrmaijunjulagosetoutnovdez")/3 + 1, 1))</f>
        <v>11</v>
      </c>
      <c r="I4771" s="51">
        <v>6</v>
      </c>
      <c r="J4771" s="47">
        <v>12</v>
      </c>
    </row>
    <row r="4772" spans="1:10" x14ac:dyDescent="0.25">
      <c r="A4772" s="59" t="s">
        <v>206</v>
      </c>
      <c r="B4772" s="46" t="s">
        <v>191</v>
      </c>
      <c r="C4772" s="46" t="s">
        <v>86</v>
      </c>
      <c r="D4772" s="46" t="s">
        <v>181</v>
      </c>
      <c r="E4772" s="68">
        <f>_xlfn.XLOOKUP(Tabela4[[#This Row],[Origem]],Tabela2[Estado],Tabela2[Id_Porto],-1)</f>
        <v>4</v>
      </c>
      <c r="F4772" s="68">
        <f>_xlfn.XLOOKUP(Tabela4[[#This Row],[Destino]],Tabela2[Estado],Tabela2[Id_Porto],-1)</f>
        <v>6</v>
      </c>
      <c r="G4772" s="68">
        <f>_xlfn.XLOOKUP(Tabela4[[#This Row],[Tipo]],Tabela5[Tipo],Tabela5[Id_Carga],-1)</f>
        <v>3</v>
      </c>
      <c r="H4772" s="59">
        <f>MONTH(DATE(2024, FIND(Tabela4[[#This Row],[Mês]], "janfevmarabrmaijunjulagosetoutnovdez")/3 + 1, 1))</f>
        <v>11</v>
      </c>
      <c r="I4772" s="51">
        <v>6</v>
      </c>
      <c r="J4772" s="47">
        <v>12</v>
      </c>
    </row>
    <row r="4773" spans="1:10" x14ac:dyDescent="0.25">
      <c r="A4773" s="59" t="s">
        <v>206</v>
      </c>
      <c r="B4773" s="46" t="s">
        <v>191</v>
      </c>
      <c r="C4773" s="46" t="s">
        <v>86</v>
      </c>
      <c r="D4773" s="46" t="s">
        <v>184</v>
      </c>
      <c r="E4773" s="68">
        <f>_xlfn.XLOOKUP(Tabela4[[#This Row],[Origem]],Tabela2[Estado],Tabela2[Id_Porto],-1)</f>
        <v>4</v>
      </c>
      <c r="F4773" s="68">
        <f>_xlfn.XLOOKUP(Tabela4[[#This Row],[Destino]],Tabela2[Estado],Tabela2[Id_Porto],-1)</f>
        <v>9</v>
      </c>
      <c r="G4773" s="68">
        <f>_xlfn.XLOOKUP(Tabela4[[#This Row],[Tipo]],Tabela5[Tipo],Tabela5[Id_Carga],-1)</f>
        <v>3</v>
      </c>
      <c r="H4773" s="59">
        <f>MONTH(DATE(2024, FIND(Tabela4[[#This Row],[Mês]], "janfevmarabrmaijunjulagosetoutnovdez")/3 + 1, 1))</f>
        <v>11</v>
      </c>
      <c r="I4773" s="51">
        <v>12</v>
      </c>
      <c r="J4773" s="47">
        <v>12</v>
      </c>
    </row>
    <row r="4774" spans="1:10" x14ac:dyDescent="0.25">
      <c r="A4774" s="59" t="s">
        <v>206</v>
      </c>
      <c r="B4774" s="46" t="s">
        <v>192</v>
      </c>
      <c r="C4774" s="46" t="s">
        <v>182</v>
      </c>
      <c r="D4774" s="46" t="s">
        <v>177</v>
      </c>
      <c r="E4774" s="68">
        <f>_xlfn.XLOOKUP(Tabela4[[#This Row],[Origem]],Tabela2[Estado],Tabela2[Id_Porto],-1)</f>
        <v>7</v>
      </c>
      <c r="F4774" s="68">
        <f>_xlfn.XLOOKUP(Tabela4[[#This Row],[Destino]],Tabela2[Estado],Tabela2[Id_Porto],-1)</f>
        <v>1</v>
      </c>
      <c r="G4774" s="68">
        <f>_xlfn.XLOOKUP(Tabela4[[#This Row],[Tipo]],Tabela5[Tipo],Tabela5[Id_Carga],-1)</f>
        <v>1</v>
      </c>
      <c r="H4774" s="59">
        <f>MONTH(DATE(2024, FIND(Tabela4[[#This Row],[Mês]], "janfevmarabrmaijunjulagosetoutnovdez")/3 + 1, 1))</f>
        <v>11</v>
      </c>
      <c r="I4774" s="51">
        <v>12</v>
      </c>
      <c r="J4774" s="47">
        <v>12</v>
      </c>
    </row>
    <row r="4775" spans="1:10" x14ac:dyDescent="0.25">
      <c r="A4775" s="59" t="s">
        <v>206</v>
      </c>
      <c r="B4775" s="46" t="s">
        <v>191</v>
      </c>
      <c r="C4775" s="46" t="s">
        <v>180</v>
      </c>
      <c r="D4775" s="46" t="s">
        <v>181</v>
      </c>
      <c r="E4775" s="68">
        <f>_xlfn.XLOOKUP(Tabela4[[#This Row],[Origem]],Tabela2[Estado],Tabela2[Id_Porto],-1)</f>
        <v>5</v>
      </c>
      <c r="F4775" s="68">
        <f>_xlfn.XLOOKUP(Tabela4[[#This Row],[Destino]],Tabela2[Estado],Tabela2[Id_Porto],-1)</f>
        <v>6</v>
      </c>
      <c r="G4775" s="68">
        <f>_xlfn.XLOOKUP(Tabela4[[#This Row],[Tipo]],Tabela5[Tipo],Tabela5[Id_Carga],-1)</f>
        <v>3</v>
      </c>
      <c r="H4775" s="59">
        <f>MONTH(DATE(2024, FIND(Tabela4[[#This Row],[Mês]], "janfevmarabrmaijunjulagosetoutnovdez")/3 + 1, 1))</f>
        <v>11</v>
      </c>
      <c r="I4775" s="51">
        <v>6</v>
      </c>
      <c r="J4775" s="47">
        <v>12</v>
      </c>
    </row>
    <row r="4776" spans="1:10" x14ac:dyDescent="0.25">
      <c r="A4776" s="59" t="s">
        <v>206</v>
      </c>
      <c r="B4776" s="46" t="s">
        <v>192</v>
      </c>
      <c r="C4776" s="46" t="s">
        <v>183</v>
      </c>
      <c r="D4776" s="46" t="s">
        <v>185</v>
      </c>
      <c r="E4776" s="68">
        <f>_xlfn.XLOOKUP(Tabela4[[#This Row],[Origem]],Tabela2[Estado],Tabela2[Id_Porto],-1)</f>
        <v>8</v>
      </c>
      <c r="F4776" s="68">
        <f>_xlfn.XLOOKUP(Tabela4[[#This Row],[Destino]],Tabela2[Estado],Tabela2[Id_Porto],-1)</f>
        <v>10</v>
      </c>
      <c r="G4776" s="68">
        <f>_xlfn.XLOOKUP(Tabela4[[#This Row],[Tipo]],Tabela5[Tipo],Tabela5[Id_Carga],-1)</f>
        <v>1</v>
      </c>
      <c r="H4776" s="59">
        <f>MONTH(DATE(2024, FIND(Tabela4[[#This Row],[Mês]], "janfevmarabrmaijunjulagosetoutnovdez")/3 + 1, 1))</f>
        <v>11</v>
      </c>
      <c r="I4776" s="51">
        <v>12</v>
      </c>
      <c r="J4776" s="47">
        <v>12</v>
      </c>
    </row>
    <row r="4777" spans="1:10" x14ac:dyDescent="0.25">
      <c r="A4777" s="59" t="s">
        <v>206</v>
      </c>
      <c r="B4777" s="46" t="s">
        <v>193</v>
      </c>
      <c r="C4777" s="46" t="s">
        <v>186</v>
      </c>
      <c r="D4777" s="46" t="s">
        <v>181</v>
      </c>
      <c r="E4777" s="68">
        <f>_xlfn.XLOOKUP(Tabela4[[#This Row],[Origem]],Tabela2[Estado],Tabela2[Id_Porto],-1)</f>
        <v>11</v>
      </c>
      <c r="F4777" s="68">
        <f>_xlfn.XLOOKUP(Tabela4[[#This Row],[Destino]],Tabela2[Estado],Tabela2[Id_Porto],-1)</f>
        <v>6</v>
      </c>
      <c r="G4777" s="68">
        <f>_xlfn.XLOOKUP(Tabela4[[#This Row],[Tipo]],Tabela5[Tipo],Tabela5[Id_Carga],-1)</f>
        <v>4</v>
      </c>
      <c r="H4777" s="59">
        <f>MONTH(DATE(2024, FIND(Tabela4[[#This Row],[Mês]], "janfevmarabrmaijunjulagosetoutnovdez")/3 + 1, 1))</f>
        <v>11</v>
      </c>
      <c r="I4777" s="51">
        <v>6</v>
      </c>
      <c r="J4777" s="47">
        <v>12</v>
      </c>
    </row>
    <row r="4778" spans="1:10" x14ac:dyDescent="0.25">
      <c r="A4778" s="59" t="s">
        <v>206</v>
      </c>
      <c r="B4778" s="46" t="s">
        <v>191</v>
      </c>
      <c r="C4778" s="46" t="s">
        <v>184</v>
      </c>
      <c r="D4778" s="46" t="s">
        <v>186</v>
      </c>
      <c r="E4778" s="68">
        <f>_xlfn.XLOOKUP(Tabela4[[#This Row],[Origem]],Tabela2[Estado],Tabela2[Id_Porto],-1)</f>
        <v>9</v>
      </c>
      <c r="F4778" s="68">
        <f>_xlfn.XLOOKUP(Tabela4[[#This Row],[Destino]],Tabela2[Estado],Tabela2[Id_Porto],-1)</f>
        <v>11</v>
      </c>
      <c r="G4778" s="68">
        <f>_xlfn.XLOOKUP(Tabela4[[#This Row],[Tipo]],Tabela5[Tipo],Tabela5[Id_Carga],-1)</f>
        <v>3</v>
      </c>
      <c r="H4778" s="59">
        <f>MONTH(DATE(2024, FIND(Tabela4[[#This Row],[Mês]], "janfevmarabrmaijunjulagosetoutnovdez")/3 + 1, 1))</f>
        <v>11</v>
      </c>
      <c r="I4778" s="51">
        <v>6</v>
      </c>
      <c r="J4778" s="47">
        <v>12</v>
      </c>
    </row>
    <row r="4779" spans="1:10" x14ac:dyDescent="0.25">
      <c r="A4779" s="59" t="s">
        <v>206</v>
      </c>
      <c r="B4779" s="46" t="s">
        <v>192</v>
      </c>
      <c r="C4779" s="46" t="s">
        <v>177</v>
      </c>
      <c r="D4779" s="46" t="s">
        <v>181</v>
      </c>
      <c r="E4779" s="68">
        <f>_xlfn.XLOOKUP(Tabela4[[#This Row],[Origem]],Tabela2[Estado],Tabela2[Id_Porto],-1)</f>
        <v>1</v>
      </c>
      <c r="F4779" s="68">
        <f>_xlfn.XLOOKUP(Tabela4[[#This Row],[Destino]],Tabela2[Estado],Tabela2[Id_Porto],-1)</f>
        <v>6</v>
      </c>
      <c r="G4779" s="68">
        <f>_xlfn.XLOOKUP(Tabela4[[#This Row],[Tipo]],Tabela5[Tipo],Tabela5[Id_Carga],-1)</f>
        <v>1</v>
      </c>
      <c r="H4779" s="59">
        <f>MONTH(DATE(2024, FIND(Tabela4[[#This Row],[Mês]], "janfevmarabrmaijunjulagosetoutnovdez")/3 + 1, 1))</f>
        <v>11</v>
      </c>
      <c r="I4779" s="51">
        <v>11</v>
      </c>
      <c r="J4779" s="47">
        <v>11</v>
      </c>
    </row>
    <row r="4780" spans="1:10" x14ac:dyDescent="0.25">
      <c r="A4780" s="59" t="s">
        <v>206</v>
      </c>
      <c r="B4780" s="46" t="s">
        <v>192</v>
      </c>
      <c r="C4780" s="46" t="s">
        <v>177</v>
      </c>
      <c r="D4780" s="46" t="s">
        <v>180</v>
      </c>
      <c r="E4780" s="68">
        <f>_xlfn.XLOOKUP(Tabela4[[#This Row],[Origem]],Tabela2[Estado],Tabela2[Id_Porto],-1)</f>
        <v>1</v>
      </c>
      <c r="F4780" s="68">
        <f>_xlfn.XLOOKUP(Tabela4[[#This Row],[Destino]],Tabela2[Estado],Tabela2[Id_Porto],-1)</f>
        <v>5</v>
      </c>
      <c r="G4780" s="68">
        <f>_xlfn.XLOOKUP(Tabela4[[#This Row],[Tipo]],Tabela5[Tipo],Tabela5[Id_Carga],-1)</f>
        <v>1</v>
      </c>
      <c r="H4780" s="59">
        <f>MONTH(DATE(2024, FIND(Tabela4[[#This Row],[Mês]], "janfevmarabrmaijunjulagosetoutnovdez")/3 + 1, 1))</f>
        <v>11</v>
      </c>
      <c r="I4780" s="51">
        <v>11</v>
      </c>
      <c r="J4780" s="47">
        <v>11</v>
      </c>
    </row>
    <row r="4781" spans="1:10" x14ac:dyDescent="0.25">
      <c r="A4781" s="59" t="s">
        <v>206</v>
      </c>
      <c r="B4781" s="46" t="s">
        <v>192</v>
      </c>
      <c r="C4781" s="46" t="s">
        <v>182</v>
      </c>
      <c r="D4781" s="46" t="s">
        <v>183</v>
      </c>
      <c r="E4781" s="68">
        <f>_xlfn.XLOOKUP(Tabela4[[#This Row],[Origem]],Tabela2[Estado],Tabela2[Id_Porto],-1)</f>
        <v>7</v>
      </c>
      <c r="F4781" s="68">
        <f>_xlfn.XLOOKUP(Tabela4[[#This Row],[Destino]],Tabela2[Estado],Tabela2[Id_Porto],-1)</f>
        <v>8</v>
      </c>
      <c r="G4781" s="68">
        <f>_xlfn.XLOOKUP(Tabela4[[#This Row],[Tipo]],Tabela5[Tipo],Tabela5[Id_Carga],-1)</f>
        <v>1</v>
      </c>
      <c r="H4781" s="59">
        <f>MONTH(DATE(2024, FIND(Tabela4[[#This Row],[Mês]], "janfevmarabrmaijunjulagosetoutnovdez")/3 + 1, 1))</f>
        <v>11</v>
      </c>
      <c r="I4781" s="51">
        <v>11</v>
      </c>
      <c r="J4781" s="47">
        <v>11</v>
      </c>
    </row>
    <row r="4782" spans="1:10" x14ac:dyDescent="0.25">
      <c r="A4782" s="59" t="s">
        <v>206</v>
      </c>
      <c r="B4782" s="46" t="s">
        <v>192</v>
      </c>
      <c r="C4782" s="46" t="s">
        <v>180</v>
      </c>
      <c r="D4782" s="46" t="s">
        <v>184</v>
      </c>
      <c r="E4782" s="68">
        <f>_xlfn.XLOOKUP(Tabela4[[#This Row],[Origem]],Tabela2[Estado],Tabela2[Id_Porto],-1)</f>
        <v>5</v>
      </c>
      <c r="F4782" s="68">
        <f>_xlfn.XLOOKUP(Tabela4[[#This Row],[Destino]],Tabela2[Estado],Tabela2[Id_Porto],-1)</f>
        <v>9</v>
      </c>
      <c r="G4782" s="68">
        <f>_xlfn.XLOOKUP(Tabela4[[#This Row],[Tipo]],Tabela5[Tipo],Tabela5[Id_Carga],-1)</f>
        <v>1</v>
      </c>
      <c r="H4782" s="59">
        <f>MONTH(DATE(2024, FIND(Tabela4[[#This Row],[Mês]], "janfevmarabrmaijunjulagosetoutnovdez")/3 + 1, 1))</f>
        <v>11</v>
      </c>
      <c r="I4782" s="51">
        <v>11</v>
      </c>
      <c r="J4782" s="47">
        <v>11</v>
      </c>
    </row>
    <row r="4783" spans="1:10" x14ac:dyDescent="0.25">
      <c r="A4783" s="59" t="s">
        <v>206</v>
      </c>
      <c r="B4783" s="46" t="s">
        <v>192</v>
      </c>
      <c r="C4783" s="46" t="s">
        <v>183</v>
      </c>
      <c r="D4783" s="46" t="s">
        <v>184</v>
      </c>
      <c r="E4783" s="68">
        <f>_xlfn.XLOOKUP(Tabela4[[#This Row],[Origem]],Tabela2[Estado],Tabela2[Id_Porto],-1)</f>
        <v>8</v>
      </c>
      <c r="F4783" s="68">
        <f>_xlfn.XLOOKUP(Tabela4[[#This Row],[Destino]],Tabela2[Estado],Tabela2[Id_Porto],-1)</f>
        <v>9</v>
      </c>
      <c r="G4783" s="68">
        <f>_xlfn.XLOOKUP(Tabela4[[#This Row],[Tipo]],Tabela5[Tipo],Tabela5[Id_Carga],-1)</f>
        <v>1</v>
      </c>
      <c r="H4783" s="59">
        <f>MONTH(DATE(2024, FIND(Tabela4[[#This Row],[Mês]], "janfevmarabrmaijunjulagosetoutnovdez")/3 + 1, 1))</f>
        <v>11</v>
      </c>
      <c r="I4783" s="51">
        <v>11</v>
      </c>
      <c r="J4783" s="47">
        <v>11</v>
      </c>
    </row>
    <row r="4784" spans="1:10" x14ac:dyDescent="0.25">
      <c r="A4784" s="59" t="s">
        <v>206</v>
      </c>
      <c r="B4784" s="46" t="s">
        <v>192</v>
      </c>
      <c r="C4784" s="46" t="s">
        <v>184</v>
      </c>
      <c r="D4784" s="46" t="s">
        <v>177</v>
      </c>
      <c r="E4784" s="68">
        <f>_xlfn.XLOOKUP(Tabela4[[#This Row],[Origem]],Tabela2[Estado],Tabela2[Id_Porto],-1)</f>
        <v>9</v>
      </c>
      <c r="F4784" s="68">
        <f>_xlfn.XLOOKUP(Tabela4[[#This Row],[Destino]],Tabela2[Estado],Tabela2[Id_Porto],-1)</f>
        <v>1</v>
      </c>
      <c r="G4784" s="68">
        <f>_xlfn.XLOOKUP(Tabela4[[#This Row],[Tipo]],Tabela5[Tipo],Tabela5[Id_Carga],-1)</f>
        <v>1</v>
      </c>
      <c r="H4784" s="59">
        <f>MONTH(DATE(2024, FIND(Tabela4[[#This Row],[Mês]], "janfevmarabrmaijunjulagosetoutnovdez")/3 + 1, 1))</f>
        <v>11</v>
      </c>
      <c r="I4784" s="51">
        <v>11</v>
      </c>
      <c r="J4784" s="47">
        <v>11</v>
      </c>
    </row>
    <row r="4785" spans="1:10" x14ac:dyDescent="0.25">
      <c r="A4785" s="59" t="s">
        <v>206</v>
      </c>
      <c r="B4785" s="46" t="s">
        <v>192</v>
      </c>
      <c r="C4785" s="46" t="s">
        <v>184</v>
      </c>
      <c r="D4785" s="46" t="s">
        <v>180</v>
      </c>
      <c r="E4785" s="68">
        <f>_xlfn.XLOOKUP(Tabela4[[#This Row],[Origem]],Tabela2[Estado],Tabela2[Id_Porto],-1)</f>
        <v>9</v>
      </c>
      <c r="F4785" s="68">
        <f>_xlfn.XLOOKUP(Tabela4[[#This Row],[Destino]],Tabela2[Estado],Tabela2[Id_Porto],-1)</f>
        <v>5</v>
      </c>
      <c r="G4785" s="68">
        <f>_xlfn.XLOOKUP(Tabela4[[#This Row],[Tipo]],Tabela5[Tipo],Tabela5[Id_Carga],-1)</f>
        <v>1</v>
      </c>
      <c r="H4785" s="59">
        <f>MONTH(DATE(2024, FIND(Tabela4[[#This Row],[Mês]], "janfevmarabrmaijunjulagosetoutnovdez")/3 + 1, 1))</f>
        <v>11</v>
      </c>
      <c r="I4785" s="51">
        <v>11</v>
      </c>
      <c r="J4785" s="47">
        <v>11</v>
      </c>
    </row>
    <row r="4786" spans="1:10" x14ac:dyDescent="0.25">
      <c r="A4786" s="59" t="s">
        <v>206</v>
      </c>
      <c r="B4786" s="46" t="s">
        <v>193</v>
      </c>
      <c r="C4786" s="46" t="s">
        <v>181</v>
      </c>
      <c r="D4786" s="46" t="s">
        <v>86</v>
      </c>
      <c r="E4786" s="68">
        <f>_xlfn.XLOOKUP(Tabela4[[#This Row],[Origem]],Tabela2[Estado],Tabela2[Id_Porto],-1)</f>
        <v>6</v>
      </c>
      <c r="F4786" s="68">
        <f>_xlfn.XLOOKUP(Tabela4[[#This Row],[Destino]],Tabela2[Estado],Tabela2[Id_Porto],-1)</f>
        <v>4</v>
      </c>
      <c r="G4786" s="68">
        <f>_xlfn.XLOOKUP(Tabela4[[#This Row],[Tipo]],Tabela5[Tipo],Tabela5[Id_Carga],-1)</f>
        <v>4</v>
      </c>
      <c r="H4786" s="59">
        <f>MONTH(DATE(2024, FIND(Tabela4[[#This Row],[Mês]], "janfevmarabrmaijunjulagosetoutnovdez")/3 + 1, 1))</f>
        <v>11</v>
      </c>
      <c r="I4786" s="51">
        <v>5</v>
      </c>
      <c r="J4786" s="47">
        <v>10</v>
      </c>
    </row>
    <row r="4787" spans="1:10" x14ac:dyDescent="0.25">
      <c r="A4787" s="59" t="s">
        <v>206</v>
      </c>
      <c r="B4787" s="46" t="s">
        <v>191</v>
      </c>
      <c r="C4787" s="46" t="s">
        <v>181</v>
      </c>
      <c r="D4787" s="46" t="s">
        <v>186</v>
      </c>
      <c r="E4787" s="68">
        <f>_xlfn.XLOOKUP(Tabela4[[#This Row],[Origem]],Tabela2[Estado],Tabela2[Id_Porto],-1)</f>
        <v>6</v>
      </c>
      <c r="F4787" s="68">
        <f>_xlfn.XLOOKUP(Tabela4[[#This Row],[Destino]],Tabela2[Estado],Tabela2[Id_Porto],-1)</f>
        <v>11</v>
      </c>
      <c r="G4787" s="68">
        <f>_xlfn.XLOOKUP(Tabela4[[#This Row],[Tipo]],Tabela5[Tipo],Tabela5[Id_Carga],-1)</f>
        <v>3</v>
      </c>
      <c r="H4787" s="59">
        <f>MONTH(DATE(2024, FIND(Tabela4[[#This Row],[Mês]], "janfevmarabrmaijunjulagosetoutnovdez")/3 + 1, 1))</f>
        <v>11</v>
      </c>
      <c r="I4787" s="51">
        <v>5</v>
      </c>
      <c r="J4787" s="47">
        <v>10</v>
      </c>
    </row>
    <row r="4788" spans="1:10" x14ac:dyDescent="0.25">
      <c r="A4788" s="59" t="s">
        <v>206</v>
      </c>
      <c r="B4788" s="46" t="s">
        <v>193</v>
      </c>
      <c r="C4788" s="46" t="s">
        <v>182</v>
      </c>
      <c r="D4788" s="46" t="s">
        <v>183</v>
      </c>
      <c r="E4788" s="68">
        <f>_xlfn.XLOOKUP(Tabela4[[#This Row],[Origem]],Tabela2[Estado],Tabela2[Id_Porto],-1)</f>
        <v>7</v>
      </c>
      <c r="F4788" s="68">
        <f>_xlfn.XLOOKUP(Tabela4[[#This Row],[Destino]],Tabela2[Estado],Tabela2[Id_Porto],-1)</f>
        <v>8</v>
      </c>
      <c r="G4788" s="68">
        <f>_xlfn.XLOOKUP(Tabela4[[#This Row],[Tipo]],Tabela5[Tipo],Tabela5[Id_Carga],-1)</f>
        <v>4</v>
      </c>
      <c r="H4788" s="59">
        <f>MONTH(DATE(2024, FIND(Tabela4[[#This Row],[Mês]], "janfevmarabrmaijunjulagosetoutnovdez")/3 + 1, 1))</f>
        <v>11</v>
      </c>
      <c r="I4788" s="51">
        <v>5</v>
      </c>
      <c r="J4788" s="47">
        <v>10</v>
      </c>
    </row>
    <row r="4789" spans="1:10" x14ac:dyDescent="0.25">
      <c r="A4789" s="59" t="s">
        <v>206</v>
      </c>
      <c r="B4789" s="46" t="s">
        <v>191</v>
      </c>
      <c r="C4789" s="46" t="s">
        <v>180</v>
      </c>
      <c r="D4789" s="46" t="s">
        <v>186</v>
      </c>
      <c r="E4789" s="68">
        <f>_xlfn.XLOOKUP(Tabela4[[#This Row],[Origem]],Tabela2[Estado],Tabela2[Id_Porto],-1)</f>
        <v>5</v>
      </c>
      <c r="F4789" s="68">
        <f>_xlfn.XLOOKUP(Tabela4[[#This Row],[Destino]],Tabela2[Estado],Tabela2[Id_Porto],-1)</f>
        <v>11</v>
      </c>
      <c r="G4789" s="68">
        <f>_xlfn.XLOOKUP(Tabela4[[#This Row],[Tipo]],Tabela5[Tipo],Tabela5[Id_Carga],-1)</f>
        <v>3</v>
      </c>
      <c r="H4789" s="59">
        <f>MONTH(DATE(2024, FIND(Tabela4[[#This Row],[Mês]], "janfevmarabrmaijunjulagosetoutnovdez")/3 + 1, 1))</f>
        <v>11</v>
      </c>
      <c r="I4789" s="51">
        <v>5</v>
      </c>
      <c r="J4789" s="47">
        <v>10</v>
      </c>
    </row>
    <row r="4790" spans="1:10" x14ac:dyDescent="0.25">
      <c r="A4790" s="59" t="s">
        <v>206</v>
      </c>
      <c r="B4790" s="46" t="s">
        <v>192</v>
      </c>
      <c r="C4790" s="46" t="s">
        <v>180</v>
      </c>
      <c r="D4790" s="46" t="s">
        <v>184</v>
      </c>
      <c r="E4790" s="68">
        <f>_xlfn.XLOOKUP(Tabela4[[#This Row],[Origem]],Tabela2[Estado],Tabela2[Id_Porto],-1)</f>
        <v>5</v>
      </c>
      <c r="F4790" s="68">
        <f>_xlfn.XLOOKUP(Tabela4[[#This Row],[Destino]],Tabela2[Estado],Tabela2[Id_Porto],-1)</f>
        <v>9</v>
      </c>
      <c r="G4790" s="68">
        <f>_xlfn.XLOOKUP(Tabela4[[#This Row],[Tipo]],Tabela5[Tipo],Tabela5[Id_Carga],-1)</f>
        <v>1</v>
      </c>
      <c r="H4790" s="59">
        <f>MONTH(DATE(2024, FIND(Tabela4[[#This Row],[Mês]], "janfevmarabrmaijunjulagosetoutnovdez")/3 + 1, 1))</f>
        <v>11</v>
      </c>
      <c r="I4790" s="51">
        <v>10</v>
      </c>
      <c r="J4790" s="47">
        <v>10</v>
      </c>
    </row>
    <row r="4791" spans="1:10" x14ac:dyDescent="0.25">
      <c r="A4791" s="59" t="s">
        <v>206</v>
      </c>
      <c r="B4791" s="46" t="s">
        <v>191</v>
      </c>
      <c r="C4791" s="46" t="s">
        <v>185</v>
      </c>
      <c r="D4791" s="46" t="s">
        <v>186</v>
      </c>
      <c r="E4791" s="68">
        <f>_xlfn.XLOOKUP(Tabela4[[#This Row],[Origem]],Tabela2[Estado],Tabela2[Id_Porto],-1)</f>
        <v>10</v>
      </c>
      <c r="F4791" s="68">
        <f>_xlfn.XLOOKUP(Tabela4[[#This Row],[Destino]],Tabela2[Estado],Tabela2[Id_Porto],-1)</f>
        <v>11</v>
      </c>
      <c r="G4791" s="68">
        <f>_xlfn.XLOOKUP(Tabela4[[#This Row],[Tipo]],Tabela5[Tipo],Tabela5[Id_Carga],-1)</f>
        <v>3</v>
      </c>
      <c r="H4791" s="59">
        <f>MONTH(DATE(2024, FIND(Tabela4[[#This Row],[Mês]], "janfevmarabrmaijunjulagosetoutnovdez")/3 + 1, 1))</f>
        <v>11</v>
      </c>
      <c r="I4791" s="51">
        <v>5</v>
      </c>
      <c r="J4791" s="47">
        <v>10</v>
      </c>
    </row>
    <row r="4792" spans="1:10" x14ac:dyDescent="0.25">
      <c r="A4792" s="59" t="s">
        <v>206</v>
      </c>
      <c r="B4792" s="46" t="s">
        <v>193</v>
      </c>
      <c r="C4792" s="46" t="s">
        <v>183</v>
      </c>
      <c r="D4792" s="46" t="s">
        <v>185</v>
      </c>
      <c r="E4792" s="68">
        <f>_xlfn.XLOOKUP(Tabela4[[#This Row],[Origem]],Tabela2[Estado],Tabela2[Id_Porto],-1)</f>
        <v>8</v>
      </c>
      <c r="F4792" s="68">
        <f>_xlfn.XLOOKUP(Tabela4[[#This Row],[Destino]],Tabela2[Estado],Tabela2[Id_Porto],-1)</f>
        <v>10</v>
      </c>
      <c r="G4792" s="68">
        <f>_xlfn.XLOOKUP(Tabela4[[#This Row],[Tipo]],Tabela5[Tipo],Tabela5[Id_Carga],-1)</f>
        <v>4</v>
      </c>
      <c r="H4792" s="59">
        <f>MONTH(DATE(2024, FIND(Tabela4[[#This Row],[Mês]], "janfevmarabrmaijunjulagosetoutnovdez")/3 + 1, 1))</f>
        <v>11</v>
      </c>
      <c r="I4792" s="51">
        <v>5</v>
      </c>
      <c r="J4792" s="47">
        <v>10</v>
      </c>
    </row>
    <row r="4793" spans="1:10" x14ac:dyDescent="0.25">
      <c r="A4793" s="59" t="s">
        <v>206</v>
      </c>
      <c r="B4793" s="46" t="s">
        <v>192</v>
      </c>
      <c r="C4793" s="46" t="s">
        <v>187</v>
      </c>
      <c r="D4793" s="46" t="s">
        <v>185</v>
      </c>
      <c r="E4793" s="68">
        <f>_xlfn.XLOOKUP(Tabela4[[#This Row],[Origem]],Tabela2[Estado],Tabela2[Id_Porto],-1)</f>
        <v>12</v>
      </c>
      <c r="F4793" s="68">
        <f>_xlfn.XLOOKUP(Tabela4[[#This Row],[Destino]],Tabela2[Estado],Tabela2[Id_Porto],-1)</f>
        <v>10</v>
      </c>
      <c r="G4793" s="68">
        <f>_xlfn.XLOOKUP(Tabela4[[#This Row],[Tipo]],Tabela5[Tipo],Tabela5[Id_Carga],-1)</f>
        <v>1</v>
      </c>
      <c r="H4793" s="59">
        <f>MONTH(DATE(2024, FIND(Tabela4[[#This Row],[Mês]], "janfevmarabrmaijunjulagosetoutnovdez")/3 + 1, 1))</f>
        <v>11</v>
      </c>
      <c r="I4793" s="51">
        <v>10</v>
      </c>
      <c r="J4793" s="47">
        <v>10</v>
      </c>
    </row>
    <row r="4794" spans="1:10" x14ac:dyDescent="0.25">
      <c r="A4794" s="59" t="s">
        <v>206</v>
      </c>
      <c r="B4794" s="46" t="s">
        <v>191</v>
      </c>
      <c r="C4794" s="46" t="s">
        <v>187</v>
      </c>
      <c r="D4794" s="46" t="s">
        <v>186</v>
      </c>
      <c r="E4794" s="68">
        <f>_xlfn.XLOOKUP(Tabela4[[#This Row],[Origem]],Tabela2[Estado],Tabela2[Id_Porto],-1)</f>
        <v>12</v>
      </c>
      <c r="F4794" s="68">
        <f>_xlfn.XLOOKUP(Tabela4[[#This Row],[Destino]],Tabela2[Estado],Tabela2[Id_Porto],-1)</f>
        <v>11</v>
      </c>
      <c r="G4794" s="68">
        <f>_xlfn.XLOOKUP(Tabela4[[#This Row],[Tipo]],Tabela5[Tipo],Tabela5[Id_Carga],-1)</f>
        <v>3</v>
      </c>
      <c r="H4794" s="59">
        <f>MONTH(DATE(2024, FIND(Tabela4[[#This Row],[Mês]], "janfevmarabrmaijunjulagosetoutnovdez")/3 + 1, 1))</f>
        <v>11</v>
      </c>
      <c r="I4794" s="51">
        <v>5</v>
      </c>
      <c r="J4794" s="47">
        <v>10</v>
      </c>
    </row>
    <row r="4795" spans="1:10" x14ac:dyDescent="0.25">
      <c r="A4795" s="59" t="s">
        <v>206</v>
      </c>
      <c r="B4795" s="46" t="s">
        <v>192</v>
      </c>
      <c r="C4795" s="46" t="s">
        <v>186</v>
      </c>
      <c r="D4795" s="46" t="s">
        <v>86</v>
      </c>
      <c r="E4795" s="68">
        <f>_xlfn.XLOOKUP(Tabela4[[#This Row],[Origem]],Tabela2[Estado],Tabela2[Id_Porto],-1)</f>
        <v>11</v>
      </c>
      <c r="F4795" s="68">
        <f>_xlfn.XLOOKUP(Tabela4[[#This Row],[Destino]],Tabela2[Estado],Tabela2[Id_Porto],-1)</f>
        <v>4</v>
      </c>
      <c r="G4795" s="68">
        <f>_xlfn.XLOOKUP(Tabela4[[#This Row],[Tipo]],Tabela5[Tipo],Tabela5[Id_Carga],-1)</f>
        <v>1</v>
      </c>
      <c r="H4795" s="59">
        <f>MONTH(DATE(2024, FIND(Tabela4[[#This Row],[Mês]], "janfevmarabrmaijunjulagosetoutnovdez")/3 + 1, 1))</f>
        <v>11</v>
      </c>
      <c r="I4795" s="51">
        <v>10</v>
      </c>
      <c r="J4795" s="47">
        <v>10</v>
      </c>
    </row>
    <row r="4796" spans="1:10" x14ac:dyDescent="0.25">
      <c r="A4796" s="59" t="s">
        <v>206</v>
      </c>
      <c r="B4796" s="46" t="s">
        <v>191</v>
      </c>
      <c r="C4796" s="46" t="s">
        <v>186</v>
      </c>
      <c r="D4796" s="46" t="s">
        <v>183</v>
      </c>
      <c r="E4796" s="68">
        <f>_xlfn.XLOOKUP(Tabela4[[#This Row],[Origem]],Tabela2[Estado],Tabela2[Id_Porto],-1)</f>
        <v>11</v>
      </c>
      <c r="F4796" s="68">
        <f>_xlfn.XLOOKUP(Tabela4[[#This Row],[Destino]],Tabela2[Estado],Tabela2[Id_Porto],-1)</f>
        <v>8</v>
      </c>
      <c r="G4796" s="68">
        <f>_xlfn.XLOOKUP(Tabela4[[#This Row],[Tipo]],Tabela5[Tipo],Tabela5[Id_Carga],-1)</f>
        <v>3</v>
      </c>
      <c r="H4796" s="59">
        <f>MONTH(DATE(2024, FIND(Tabela4[[#This Row],[Mês]], "janfevmarabrmaijunjulagosetoutnovdez")/3 + 1, 1))</f>
        <v>11</v>
      </c>
      <c r="I4796" s="51">
        <v>5</v>
      </c>
      <c r="J4796" s="47">
        <v>10</v>
      </c>
    </row>
    <row r="4797" spans="1:10" x14ac:dyDescent="0.25">
      <c r="A4797" s="59" t="s">
        <v>206</v>
      </c>
      <c r="B4797" s="46" t="s">
        <v>193</v>
      </c>
      <c r="C4797" s="46" t="s">
        <v>186</v>
      </c>
      <c r="D4797" s="46" t="s">
        <v>186</v>
      </c>
      <c r="E4797" s="68">
        <f>_xlfn.XLOOKUP(Tabela4[[#This Row],[Origem]],Tabela2[Estado],Tabela2[Id_Porto],-1)</f>
        <v>11</v>
      </c>
      <c r="F4797" s="68">
        <f>_xlfn.XLOOKUP(Tabela4[[#This Row],[Destino]],Tabela2[Estado],Tabela2[Id_Porto],-1)</f>
        <v>11</v>
      </c>
      <c r="G4797" s="68">
        <f>_xlfn.XLOOKUP(Tabela4[[#This Row],[Tipo]],Tabela5[Tipo],Tabela5[Id_Carga],-1)</f>
        <v>4</v>
      </c>
      <c r="H4797" s="59">
        <f>MONTH(DATE(2024, FIND(Tabela4[[#This Row],[Mês]], "janfevmarabrmaijunjulagosetoutnovdez")/3 + 1, 1))</f>
        <v>11</v>
      </c>
      <c r="I4797" s="51">
        <v>5</v>
      </c>
      <c r="J4797" s="47">
        <v>10</v>
      </c>
    </row>
    <row r="4798" spans="1:10" x14ac:dyDescent="0.25">
      <c r="A4798" s="59" t="s">
        <v>206</v>
      </c>
      <c r="B4798" s="46" t="s">
        <v>192</v>
      </c>
      <c r="C4798" s="46" t="s">
        <v>186</v>
      </c>
      <c r="D4798" s="46" t="s">
        <v>184</v>
      </c>
      <c r="E4798" s="68">
        <f>_xlfn.XLOOKUP(Tabela4[[#This Row],[Origem]],Tabela2[Estado],Tabela2[Id_Porto],-1)</f>
        <v>11</v>
      </c>
      <c r="F4798" s="68">
        <f>_xlfn.XLOOKUP(Tabela4[[#This Row],[Destino]],Tabela2[Estado],Tabela2[Id_Porto],-1)</f>
        <v>9</v>
      </c>
      <c r="G4798" s="68">
        <f>_xlfn.XLOOKUP(Tabela4[[#This Row],[Tipo]],Tabela5[Tipo],Tabela5[Id_Carga],-1)</f>
        <v>1</v>
      </c>
      <c r="H4798" s="59">
        <f>MONTH(DATE(2024, FIND(Tabela4[[#This Row],[Mês]], "janfevmarabrmaijunjulagosetoutnovdez")/3 + 1, 1))</f>
        <v>11</v>
      </c>
      <c r="I4798" s="51">
        <v>10</v>
      </c>
      <c r="J4798" s="47">
        <v>10</v>
      </c>
    </row>
    <row r="4799" spans="1:10" x14ac:dyDescent="0.25">
      <c r="A4799" s="59" t="s">
        <v>206</v>
      </c>
      <c r="B4799" s="46" t="s">
        <v>192</v>
      </c>
      <c r="C4799" s="46" t="s">
        <v>180</v>
      </c>
      <c r="D4799" s="46" t="s">
        <v>186</v>
      </c>
      <c r="E4799" s="68">
        <f>_xlfn.XLOOKUP(Tabela4[[#This Row],[Origem]],Tabela2[Estado],Tabela2[Id_Porto],-1)</f>
        <v>5</v>
      </c>
      <c r="F4799" s="68">
        <f>_xlfn.XLOOKUP(Tabela4[[#This Row],[Destino]],Tabela2[Estado],Tabela2[Id_Porto],-1)</f>
        <v>11</v>
      </c>
      <c r="G4799" s="68">
        <f>_xlfn.XLOOKUP(Tabela4[[#This Row],[Tipo]],Tabela5[Tipo],Tabela5[Id_Carga],-1)</f>
        <v>1</v>
      </c>
      <c r="H4799" s="59">
        <f>MONTH(DATE(2024, FIND(Tabela4[[#This Row],[Mês]], "janfevmarabrmaijunjulagosetoutnovdez")/3 + 1, 1))</f>
        <v>11</v>
      </c>
      <c r="I4799" s="51">
        <v>9</v>
      </c>
      <c r="J4799" s="47">
        <v>9</v>
      </c>
    </row>
    <row r="4800" spans="1:10" x14ac:dyDescent="0.25">
      <c r="A4800" s="59" t="s">
        <v>206</v>
      </c>
      <c r="B4800" s="46" t="s">
        <v>193</v>
      </c>
      <c r="C4800" s="46" t="s">
        <v>177</v>
      </c>
      <c r="D4800" s="46" t="s">
        <v>184</v>
      </c>
      <c r="E4800" s="68">
        <f>_xlfn.XLOOKUP(Tabela4[[#This Row],[Origem]],Tabela2[Estado],Tabela2[Id_Porto],-1)</f>
        <v>1</v>
      </c>
      <c r="F4800" s="68">
        <f>_xlfn.XLOOKUP(Tabela4[[#This Row],[Destino]],Tabela2[Estado],Tabela2[Id_Porto],-1)</f>
        <v>9</v>
      </c>
      <c r="G4800" s="68">
        <f>_xlfn.XLOOKUP(Tabela4[[#This Row],[Tipo]],Tabela5[Tipo],Tabela5[Id_Carga],-1)</f>
        <v>4</v>
      </c>
      <c r="H4800" s="59">
        <f>MONTH(DATE(2024, FIND(Tabela4[[#This Row],[Mês]], "janfevmarabrmaijunjulagosetoutnovdez")/3 + 1, 1))</f>
        <v>11</v>
      </c>
      <c r="I4800" s="51">
        <v>4</v>
      </c>
      <c r="J4800" s="47">
        <v>8</v>
      </c>
    </row>
    <row r="4801" spans="1:10" x14ac:dyDescent="0.25">
      <c r="A4801" s="59" t="s">
        <v>206</v>
      </c>
      <c r="B4801" s="46" t="s">
        <v>193</v>
      </c>
      <c r="C4801" s="46" t="s">
        <v>86</v>
      </c>
      <c r="D4801" s="46" t="s">
        <v>186</v>
      </c>
      <c r="E4801" s="68">
        <f>_xlfn.XLOOKUP(Tabela4[[#This Row],[Origem]],Tabela2[Estado],Tabela2[Id_Porto],-1)</f>
        <v>4</v>
      </c>
      <c r="F4801" s="68">
        <f>_xlfn.XLOOKUP(Tabela4[[#This Row],[Destino]],Tabela2[Estado],Tabela2[Id_Porto],-1)</f>
        <v>11</v>
      </c>
      <c r="G4801" s="68">
        <f>_xlfn.XLOOKUP(Tabela4[[#This Row],[Tipo]],Tabela5[Tipo],Tabela5[Id_Carga],-1)</f>
        <v>4</v>
      </c>
      <c r="H4801" s="59">
        <f>MONTH(DATE(2024, FIND(Tabela4[[#This Row],[Mês]], "janfevmarabrmaijunjulagosetoutnovdez")/3 + 1, 1))</f>
        <v>11</v>
      </c>
      <c r="I4801" s="51">
        <v>4</v>
      </c>
      <c r="J4801" s="47">
        <v>8</v>
      </c>
    </row>
    <row r="4802" spans="1:10" x14ac:dyDescent="0.25">
      <c r="A4802" s="59" t="s">
        <v>206</v>
      </c>
      <c r="B4802" s="46" t="s">
        <v>191</v>
      </c>
      <c r="C4802" s="46" t="s">
        <v>182</v>
      </c>
      <c r="D4802" s="46" t="s">
        <v>184</v>
      </c>
      <c r="E4802" s="68">
        <f>_xlfn.XLOOKUP(Tabela4[[#This Row],[Origem]],Tabela2[Estado],Tabela2[Id_Porto],-1)</f>
        <v>7</v>
      </c>
      <c r="F4802" s="68">
        <f>_xlfn.XLOOKUP(Tabela4[[#This Row],[Destino]],Tabela2[Estado],Tabela2[Id_Porto],-1)</f>
        <v>9</v>
      </c>
      <c r="G4802" s="68">
        <f>_xlfn.XLOOKUP(Tabela4[[#This Row],[Tipo]],Tabela5[Tipo],Tabela5[Id_Carga],-1)</f>
        <v>3</v>
      </c>
      <c r="H4802" s="59">
        <f>MONTH(DATE(2024, FIND(Tabela4[[#This Row],[Mês]], "janfevmarabrmaijunjulagosetoutnovdez")/3 + 1, 1))</f>
        <v>11</v>
      </c>
      <c r="I4802" s="51">
        <v>4</v>
      </c>
      <c r="J4802" s="47">
        <v>8</v>
      </c>
    </row>
    <row r="4803" spans="1:10" x14ac:dyDescent="0.25">
      <c r="A4803" s="59" t="s">
        <v>206</v>
      </c>
      <c r="B4803" s="46" t="s">
        <v>192</v>
      </c>
      <c r="C4803" s="46" t="s">
        <v>180</v>
      </c>
      <c r="D4803" s="46" t="s">
        <v>177</v>
      </c>
      <c r="E4803" s="68">
        <f>_xlfn.XLOOKUP(Tabela4[[#This Row],[Origem]],Tabela2[Estado],Tabela2[Id_Porto],-1)</f>
        <v>5</v>
      </c>
      <c r="F4803" s="68">
        <f>_xlfn.XLOOKUP(Tabela4[[#This Row],[Destino]],Tabela2[Estado],Tabela2[Id_Porto],-1)</f>
        <v>1</v>
      </c>
      <c r="G4803" s="68">
        <f>_xlfn.XLOOKUP(Tabela4[[#This Row],[Tipo]],Tabela5[Tipo],Tabela5[Id_Carga],-1)</f>
        <v>1</v>
      </c>
      <c r="H4803" s="59">
        <f>MONTH(DATE(2024, FIND(Tabela4[[#This Row],[Mês]], "janfevmarabrmaijunjulagosetoutnovdez")/3 + 1, 1))</f>
        <v>11</v>
      </c>
      <c r="I4803" s="51">
        <v>8</v>
      </c>
      <c r="J4803" s="47">
        <v>8</v>
      </c>
    </row>
    <row r="4804" spans="1:10" x14ac:dyDescent="0.25">
      <c r="A4804" s="59" t="s">
        <v>206</v>
      </c>
      <c r="B4804" s="46" t="s">
        <v>191</v>
      </c>
      <c r="C4804" s="46" t="s">
        <v>185</v>
      </c>
      <c r="D4804" s="46" t="s">
        <v>183</v>
      </c>
      <c r="E4804" s="68">
        <f>_xlfn.XLOOKUP(Tabela4[[#This Row],[Origem]],Tabela2[Estado],Tabela2[Id_Porto],-1)</f>
        <v>10</v>
      </c>
      <c r="F4804" s="68">
        <f>_xlfn.XLOOKUP(Tabela4[[#This Row],[Destino]],Tabela2[Estado],Tabela2[Id_Porto],-1)</f>
        <v>8</v>
      </c>
      <c r="G4804" s="68">
        <f>_xlfn.XLOOKUP(Tabela4[[#This Row],[Tipo]],Tabela5[Tipo],Tabela5[Id_Carga],-1)</f>
        <v>3</v>
      </c>
      <c r="H4804" s="59">
        <f>MONTH(DATE(2024, FIND(Tabela4[[#This Row],[Mês]], "janfevmarabrmaijunjulagosetoutnovdez")/3 + 1, 1))</f>
        <v>11</v>
      </c>
      <c r="I4804" s="51">
        <v>4</v>
      </c>
      <c r="J4804" s="47">
        <v>8</v>
      </c>
    </row>
    <row r="4805" spans="1:10" x14ac:dyDescent="0.25">
      <c r="A4805" s="59" t="s">
        <v>206</v>
      </c>
      <c r="B4805" s="46" t="s">
        <v>191</v>
      </c>
      <c r="C4805" s="46" t="s">
        <v>183</v>
      </c>
      <c r="D4805" s="46" t="s">
        <v>181</v>
      </c>
      <c r="E4805" s="68">
        <f>_xlfn.XLOOKUP(Tabela4[[#This Row],[Origem]],Tabela2[Estado],Tabela2[Id_Porto],-1)</f>
        <v>8</v>
      </c>
      <c r="F4805" s="68">
        <f>_xlfn.XLOOKUP(Tabela4[[#This Row],[Destino]],Tabela2[Estado],Tabela2[Id_Porto],-1)</f>
        <v>6</v>
      </c>
      <c r="G4805" s="68">
        <f>_xlfn.XLOOKUP(Tabela4[[#This Row],[Tipo]],Tabela5[Tipo],Tabela5[Id_Carga],-1)</f>
        <v>3</v>
      </c>
      <c r="H4805" s="59">
        <f>MONTH(DATE(2024, FIND(Tabela4[[#This Row],[Mês]], "janfevmarabrmaijunjulagosetoutnovdez")/3 + 1, 1))</f>
        <v>11</v>
      </c>
      <c r="I4805" s="51">
        <v>4</v>
      </c>
      <c r="J4805" s="47">
        <v>8</v>
      </c>
    </row>
    <row r="4806" spans="1:10" x14ac:dyDescent="0.25">
      <c r="A4806" s="59" t="s">
        <v>206</v>
      </c>
      <c r="B4806" s="46" t="s">
        <v>191</v>
      </c>
      <c r="C4806" s="46" t="s">
        <v>183</v>
      </c>
      <c r="D4806" s="46" t="s">
        <v>186</v>
      </c>
      <c r="E4806" s="68">
        <f>_xlfn.XLOOKUP(Tabela4[[#This Row],[Origem]],Tabela2[Estado],Tabela2[Id_Porto],-1)</f>
        <v>8</v>
      </c>
      <c r="F4806" s="68">
        <f>_xlfn.XLOOKUP(Tabela4[[#This Row],[Destino]],Tabela2[Estado],Tabela2[Id_Porto],-1)</f>
        <v>11</v>
      </c>
      <c r="G4806" s="68">
        <f>_xlfn.XLOOKUP(Tabela4[[#This Row],[Tipo]],Tabela5[Tipo],Tabela5[Id_Carga],-1)</f>
        <v>3</v>
      </c>
      <c r="H4806" s="59">
        <f>MONTH(DATE(2024, FIND(Tabela4[[#This Row],[Mês]], "janfevmarabrmaijunjulagosetoutnovdez")/3 + 1, 1))</f>
        <v>11</v>
      </c>
      <c r="I4806" s="51">
        <v>4</v>
      </c>
      <c r="J4806" s="47">
        <v>8</v>
      </c>
    </row>
    <row r="4807" spans="1:10" x14ac:dyDescent="0.25">
      <c r="A4807" s="59" t="s">
        <v>206</v>
      </c>
      <c r="B4807" s="46" t="s">
        <v>191</v>
      </c>
      <c r="C4807" s="46" t="s">
        <v>187</v>
      </c>
      <c r="D4807" s="46" t="s">
        <v>181</v>
      </c>
      <c r="E4807" s="68">
        <f>_xlfn.XLOOKUP(Tabela4[[#This Row],[Origem]],Tabela2[Estado],Tabela2[Id_Porto],-1)</f>
        <v>12</v>
      </c>
      <c r="F4807" s="68">
        <f>_xlfn.XLOOKUP(Tabela4[[#This Row],[Destino]],Tabela2[Estado],Tabela2[Id_Porto],-1)</f>
        <v>6</v>
      </c>
      <c r="G4807" s="68">
        <f>_xlfn.XLOOKUP(Tabela4[[#This Row],[Tipo]],Tabela5[Tipo],Tabela5[Id_Carga],-1)</f>
        <v>3</v>
      </c>
      <c r="H4807" s="59">
        <f>MONTH(DATE(2024, FIND(Tabela4[[#This Row],[Mês]], "janfevmarabrmaijunjulagosetoutnovdez")/3 + 1, 1))</f>
        <v>11</v>
      </c>
      <c r="I4807" s="51">
        <v>4</v>
      </c>
      <c r="J4807" s="47">
        <v>8</v>
      </c>
    </row>
    <row r="4808" spans="1:10" x14ac:dyDescent="0.25">
      <c r="A4808" s="59" t="s">
        <v>206</v>
      </c>
      <c r="B4808" s="46" t="s">
        <v>191</v>
      </c>
      <c r="C4808" s="46" t="s">
        <v>187</v>
      </c>
      <c r="D4808" s="46" t="s">
        <v>180</v>
      </c>
      <c r="E4808" s="68">
        <f>_xlfn.XLOOKUP(Tabela4[[#This Row],[Origem]],Tabela2[Estado],Tabela2[Id_Porto],-1)</f>
        <v>12</v>
      </c>
      <c r="F4808" s="68">
        <f>_xlfn.XLOOKUP(Tabela4[[#This Row],[Destino]],Tabela2[Estado],Tabela2[Id_Porto],-1)</f>
        <v>5</v>
      </c>
      <c r="G4808" s="68">
        <f>_xlfn.XLOOKUP(Tabela4[[#This Row],[Tipo]],Tabela5[Tipo],Tabela5[Id_Carga],-1)</f>
        <v>3</v>
      </c>
      <c r="H4808" s="59">
        <f>MONTH(DATE(2024, FIND(Tabela4[[#This Row],[Mês]], "janfevmarabrmaijunjulagosetoutnovdez")/3 + 1, 1))</f>
        <v>11</v>
      </c>
      <c r="I4808" s="51">
        <v>4</v>
      </c>
      <c r="J4808" s="47">
        <v>8</v>
      </c>
    </row>
    <row r="4809" spans="1:10" x14ac:dyDescent="0.25">
      <c r="A4809" s="59" t="s">
        <v>206</v>
      </c>
      <c r="B4809" s="46" t="s">
        <v>191</v>
      </c>
      <c r="C4809" s="46" t="s">
        <v>187</v>
      </c>
      <c r="D4809" s="46" t="s">
        <v>183</v>
      </c>
      <c r="E4809" s="68">
        <f>_xlfn.XLOOKUP(Tabela4[[#This Row],[Origem]],Tabela2[Estado],Tabela2[Id_Porto],-1)</f>
        <v>12</v>
      </c>
      <c r="F4809" s="68">
        <f>_xlfn.XLOOKUP(Tabela4[[#This Row],[Destino]],Tabela2[Estado],Tabela2[Id_Porto],-1)</f>
        <v>8</v>
      </c>
      <c r="G4809" s="68">
        <f>_xlfn.XLOOKUP(Tabela4[[#This Row],[Tipo]],Tabela5[Tipo],Tabela5[Id_Carga],-1)</f>
        <v>3</v>
      </c>
      <c r="H4809" s="59">
        <f>MONTH(DATE(2024, FIND(Tabela4[[#This Row],[Mês]], "janfevmarabrmaijunjulagosetoutnovdez")/3 + 1, 1))</f>
        <v>11</v>
      </c>
      <c r="I4809" s="51">
        <v>4</v>
      </c>
      <c r="J4809" s="47">
        <v>8</v>
      </c>
    </row>
    <row r="4810" spans="1:10" x14ac:dyDescent="0.25">
      <c r="A4810" s="59" t="s">
        <v>206</v>
      </c>
      <c r="B4810" s="46" t="s">
        <v>191</v>
      </c>
      <c r="C4810" s="46" t="s">
        <v>187</v>
      </c>
      <c r="D4810" s="46" t="s">
        <v>186</v>
      </c>
      <c r="E4810" s="68">
        <f>_xlfn.XLOOKUP(Tabela4[[#This Row],[Origem]],Tabela2[Estado],Tabela2[Id_Porto],-1)</f>
        <v>12</v>
      </c>
      <c r="F4810" s="68">
        <f>_xlfn.XLOOKUP(Tabela4[[#This Row],[Destino]],Tabela2[Estado],Tabela2[Id_Porto],-1)</f>
        <v>11</v>
      </c>
      <c r="G4810" s="68">
        <f>_xlfn.XLOOKUP(Tabela4[[#This Row],[Tipo]],Tabela5[Tipo],Tabela5[Id_Carga],-1)</f>
        <v>3</v>
      </c>
      <c r="H4810" s="59">
        <f>MONTH(DATE(2024, FIND(Tabela4[[#This Row],[Mês]], "janfevmarabrmaijunjulagosetoutnovdez")/3 + 1, 1))</f>
        <v>11</v>
      </c>
      <c r="I4810" s="51">
        <v>4</v>
      </c>
      <c r="J4810" s="47">
        <v>8</v>
      </c>
    </row>
    <row r="4811" spans="1:10" x14ac:dyDescent="0.25">
      <c r="A4811" s="59" t="s">
        <v>206</v>
      </c>
      <c r="B4811" s="46" t="s">
        <v>192</v>
      </c>
      <c r="C4811" s="46" t="s">
        <v>186</v>
      </c>
      <c r="D4811" s="46" t="s">
        <v>181</v>
      </c>
      <c r="E4811" s="68">
        <f>_xlfn.XLOOKUP(Tabela4[[#This Row],[Origem]],Tabela2[Estado],Tabela2[Id_Porto],-1)</f>
        <v>11</v>
      </c>
      <c r="F4811" s="68">
        <f>_xlfn.XLOOKUP(Tabela4[[#This Row],[Destino]],Tabela2[Estado],Tabela2[Id_Porto],-1)</f>
        <v>6</v>
      </c>
      <c r="G4811" s="68">
        <f>_xlfn.XLOOKUP(Tabela4[[#This Row],[Tipo]],Tabela5[Tipo],Tabela5[Id_Carga],-1)</f>
        <v>1</v>
      </c>
      <c r="H4811" s="59">
        <f>MONTH(DATE(2024, FIND(Tabela4[[#This Row],[Mês]], "janfevmarabrmaijunjulagosetoutnovdez")/3 + 1, 1))</f>
        <v>11</v>
      </c>
      <c r="I4811" s="51">
        <v>8</v>
      </c>
      <c r="J4811" s="47">
        <v>8</v>
      </c>
    </row>
    <row r="4812" spans="1:10" x14ac:dyDescent="0.25">
      <c r="A4812" s="59" t="s">
        <v>206</v>
      </c>
      <c r="B4812" s="46" t="s">
        <v>191</v>
      </c>
      <c r="C4812" s="46" t="s">
        <v>186</v>
      </c>
      <c r="D4812" s="46" t="s">
        <v>183</v>
      </c>
      <c r="E4812" s="68">
        <f>_xlfn.XLOOKUP(Tabela4[[#This Row],[Origem]],Tabela2[Estado],Tabela2[Id_Porto],-1)</f>
        <v>11</v>
      </c>
      <c r="F4812" s="68">
        <f>_xlfn.XLOOKUP(Tabela4[[#This Row],[Destino]],Tabela2[Estado],Tabela2[Id_Porto],-1)</f>
        <v>8</v>
      </c>
      <c r="G4812" s="68">
        <f>_xlfn.XLOOKUP(Tabela4[[#This Row],[Tipo]],Tabela5[Tipo],Tabela5[Id_Carga],-1)</f>
        <v>3</v>
      </c>
      <c r="H4812" s="59">
        <f>MONTH(DATE(2024, FIND(Tabela4[[#This Row],[Mês]], "janfevmarabrmaijunjulagosetoutnovdez")/3 + 1, 1))</f>
        <v>11</v>
      </c>
      <c r="I4812" s="51">
        <v>4</v>
      </c>
      <c r="J4812" s="47">
        <v>8</v>
      </c>
    </row>
    <row r="4813" spans="1:10" x14ac:dyDescent="0.25">
      <c r="A4813" s="59" t="s">
        <v>206</v>
      </c>
      <c r="B4813" s="46" t="s">
        <v>191</v>
      </c>
      <c r="C4813" s="46" t="s">
        <v>186</v>
      </c>
      <c r="D4813" s="46" t="s">
        <v>186</v>
      </c>
      <c r="E4813" s="68">
        <f>_xlfn.XLOOKUP(Tabela4[[#This Row],[Origem]],Tabela2[Estado],Tabela2[Id_Porto],-1)</f>
        <v>11</v>
      </c>
      <c r="F4813" s="68">
        <f>_xlfn.XLOOKUP(Tabela4[[#This Row],[Destino]],Tabela2[Estado],Tabela2[Id_Porto],-1)</f>
        <v>11</v>
      </c>
      <c r="G4813" s="68">
        <f>_xlfn.XLOOKUP(Tabela4[[#This Row],[Tipo]],Tabela5[Tipo],Tabela5[Id_Carga],-1)</f>
        <v>3</v>
      </c>
      <c r="H4813" s="59">
        <f>MONTH(DATE(2024, FIND(Tabela4[[#This Row],[Mês]], "janfevmarabrmaijunjulagosetoutnovdez")/3 + 1, 1))</f>
        <v>11</v>
      </c>
      <c r="I4813" s="51">
        <v>4</v>
      </c>
      <c r="J4813" s="47">
        <v>8</v>
      </c>
    </row>
    <row r="4814" spans="1:10" x14ac:dyDescent="0.25">
      <c r="A4814" s="59" t="s">
        <v>206</v>
      </c>
      <c r="B4814" s="46" t="s">
        <v>193</v>
      </c>
      <c r="C4814" s="46" t="s">
        <v>186</v>
      </c>
      <c r="D4814" s="46" t="s">
        <v>184</v>
      </c>
      <c r="E4814" s="68">
        <f>_xlfn.XLOOKUP(Tabela4[[#This Row],[Origem]],Tabela2[Estado],Tabela2[Id_Porto],-1)</f>
        <v>11</v>
      </c>
      <c r="F4814" s="68">
        <f>_xlfn.XLOOKUP(Tabela4[[#This Row],[Destino]],Tabela2[Estado],Tabela2[Id_Porto],-1)</f>
        <v>9</v>
      </c>
      <c r="G4814" s="68">
        <f>_xlfn.XLOOKUP(Tabela4[[#This Row],[Tipo]],Tabela5[Tipo],Tabela5[Id_Carga],-1)</f>
        <v>4</v>
      </c>
      <c r="H4814" s="59">
        <f>MONTH(DATE(2024, FIND(Tabela4[[#This Row],[Mês]], "janfevmarabrmaijunjulagosetoutnovdez")/3 + 1, 1))</f>
        <v>11</v>
      </c>
      <c r="I4814" s="51">
        <v>4</v>
      </c>
      <c r="J4814" s="47">
        <v>8</v>
      </c>
    </row>
    <row r="4815" spans="1:10" x14ac:dyDescent="0.25">
      <c r="A4815" s="59" t="s">
        <v>206</v>
      </c>
      <c r="B4815" s="46" t="s">
        <v>191</v>
      </c>
      <c r="C4815" s="46" t="s">
        <v>184</v>
      </c>
      <c r="D4815" s="46" t="s">
        <v>180</v>
      </c>
      <c r="E4815" s="68">
        <f>_xlfn.XLOOKUP(Tabela4[[#This Row],[Origem]],Tabela2[Estado],Tabela2[Id_Porto],-1)</f>
        <v>9</v>
      </c>
      <c r="F4815" s="68">
        <f>_xlfn.XLOOKUP(Tabela4[[#This Row],[Destino]],Tabela2[Estado],Tabela2[Id_Porto],-1)</f>
        <v>5</v>
      </c>
      <c r="G4815" s="68">
        <f>_xlfn.XLOOKUP(Tabela4[[#This Row],[Tipo]],Tabela5[Tipo],Tabela5[Id_Carga],-1)</f>
        <v>3</v>
      </c>
      <c r="H4815" s="59">
        <f>MONTH(DATE(2024, FIND(Tabela4[[#This Row],[Mês]], "janfevmarabrmaijunjulagosetoutnovdez")/3 + 1, 1))</f>
        <v>11</v>
      </c>
      <c r="I4815" s="51">
        <v>4</v>
      </c>
      <c r="J4815" s="47">
        <v>8</v>
      </c>
    </row>
    <row r="4816" spans="1:10" x14ac:dyDescent="0.25">
      <c r="A4816" s="59" t="s">
        <v>206</v>
      </c>
      <c r="B4816" s="46" t="s">
        <v>192</v>
      </c>
      <c r="C4816" s="46" t="s">
        <v>177</v>
      </c>
      <c r="D4816" s="46" t="s">
        <v>86</v>
      </c>
      <c r="E4816" s="68">
        <f>_xlfn.XLOOKUP(Tabela4[[#This Row],[Origem]],Tabela2[Estado],Tabela2[Id_Porto],-1)</f>
        <v>1</v>
      </c>
      <c r="F4816" s="68">
        <f>_xlfn.XLOOKUP(Tabela4[[#This Row],[Destino]],Tabela2[Estado],Tabela2[Id_Porto],-1)</f>
        <v>4</v>
      </c>
      <c r="G4816" s="68">
        <f>_xlfn.XLOOKUP(Tabela4[[#This Row],[Tipo]],Tabela5[Tipo],Tabela5[Id_Carga],-1)</f>
        <v>1</v>
      </c>
      <c r="H4816" s="59">
        <f>MONTH(DATE(2024, FIND(Tabela4[[#This Row],[Mês]], "janfevmarabrmaijunjulagosetoutnovdez")/3 + 1, 1))</f>
        <v>11</v>
      </c>
      <c r="I4816" s="51">
        <v>7</v>
      </c>
      <c r="J4816" s="47">
        <v>7</v>
      </c>
    </row>
    <row r="4817" spans="1:10" x14ac:dyDescent="0.25">
      <c r="A4817" s="59" t="s">
        <v>206</v>
      </c>
      <c r="B4817" s="46" t="s">
        <v>192</v>
      </c>
      <c r="C4817" s="46" t="s">
        <v>187</v>
      </c>
      <c r="D4817" s="46" t="s">
        <v>177</v>
      </c>
      <c r="E4817" s="68">
        <f>_xlfn.XLOOKUP(Tabela4[[#This Row],[Origem]],Tabela2[Estado],Tabela2[Id_Porto],-1)</f>
        <v>12</v>
      </c>
      <c r="F4817" s="68">
        <f>_xlfn.XLOOKUP(Tabela4[[#This Row],[Destino]],Tabela2[Estado],Tabela2[Id_Porto],-1)</f>
        <v>1</v>
      </c>
      <c r="G4817" s="68">
        <f>_xlfn.XLOOKUP(Tabela4[[#This Row],[Tipo]],Tabela5[Tipo],Tabela5[Id_Carga],-1)</f>
        <v>1</v>
      </c>
      <c r="H4817" s="59">
        <f>MONTH(DATE(2024, FIND(Tabela4[[#This Row],[Mês]], "janfevmarabrmaijunjulagosetoutnovdez")/3 + 1, 1))</f>
        <v>11</v>
      </c>
      <c r="I4817" s="51">
        <v>7</v>
      </c>
      <c r="J4817" s="47">
        <v>7</v>
      </c>
    </row>
    <row r="4818" spans="1:10" x14ac:dyDescent="0.25">
      <c r="A4818" s="59" t="s">
        <v>206</v>
      </c>
      <c r="B4818" s="46" t="s">
        <v>192</v>
      </c>
      <c r="C4818" s="46" t="s">
        <v>186</v>
      </c>
      <c r="D4818" s="46" t="s">
        <v>86</v>
      </c>
      <c r="E4818" s="68">
        <f>_xlfn.XLOOKUP(Tabela4[[#This Row],[Origem]],Tabela2[Estado],Tabela2[Id_Porto],-1)</f>
        <v>11</v>
      </c>
      <c r="F4818" s="68">
        <f>_xlfn.XLOOKUP(Tabela4[[#This Row],[Destino]],Tabela2[Estado],Tabela2[Id_Porto],-1)</f>
        <v>4</v>
      </c>
      <c r="G4818" s="68">
        <f>_xlfn.XLOOKUP(Tabela4[[#This Row],[Tipo]],Tabela5[Tipo],Tabela5[Id_Carga],-1)</f>
        <v>1</v>
      </c>
      <c r="H4818" s="59">
        <f>MONTH(DATE(2024, FIND(Tabela4[[#This Row],[Mês]], "janfevmarabrmaijunjulagosetoutnovdez")/3 + 1, 1))</f>
        <v>11</v>
      </c>
      <c r="I4818" s="51">
        <v>7</v>
      </c>
      <c r="J4818" s="47">
        <v>7</v>
      </c>
    </row>
    <row r="4819" spans="1:10" x14ac:dyDescent="0.25">
      <c r="A4819" s="59" t="s">
        <v>206</v>
      </c>
      <c r="B4819" s="46" t="s">
        <v>192</v>
      </c>
      <c r="C4819" s="46" t="s">
        <v>186</v>
      </c>
      <c r="D4819" s="46" t="s">
        <v>186</v>
      </c>
      <c r="E4819" s="68">
        <f>_xlfn.XLOOKUP(Tabela4[[#This Row],[Origem]],Tabela2[Estado],Tabela2[Id_Porto],-1)</f>
        <v>11</v>
      </c>
      <c r="F4819" s="68">
        <f>_xlfn.XLOOKUP(Tabela4[[#This Row],[Destino]],Tabela2[Estado],Tabela2[Id_Porto],-1)</f>
        <v>11</v>
      </c>
      <c r="G4819" s="68">
        <f>_xlfn.XLOOKUP(Tabela4[[#This Row],[Tipo]],Tabela5[Tipo],Tabela5[Id_Carga],-1)</f>
        <v>1</v>
      </c>
      <c r="H4819" s="59">
        <f>MONTH(DATE(2024, FIND(Tabela4[[#This Row],[Mês]], "janfevmarabrmaijunjulagosetoutnovdez")/3 + 1, 1))</f>
        <v>11</v>
      </c>
      <c r="I4819" s="51">
        <v>7</v>
      </c>
      <c r="J4819" s="47">
        <v>7</v>
      </c>
    </row>
    <row r="4820" spans="1:10" x14ac:dyDescent="0.25">
      <c r="A4820" s="59" t="s">
        <v>206</v>
      </c>
      <c r="B4820" s="46" t="s">
        <v>192</v>
      </c>
      <c r="C4820" s="46" t="s">
        <v>184</v>
      </c>
      <c r="D4820" s="46" t="s">
        <v>186</v>
      </c>
      <c r="E4820" s="68">
        <f>_xlfn.XLOOKUP(Tabela4[[#This Row],[Origem]],Tabela2[Estado],Tabela2[Id_Porto],-1)</f>
        <v>9</v>
      </c>
      <c r="F4820" s="68">
        <f>_xlfn.XLOOKUP(Tabela4[[#This Row],[Destino]],Tabela2[Estado],Tabela2[Id_Porto],-1)</f>
        <v>11</v>
      </c>
      <c r="G4820" s="68">
        <f>_xlfn.XLOOKUP(Tabela4[[#This Row],[Tipo]],Tabela5[Tipo],Tabela5[Id_Carga],-1)</f>
        <v>1</v>
      </c>
      <c r="H4820" s="59">
        <f>MONTH(DATE(2024, FIND(Tabela4[[#This Row],[Mês]], "janfevmarabrmaijunjulagosetoutnovdez")/3 + 1, 1))</f>
        <v>11</v>
      </c>
      <c r="I4820" s="51">
        <v>7</v>
      </c>
      <c r="J4820" s="47">
        <v>7</v>
      </c>
    </row>
    <row r="4821" spans="1:10" x14ac:dyDescent="0.25">
      <c r="A4821" s="59" t="s">
        <v>206</v>
      </c>
      <c r="B4821" s="46" t="s">
        <v>191</v>
      </c>
      <c r="C4821" s="46" t="s">
        <v>177</v>
      </c>
      <c r="D4821" s="46" t="s">
        <v>181</v>
      </c>
      <c r="E4821" s="68">
        <f>_xlfn.XLOOKUP(Tabela4[[#This Row],[Origem]],Tabela2[Estado],Tabela2[Id_Porto],-1)</f>
        <v>1</v>
      </c>
      <c r="F4821" s="68">
        <f>_xlfn.XLOOKUP(Tabela4[[#This Row],[Destino]],Tabela2[Estado],Tabela2[Id_Porto],-1)</f>
        <v>6</v>
      </c>
      <c r="G4821" s="68">
        <f>_xlfn.XLOOKUP(Tabela4[[#This Row],[Tipo]],Tabela5[Tipo],Tabela5[Id_Carga],-1)</f>
        <v>3</v>
      </c>
      <c r="H4821" s="59">
        <f>MONTH(DATE(2024, FIND(Tabela4[[#This Row],[Mês]], "janfevmarabrmaijunjulagosetoutnovdez")/3 + 1, 1))</f>
        <v>11</v>
      </c>
      <c r="I4821" s="51">
        <v>3</v>
      </c>
      <c r="J4821" s="47">
        <v>6</v>
      </c>
    </row>
    <row r="4822" spans="1:10" x14ac:dyDescent="0.25">
      <c r="A4822" s="59" t="s">
        <v>206</v>
      </c>
      <c r="B4822" s="46" t="s">
        <v>192</v>
      </c>
      <c r="C4822" s="46" t="s">
        <v>177</v>
      </c>
      <c r="D4822" s="46" t="s">
        <v>86</v>
      </c>
      <c r="E4822" s="68">
        <f>_xlfn.XLOOKUP(Tabela4[[#This Row],[Origem]],Tabela2[Estado],Tabela2[Id_Porto],-1)</f>
        <v>1</v>
      </c>
      <c r="F4822" s="68">
        <f>_xlfn.XLOOKUP(Tabela4[[#This Row],[Destino]],Tabela2[Estado],Tabela2[Id_Porto],-1)</f>
        <v>4</v>
      </c>
      <c r="G4822" s="68">
        <f>_xlfn.XLOOKUP(Tabela4[[#This Row],[Tipo]],Tabela5[Tipo],Tabela5[Id_Carga],-1)</f>
        <v>1</v>
      </c>
      <c r="H4822" s="59">
        <f>MONTH(DATE(2024, FIND(Tabela4[[#This Row],[Mês]], "janfevmarabrmaijunjulagosetoutnovdez")/3 + 1, 1))</f>
        <v>11</v>
      </c>
      <c r="I4822" s="51">
        <v>6</v>
      </c>
      <c r="J4822" s="47">
        <v>6</v>
      </c>
    </row>
    <row r="4823" spans="1:10" x14ac:dyDescent="0.25">
      <c r="A4823" s="59" t="s">
        <v>206</v>
      </c>
      <c r="B4823" s="46" t="s">
        <v>192</v>
      </c>
      <c r="C4823" s="46" t="s">
        <v>177</v>
      </c>
      <c r="D4823" s="46" t="s">
        <v>183</v>
      </c>
      <c r="E4823" s="68">
        <f>_xlfn.XLOOKUP(Tabela4[[#This Row],[Origem]],Tabela2[Estado],Tabela2[Id_Porto],-1)</f>
        <v>1</v>
      </c>
      <c r="F4823" s="68">
        <f>_xlfn.XLOOKUP(Tabela4[[#This Row],[Destino]],Tabela2[Estado],Tabela2[Id_Porto],-1)</f>
        <v>8</v>
      </c>
      <c r="G4823" s="68">
        <f>_xlfn.XLOOKUP(Tabela4[[#This Row],[Tipo]],Tabela5[Tipo],Tabela5[Id_Carga],-1)</f>
        <v>1</v>
      </c>
      <c r="H4823" s="59">
        <f>MONTH(DATE(2024, FIND(Tabela4[[#This Row],[Mês]], "janfevmarabrmaijunjulagosetoutnovdez")/3 + 1, 1))</f>
        <v>11</v>
      </c>
      <c r="I4823" s="51">
        <v>6</v>
      </c>
      <c r="J4823" s="47">
        <v>6</v>
      </c>
    </row>
    <row r="4824" spans="1:10" x14ac:dyDescent="0.25">
      <c r="A4824" s="59" t="s">
        <v>206</v>
      </c>
      <c r="B4824" s="46" t="s">
        <v>191</v>
      </c>
      <c r="C4824" s="46" t="s">
        <v>181</v>
      </c>
      <c r="D4824" s="46" t="s">
        <v>186</v>
      </c>
      <c r="E4824" s="68">
        <f>_xlfn.XLOOKUP(Tabela4[[#This Row],[Origem]],Tabela2[Estado],Tabela2[Id_Porto],-1)</f>
        <v>6</v>
      </c>
      <c r="F4824" s="68">
        <f>_xlfn.XLOOKUP(Tabela4[[#This Row],[Destino]],Tabela2[Estado],Tabela2[Id_Porto],-1)</f>
        <v>11</v>
      </c>
      <c r="G4824" s="68">
        <f>_xlfn.XLOOKUP(Tabela4[[#This Row],[Tipo]],Tabela5[Tipo],Tabela5[Id_Carga],-1)</f>
        <v>3</v>
      </c>
      <c r="H4824" s="59">
        <f>MONTH(DATE(2024, FIND(Tabela4[[#This Row],[Mês]], "janfevmarabrmaijunjulagosetoutnovdez")/3 + 1, 1))</f>
        <v>11</v>
      </c>
      <c r="I4824" s="51">
        <v>3</v>
      </c>
      <c r="J4824" s="47">
        <v>6</v>
      </c>
    </row>
    <row r="4825" spans="1:10" x14ac:dyDescent="0.25">
      <c r="A4825" s="59" t="s">
        <v>206</v>
      </c>
      <c r="B4825" s="46" t="s">
        <v>191</v>
      </c>
      <c r="C4825" s="46" t="s">
        <v>86</v>
      </c>
      <c r="D4825" s="46" t="s">
        <v>186</v>
      </c>
      <c r="E4825" s="68">
        <f>_xlfn.XLOOKUP(Tabela4[[#This Row],[Origem]],Tabela2[Estado],Tabela2[Id_Porto],-1)</f>
        <v>4</v>
      </c>
      <c r="F4825" s="68">
        <f>_xlfn.XLOOKUP(Tabela4[[#This Row],[Destino]],Tabela2[Estado],Tabela2[Id_Porto],-1)</f>
        <v>11</v>
      </c>
      <c r="G4825" s="68">
        <f>_xlfn.XLOOKUP(Tabela4[[#This Row],[Tipo]],Tabela5[Tipo],Tabela5[Id_Carga],-1)</f>
        <v>3</v>
      </c>
      <c r="H4825" s="59">
        <f>MONTH(DATE(2024, FIND(Tabela4[[#This Row],[Mês]], "janfevmarabrmaijunjulagosetoutnovdez")/3 + 1, 1))</f>
        <v>11</v>
      </c>
      <c r="I4825" s="51">
        <v>3</v>
      </c>
      <c r="J4825" s="47">
        <v>6</v>
      </c>
    </row>
    <row r="4826" spans="1:10" x14ac:dyDescent="0.25">
      <c r="A4826" s="59" t="s">
        <v>206</v>
      </c>
      <c r="B4826" s="46" t="s">
        <v>191</v>
      </c>
      <c r="C4826" s="46" t="s">
        <v>86</v>
      </c>
      <c r="D4826" s="46" t="s">
        <v>184</v>
      </c>
      <c r="E4826" s="68">
        <f>_xlfn.XLOOKUP(Tabela4[[#This Row],[Origem]],Tabela2[Estado],Tabela2[Id_Porto],-1)</f>
        <v>4</v>
      </c>
      <c r="F4826" s="68">
        <f>_xlfn.XLOOKUP(Tabela4[[#This Row],[Destino]],Tabela2[Estado],Tabela2[Id_Porto],-1)</f>
        <v>9</v>
      </c>
      <c r="G4826" s="68">
        <f>_xlfn.XLOOKUP(Tabela4[[#This Row],[Tipo]],Tabela5[Tipo],Tabela5[Id_Carga],-1)</f>
        <v>3</v>
      </c>
      <c r="H4826" s="59">
        <f>MONTH(DATE(2024, FIND(Tabela4[[#This Row],[Mês]], "janfevmarabrmaijunjulagosetoutnovdez")/3 + 1, 1))</f>
        <v>11</v>
      </c>
      <c r="I4826" s="51">
        <v>3</v>
      </c>
      <c r="J4826" s="47">
        <v>6</v>
      </c>
    </row>
    <row r="4827" spans="1:10" x14ac:dyDescent="0.25">
      <c r="A4827" s="59" t="s">
        <v>206</v>
      </c>
      <c r="B4827" s="46" t="s">
        <v>192</v>
      </c>
      <c r="C4827" s="46" t="s">
        <v>182</v>
      </c>
      <c r="D4827" s="46" t="s">
        <v>184</v>
      </c>
      <c r="E4827" s="68">
        <f>_xlfn.XLOOKUP(Tabela4[[#This Row],[Origem]],Tabela2[Estado],Tabela2[Id_Porto],-1)</f>
        <v>7</v>
      </c>
      <c r="F4827" s="68">
        <f>_xlfn.XLOOKUP(Tabela4[[#This Row],[Destino]],Tabela2[Estado],Tabela2[Id_Porto],-1)</f>
        <v>9</v>
      </c>
      <c r="G4827" s="68">
        <f>_xlfn.XLOOKUP(Tabela4[[#This Row],[Tipo]],Tabela5[Tipo],Tabela5[Id_Carga],-1)</f>
        <v>1</v>
      </c>
      <c r="H4827" s="59">
        <f>MONTH(DATE(2024, FIND(Tabela4[[#This Row],[Mês]], "janfevmarabrmaijunjulagosetoutnovdez")/3 + 1, 1))</f>
        <v>11</v>
      </c>
      <c r="I4827" s="51">
        <v>6</v>
      </c>
      <c r="J4827" s="47">
        <v>6</v>
      </c>
    </row>
    <row r="4828" spans="1:10" x14ac:dyDescent="0.25">
      <c r="A4828" s="59" t="s">
        <v>206</v>
      </c>
      <c r="B4828" s="46" t="s">
        <v>191</v>
      </c>
      <c r="C4828" s="46" t="s">
        <v>178</v>
      </c>
      <c r="D4828" s="46" t="s">
        <v>187</v>
      </c>
      <c r="E4828" s="68">
        <f>_xlfn.XLOOKUP(Tabela4[[#This Row],[Origem]],Tabela2[Estado],Tabela2[Id_Porto],-1)</f>
        <v>2</v>
      </c>
      <c r="F4828" s="68">
        <f>_xlfn.XLOOKUP(Tabela4[[#This Row],[Destino]],Tabela2[Estado],Tabela2[Id_Porto],-1)</f>
        <v>12</v>
      </c>
      <c r="G4828" s="68">
        <f>_xlfn.XLOOKUP(Tabela4[[#This Row],[Tipo]],Tabela5[Tipo],Tabela5[Id_Carga],-1)</f>
        <v>3</v>
      </c>
      <c r="H4828" s="59">
        <f>MONTH(DATE(2024, FIND(Tabela4[[#This Row],[Mês]], "janfevmarabrmaijunjulagosetoutnovdez")/3 + 1, 1))</f>
        <v>11</v>
      </c>
      <c r="I4828" s="51">
        <v>3</v>
      </c>
      <c r="J4828" s="47">
        <v>6</v>
      </c>
    </row>
    <row r="4829" spans="1:10" x14ac:dyDescent="0.25">
      <c r="A4829" s="59" t="s">
        <v>206</v>
      </c>
      <c r="B4829" s="46" t="s">
        <v>191</v>
      </c>
      <c r="C4829" s="46" t="s">
        <v>180</v>
      </c>
      <c r="D4829" s="46" t="s">
        <v>181</v>
      </c>
      <c r="E4829" s="68">
        <f>_xlfn.XLOOKUP(Tabela4[[#This Row],[Origem]],Tabela2[Estado],Tabela2[Id_Porto],-1)</f>
        <v>5</v>
      </c>
      <c r="F4829" s="68">
        <f>_xlfn.XLOOKUP(Tabela4[[#This Row],[Destino]],Tabela2[Estado],Tabela2[Id_Porto],-1)</f>
        <v>6</v>
      </c>
      <c r="G4829" s="68">
        <f>_xlfn.XLOOKUP(Tabela4[[#This Row],[Tipo]],Tabela5[Tipo],Tabela5[Id_Carga],-1)</f>
        <v>3</v>
      </c>
      <c r="H4829" s="59">
        <f>MONTH(DATE(2024, FIND(Tabela4[[#This Row],[Mês]], "janfevmarabrmaijunjulagosetoutnovdez")/3 + 1, 1))</f>
        <v>11</v>
      </c>
      <c r="I4829" s="51">
        <v>3</v>
      </c>
      <c r="J4829" s="47">
        <v>6</v>
      </c>
    </row>
    <row r="4830" spans="1:10" x14ac:dyDescent="0.25">
      <c r="A4830" s="59" t="s">
        <v>206</v>
      </c>
      <c r="B4830" s="46" t="s">
        <v>191</v>
      </c>
      <c r="C4830" s="46" t="s">
        <v>180</v>
      </c>
      <c r="D4830" s="46" t="s">
        <v>184</v>
      </c>
      <c r="E4830" s="68">
        <f>_xlfn.XLOOKUP(Tabela4[[#This Row],[Origem]],Tabela2[Estado],Tabela2[Id_Porto],-1)</f>
        <v>5</v>
      </c>
      <c r="F4830" s="68">
        <f>_xlfn.XLOOKUP(Tabela4[[#This Row],[Destino]],Tabela2[Estado],Tabela2[Id_Porto],-1)</f>
        <v>9</v>
      </c>
      <c r="G4830" s="68">
        <f>_xlfn.XLOOKUP(Tabela4[[#This Row],[Tipo]],Tabela5[Tipo],Tabela5[Id_Carga],-1)</f>
        <v>3</v>
      </c>
      <c r="H4830" s="59">
        <f>MONTH(DATE(2024, FIND(Tabela4[[#This Row],[Mês]], "janfevmarabrmaijunjulagosetoutnovdez")/3 + 1, 1))</f>
        <v>11</v>
      </c>
      <c r="I4830" s="51">
        <v>3</v>
      </c>
      <c r="J4830" s="47">
        <v>6</v>
      </c>
    </row>
    <row r="4831" spans="1:10" x14ac:dyDescent="0.25">
      <c r="A4831" s="59" t="s">
        <v>206</v>
      </c>
      <c r="B4831" s="46" t="s">
        <v>192</v>
      </c>
      <c r="C4831" s="46" t="s">
        <v>183</v>
      </c>
      <c r="D4831" s="46" t="s">
        <v>177</v>
      </c>
      <c r="E4831" s="68">
        <f>_xlfn.XLOOKUP(Tabela4[[#This Row],[Origem]],Tabela2[Estado],Tabela2[Id_Porto],-1)</f>
        <v>8</v>
      </c>
      <c r="F4831" s="68">
        <f>_xlfn.XLOOKUP(Tabela4[[#This Row],[Destino]],Tabela2[Estado],Tabela2[Id_Porto],-1)</f>
        <v>1</v>
      </c>
      <c r="G4831" s="68">
        <f>_xlfn.XLOOKUP(Tabela4[[#This Row],[Tipo]],Tabela5[Tipo],Tabela5[Id_Carga],-1)</f>
        <v>1</v>
      </c>
      <c r="H4831" s="59">
        <f>MONTH(DATE(2024, FIND(Tabela4[[#This Row],[Mês]], "janfevmarabrmaijunjulagosetoutnovdez")/3 + 1, 1))</f>
        <v>11</v>
      </c>
      <c r="I4831" s="51">
        <v>6</v>
      </c>
      <c r="J4831" s="47">
        <v>6</v>
      </c>
    </row>
    <row r="4832" spans="1:10" x14ac:dyDescent="0.25">
      <c r="A4832" s="59" t="s">
        <v>206</v>
      </c>
      <c r="B4832" s="46" t="s">
        <v>191</v>
      </c>
      <c r="C4832" s="46" t="s">
        <v>183</v>
      </c>
      <c r="D4832" s="46" t="s">
        <v>86</v>
      </c>
      <c r="E4832" s="68">
        <f>_xlfn.XLOOKUP(Tabela4[[#This Row],[Origem]],Tabela2[Estado],Tabela2[Id_Porto],-1)</f>
        <v>8</v>
      </c>
      <c r="F4832" s="68">
        <f>_xlfn.XLOOKUP(Tabela4[[#This Row],[Destino]],Tabela2[Estado],Tabela2[Id_Porto],-1)</f>
        <v>4</v>
      </c>
      <c r="G4832" s="68">
        <f>_xlfn.XLOOKUP(Tabela4[[#This Row],[Tipo]],Tabela5[Tipo],Tabela5[Id_Carga],-1)</f>
        <v>3</v>
      </c>
      <c r="H4832" s="59">
        <f>MONTH(DATE(2024, FIND(Tabela4[[#This Row],[Mês]], "janfevmarabrmaijunjulagosetoutnovdez")/3 + 1, 1))</f>
        <v>11</v>
      </c>
      <c r="I4832" s="51">
        <v>3</v>
      </c>
      <c r="J4832" s="47">
        <v>6</v>
      </c>
    </row>
    <row r="4833" spans="1:10" x14ac:dyDescent="0.25">
      <c r="A4833" s="59" t="s">
        <v>206</v>
      </c>
      <c r="B4833" s="46" t="s">
        <v>191</v>
      </c>
      <c r="C4833" s="46" t="s">
        <v>187</v>
      </c>
      <c r="D4833" s="46" t="s">
        <v>86</v>
      </c>
      <c r="E4833" s="68">
        <f>_xlfn.XLOOKUP(Tabela4[[#This Row],[Origem]],Tabela2[Estado],Tabela2[Id_Porto],-1)</f>
        <v>12</v>
      </c>
      <c r="F4833" s="68">
        <f>_xlfn.XLOOKUP(Tabela4[[#This Row],[Destino]],Tabela2[Estado],Tabela2[Id_Porto],-1)</f>
        <v>4</v>
      </c>
      <c r="G4833" s="68">
        <f>_xlfn.XLOOKUP(Tabela4[[#This Row],[Tipo]],Tabela5[Tipo],Tabela5[Id_Carga],-1)</f>
        <v>3</v>
      </c>
      <c r="H4833" s="59">
        <f>MONTH(DATE(2024, FIND(Tabela4[[#This Row],[Mês]], "janfevmarabrmaijunjulagosetoutnovdez")/3 + 1, 1))</f>
        <v>11</v>
      </c>
      <c r="I4833" s="51">
        <v>3</v>
      </c>
      <c r="J4833" s="47">
        <v>6</v>
      </c>
    </row>
    <row r="4834" spans="1:10" x14ac:dyDescent="0.25">
      <c r="A4834" s="59" t="s">
        <v>206</v>
      </c>
      <c r="B4834" s="46" t="s">
        <v>191</v>
      </c>
      <c r="C4834" s="46" t="s">
        <v>187</v>
      </c>
      <c r="D4834" s="46" t="s">
        <v>186</v>
      </c>
      <c r="E4834" s="68">
        <f>_xlfn.XLOOKUP(Tabela4[[#This Row],[Origem]],Tabela2[Estado],Tabela2[Id_Porto],-1)</f>
        <v>12</v>
      </c>
      <c r="F4834" s="68">
        <f>_xlfn.XLOOKUP(Tabela4[[#This Row],[Destino]],Tabela2[Estado],Tabela2[Id_Porto],-1)</f>
        <v>11</v>
      </c>
      <c r="G4834" s="68">
        <f>_xlfn.XLOOKUP(Tabela4[[#This Row],[Tipo]],Tabela5[Tipo],Tabela5[Id_Carga],-1)</f>
        <v>3</v>
      </c>
      <c r="H4834" s="59">
        <f>MONTH(DATE(2024, FIND(Tabela4[[#This Row],[Mês]], "janfevmarabrmaijunjulagosetoutnovdez")/3 + 1, 1))</f>
        <v>11</v>
      </c>
      <c r="I4834" s="51">
        <v>3</v>
      </c>
      <c r="J4834" s="47">
        <v>6</v>
      </c>
    </row>
    <row r="4835" spans="1:10" x14ac:dyDescent="0.25">
      <c r="A4835" s="59" t="s">
        <v>206</v>
      </c>
      <c r="B4835" s="46" t="s">
        <v>191</v>
      </c>
      <c r="C4835" s="46" t="s">
        <v>186</v>
      </c>
      <c r="D4835" s="46" t="s">
        <v>86</v>
      </c>
      <c r="E4835" s="68">
        <f>_xlfn.XLOOKUP(Tabela4[[#This Row],[Origem]],Tabela2[Estado],Tabela2[Id_Porto],-1)</f>
        <v>11</v>
      </c>
      <c r="F4835" s="68">
        <f>_xlfn.XLOOKUP(Tabela4[[#This Row],[Destino]],Tabela2[Estado],Tabela2[Id_Porto],-1)</f>
        <v>4</v>
      </c>
      <c r="G4835" s="68">
        <f>_xlfn.XLOOKUP(Tabela4[[#This Row],[Tipo]],Tabela5[Tipo],Tabela5[Id_Carga],-1)</f>
        <v>3</v>
      </c>
      <c r="H4835" s="59">
        <f>MONTH(DATE(2024, FIND(Tabela4[[#This Row],[Mês]], "janfevmarabrmaijunjulagosetoutnovdez")/3 + 1, 1))</f>
        <v>11</v>
      </c>
      <c r="I4835" s="51">
        <v>3</v>
      </c>
      <c r="J4835" s="47">
        <v>6</v>
      </c>
    </row>
    <row r="4836" spans="1:10" x14ac:dyDescent="0.25">
      <c r="A4836" s="59" t="s">
        <v>206</v>
      </c>
      <c r="B4836" s="46" t="s">
        <v>192</v>
      </c>
      <c r="C4836" s="46" t="s">
        <v>186</v>
      </c>
      <c r="D4836" s="46" t="s">
        <v>180</v>
      </c>
      <c r="E4836" s="68">
        <f>_xlfn.XLOOKUP(Tabela4[[#This Row],[Origem]],Tabela2[Estado],Tabela2[Id_Porto],-1)</f>
        <v>11</v>
      </c>
      <c r="F4836" s="68">
        <f>_xlfn.XLOOKUP(Tabela4[[#This Row],[Destino]],Tabela2[Estado],Tabela2[Id_Porto],-1)</f>
        <v>5</v>
      </c>
      <c r="G4836" s="68">
        <f>_xlfn.XLOOKUP(Tabela4[[#This Row],[Tipo]],Tabela5[Tipo],Tabela5[Id_Carga],-1)</f>
        <v>1</v>
      </c>
      <c r="H4836" s="59">
        <f>MONTH(DATE(2024, FIND(Tabela4[[#This Row],[Mês]], "janfevmarabrmaijunjulagosetoutnovdez")/3 + 1, 1))</f>
        <v>11</v>
      </c>
      <c r="I4836" s="51">
        <v>6</v>
      </c>
      <c r="J4836" s="47">
        <v>6</v>
      </c>
    </row>
    <row r="4837" spans="1:10" x14ac:dyDescent="0.25">
      <c r="A4837" s="59" t="s">
        <v>206</v>
      </c>
      <c r="B4837" s="46" t="s">
        <v>194</v>
      </c>
      <c r="C4837" s="46" t="s">
        <v>184</v>
      </c>
      <c r="D4837" s="46" t="s">
        <v>86</v>
      </c>
      <c r="E4837" s="68">
        <f>_xlfn.XLOOKUP(Tabela4[[#This Row],[Origem]],Tabela2[Estado],Tabela2[Id_Porto],-1)</f>
        <v>9</v>
      </c>
      <c r="F4837" s="68">
        <f>_xlfn.XLOOKUP(Tabela4[[#This Row],[Destino]],Tabela2[Estado],Tabela2[Id_Porto],-1)</f>
        <v>4</v>
      </c>
      <c r="G4837" s="68">
        <f>_xlfn.XLOOKUP(Tabela4[[#This Row],[Tipo]],Tabela5[Tipo],Tabela5[Id_Carga],-1)</f>
        <v>2</v>
      </c>
      <c r="H4837" s="59">
        <f>MONTH(DATE(2024, FIND(Tabela4[[#This Row],[Mês]], "janfevmarabrmaijunjulagosetoutnovdez")/3 + 1, 1))</f>
        <v>11</v>
      </c>
      <c r="I4837" s="51">
        <v>6</v>
      </c>
      <c r="J4837" s="47">
        <v>6</v>
      </c>
    </row>
    <row r="4838" spans="1:10" x14ac:dyDescent="0.25">
      <c r="A4838" s="59" t="s">
        <v>206</v>
      </c>
      <c r="B4838" s="46" t="s">
        <v>191</v>
      </c>
      <c r="C4838" s="46" t="s">
        <v>184</v>
      </c>
      <c r="D4838" s="46" t="s">
        <v>86</v>
      </c>
      <c r="E4838" s="68">
        <f>_xlfn.XLOOKUP(Tabela4[[#This Row],[Origem]],Tabela2[Estado],Tabela2[Id_Porto],-1)</f>
        <v>9</v>
      </c>
      <c r="F4838" s="68">
        <f>_xlfn.XLOOKUP(Tabela4[[#This Row],[Destino]],Tabela2[Estado],Tabela2[Id_Porto],-1)</f>
        <v>4</v>
      </c>
      <c r="G4838" s="68">
        <f>_xlfn.XLOOKUP(Tabela4[[#This Row],[Tipo]],Tabela5[Tipo],Tabela5[Id_Carga],-1)</f>
        <v>3</v>
      </c>
      <c r="H4838" s="59">
        <f>MONTH(DATE(2024, FIND(Tabela4[[#This Row],[Mês]], "janfevmarabrmaijunjulagosetoutnovdez")/3 + 1, 1))</f>
        <v>11</v>
      </c>
      <c r="I4838" s="51">
        <v>3</v>
      </c>
      <c r="J4838" s="47">
        <v>6</v>
      </c>
    </row>
    <row r="4839" spans="1:10" x14ac:dyDescent="0.25">
      <c r="A4839" s="59" t="s">
        <v>206</v>
      </c>
      <c r="B4839" s="46" t="s">
        <v>191</v>
      </c>
      <c r="C4839" s="46" t="s">
        <v>184</v>
      </c>
      <c r="D4839" s="46" t="s">
        <v>180</v>
      </c>
      <c r="E4839" s="68">
        <f>_xlfn.XLOOKUP(Tabela4[[#This Row],[Origem]],Tabela2[Estado],Tabela2[Id_Porto],-1)</f>
        <v>9</v>
      </c>
      <c r="F4839" s="68">
        <f>_xlfn.XLOOKUP(Tabela4[[#This Row],[Destino]],Tabela2[Estado],Tabela2[Id_Porto],-1)</f>
        <v>5</v>
      </c>
      <c r="G4839" s="68">
        <f>_xlfn.XLOOKUP(Tabela4[[#This Row],[Tipo]],Tabela5[Tipo],Tabela5[Id_Carga],-1)</f>
        <v>3</v>
      </c>
      <c r="H4839" s="59">
        <f>MONTH(DATE(2024, FIND(Tabela4[[#This Row],[Mês]], "janfevmarabrmaijunjulagosetoutnovdez")/3 + 1, 1))</f>
        <v>11</v>
      </c>
      <c r="I4839" s="51">
        <v>3</v>
      </c>
      <c r="J4839" s="47">
        <v>6</v>
      </c>
    </row>
    <row r="4840" spans="1:10" x14ac:dyDescent="0.25">
      <c r="A4840" s="59" t="s">
        <v>206</v>
      </c>
      <c r="B4840" s="46" t="s">
        <v>192</v>
      </c>
      <c r="C4840" s="46" t="s">
        <v>184</v>
      </c>
      <c r="D4840" s="46" t="s">
        <v>186</v>
      </c>
      <c r="E4840" s="68">
        <f>_xlfn.XLOOKUP(Tabela4[[#This Row],[Origem]],Tabela2[Estado],Tabela2[Id_Porto],-1)</f>
        <v>9</v>
      </c>
      <c r="F4840" s="68">
        <f>_xlfn.XLOOKUP(Tabela4[[#This Row],[Destino]],Tabela2[Estado],Tabela2[Id_Porto],-1)</f>
        <v>11</v>
      </c>
      <c r="G4840" s="68">
        <f>_xlfn.XLOOKUP(Tabela4[[#This Row],[Tipo]],Tabela5[Tipo],Tabela5[Id_Carga],-1)</f>
        <v>1</v>
      </c>
      <c r="H4840" s="59">
        <f>MONTH(DATE(2024, FIND(Tabela4[[#This Row],[Mês]], "janfevmarabrmaijunjulagosetoutnovdez")/3 + 1, 1))</f>
        <v>11</v>
      </c>
      <c r="I4840" s="51">
        <v>6</v>
      </c>
      <c r="J4840" s="47">
        <v>6</v>
      </c>
    </row>
    <row r="4841" spans="1:10" x14ac:dyDescent="0.25">
      <c r="A4841" s="59" t="s">
        <v>206</v>
      </c>
      <c r="B4841" s="46" t="s">
        <v>192</v>
      </c>
      <c r="C4841" s="46" t="s">
        <v>177</v>
      </c>
      <c r="D4841" s="46" t="s">
        <v>184</v>
      </c>
      <c r="E4841" s="68">
        <f>_xlfn.XLOOKUP(Tabela4[[#This Row],[Origem]],Tabela2[Estado],Tabela2[Id_Porto],-1)</f>
        <v>1</v>
      </c>
      <c r="F4841" s="68">
        <f>_xlfn.XLOOKUP(Tabela4[[#This Row],[Destino]],Tabela2[Estado],Tabela2[Id_Porto],-1)</f>
        <v>9</v>
      </c>
      <c r="G4841" s="68">
        <f>_xlfn.XLOOKUP(Tabela4[[#This Row],[Tipo]],Tabela5[Tipo],Tabela5[Id_Carga],-1)</f>
        <v>1</v>
      </c>
      <c r="H4841" s="59">
        <f>MONTH(DATE(2024, FIND(Tabela4[[#This Row],[Mês]], "janfevmarabrmaijunjulagosetoutnovdez")/3 + 1, 1))</f>
        <v>11</v>
      </c>
      <c r="I4841" s="51">
        <v>5</v>
      </c>
      <c r="J4841" s="47">
        <v>5</v>
      </c>
    </row>
    <row r="4842" spans="1:10" x14ac:dyDescent="0.25">
      <c r="A4842" s="59" t="s">
        <v>206</v>
      </c>
      <c r="B4842" s="46" t="s">
        <v>192</v>
      </c>
      <c r="C4842" s="46" t="s">
        <v>86</v>
      </c>
      <c r="D4842" s="46" t="s">
        <v>178</v>
      </c>
      <c r="E4842" s="68">
        <f>_xlfn.XLOOKUP(Tabela4[[#This Row],[Origem]],Tabela2[Estado],Tabela2[Id_Porto],-1)</f>
        <v>4</v>
      </c>
      <c r="F4842" s="68">
        <f>_xlfn.XLOOKUP(Tabela4[[#This Row],[Destino]],Tabela2[Estado],Tabela2[Id_Porto],-1)</f>
        <v>2</v>
      </c>
      <c r="G4842" s="68">
        <f>_xlfn.XLOOKUP(Tabela4[[#This Row],[Tipo]],Tabela5[Tipo],Tabela5[Id_Carga],-1)</f>
        <v>1</v>
      </c>
      <c r="H4842" s="59">
        <f>MONTH(DATE(2024, FIND(Tabela4[[#This Row],[Mês]], "janfevmarabrmaijunjulagosetoutnovdez")/3 + 1, 1))</f>
        <v>11</v>
      </c>
      <c r="I4842" s="51">
        <v>5</v>
      </c>
      <c r="J4842" s="47">
        <v>5</v>
      </c>
    </row>
    <row r="4843" spans="1:10" x14ac:dyDescent="0.25">
      <c r="A4843" s="59" t="s">
        <v>206</v>
      </c>
      <c r="B4843" s="46" t="s">
        <v>192</v>
      </c>
      <c r="C4843" s="46" t="s">
        <v>86</v>
      </c>
      <c r="D4843" s="46" t="s">
        <v>186</v>
      </c>
      <c r="E4843" s="68">
        <f>_xlfn.XLOOKUP(Tabela4[[#This Row],[Origem]],Tabela2[Estado],Tabela2[Id_Porto],-1)</f>
        <v>4</v>
      </c>
      <c r="F4843" s="68">
        <f>_xlfn.XLOOKUP(Tabela4[[#This Row],[Destino]],Tabela2[Estado],Tabela2[Id_Porto],-1)</f>
        <v>11</v>
      </c>
      <c r="G4843" s="68">
        <f>_xlfn.XLOOKUP(Tabela4[[#This Row],[Tipo]],Tabela5[Tipo],Tabela5[Id_Carga],-1)</f>
        <v>1</v>
      </c>
      <c r="H4843" s="59">
        <f>MONTH(DATE(2024, FIND(Tabela4[[#This Row],[Mês]], "janfevmarabrmaijunjulagosetoutnovdez")/3 + 1, 1))</f>
        <v>11</v>
      </c>
      <c r="I4843" s="51">
        <v>5</v>
      </c>
      <c r="J4843" s="47">
        <v>5</v>
      </c>
    </row>
    <row r="4844" spans="1:10" x14ac:dyDescent="0.25">
      <c r="A4844" s="59" t="s">
        <v>206</v>
      </c>
      <c r="B4844" s="46" t="s">
        <v>192</v>
      </c>
      <c r="C4844" s="46" t="s">
        <v>178</v>
      </c>
      <c r="D4844" s="46" t="s">
        <v>86</v>
      </c>
      <c r="E4844" s="68">
        <f>_xlfn.XLOOKUP(Tabela4[[#This Row],[Origem]],Tabela2[Estado],Tabela2[Id_Porto],-1)</f>
        <v>2</v>
      </c>
      <c r="F4844" s="68">
        <f>_xlfn.XLOOKUP(Tabela4[[#This Row],[Destino]],Tabela2[Estado],Tabela2[Id_Porto],-1)</f>
        <v>4</v>
      </c>
      <c r="G4844" s="68">
        <f>_xlfn.XLOOKUP(Tabela4[[#This Row],[Tipo]],Tabela5[Tipo],Tabela5[Id_Carga],-1)</f>
        <v>1</v>
      </c>
      <c r="H4844" s="59">
        <f>MONTH(DATE(2024, FIND(Tabela4[[#This Row],[Mês]], "janfevmarabrmaijunjulagosetoutnovdez")/3 + 1, 1))</f>
        <v>11</v>
      </c>
      <c r="I4844" s="51">
        <v>5</v>
      </c>
      <c r="J4844" s="47">
        <v>5</v>
      </c>
    </row>
    <row r="4845" spans="1:10" x14ac:dyDescent="0.25">
      <c r="A4845" s="59" t="s">
        <v>206</v>
      </c>
      <c r="B4845" s="46" t="s">
        <v>192</v>
      </c>
      <c r="C4845" s="46" t="s">
        <v>187</v>
      </c>
      <c r="D4845" s="46" t="s">
        <v>86</v>
      </c>
      <c r="E4845" s="68">
        <f>_xlfn.XLOOKUP(Tabela4[[#This Row],[Origem]],Tabela2[Estado],Tabela2[Id_Porto],-1)</f>
        <v>12</v>
      </c>
      <c r="F4845" s="68">
        <f>_xlfn.XLOOKUP(Tabela4[[#This Row],[Destino]],Tabela2[Estado],Tabela2[Id_Porto],-1)</f>
        <v>4</v>
      </c>
      <c r="G4845" s="68">
        <f>_xlfn.XLOOKUP(Tabela4[[#This Row],[Tipo]],Tabela5[Tipo],Tabela5[Id_Carga],-1)</f>
        <v>1</v>
      </c>
      <c r="H4845" s="59">
        <f>MONTH(DATE(2024, FIND(Tabela4[[#This Row],[Mês]], "janfevmarabrmaijunjulagosetoutnovdez")/3 + 1, 1))</f>
        <v>11</v>
      </c>
      <c r="I4845" s="51">
        <v>5</v>
      </c>
      <c r="J4845" s="47">
        <v>5</v>
      </c>
    </row>
    <row r="4846" spans="1:10" x14ac:dyDescent="0.25">
      <c r="A4846" s="59" t="s">
        <v>206</v>
      </c>
      <c r="B4846" s="46" t="s">
        <v>191</v>
      </c>
      <c r="C4846" s="46" t="s">
        <v>177</v>
      </c>
      <c r="D4846" s="46" t="s">
        <v>180</v>
      </c>
      <c r="E4846" s="68">
        <f>_xlfn.XLOOKUP(Tabela4[[#This Row],[Origem]],Tabela2[Estado],Tabela2[Id_Porto],-1)</f>
        <v>1</v>
      </c>
      <c r="F4846" s="68">
        <f>_xlfn.XLOOKUP(Tabela4[[#This Row],[Destino]],Tabela2[Estado],Tabela2[Id_Porto],-1)</f>
        <v>5</v>
      </c>
      <c r="G4846" s="68">
        <f>_xlfn.XLOOKUP(Tabela4[[#This Row],[Tipo]],Tabela5[Tipo],Tabela5[Id_Carga],-1)</f>
        <v>3</v>
      </c>
      <c r="H4846" s="59">
        <f>MONTH(DATE(2024, FIND(Tabela4[[#This Row],[Mês]], "janfevmarabrmaijunjulagosetoutnovdez")/3 + 1, 1))</f>
        <v>11</v>
      </c>
      <c r="I4846" s="51">
        <v>4</v>
      </c>
      <c r="J4846" s="47">
        <v>4</v>
      </c>
    </row>
    <row r="4847" spans="1:10" x14ac:dyDescent="0.25">
      <c r="A4847" s="59" t="s">
        <v>206</v>
      </c>
      <c r="B4847" s="46" t="s">
        <v>192</v>
      </c>
      <c r="C4847" s="46" t="s">
        <v>181</v>
      </c>
      <c r="D4847" s="46" t="s">
        <v>180</v>
      </c>
      <c r="E4847" s="68">
        <f>_xlfn.XLOOKUP(Tabela4[[#This Row],[Origem]],Tabela2[Estado],Tabela2[Id_Porto],-1)</f>
        <v>6</v>
      </c>
      <c r="F4847" s="68">
        <f>_xlfn.XLOOKUP(Tabela4[[#This Row],[Destino]],Tabela2[Estado],Tabela2[Id_Porto],-1)</f>
        <v>5</v>
      </c>
      <c r="G4847" s="68">
        <f>_xlfn.XLOOKUP(Tabela4[[#This Row],[Tipo]],Tabela5[Tipo],Tabela5[Id_Carga],-1)</f>
        <v>1</v>
      </c>
      <c r="H4847" s="59">
        <f>MONTH(DATE(2024, FIND(Tabela4[[#This Row],[Mês]], "janfevmarabrmaijunjulagosetoutnovdez")/3 + 1, 1))</f>
        <v>11</v>
      </c>
      <c r="I4847" s="51">
        <v>4</v>
      </c>
      <c r="J4847" s="47">
        <v>4</v>
      </c>
    </row>
    <row r="4848" spans="1:10" x14ac:dyDescent="0.25">
      <c r="A4848" s="59" t="s">
        <v>206</v>
      </c>
      <c r="B4848" s="46" t="s">
        <v>191</v>
      </c>
      <c r="C4848" s="46" t="s">
        <v>182</v>
      </c>
      <c r="D4848" s="46" t="s">
        <v>183</v>
      </c>
      <c r="E4848" s="68">
        <f>_xlfn.XLOOKUP(Tabela4[[#This Row],[Origem]],Tabela2[Estado],Tabela2[Id_Porto],-1)</f>
        <v>7</v>
      </c>
      <c r="F4848" s="68">
        <f>_xlfn.XLOOKUP(Tabela4[[#This Row],[Destino]],Tabela2[Estado],Tabela2[Id_Porto],-1)</f>
        <v>8</v>
      </c>
      <c r="G4848" s="68">
        <f>_xlfn.XLOOKUP(Tabela4[[#This Row],[Tipo]],Tabela5[Tipo],Tabela5[Id_Carga],-1)</f>
        <v>3</v>
      </c>
      <c r="H4848" s="59">
        <f>MONTH(DATE(2024, FIND(Tabela4[[#This Row],[Mês]], "janfevmarabrmaijunjulagosetoutnovdez")/3 + 1, 1))</f>
        <v>11</v>
      </c>
      <c r="I4848" s="51">
        <v>2</v>
      </c>
      <c r="J4848" s="47">
        <v>4</v>
      </c>
    </row>
    <row r="4849" spans="1:10" x14ac:dyDescent="0.25">
      <c r="A4849" s="59" t="s">
        <v>206</v>
      </c>
      <c r="B4849" s="46" t="s">
        <v>191</v>
      </c>
      <c r="C4849" s="46" t="s">
        <v>185</v>
      </c>
      <c r="D4849" s="46" t="s">
        <v>183</v>
      </c>
      <c r="E4849" s="68">
        <f>_xlfn.XLOOKUP(Tabela4[[#This Row],[Origem]],Tabela2[Estado],Tabela2[Id_Porto],-1)</f>
        <v>10</v>
      </c>
      <c r="F4849" s="68">
        <f>_xlfn.XLOOKUP(Tabela4[[#This Row],[Destino]],Tabela2[Estado],Tabela2[Id_Porto],-1)</f>
        <v>8</v>
      </c>
      <c r="G4849" s="68">
        <f>_xlfn.XLOOKUP(Tabela4[[#This Row],[Tipo]],Tabela5[Tipo],Tabela5[Id_Carga],-1)</f>
        <v>3</v>
      </c>
      <c r="H4849" s="59">
        <f>MONTH(DATE(2024, FIND(Tabela4[[#This Row],[Mês]], "janfevmarabrmaijunjulagosetoutnovdez")/3 + 1, 1))</f>
        <v>11</v>
      </c>
      <c r="I4849" s="51">
        <v>2</v>
      </c>
      <c r="J4849" s="47">
        <v>4</v>
      </c>
    </row>
    <row r="4850" spans="1:10" x14ac:dyDescent="0.25">
      <c r="A4850" s="59" t="s">
        <v>206</v>
      </c>
      <c r="B4850" s="46" t="s">
        <v>193</v>
      </c>
      <c r="C4850" s="46" t="s">
        <v>185</v>
      </c>
      <c r="D4850" s="46" t="s">
        <v>184</v>
      </c>
      <c r="E4850" s="68">
        <f>_xlfn.XLOOKUP(Tabela4[[#This Row],[Origem]],Tabela2[Estado],Tabela2[Id_Porto],-1)</f>
        <v>10</v>
      </c>
      <c r="F4850" s="68">
        <f>_xlfn.XLOOKUP(Tabela4[[#This Row],[Destino]],Tabela2[Estado],Tabela2[Id_Porto],-1)</f>
        <v>9</v>
      </c>
      <c r="G4850" s="68">
        <f>_xlfn.XLOOKUP(Tabela4[[#This Row],[Tipo]],Tabela5[Tipo],Tabela5[Id_Carga],-1)</f>
        <v>4</v>
      </c>
      <c r="H4850" s="59">
        <f>MONTH(DATE(2024, FIND(Tabela4[[#This Row],[Mês]], "janfevmarabrmaijunjulagosetoutnovdez")/3 + 1, 1))</f>
        <v>11</v>
      </c>
      <c r="I4850" s="51">
        <v>2</v>
      </c>
      <c r="J4850" s="47">
        <v>4</v>
      </c>
    </row>
    <row r="4851" spans="1:10" x14ac:dyDescent="0.25">
      <c r="A4851" s="59" t="s">
        <v>206</v>
      </c>
      <c r="B4851" s="46" t="s">
        <v>193</v>
      </c>
      <c r="C4851" s="46" t="s">
        <v>183</v>
      </c>
      <c r="D4851" s="46" t="s">
        <v>86</v>
      </c>
      <c r="E4851" s="68">
        <f>_xlfn.XLOOKUP(Tabela4[[#This Row],[Origem]],Tabela2[Estado],Tabela2[Id_Porto],-1)</f>
        <v>8</v>
      </c>
      <c r="F4851" s="68">
        <f>_xlfn.XLOOKUP(Tabela4[[#This Row],[Destino]],Tabela2[Estado],Tabela2[Id_Porto],-1)</f>
        <v>4</v>
      </c>
      <c r="G4851" s="68">
        <f>_xlfn.XLOOKUP(Tabela4[[#This Row],[Tipo]],Tabela5[Tipo],Tabela5[Id_Carga],-1)</f>
        <v>4</v>
      </c>
      <c r="H4851" s="59">
        <f>MONTH(DATE(2024, FIND(Tabela4[[#This Row],[Mês]], "janfevmarabrmaijunjulagosetoutnovdez")/3 + 1, 1))</f>
        <v>11</v>
      </c>
      <c r="I4851" s="51">
        <v>2</v>
      </c>
      <c r="J4851" s="47">
        <v>4</v>
      </c>
    </row>
    <row r="4852" spans="1:10" x14ac:dyDescent="0.25">
      <c r="A4852" s="59" t="s">
        <v>206</v>
      </c>
      <c r="B4852" s="46" t="s">
        <v>191</v>
      </c>
      <c r="C4852" s="46" t="s">
        <v>183</v>
      </c>
      <c r="D4852" s="46" t="s">
        <v>186</v>
      </c>
      <c r="E4852" s="68">
        <f>_xlfn.XLOOKUP(Tabela4[[#This Row],[Origem]],Tabela2[Estado],Tabela2[Id_Porto],-1)</f>
        <v>8</v>
      </c>
      <c r="F4852" s="68">
        <f>_xlfn.XLOOKUP(Tabela4[[#This Row],[Destino]],Tabela2[Estado],Tabela2[Id_Porto],-1)</f>
        <v>11</v>
      </c>
      <c r="G4852" s="68">
        <f>_xlfn.XLOOKUP(Tabela4[[#This Row],[Tipo]],Tabela5[Tipo],Tabela5[Id_Carga],-1)</f>
        <v>3</v>
      </c>
      <c r="H4852" s="59">
        <f>MONTH(DATE(2024, FIND(Tabela4[[#This Row],[Mês]], "janfevmarabrmaijunjulagosetoutnovdez")/3 + 1, 1))</f>
        <v>11</v>
      </c>
      <c r="I4852" s="51">
        <v>2</v>
      </c>
      <c r="J4852" s="47">
        <v>4</v>
      </c>
    </row>
    <row r="4853" spans="1:10" x14ac:dyDescent="0.25">
      <c r="A4853" s="59" t="s">
        <v>206</v>
      </c>
      <c r="B4853" s="46" t="s">
        <v>191</v>
      </c>
      <c r="C4853" s="46" t="s">
        <v>183</v>
      </c>
      <c r="D4853" s="46" t="s">
        <v>184</v>
      </c>
      <c r="E4853" s="68">
        <f>_xlfn.XLOOKUP(Tabela4[[#This Row],[Origem]],Tabela2[Estado],Tabela2[Id_Porto],-1)</f>
        <v>8</v>
      </c>
      <c r="F4853" s="68">
        <f>_xlfn.XLOOKUP(Tabela4[[#This Row],[Destino]],Tabela2[Estado],Tabela2[Id_Porto],-1)</f>
        <v>9</v>
      </c>
      <c r="G4853" s="68">
        <f>_xlfn.XLOOKUP(Tabela4[[#This Row],[Tipo]],Tabela5[Tipo],Tabela5[Id_Carga],-1)</f>
        <v>3</v>
      </c>
      <c r="H4853" s="59">
        <f>MONTH(DATE(2024, FIND(Tabela4[[#This Row],[Mês]], "janfevmarabrmaijunjulagosetoutnovdez")/3 + 1, 1))</f>
        <v>11</v>
      </c>
      <c r="I4853" s="51">
        <v>2</v>
      </c>
      <c r="J4853" s="47">
        <v>4</v>
      </c>
    </row>
    <row r="4854" spans="1:10" x14ac:dyDescent="0.25">
      <c r="A4854" s="59" t="s">
        <v>206</v>
      </c>
      <c r="B4854" s="46" t="s">
        <v>191</v>
      </c>
      <c r="C4854" s="46" t="s">
        <v>187</v>
      </c>
      <c r="D4854" s="46" t="s">
        <v>181</v>
      </c>
      <c r="E4854" s="68">
        <f>_xlfn.XLOOKUP(Tabela4[[#This Row],[Origem]],Tabela2[Estado],Tabela2[Id_Porto],-1)</f>
        <v>12</v>
      </c>
      <c r="F4854" s="68">
        <f>_xlfn.XLOOKUP(Tabela4[[#This Row],[Destino]],Tabela2[Estado],Tabela2[Id_Porto],-1)</f>
        <v>6</v>
      </c>
      <c r="G4854" s="68">
        <f>_xlfn.XLOOKUP(Tabela4[[#This Row],[Tipo]],Tabela5[Tipo],Tabela5[Id_Carga],-1)</f>
        <v>3</v>
      </c>
      <c r="H4854" s="59">
        <f>MONTH(DATE(2024, FIND(Tabela4[[#This Row],[Mês]], "janfevmarabrmaijunjulagosetoutnovdez")/3 + 1, 1))</f>
        <v>11</v>
      </c>
      <c r="I4854" s="51">
        <v>4</v>
      </c>
      <c r="J4854" s="47">
        <v>4</v>
      </c>
    </row>
    <row r="4855" spans="1:10" x14ac:dyDescent="0.25">
      <c r="A4855" s="59" t="s">
        <v>206</v>
      </c>
      <c r="B4855" s="46" t="s">
        <v>191</v>
      </c>
      <c r="C4855" s="46" t="s">
        <v>187</v>
      </c>
      <c r="D4855" s="46" t="s">
        <v>181</v>
      </c>
      <c r="E4855" s="68">
        <f>_xlfn.XLOOKUP(Tabela4[[#This Row],[Origem]],Tabela2[Estado],Tabela2[Id_Porto],-1)</f>
        <v>12</v>
      </c>
      <c r="F4855" s="68">
        <f>_xlfn.XLOOKUP(Tabela4[[#This Row],[Destino]],Tabela2[Estado],Tabela2[Id_Porto],-1)</f>
        <v>6</v>
      </c>
      <c r="G4855" s="68">
        <f>_xlfn.XLOOKUP(Tabela4[[#This Row],[Tipo]],Tabela5[Tipo],Tabela5[Id_Carga],-1)</f>
        <v>3</v>
      </c>
      <c r="H4855" s="59">
        <f>MONTH(DATE(2024, FIND(Tabela4[[#This Row],[Mês]], "janfevmarabrmaijunjulagosetoutnovdez")/3 + 1, 1))</f>
        <v>11</v>
      </c>
      <c r="I4855" s="51">
        <v>2</v>
      </c>
      <c r="J4855" s="47">
        <v>4</v>
      </c>
    </row>
    <row r="4856" spans="1:10" x14ac:dyDescent="0.25">
      <c r="A4856" s="59" t="s">
        <v>206</v>
      </c>
      <c r="B4856" s="46" t="s">
        <v>192</v>
      </c>
      <c r="C4856" s="46" t="s">
        <v>187</v>
      </c>
      <c r="D4856" s="46" t="s">
        <v>184</v>
      </c>
      <c r="E4856" s="68">
        <f>_xlfn.XLOOKUP(Tabela4[[#This Row],[Origem]],Tabela2[Estado],Tabela2[Id_Porto],-1)</f>
        <v>12</v>
      </c>
      <c r="F4856" s="68">
        <f>_xlfn.XLOOKUP(Tabela4[[#This Row],[Destino]],Tabela2[Estado],Tabela2[Id_Porto],-1)</f>
        <v>9</v>
      </c>
      <c r="G4856" s="68">
        <f>_xlfn.XLOOKUP(Tabela4[[#This Row],[Tipo]],Tabela5[Tipo],Tabela5[Id_Carga],-1)</f>
        <v>1</v>
      </c>
      <c r="H4856" s="59">
        <f>MONTH(DATE(2024, FIND(Tabela4[[#This Row],[Mês]], "janfevmarabrmaijunjulagosetoutnovdez")/3 + 1, 1))</f>
        <v>11</v>
      </c>
      <c r="I4856" s="51">
        <v>4</v>
      </c>
      <c r="J4856" s="47">
        <v>4</v>
      </c>
    </row>
    <row r="4857" spans="1:10" x14ac:dyDescent="0.25">
      <c r="A4857" s="59" t="s">
        <v>206</v>
      </c>
      <c r="B4857" s="46" t="s">
        <v>193</v>
      </c>
      <c r="C4857" s="46" t="s">
        <v>187</v>
      </c>
      <c r="D4857" s="46" t="s">
        <v>184</v>
      </c>
      <c r="E4857" s="68">
        <f>_xlfn.XLOOKUP(Tabela4[[#This Row],[Origem]],Tabela2[Estado],Tabela2[Id_Porto],-1)</f>
        <v>12</v>
      </c>
      <c r="F4857" s="68">
        <f>_xlfn.XLOOKUP(Tabela4[[#This Row],[Destino]],Tabela2[Estado],Tabela2[Id_Porto],-1)</f>
        <v>9</v>
      </c>
      <c r="G4857" s="68">
        <f>_xlfn.XLOOKUP(Tabela4[[#This Row],[Tipo]],Tabela5[Tipo],Tabela5[Id_Carga],-1)</f>
        <v>4</v>
      </c>
      <c r="H4857" s="59">
        <f>MONTH(DATE(2024, FIND(Tabela4[[#This Row],[Mês]], "janfevmarabrmaijunjulagosetoutnovdez")/3 + 1, 1))</f>
        <v>11</v>
      </c>
      <c r="I4857" s="51">
        <v>2</v>
      </c>
      <c r="J4857" s="47">
        <v>4</v>
      </c>
    </row>
    <row r="4858" spans="1:10" x14ac:dyDescent="0.25">
      <c r="A4858" s="59" t="s">
        <v>206</v>
      </c>
      <c r="B4858" s="46" t="s">
        <v>191</v>
      </c>
      <c r="C4858" s="46" t="s">
        <v>186</v>
      </c>
      <c r="D4858" s="46" t="s">
        <v>86</v>
      </c>
      <c r="E4858" s="68">
        <f>_xlfn.XLOOKUP(Tabela4[[#This Row],[Origem]],Tabela2[Estado],Tabela2[Id_Porto],-1)</f>
        <v>11</v>
      </c>
      <c r="F4858" s="68">
        <f>_xlfn.XLOOKUP(Tabela4[[#This Row],[Destino]],Tabela2[Estado],Tabela2[Id_Porto],-1)</f>
        <v>4</v>
      </c>
      <c r="G4858" s="68">
        <f>_xlfn.XLOOKUP(Tabela4[[#This Row],[Tipo]],Tabela5[Tipo],Tabela5[Id_Carga],-1)</f>
        <v>3</v>
      </c>
      <c r="H4858" s="59">
        <f>MONTH(DATE(2024, FIND(Tabela4[[#This Row],[Mês]], "janfevmarabrmaijunjulagosetoutnovdez")/3 + 1, 1))</f>
        <v>11</v>
      </c>
      <c r="I4858" s="51">
        <v>2</v>
      </c>
      <c r="J4858" s="47">
        <v>4</v>
      </c>
    </row>
    <row r="4859" spans="1:10" x14ac:dyDescent="0.25">
      <c r="A4859" s="59" t="s">
        <v>206</v>
      </c>
      <c r="B4859" s="46" t="s">
        <v>191</v>
      </c>
      <c r="C4859" s="46" t="s">
        <v>186</v>
      </c>
      <c r="D4859" s="46" t="s">
        <v>186</v>
      </c>
      <c r="E4859" s="68">
        <f>_xlfn.XLOOKUP(Tabela4[[#This Row],[Origem]],Tabela2[Estado],Tabela2[Id_Porto],-1)</f>
        <v>11</v>
      </c>
      <c r="F4859" s="68">
        <f>_xlfn.XLOOKUP(Tabela4[[#This Row],[Destino]],Tabela2[Estado],Tabela2[Id_Porto],-1)</f>
        <v>11</v>
      </c>
      <c r="G4859" s="68">
        <f>_xlfn.XLOOKUP(Tabela4[[#This Row],[Tipo]],Tabela5[Tipo],Tabela5[Id_Carga],-1)</f>
        <v>3</v>
      </c>
      <c r="H4859" s="59">
        <f>MONTH(DATE(2024, FIND(Tabela4[[#This Row],[Mês]], "janfevmarabrmaijunjulagosetoutnovdez")/3 + 1, 1))</f>
        <v>11</v>
      </c>
      <c r="I4859" s="51">
        <v>2</v>
      </c>
      <c r="J4859" s="47">
        <v>4</v>
      </c>
    </row>
    <row r="4860" spans="1:10" x14ac:dyDescent="0.25">
      <c r="A4860" s="59" t="s">
        <v>206</v>
      </c>
      <c r="B4860" s="46" t="s">
        <v>191</v>
      </c>
      <c r="C4860" s="46" t="s">
        <v>184</v>
      </c>
      <c r="D4860" s="46" t="s">
        <v>177</v>
      </c>
      <c r="E4860" s="68">
        <f>_xlfn.XLOOKUP(Tabela4[[#This Row],[Origem]],Tabela2[Estado],Tabela2[Id_Porto],-1)</f>
        <v>9</v>
      </c>
      <c r="F4860" s="68">
        <f>_xlfn.XLOOKUP(Tabela4[[#This Row],[Destino]],Tabela2[Estado],Tabela2[Id_Porto],-1)</f>
        <v>1</v>
      </c>
      <c r="G4860" s="68">
        <f>_xlfn.XLOOKUP(Tabela4[[#This Row],[Tipo]],Tabela5[Tipo],Tabela5[Id_Carga],-1)</f>
        <v>3</v>
      </c>
      <c r="H4860" s="59">
        <f>MONTH(DATE(2024, FIND(Tabela4[[#This Row],[Mês]], "janfevmarabrmaijunjulagosetoutnovdez")/3 + 1, 1))</f>
        <v>11</v>
      </c>
      <c r="I4860" s="51">
        <v>2</v>
      </c>
      <c r="J4860" s="47">
        <v>4</v>
      </c>
    </row>
    <row r="4861" spans="1:10" x14ac:dyDescent="0.25">
      <c r="A4861" s="59" t="s">
        <v>206</v>
      </c>
      <c r="B4861" s="46" t="s">
        <v>191</v>
      </c>
      <c r="C4861" s="46" t="s">
        <v>184</v>
      </c>
      <c r="D4861" s="46" t="s">
        <v>180</v>
      </c>
      <c r="E4861" s="68">
        <f>_xlfn.XLOOKUP(Tabela4[[#This Row],[Origem]],Tabela2[Estado],Tabela2[Id_Porto],-1)</f>
        <v>9</v>
      </c>
      <c r="F4861" s="68">
        <f>_xlfn.XLOOKUP(Tabela4[[#This Row],[Destino]],Tabela2[Estado],Tabela2[Id_Porto],-1)</f>
        <v>5</v>
      </c>
      <c r="G4861" s="68">
        <f>_xlfn.XLOOKUP(Tabela4[[#This Row],[Tipo]],Tabela5[Tipo],Tabela5[Id_Carga],-1)</f>
        <v>3</v>
      </c>
      <c r="H4861" s="59">
        <f>MONTH(DATE(2024, FIND(Tabela4[[#This Row],[Mês]], "janfevmarabrmaijunjulagosetoutnovdez")/3 + 1, 1))</f>
        <v>11</v>
      </c>
      <c r="I4861" s="51">
        <v>4</v>
      </c>
      <c r="J4861" s="47">
        <v>4</v>
      </c>
    </row>
    <row r="4862" spans="1:10" x14ac:dyDescent="0.25">
      <c r="A4862" s="59" t="s">
        <v>206</v>
      </c>
      <c r="B4862" s="46" t="s">
        <v>191</v>
      </c>
      <c r="C4862" s="46" t="s">
        <v>184</v>
      </c>
      <c r="D4862" s="46" t="s">
        <v>180</v>
      </c>
      <c r="E4862" s="68">
        <f>_xlfn.XLOOKUP(Tabela4[[#This Row],[Origem]],Tabela2[Estado],Tabela2[Id_Porto],-1)</f>
        <v>9</v>
      </c>
      <c r="F4862" s="68">
        <f>_xlfn.XLOOKUP(Tabela4[[#This Row],[Destino]],Tabela2[Estado],Tabela2[Id_Porto],-1)</f>
        <v>5</v>
      </c>
      <c r="G4862" s="68">
        <f>_xlfn.XLOOKUP(Tabela4[[#This Row],[Tipo]],Tabela5[Tipo],Tabela5[Id_Carga],-1)</f>
        <v>3</v>
      </c>
      <c r="H4862" s="59">
        <f>MONTH(DATE(2024, FIND(Tabela4[[#This Row],[Mês]], "janfevmarabrmaijunjulagosetoutnovdez")/3 + 1, 1))</f>
        <v>11</v>
      </c>
      <c r="I4862" s="51">
        <v>2</v>
      </c>
      <c r="J4862" s="47">
        <v>4</v>
      </c>
    </row>
    <row r="4863" spans="1:10" x14ac:dyDescent="0.25">
      <c r="A4863" s="59" t="s">
        <v>206</v>
      </c>
      <c r="B4863" s="46" t="s">
        <v>191</v>
      </c>
      <c r="C4863" s="46" t="s">
        <v>184</v>
      </c>
      <c r="D4863" s="46" t="s">
        <v>180</v>
      </c>
      <c r="E4863" s="68">
        <f>_xlfn.XLOOKUP(Tabela4[[#This Row],[Origem]],Tabela2[Estado],Tabela2[Id_Porto],-1)</f>
        <v>9</v>
      </c>
      <c r="F4863" s="68">
        <f>_xlfn.XLOOKUP(Tabela4[[#This Row],[Destino]],Tabela2[Estado],Tabela2[Id_Porto],-1)</f>
        <v>5</v>
      </c>
      <c r="G4863" s="68">
        <f>_xlfn.XLOOKUP(Tabela4[[#This Row],[Tipo]],Tabela5[Tipo],Tabela5[Id_Carga],-1)</f>
        <v>3</v>
      </c>
      <c r="H4863" s="59">
        <f>MONTH(DATE(2024, FIND(Tabela4[[#This Row],[Mês]], "janfevmarabrmaijunjulagosetoutnovdez")/3 + 1, 1))</f>
        <v>11</v>
      </c>
      <c r="I4863" s="51">
        <v>2</v>
      </c>
      <c r="J4863" s="47">
        <v>4</v>
      </c>
    </row>
    <row r="4864" spans="1:10" x14ac:dyDescent="0.25">
      <c r="A4864" s="59" t="s">
        <v>206</v>
      </c>
      <c r="B4864" s="46" t="s">
        <v>192</v>
      </c>
      <c r="C4864" s="46" t="s">
        <v>181</v>
      </c>
      <c r="D4864" s="46" t="s">
        <v>177</v>
      </c>
      <c r="E4864" s="68">
        <f>_xlfn.XLOOKUP(Tabela4[[#This Row],[Origem]],Tabela2[Estado],Tabela2[Id_Porto],-1)</f>
        <v>6</v>
      </c>
      <c r="F4864" s="68">
        <f>_xlfn.XLOOKUP(Tabela4[[#This Row],[Destino]],Tabela2[Estado],Tabela2[Id_Porto],-1)</f>
        <v>1</v>
      </c>
      <c r="G4864" s="68">
        <f>_xlfn.XLOOKUP(Tabela4[[#This Row],[Tipo]],Tabela5[Tipo],Tabela5[Id_Carga],-1)</f>
        <v>1</v>
      </c>
      <c r="H4864" s="59">
        <f>MONTH(DATE(2024, FIND(Tabela4[[#This Row],[Mês]], "janfevmarabrmaijunjulagosetoutnovdez")/3 + 1, 1))</f>
        <v>11</v>
      </c>
      <c r="I4864" s="51">
        <v>3</v>
      </c>
      <c r="J4864" s="47">
        <v>3</v>
      </c>
    </row>
    <row r="4865" spans="1:10" x14ac:dyDescent="0.25">
      <c r="A4865" s="59" t="s">
        <v>206</v>
      </c>
      <c r="B4865" s="46" t="s">
        <v>192</v>
      </c>
      <c r="C4865" s="46" t="s">
        <v>181</v>
      </c>
      <c r="D4865" s="46" t="s">
        <v>187</v>
      </c>
      <c r="E4865" s="68">
        <f>_xlfn.XLOOKUP(Tabela4[[#This Row],[Origem]],Tabela2[Estado],Tabela2[Id_Porto],-1)</f>
        <v>6</v>
      </c>
      <c r="F4865" s="68">
        <f>_xlfn.XLOOKUP(Tabela4[[#This Row],[Destino]],Tabela2[Estado],Tabela2[Id_Porto],-1)</f>
        <v>12</v>
      </c>
      <c r="G4865" s="68">
        <f>_xlfn.XLOOKUP(Tabela4[[#This Row],[Tipo]],Tabela5[Tipo],Tabela5[Id_Carga],-1)</f>
        <v>1</v>
      </c>
      <c r="H4865" s="59">
        <f>MONTH(DATE(2024, FIND(Tabela4[[#This Row],[Mês]], "janfevmarabrmaijunjulagosetoutnovdez")/3 + 1, 1))</f>
        <v>11</v>
      </c>
      <c r="I4865" s="51">
        <v>3</v>
      </c>
      <c r="J4865" s="47">
        <v>3</v>
      </c>
    </row>
    <row r="4866" spans="1:10" x14ac:dyDescent="0.25">
      <c r="A4866" s="59" t="s">
        <v>206</v>
      </c>
      <c r="B4866" s="46" t="s">
        <v>192</v>
      </c>
      <c r="C4866" s="46" t="s">
        <v>180</v>
      </c>
      <c r="D4866" s="46" t="s">
        <v>86</v>
      </c>
      <c r="E4866" s="68">
        <f>_xlfn.XLOOKUP(Tabela4[[#This Row],[Origem]],Tabela2[Estado],Tabela2[Id_Porto],-1)</f>
        <v>5</v>
      </c>
      <c r="F4866" s="68">
        <f>_xlfn.XLOOKUP(Tabela4[[#This Row],[Destino]],Tabela2[Estado],Tabela2[Id_Porto],-1)</f>
        <v>4</v>
      </c>
      <c r="G4866" s="68">
        <f>_xlfn.XLOOKUP(Tabela4[[#This Row],[Tipo]],Tabela5[Tipo],Tabela5[Id_Carga],-1)</f>
        <v>1</v>
      </c>
      <c r="H4866" s="59">
        <f>MONTH(DATE(2024, FIND(Tabela4[[#This Row],[Mês]], "janfevmarabrmaijunjulagosetoutnovdez")/3 + 1, 1))</f>
        <v>11</v>
      </c>
      <c r="I4866" s="51">
        <v>3</v>
      </c>
      <c r="J4866" s="47">
        <v>3</v>
      </c>
    </row>
    <row r="4867" spans="1:10" x14ac:dyDescent="0.25">
      <c r="A4867" s="59" t="s">
        <v>206</v>
      </c>
      <c r="B4867" s="46" t="s">
        <v>192</v>
      </c>
      <c r="C4867" s="46" t="s">
        <v>183</v>
      </c>
      <c r="D4867" s="46" t="s">
        <v>177</v>
      </c>
      <c r="E4867" s="68">
        <f>_xlfn.XLOOKUP(Tabela4[[#This Row],[Origem]],Tabela2[Estado],Tabela2[Id_Porto],-1)</f>
        <v>8</v>
      </c>
      <c r="F4867" s="68">
        <f>_xlfn.XLOOKUP(Tabela4[[#This Row],[Destino]],Tabela2[Estado],Tabela2[Id_Porto],-1)</f>
        <v>1</v>
      </c>
      <c r="G4867" s="68">
        <f>_xlfn.XLOOKUP(Tabela4[[#This Row],[Tipo]],Tabela5[Tipo],Tabela5[Id_Carga],-1)</f>
        <v>1</v>
      </c>
      <c r="H4867" s="59">
        <f>MONTH(DATE(2024, FIND(Tabela4[[#This Row],[Mês]], "janfevmarabrmaijunjulagosetoutnovdez")/3 + 1, 1))</f>
        <v>11</v>
      </c>
      <c r="I4867" s="51">
        <v>3</v>
      </c>
      <c r="J4867" s="47">
        <v>3</v>
      </c>
    </row>
    <row r="4868" spans="1:10" x14ac:dyDescent="0.25">
      <c r="A4868" s="59" t="s">
        <v>206</v>
      </c>
      <c r="B4868" s="46" t="s">
        <v>192</v>
      </c>
      <c r="C4868" s="46" t="s">
        <v>187</v>
      </c>
      <c r="D4868" s="46" t="s">
        <v>177</v>
      </c>
      <c r="E4868" s="68">
        <f>_xlfn.XLOOKUP(Tabela4[[#This Row],[Origem]],Tabela2[Estado],Tabela2[Id_Porto],-1)</f>
        <v>12</v>
      </c>
      <c r="F4868" s="68">
        <f>_xlfn.XLOOKUP(Tabela4[[#This Row],[Destino]],Tabela2[Estado],Tabela2[Id_Porto],-1)</f>
        <v>1</v>
      </c>
      <c r="G4868" s="68">
        <f>_xlfn.XLOOKUP(Tabela4[[#This Row],[Tipo]],Tabela5[Tipo],Tabela5[Id_Carga],-1)</f>
        <v>1</v>
      </c>
      <c r="H4868" s="59">
        <f>MONTH(DATE(2024, FIND(Tabela4[[#This Row],[Mês]], "janfevmarabrmaijunjulagosetoutnovdez")/3 + 1, 1))</f>
        <v>11</v>
      </c>
      <c r="I4868" s="51">
        <v>3</v>
      </c>
      <c r="J4868" s="47">
        <v>3</v>
      </c>
    </row>
    <row r="4869" spans="1:10" x14ac:dyDescent="0.25">
      <c r="A4869" s="59" t="s">
        <v>206</v>
      </c>
      <c r="B4869" s="46" t="s">
        <v>192</v>
      </c>
      <c r="C4869" s="46" t="s">
        <v>187</v>
      </c>
      <c r="D4869" s="46" t="s">
        <v>180</v>
      </c>
      <c r="E4869" s="68">
        <f>_xlfn.XLOOKUP(Tabela4[[#This Row],[Origem]],Tabela2[Estado],Tabela2[Id_Porto],-1)</f>
        <v>12</v>
      </c>
      <c r="F4869" s="68">
        <f>_xlfn.XLOOKUP(Tabela4[[#This Row],[Destino]],Tabela2[Estado],Tabela2[Id_Porto],-1)</f>
        <v>5</v>
      </c>
      <c r="G4869" s="68">
        <f>_xlfn.XLOOKUP(Tabela4[[#This Row],[Tipo]],Tabela5[Tipo],Tabela5[Id_Carga],-1)</f>
        <v>1</v>
      </c>
      <c r="H4869" s="59">
        <f>MONTH(DATE(2024, FIND(Tabela4[[#This Row],[Mês]], "janfevmarabrmaijunjulagosetoutnovdez")/3 + 1, 1))</f>
        <v>11</v>
      </c>
      <c r="I4869" s="51">
        <v>3</v>
      </c>
      <c r="J4869" s="47">
        <v>3</v>
      </c>
    </row>
    <row r="4870" spans="1:10" x14ac:dyDescent="0.25">
      <c r="A4870" s="59" t="s">
        <v>206</v>
      </c>
      <c r="B4870" s="46" t="s">
        <v>192</v>
      </c>
      <c r="C4870" s="46" t="s">
        <v>187</v>
      </c>
      <c r="D4870" s="46" t="s">
        <v>186</v>
      </c>
      <c r="E4870" s="68">
        <f>_xlfn.XLOOKUP(Tabela4[[#This Row],[Origem]],Tabela2[Estado],Tabela2[Id_Porto],-1)</f>
        <v>12</v>
      </c>
      <c r="F4870" s="68">
        <f>_xlfn.XLOOKUP(Tabela4[[#This Row],[Destino]],Tabela2[Estado],Tabela2[Id_Porto],-1)</f>
        <v>11</v>
      </c>
      <c r="G4870" s="68">
        <f>_xlfn.XLOOKUP(Tabela4[[#This Row],[Tipo]],Tabela5[Tipo],Tabela5[Id_Carga],-1)</f>
        <v>1</v>
      </c>
      <c r="H4870" s="59">
        <f>MONTH(DATE(2024, FIND(Tabela4[[#This Row],[Mês]], "janfevmarabrmaijunjulagosetoutnovdez")/3 + 1, 1))</f>
        <v>11</v>
      </c>
      <c r="I4870" s="51">
        <v>3</v>
      </c>
      <c r="J4870" s="47">
        <v>3</v>
      </c>
    </row>
    <row r="4871" spans="1:10" x14ac:dyDescent="0.25">
      <c r="A4871" s="59" t="s">
        <v>206</v>
      </c>
      <c r="B4871" s="46" t="s">
        <v>192</v>
      </c>
      <c r="C4871" s="46" t="s">
        <v>186</v>
      </c>
      <c r="D4871" s="46" t="s">
        <v>183</v>
      </c>
      <c r="E4871" s="68">
        <f>_xlfn.XLOOKUP(Tabela4[[#This Row],[Origem]],Tabela2[Estado],Tabela2[Id_Porto],-1)</f>
        <v>11</v>
      </c>
      <c r="F4871" s="68">
        <f>_xlfn.XLOOKUP(Tabela4[[#This Row],[Destino]],Tabela2[Estado],Tabela2[Id_Porto],-1)</f>
        <v>8</v>
      </c>
      <c r="G4871" s="68">
        <f>_xlfn.XLOOKUP(Tabela4[[#This Row],[Tipo]],Tabela5[Tipo],Tabela5[Id_Carga],-1)</f>
        <v>1</v>
      </c>
      <c r="H4871" s="59">
        <f>MONTH(DATE(2024, FIND(Tabela4[[#This Row],[Mês]], "janfevmarabrmaijunjulagosetoutnovdez")/3 + 1, 1))</f>
        <v>11</v>
      </c>
      <c r="I4871" s="51">
        <v>3</v>
      </c>
      <c r="J4871" s="47">
        <v>3</v>
      </c>
    </row>
    <row r="4872" spans="1:10" x14ac:dyDescent="0.25">
      <c r="A4872" s="59" t="s">
        <v>206</v>
      </c>
      <c r="B4872" s="46" t="s">
        <v>192</v>
      </c>
      <c r="C4872" s="46" t="s">
        <v>184</v>
      </c>
      <c r="D4872" s="46" t="s">
        <v>181</v>
      </c>
      <c r="E4872" s="68">
        <f>_xlfn.XLOOKUP(Tabela4[[#This Row],[Origem]],Tabela2[Estado],Tabela2[Id_Porto],-1)</f>
        <v>9</v>
      </c>
      <c r="F4872" s="68">
        <f>_xlfn.XLOOKUP(Tabela4[[#This Row],[Destino]],Tabela2[Estado],Tabela2[Id_Porto],-1)</f>
        <v>6</v>
      </c>
      <c r="G4872" s="68">
        <f>_xlfn.XLOOKUP(Tabela4[[#This Row],[Tipo]],Tabela5[Tipo],Tabela5[Id_Carga],-1)</f>
        <v>1</v>
      </c>
      <c r="H4872" s="59">
        <f>MONTH(DATE(2024, FIND(Tabela4[[#This Row],[Mês]], "janfevmarabrmaijunjulagosetoutnovdez")/3 + 1, 1))</f>
        <v>11</v>
      </c>
      <c r="I4872" s="51">
        <v>3</v>
      </c>
      <c r="J4872" s="47">
        <v>3</v>
      </c>
    </row>
    <row r="4873" spans="1:10" x14ac:dyDescent="0.25">
      <c r="A4873" s="59" t="s">
        <v>206</v>
      </c>
      <c r="B4873" s="46" t="s">
        <v>192</v>
      </c>
      <c r="C4873" s="46" t="s">
        <v>184</v>
      </c>
      <c r="D4873" s="46" t="s">
        <v>180</v>
      </c>
      <c r="E4873" s="68">
        <f>_xlfn.XLOOKUP(Tabela4[[#This Row],[Origem]],Tabela2[Estado],Tabela2[Id_Porto],-1)</f>
        <v>9</v>
      </c>
      <c r="F4873" s="68">
        <f>_xlfn.XLOOKUP(Tabela4[[#This Row],[Destino]],Tabela2[Estado],Tabela2[Id_Porto],-1)</f>
        <v>5</v>
      </c>
      <c r="G4873" s="68">
        <f>_xlfn.XLOOKUP(Tabela4[[#This Row],[Tipo]],Tabela5[Tipo],Tabela5[Id_Carga],-1)</f>
        <v>1</v>
      </c>
      <c r="H4873" s="59">
        <f>MONTH(DATE(2024, FIND(Tabela4[[#This Row],[Mês]], "janfevmarabrmaijunjulagosetoutnovdez")/3 + 1, 1))</f>
        <v>11</v>
      </c>
      <c r="I4873" s="51">
        <v>3</v>
      </c>
      <c r="J4873" s="47">
        <v>3</v>
      </c>
    </row>
    <row r="4874" spans="1:10" x14ac:dyDescent="0.25">
      <c r="A4874" s="59" t="s">
        <v>206</v>
      </c>
      <c r="B4874" s="46" t="s">
        <v>194</v>
      </c>
      <c r="C4874" s="46" t="s">
        <v>184</v>
      </c>
      <c r="D4874" s="46" t="s">
        <v>180</v>
      </c>
      <c r="E4874" s="68">
        <f>_xlfn.XLOOKUP(Tabela4[[#This Row],[Origem]],Tabela2[Estado],Tabela2[Id_Porto],-1)</f>
        <v>9</v>
      </c>
      <c r="F4874" s="68">
        <f>_xlfn.XLOOKUP(Tabela4[[#This Row],[Destino]],Tabela2[Estado],Tabela2[Id_Porto],-1)</f>
        <v>5</v>
      </c>
      <c r="G4874" s="68">
        <f>_xlfn.XLOOKUP(Tabela4[[#This Row],[Tipo]],Tabela5[Tipo],Tabela5[Id_Carga],-1)</f>
        <v>2</v>
      </c>
      <c r="H4874" s="59">
        <f>MONTH(DATE(2024, FIND(Tabela4[[#This Row],[Mês]], "janfevmarabrmaijunjulagosetoutnovdez")/3 + 1, 1))</f>
        <v>11</v>
      </c>
      <c r="I4874" s="51">
        <v>3</v>
      </c>
      <c r="J4874" s="47">
        <v>3</v>
      </c>
    </row>
    <row r="4875" spans="1:10" x14ac:dyDescent="0.25">
      <c r="A4875" s="59" t="s">
        <v>206</v>
      </c>
      <c r="B4875" s="46" t="s">
        <v>191</v>
      </c>
      <c r="C4875" s="46" t="s">
        <v>177</v>
      </c>
      <c r="D4875" s="46" t="s">
        <v>184</v>
      </c>
      <c r="E4875" s="68">
        <f>_xlfn.XLOOKUP(Tabela4[[#This Row],[Origem]],Tabela2[Estado],Tabela2[Id_Porto],-1)</f>
        <v>1</v>
      </c>
      <c r="F4875" s="68">
        <f>_xlfn.XLOOKUP(Tabela4[[#This Row],[Destino]],Tabela2[Estado],Tabela2[Id_Porto],-1)</f>
        <v>9</v>
      </c>
      <c r="G4875" s="68">
        <f>_xlfn.XLOOKUP(Tabela4[[#This Row],[Tipo]],Tabela5[Tipo],Tabela5[Id_Carga],-1)</f>
        <v>3</v>
      </c>
      <c r="H4875" s="59">
        <f>MONTH(DATE(2024, FIND(Tabela4[[#This Row],[Mês]], "janfevmarabrmaijunjulagosetoutnovdez")/3 + 1, 1))</f>
        <v>11</v>
      </c>
      <c r="I4875" s="51">
        <v>1</v>
      </c>
      <c r="J4875" s="47">
        <v>2</v>
      </c>
    </row>
    <row r="4876" spans="1:10" x14ac:dyDescent="0.25">
      <c r="A4876" s="59" t="s">
        <v>206</v>
      </c>
      <c r="B4876" s="46" t="s">
        <v>192</v>
      </c>
      <c r="C4876" s="46" t="s">
        <v>181</v>
      </c>
      <c r="D4876" s="46" t="s">
        <v>177</v>
      </c>
      <c r="E4876" s="68">
        <f>_xlfn.XLOOKUP(Tabela4[[#This Row],[Origem]],Tabela2[Estado],Tabela2[Id_Porto],-1)</f>
        <v>6</v>
      </c>
      <c r="F4876" s="68">
        <f>_xlfn.XLOOKUP(Tabela4[[#This Row],[Destino]],Tabela2[Estado],Tabela2[Id_Porto],-1)</f>
        <v>1</v>
      </c>
      <c r="G4876" s="68">
        <f>_xlfn.XLOOKUP(Tabela4[[#This Row],[Tipo]],Tabela5[Tipo],Tabela5[Id_Carga],-1)</f>
        <v>1</v>
      </c>
      <c r="H4876" s="59">
        <f>MONTH(DATE(2024, FIND(Tabela4[[#This Row],[Mês]], "janfevmarabrmaijunjulagosetoutnovdez")/3 + 1, 1))</f>
        <v>11</v>
      </c>
      <c r="I4876" s="51">
        <v>2</v>
      </c>
      <c r="J4876" s="47">
        <v>2</v>
      </c>
    </row>
    <row r="4877" spans="1:10" x14ac:dyDescent="0.25">
      <c r="A4877" s="59" t="s">
        <v>206</v>
      </c>
      <c r="B4877" s="46" t="s">
        <v>192</v>
      </c>
      <c r="C4877" s="46" t="s">
        <v>181</v>
      </c>
      <c r="D4877" s="46" t="s">
        <v>86</v>
      </c>
      <c r="E4877" s="68">
        <f>_xlfn.XLOOKUP(Tabela4[[#This Row],[Origem]],Tabela2[Estado],Tabela2[Id_Porto],-1)</f>
        <v>6</v>
      </c>
      <c r="F4877" s="68">
        <f>_xlfn.XLOOKUP(Tabela4[[#This Row],[Destino]],Tabela2[Estado],Tabela2[Id_Porto],-1)</f>
        <v>4</v>
      </c>
      <c r="G4877" s="68">
        <f>_xlfn.XLOOKUP(Tabela4[[#This Row],[Tipo]],Tabela5[Tipo],Tabela5[Id_Carga],-1)</f>
        <v>1</v>
      </c>
      <c r="H4877" s="59">
        <f>MONTH(DATE(2024, FIND(Tabela4[[#This Row],[Mês]], "janfevmarabrmaijunjulagosetoutnovdez")/3 + 1, 1))</f>
        <v>11</v>
      </c>
      <c r="I4877" s="51">
        <v>2</v>
      </c>
      <c r="J4877" s="47">
        <v>2</v>
      </c>
    </row>
    <row r="4878" spans="1:10" x14ac:dyDescent="0.25">
      <c r="A4878" s="59" t="s">
        <v>206</v>
      </c>
      <c r="B4878" s="46" t="s">
        <v>191</v>
      </c>
      <c r="C4878" s="46" t="s">
        <v>181</v>
      </c>
      <c r="D4878" s="46" t="s">
        <v>86</v>
      </c>
      <c r="E4878" s="68">
        <f>_xlfn.XLOOKUP(Tabela4[[#This Row],[Origem]],Tabela2[Estado],Tabela2[Id_Porto],-1)</f>
        <v>6</v>
      </c>
      <c r="F4878" s="68">
        <f>_xlfn.XLOOKUP(Tabela4[[#This Row],[Destino]],Tabela2[Estado],Tabela2[Id_Porto],-1)</f>
        <v>4</v>
      </c>
      <c r="G4878" s="68">
        <f>_xlfn.XLOOKUP(Tabela4[[#This Row],[Tipo]],Tabela5[Tipo],Tabela5[Id_Carga],-1)</f>
        <v>3</v>
      </c>
      <c r="H4878" s="59">
        <f>MONTH(DATE(2024, FIND(Tabela4[[#This Row],[Mês]], "janfevmarabrmaijunjulagosetoutnovdez")/3 + 1, 1))</f>
        <v>11</v>
      </c>
      <c r="I4878" s="51">
        <v>1</v>
      </c>
      <c r="J4878" s="47">
        <v>2</v>
      </c>
    </row>
    <row r="4879" spans="1:10" x14ac:dyDescent="0.25">
      <c r="A4879" s="59" t="s">
        <v>206</v>
      </c>
      <c r="B4879" s="46" t="s">
        <v>191</v>
      </c>
      <c r="C4879" s="46" t="s">
        <v>181</v>
      </c>
      <c r="D4879" s="46" t="s">
        <v>86</v>
      </c>
      <c r="E4879" s="68">
        <f>_xlfn.XLOOKUP(Tabela4[[#This Row],[Origem]],Tabela2[Estado],Tabela2[Id_Porto],-1)</f>
        <v>6</v>
      </c>
      <c r="F4879" s="68">
        <f>_xlfn.XLOOKUP(Tabela4[[#This Row],[Destino]],Tabela2[Estado],Tabela2[Id_Porto],-1)</f>
        <v>4</v>
      </c>
      <c r="G4879" s="68">
        <f>_xlfn.XLOOKUP(Tabela4[[#This Row],[Tipo]],Tabela5[Tipo],Tabela5[Id_Carga],-1)</f>
        <v>3</v>
      </c>
      <c r="H4879" s="59">
        <f>MONTH(DATE(2024, FIND(Tabela4[[#This Row],[Mês]], "janfevmarabrmaijunjulagosetoutnovdez")/3 + 1, 1))</f>
        <v>11</v>
      </c>
      <c r="I4879" s="51">
        <v>1</v>
      </c>
      <c r="J4879" s="47">
        <v>2</v>
      </c>
    </row>
    <row r="4880" spans="1:10" x14ac:dyDescent="0.25">
      <c r="A4880" s="59" t="s">
        <v>206</v>
      </c>
      <c r="B4880" s="46" t="s">
        <v>192</v>
      </c>
      <c r="C4880" s="46" t="s">
        <v>181</v>
      </c>
      <c r="D4880" s="46" t="s">
        <v>185</v>
      </c>
      <c r="E4880" s="68">
        <f>_xlfn.XLOOKUP(Tabela4[[#This Row],[Origem]],Tabela2[Estado],Tabela2[Id_Porto],-1)</f>
        <v>6</v>
      </c>
      <c r="F4880" s="68">
        <f>_xlfn.XLOOKUP(Tabela4[[#This Row],[Destino]],Tabela2[Estado],Tabela2[Id_Porto],-1)</f>
        <v>10</v>
      </c>
      <c r="G4880" s="68">
        <f>_xlfn.XLOOKUP(Tabela4[[#This Row],[Tipo]],Tabela5[Tipo],Tabela5[Id_Carga],-1)</f>
        <v>1</v>
      </c>
      <c r="H4880" s="59">
        <f>MONTH(DATE(2024, FIND(Tabela4[[#This Row],[Mês]], "janfevmarabrmaijunjulagosetoutnovdez")/3 + 1, 1))</f>
        <v>11</v>
      </c>
      <c r="I4880" s="51">
        <v>2</v>
      </c>
      <c r="J4880" s="47">
        <v>2</v>
      </c>
    </row>
    <row r="4881" spans="1:10" x14ac:dyDescent="0.25">
      <c r="A4881" s="59" t="s">
        <v>206</v>
      </c>
      <c r="B4881" s="46" t="s">
        <v>191</v>
      </c>
      <c r="C4881" s="46" t="s">
        <v>86</v>
      </c>
      <c r="D4881" s="46" t="s">
        <v>177</v>
      </c>
      <c r="E4881" s="68">
        <f>_xlfn.XLOOKUP(Tabela4[[#This Row],[Origem]],Tabela2[Estado],Tabela2[Id_Porto],-1)</f>
        <v>4</v>
      </c>
      <c r="F4881" s="68">
        <f>_xlfn.XLOOKUP(Tabela4[[#This Row],[Destino]],Tabela2[Estado],Tabela2[Id_Porto],-1)</f>
        <v>1</v>
      </c>
      <c r="G4881" s="68">
        <f>_xlfn.XLOOKUP(Tabela4[[#This Row],[Tipo]],Tabela5[Tipo],Tabela5[Id_Carga],-1)</f>
        <v>3</v>
      </c>
      <c r="H4881" s="59">
        <f>MONTH(DATE(2024, FIND(Tabela4[[#This Row],[Mês]], "janfevmarabrmaijunjulagosetoutnovdez")/3 + 1, 1))</f>
        <v>11</v>
      </c>
      <c r="I4881" s="51">
        <v>2</v>
      </c>
      <c r="J4881" s="47">
        <v>2</v>
      </c>
    </row>
    <row r="4882" spans="1:10" x14ac:dyDescent="0.25">
      <c r="A4882" s="59" t="s">
        <v>206</v>
      </c>
      <c r="B4882" s="46" t="s">
        <v>192</v>
      </c>
      <c r="C4882" s="46" t="s">
        <v>86</v>
      </c>
      <c r="D4882" s="46" t="s">
        <v>177</v>
      </c>
      <c r="E4882" s="68">
        <f>_xlfn.XLOOKUP(Tabela4[[#This Row],[Origem]],Tabela2[Estado],Tabela2[Id_Porto],-1)</f>
        <v>4</v>
      </c>
      <c r="F4882" s="68">
        <f>_xlfn.XLOOKUP(Tabela4[[#This Row],[Destino]],Tabela2[Estado],Tabela2[Id_Porto],-1)</f>
        <v>1</v>
      </c>
      <c r="G4882" s="68">
        <f>_xlfn.XLOOKUP(Tabela4[[#This Row],[Tipo]],Tabela5[Tipo],Tabela5[Id_Carga],-1)</f>
        <v>1</v>
      </c>
      <c r="H4882" s="59">
        <f>MONTH(DATE(2024, FIND(Tabela4[[#This Row],[Mês]], "janfevmarabrmaijunjulagosetoutnovdez")/3 + 1, 1))</f>
        <v>11</v>
      </c>
      <c r="I4882" s="51">
        <v>2</v>
      </c>
      <c r="J4882" s="47">
        <v>2</v>
      </c>
    </row>
    <row r="4883" spans="1:10" x14ac:dyDescent="0.25">
      <c r="A4883" s="59" t="s">
        <v>206</v>
      </c>
      <c r="B4883" s="46" t="s">
        <v>193</v>
      </c>
      <c r="C4883" s="46" t="s">
        <v>86</v>
      </c>
      <c r="D4883" s="46" t="s">
        <v>180</v>
      </c>
      <c r="E4883" s="68">
        <f>_xlfn.XLOOKUP(Tabela4[[#This Row],[Origem]],Tabela2[Estado],Tabela2[Id_Porto],-1)</f>
        <v>4</v>
      </c>
      <c r="F4883" s="68">
        <f>_xlfn.XLOOKUP(Tabela4[[#This Row],[Destino]],Tabela2[Estado],Tabela2[Id_Porto],-1)</f>
        <v>5</v>
      </c>
      <c r="G4883" s="68">
        <f>_xlfn.XLOOKUP(Tabela4[[#This Row],[Tipo]],Tabela5[Tipo],Tabela5[Id_Carga],-1)</f>
        <v>4</v>
      </c>
      <c r="H4883" s="59">
        <f>MONTH(DATE(2024, FIND(Tabela4[[#This Row],[Mês]], "janfevmarabrmaijunjulagosetoutnovdez")/3 + 1, 1))</f>
        <v>11</v>
      </c>
      <c r="I4883" s="51">
        <v>1</v>
      </c>
      <c r="J4883" s="47">
        <v>2</v>
      </c>
    </row>
    <row r="4884" spans="1:10" x14ac:dyDescent="0.25">
      <c r="A4884" s="59" t="s">
        <v>206</v>
      </c>
      <c r="B4884" s="46" t="s">
        <v>192</v>
      </c>
      <c r="C4884" s="46" t="s">
        <v>86</v>
      </c>
      <c r="D4884" s="46" t="s">
        <v>184</v>
      </c>
      <c r="E4884" s="68">
        <f>_xlfn.XLOOKUP(Tabela4[[#This Row],[Origem]],Tabela2[Estado],Tabela2[Id_Porto],-1)</f>
        <v>4</v>
      </c>
      <c r="F4884" s="68">
        <f>_xlfn.XLOOKUP(Tabela4[[#This Row],[Destino]],Tabela2[Estado],Tabela2[Id_Porto],-1)</f>
        <v>9</v>
      </c>
      <c r="G4884" s="68">
        <f>_xlfn.XLOOKUP(Tabela4[[#This Row],[Tipo]],Tabela5[Tipo],Tabela5[Id_Carga],-1)</f>
        <v>1</v>
      </c>
      <c r="H4884" s="59">
        <f>MONTH(DATE(2024, FIND(Tabela4[[#This Row],[Mês]], "janfevmarabrmaijunjulagosetoutnovdez")/3 + 1, 1))</f>
        <v>11</v>
      </c>
      <c r="I4884" s="51">
        <v>2</v>
      </c>
      <c r="J4884" s="47">
        <v>2</v>
      </c>
    </row>
    <row r="4885" spans="1:10" x14ac:dyDescent="0.25">
      <c r="A4885" s="59" t="s">
        <v>206</v>
      </c>
      <c r="B4885" s="46" t="s">
        <v>192</v>
      </c>
      <c r="C4885" s="46" t="s">
        <v>86</v>
      </c>
      <c r="D4885" s="46" t="s">
        <v>184</v>
      </c>
      <c r="E4885" s="68">
        <f>_xlfn.XLOOKUP(Tabela4[[#This Row],[Origem]],Tabela2[Estado],Tabela2[Id_Porto],-1)</f>
        <v>4</v>
      </c>
      <c r="F4885" s="68">
        <f>_xlfn.XLOOKUP(Tabela4[[#This Row],[Destino]],Tabela2[Estado],Tabela2[Id_Porto],-1)</f>
        <v>9</v>
      </c>
      <c r="G4885" s="68">
        <f>_xlfn.XLOOKUP(Tabela4[[#This Row],[Tipo]],Tabela5[Tipo],Tabela5[Id_Carga],-1)</f>
        <v>1</v>
      </c>
      <c r="H4885" s="59">
        <f>MONTH(DATE(2024, FIND(Tabela4[[#This Row],[Mês]], "janfevmarabrmaijunjulagosetoutnovdez")/3 + 1, 1))</f>
        <v>11</v>
      </c>
      <c r="I4885" s="51">
        <v>2</v>
      </c>
      <c r="J4885" s="47">
        <v>2</v>
      </c>
    </row>
    <row r="4886" spans="1:10" x14ac:dyDescent="0.25">
      <c r="A4886" s="59" t="s">
        <v>206</v>
      </c>
      <c r="B4886" s="46" t="s">
        <v>191</v>
      </c>
      <c r="C4886" s="46" t="s">
        <v>182</v>
      </c>
      <c r="D4886" s="46" t="s">
        <v>183</v>
      </c>
      <c r="E4886" s="68">
        <f>_xlfn.XLOOKUP(Tabela4[[#This Row],[Origem]],Tabela2[Estado],Tabela2[Id_Porto],-1)</f>
        <v>7</v>
      </c>
      <c r="F4886" s="68">
        <f>_xlfn.XLOOKUP(Tabela4[[#This Row],[Destino]],Tabela2[Estado],Tabela2[Id_Porto],-1)</f>
        <v>8</v>
      </c>
      <c r="G4886" s="68">
        <f>_xlfn.XLOOKUP(Tabela4[[#This Row],[Tipo]],Tabela5[Tipo],Tabela5[Id_Carga],-1)</f>
        <v>3</v>
      </c>
      <c r="H4886" s="59">
        <f>MONTH(DATE(2024, FIND(Tabela4[[#This Row],[Mês]], "janfevmarabrmaijunjulagosetoutnovdez")/3 + 1, 1))</f>
        <v>11</v>
      </c>
      <c r="I4886" s="51">
        <v>1</v>
      </c>
      <c r="J4886" s="47">
        <v>2</v>
      </c>
    </row>
    <row r="4887" spans="1:10" x14ac:dyDescent="0.25">
      <c r="A4887" s="59" t="s">
        <v>206</v>
      </c>
      <c r="B4887" s="46" t="s">
        <v>192</v>
      </c>
      <c r="C4887" s="46" t="s">
        <v>182</v>
      </c>
      <c r="D4887" s="46" t="s">
        <v>186</v>
      </c>
      <c r="E4887" s="68">
        <f>_xlfn.XLOOKUP(Tabela4[[#This Row],[Origem]],Tabela2[Estado],Tabela2[Id_Porto],-1)</f>
        <v>7</v>
      </c>
      <c r="F4887" s="68">
        <f>_xlfn.XLOOKUP(Tabela4[[#This Row],[Destino]],Tabela2[Estado],Tabela2[Id_Porto],-1)</f>
        <v>11</v>
      </c>
      <c r="G4887" s="68">
        <f>_xlfn.XLOOKUP(Tabela4[[#This Row],[Tipo]],Tabela5[Tipo],Tabela5[Id_Carga],-1)</f>
        <v>1</v>
      </c>
      <c r="H4887" s="59">
        <f>MONTH(DATE(2024, FIND(Tabela4[[#This Row],[Mês]], "janfevmarabrmaijunjulagosetoutnovdez")/3 + 1, 1))</f>
        <v>11</v>
      </c>
      <c r="I4887" s="51">
        <v>2</v>
      </c>
      <c r="J4887" s="47">
        <v>2</v>
      </c>
    </row>
    <row r="4888" spans="1:10" x14ac:dyDescent="0.25">
      <c r="A4888" s="59" t="s">
        <v>206</v>
      </c>
      <c r="B4888" s="46" t="s">
        <v>193</v>
      </c>
      <c r="C4888" s="46" t="s">
        <v>182</v>
      </c>
      <c r="D4888" s="46" t="s">
        <v>184</v>
      </c>
      <c r="E4888" s="68">
        <f>_xlfn.XLOOKUP(Tabela4[[#This Row],[Origem]],Tabela2[Estado],Tabela2[Id_Porto],-1)</f>
        <v>7</v>
      </c>
      <c r="F4888" s="68">
        <f>_xlfn.XLOOKUP(Tabela4[[#This Row],[Destino]],Tabela2[Estado],Tabela2[Id_Porto],-1)</f>
        <v>9</v>
      </c>
      <c r="G4888" s="68">
        <f>_xlfn.XLOOKUP(Tabela4[[#This Row],[Tipo]],Tabela5[Tipo],Tabela5[Id_Carga],-1)</f>
        <v>4</v>
      </c>
      <c r="H4888" s="59">
        <f>MONTH(DATE(2024, FIND(Tabela4[[#This Row],[Mês]], "janfevmarabrmaijunjulagosetoutnovdez")/3 + 1, 1))</f>
        <v>11</v>
      </c>
      <c r="I4888" s="51">
        <v>1</v>
      </c>
      <c r="J4888" s="47">
        <v>2</v>
      </c>
    </row>
    <row r="4889" spans="1:10" x14ac:dyDescent="0.25">
      <c r="A4889" s="59" t="s">
        <v>206</v>
      </c>
      <c r="B4889" s="46" t="s">
        <v>191</v>
      </c>
      <c r="C4889" s="46" t="s">
        <v>178</v>
      </c>
      <c r="D4889" s="46" t="s">
        <v>86</v>
      </c>
      <c r="E4889" s="68">
        <f>_xlfn.XLOOKUP(Tabela4[[#This Row],[Origem]],Tabela2[Estado],Tabela2[Id_Porto],-1)</f>
        <v>2</v>
      </c>
      <c r="F4889" s="68">
        <f>_xlfn.XLOOKUP(Tabela4[[#This Row],[Destino]],Tabela2[Estado],Tabela2[Id_Porto],-1)</f>
        <v>4</v>
      </c>
      <c r="G4889" s="68">
        <f>_xlfn.XLOOKUP(Tabela4[[#This Row],[Tipo]],Tabela5[Tipo],Tabela5[Id_Carga],-1)</f>
        <v>3</v>
      </c>
      <c r="H4889" s="59">
        <f>MONTH(DATE(2024, FIND(Tabela4[[#This Row],[Mês]], "janfevmarabrmaijunjulagosetoutnovdez")/3 + 1, 1))</f>
        <v>11</v>
      </c>
      <c r="I4889" s="51">
        <v>1</v>
      </c>
      <c r="J4889" s="47">
        <v>2</v>
      </c>
    </row>
    <row r="4890" spans="1:10" x14ac:dyDescent="0.25">
      <c r="A4890" s="59" t="s">
        <v>206</v>
      </c>
      <c r="B4890" s="46" t="s">
        <v>191</v>
      </c>
      <c r="C4890" s="46" t="s">
        <v>178</v>
      </c>
      <c r="D4890" s="46" t="s">
        <v>184</v>
      </c>
      <c r="E4890" s="68">
        <f>_xlfn.XLOOKUP(Tabela4[[#This Row],[Origem]],Tabela2[Estado],Tabela2[Id_Porto],-1)</f>
        <v>2</v>
      </c>
      <c r="F4890" s="68">
        <f>_xlfn.XLOOKUP(Tabela4[[#This Row],[Destino]],Tabela2[Estado],Tabela2[Id_Porto],-1)</f>
        <v>9</v>
      </c>
      <c r="G4890" s="68">
        <f>_xlfn.XLOOKUP(Tabela4[[#This Row],[Tipo]],Tabela5[Tipo],Tabela5[Id_Carga],-1)</f>
        <v>3</v>
      </c>
      <c r="H4890" s="59">
        <f>MONTH(DATE(2024, FIND(Tabela4[[#This Row],[Mês]], "janfevmarabrmaijunjulagosetoutnovdez")/3 + 1, 1))</f>
        <v>11</v>
      </c>
      <c r="I4890" s="51">
        <v>1</v>
      </c>
      <c r="J4890" s="47">
        <v>2</v>
      </c>
    </row>
    <row r="4891" spans="1:10" x14ac:dyDescent="0.25">
      <c r="A4891" s="59" t="s">
        <v>206</v>
      </c>
      <c r="B4891" s="46" t="s">
        <v>191</v>
      </c>
      <c r="C4891" s="46" t="s">
        <v>178</v>
      </c>
      <c r="D4891" s="46" t="s">
        <v>184</v>
      </c>
      <c r="E4891" s="68">
        <f>_xlfn.XLOOKUP(Tabela4[[#This Row],[Origem]],Tabela2[Estado],Tabela2[Id_Porto],-1)</f>
        <v>2</v>
      </c>
      <c r="F4891" s="68">
        <f>_xlfn.XLOOKUP(Tabela4[[#This Row],[Destino]],Tabela2[Estado],Tabela2[Id_Porto],-1)</f>
        <v>9</v>
      </c>
      <c r="G4891" s="68">
        <f>_xlfn.XLOOKUP(Tabela4[[#This Row],[Tipo]],Tabela5[Tipo],Tabela5[Id_Carga],-1)</f>
        <v>3</v>
      </c>
      <c r="H4891" s="59">
        <f>MONTH(DATE(2024, FIND(Tabela4[[#This Row],[Mês]], "janfevmarabrmaijunjulagosetoutnovdez")/3 + 1, 1))</f>
        <v>11</v>
      </c>
      <c r="I4891" s="51">
        <v>1</v>
      </c>
      <c r="J4891" s="47">
        <v>2</v>
      </c>
    </row>
    <row r="4892" spans="1:10" x14ac:dyDescent="0.25">
      <c r="A4892" s="59" t="s">
        <v>206</v>
      </c>
      <c r="B4892" s="46" t="s">
        <v>191</v>
      </c>
      <c r="C4892" s="46" t="s">
        <v>180</v>
      </c>
      <c r="D4892" s="46" t="s">
        <v>177</v>
      </c>
      <c r="E4892" s="68">
        <f>_xlfn.XLOOKUP(Tabela4[[#This Row],[Origem]],Tabela2[Estado],Tabela2[Id_Porto],-1)</f>
        <v>5</v>
      </c>
      <c r="F4892" s="68">
        <f>_xlfn.XLOOKUP(Tabela4[[#This Row],[Destino]],Tabela2[Estado],Tabela2[Id_Porto],-1)</f>
        <v>1</v>
      </c>
      <c r="G4892" s="68">
        <f>_xlfn.XLOOKUP(Tabela4[[#This Row],[Tipo]],Tabela5[Tipo],Tabela5[Id_Carga],-1)</f>
        <v>3</v>
      </c>
      <c r="H4892" s="59">
        <f>MONTH(DATE(2024, FIND(Tabela4[[#This Row],[Mês]], "janfevmarabrmaijunjulagosetoutnovdez")/3 + 1, 1))</f>
        <v>11</v>
      </c>
      <c r="I4892" s="51">
        <v>2</v>
      </c>
      <c r="J4892" s="47">
        <v>2</v>
      </c>
    </row>
    <row r="4893" spans="1:10" x14ac:dyDescent="0.25">
      <c r="A4893" s="59" t="s">
        <v>206</v>
      </c>
      <c r="B4893" s="46" t="s">
        <v>192</v>
      </c>
      <c r="C4893" s="46" t="s">
        <v>180</v>
      </c>
      <c r="D4893" s="46" t="s">
        <v>181</v>
      </c>
      <c r="E4893" s="68">
        <f>_xlfn.XLOOKUP(Tabela4[[#This Row],[Origem]],Tabela2[Estado],Tabela2[Id_Porto],-1)</f>
        <v>5</v>
      </c>
      <c r="F4893" s="68">
        <f>_xlfn.XLOOKUP(Tabela4[[#This Row],[Destino]],Tabela2[Estado],Tabela2[Id_Porto],-1)</f>
        <v>6</v>
      </c>
      <c r="G4893" s="68">
        <f>_xlfn.XLOOKUP(Tabela4[[#This Row],[Tipo]],Tabela5[Tipo],Tabela5[Id_Carga],-1)</f>
        <v>1</v>
      </c>
      <c r="H4893" s="59">
        <f>MONTH(DATE(2024, FIND(Tabela4[[#This Row],[Mês]], "janfevmarabrmaijunjulagosetoutnovdez")/3 + 1, 1))</f>
        <v>11</v>
      </c>
      <c r="I4893" s="51">
        <v>2</v>
      </c>
      <c r="J4893" s="47">
        <v>2</v>
      </c>
    </row>
    <row r="4894" spans="1:10" x14ac:dyDescent="0.25">
      <c r="A4894" s="59" t="s">
        <v>206</v>
      </c>
      <c r="B4894" s="46" t="s">
        <v>191</v>
      </c>
      <c r="C4894" s="46" t="s">
        <v>180</v>
      </c>
      <c r="D4894" s="46" t="s">
        <v>181</v>
      </c>
      <c r="E4894" s="68">
        <f>_xlfn.XLOOKUP(Tabela4[[#This Row],[Origem]],Tabela2[Estado],Tabela2[Id_Porto],-1)</f>
        <v>5</v>
      </c>
      <c r="F4894" s="68">
        <f>_xlfn.XLOOKUP(Tabela4[[#This Row],[Destino]],Tabela2[Estado],Tabela2[Id_Porto],-1)</f>
        <v>6</v>
      </c>
      <c r="G4894" s="68">
        <f>_xlfn.XLOOKUP(Tabela4[[#This Row],[Tipo]],Tabela5[Tipo],Tabela5[Id_Carga],-1)</f>
        <v>3</v>
      </c>
      <c r="H4894" s="59">
        <f>MONTH(DATE(2024, FIND(Tabela4[[#This Row],[Mês]], "janfevmarabrmaijunjulagosetoutnovdez")/3 + 1, 1))</f>
        <v>11</v>
      </c>
      <c r="I4894" s="51">
        <v>1</v>
      </c>
      <c r="J4894" s="47">
        <v>2</v>
      </c>
    </row>
    <row r="4895" spans="1:10" x14ac:dyDescent="0.25">
      <c r="A4895" s="59" t="s">
        <v>206</v>
      </c>
      <c r="B4895" s="46" t="s">
        <v>192</v>
      </c>
      <c r="C4895" s="46" t="s">
        <v>180</v>
      </c>
      <c r="D4895" s="46" t="s">
        <v>182</v>
      </c>
      <c r="E4895" s="68">
        <f>_xlfn.XLOOKUP(Tabela4[[#This Row],[Origem]],Tabela2[Estado],Tabela2[Id_Porto],-1)</f>
        <v>5</v>
      </c>
      <c r="F4895" s="68">
        <f>_xlfn.XLOOKUP(Tabela4[[#This Row],[Destino]],Tabela2[Estado],Tabela2[Id_Porto],-1)</f>
        <v>7</v>
      </c>
      <c r="G4895" s="68">
        <f>_xlfn.XLOOKUP(Tabela4[[#This Row],[Tipo]],Tabela5[Tipo],Tabela5[Id_Carga],-1)</f>
        <v>1</v>
      </c>
      <c r="H4895" s="59">
        <f>MONTH(DATE(2024, FIND(Tabela4[[#This Row],[Mês]], "janfevmarabrmaijunjulagosetoutnovdez")/3 + 1, 1))</f>
        <v>11</v>
      </c>
      <c r="I4895" s="51">
        <v>2</v>
      </c>
      <c r="J4895" s="47">
        <v>2</v>
      </c>
    </row>
    <row r="4896" spans="1:10" x14ac:dyDescent="0.25">
      <c r="A4896" s="59" t="s">
        <v>206</v>
      </c>
      <c r="B4896" s="46" t="s">
        <v>193</v>
      </c>
      <c r="C4896" s="46" t="s">
        <v>180</v>
      </c>
      <c r="D4896" s="46" t="s">
        <v>183</v>
      </c>
      <c r="E4896" s="68">
        <f>_xlfn.XLOOKUP(Tabela4[[#This Row],[Origem]],Tabela2[Estado],Tabela2[Id_Porto],-1)</f>
        <v>5</v>
      </c>
      <c r="F4896" s="68">
        <f>_xlfn.XLOOKUP(Tabela4[[#This Row],[Destino]],Tabela2[Estado],Tabela2[Id_Porto],-1)</f>
        <v>8</v>
      </c>
      <c r="G4896" s="68">
        <f>_xlfn.XLOOKUP(Tabela4[[#This Row],[Tipo]],Tabela5[Tipo],Tabela5[Id_Carga],-1)</f>
        <v>4</v>
      </c>
      <c r="H4896" s="59">
        <f>MONTH(DATE(2024, FIND(Tabela4[[#This Row],[Mês]], "janfevmarabrmaijunjulagosetoutnovdez")/3 + 1, 1))</f>
        <v>11</v>
      </c>
      <c r="I4896" s="51">
        <v>1</v>
      </c>
      <c r="J4896" s="47">
        <v>2</v>
      </c>
    </row>
    <row r="4897" spans="1:10" x14ac:dyDescent="0.25">
      <c r="A4897" s="59" t="s">
        <v>206</v>
      </c>
      <c r="B4897" s="46" t="s">
        <v>192</v>
      </c>
      <c r="C4897" s="46" t="s">
        <v>180</v>
      </c>
      <c r="D4897" s="46" t="s">
        <v>186</v>
      </c>
      <c r="E4897" s="68">
        <f>_xlfn.XLOOKUP(Tabela4[[#This Row],[Origem]],Tabela2[Estado],Tabela2[Id_Porto],-1)</f>
        <v>5</v>
      </c>
      <c r="F4897" s="68">
        <f>_xlfn.XLOOKUP(Tabela4[[#This Row],[Destino]],Tabela2[Estado],Tabela2[Id_Porto],-1)</f>
        <v>11</v>
      </c>
      <c r="G4897" s="68">
        <f>_xlfn.XLOOKUP(Tabela4[[#This Row],[Tipo]],Tabela5[Tipo],Tabela5[Id_Carga],-1)</f>
        <v>1</v>
      </c>
      <c r="H4897" s="59">
        <f>MONTH(DATE(2024, FIND(Tabela4[[#This Row],[Mês]], "janfevmarabrmaijunjulagosetoutnovdez")/3 + 1, 1))</f>
        <v>11</v>
      </c>
      <c r="I4897" s="51">
        <v>2</v>
      </c>
      <c r="J4897" s="47">
        <v>2</v>
      </c>
    </row>
    <row r="4898" spans="1:10" x14ac:dyDescent="0.25">
      <c r="A4898" s="59" t="s">
        <v>206</v>
      </c>
      <c r="B4898" s="46" t="s">
        <v>191</v>
      </c>
      <c r="C4898" s="46" t="s">
        <v>180</v>
      </c>
      <c r="D4898" s="46" t="s">
        <v>186</v>
      </c>
      <c r="E4898" s="68">
        <f>_xlfn.XLOOKUP(Tabela4[[#This Row],[Origem]],Tabela2[Estado],Tabela2[Id_Porto],-1)</f>
        <v>5</v>
      </c>
      <c r="F4898" s="68">
        <f>_xlfn.XLOOKUP(Tabela4[[#This Row],[Destino]],Tabela2[Estado],Tabela2[Id_Porto],-1)</f>
        <v>11</v>
      </c>
      <c r="G4898" s="68">
        <f>_xlfn.XLOOKUP(Tabela4[[#This Row],[Tipo]],Tabela5[Tipo],Tabela5[Id_Carga],-1)</f>
        <v>3</v>
      </c>
      <c r="H4898" s="59">
        <f>MONTH(DATE(2024, FIND(Tabela4[[#This Row],[Mês]], "janfevmarabrmaijunjulagosetoutnovdez")/3 + 1, 1))</f>
        <v>11</v>
      </c>
      <c r="I4898" s="51">
        <v>1</v>
      </c>
      <c r="J4898" s="47">
        <v>2</v>
      </c>
    </row>
    <row r="4899" spans="1:10" x14ac:dyDescent="0.25">
      <c r="A4899" s="59" t="s">
        <v>206</v>
      </c>
      <c r="B4899" s="46" t="s">
        <v>193</v>
      </c>
      <c r="C4899" s="46" t="s">
        <v>180</v>
      </c>
      <c r="D4899" s="46" t="s">
        <v>186</v>
      </c>
      <c r="E4899" s="68">
        <f>_xlfn.XLOOKUP(Tabela4[[#This Row],[Origem]],Tabela2[Estado],Tabela2[Id_Porto],-1)</f>
        <v>5</v>
      </c>
      <c r="F4899" s="68">
        <f>_xlfn.XLOOKUP(Tabela4[[#This Row],[Destino]],Tabela2[Estado],Tabela2[Id_Porto],-1)</f>
        <v>11</v>
      </c>
      <c r="G4899" s="68">
        <f>_xlfn.XLOOKUP(Tabela4[[#This Row],[Tipo]],Tabela5[Tipo],Tabela5[Id_Carga],-1)</f>
        <v>4</v>
      </c>
      <c r="H4899" s="59">
        <f>MONTH(DATE(2024, FIND(Tabela4[[#This Row],[Mês]], "janfevmarabrmaijunjulagosetoutnovdez")/3 + 1, 1))</f>
        <v>11</v>
      </c>
      <c r="I4899" s="51">
        <v>1</v>
      </c>
      <c r="J4899" s="47">
        <v>2</v>
      </c>
    </row>
    <row r="4900" spans="1:10" x14ac:dyDescent="0.25">
      <c r="A4900" s="59" t="s">
        <v>206</v>
      </c>
      <c r="B4900" s="46" t="s">
        <v>191</v>
      </c>
      <c r="C4900" s="46" t="s">
        <v>180</v>
      </c>
      <c r="D4900" s="46" t="s">
        <v>184</v>
      </c>
      <c r="E4900" s="68">
        <f>_xlfn.XLOOKUP(Tabela4[[#This Row],[Origem]],Tabela2[Estado],Tabela2[Id_Porto],-1)</f>
        <v>5</v>
      </c>
      <c r="F4900" s="68">
        <f>_xlfn.XLOOKUP(Tabela4[[#This Row],[Destino]],Tabela2[Estado],Tabela2[Id_Porto],-1)</f>
        <v>9</v>
      </c>
      <c r="G4900" s="68">
        <f>_xlfn.XLOOKUP(Tabela4[[#This Row],[Tipo]],Tabela5[Tipo],Tabela5[Id_Carga],-1)</f>
        <v>3</v>
      </c>
      <c r="H4900" s="59">
        <f>MONTH(DATE(2024, FIND(Tabela4[[#This Row],[Mês]], "janfevmarabrmaijunjulagosetoutnovdez")/3 + 1, 1))</f>
        <v>11</v>
      </c>
      <c r="I4900" s="51">
        <v>2</v>
      </c>
      <c r="J4900" s="47">
        <v>2</v>
      </c>
    </row>
    <row r="4901" spans="1:10" x14ac:dyDescent="0.25">
      <c r="A4901" s="59" t="s">
        <v>206</v>
      </c>
      <c r="B4901" s="46" t="s">
        <v>193</v>
      </c>
      <c r="C4901" s="46" t="s">
        <v>180</v>
      </c>
      <c r="D4901" s="46" t="s">
        <v>184</v>
      </c>
      <c r="E4901" s="68">
        <f>_xlfn.XLOOKUP(Tabela4[[#This Row],[Origem]],Tabela2[Estado],Tabela2[Id_Porto],-1)</f>
        <v>5</v>
      </c>
      <c r="F4901" s="68">
        <f>_xlfn.XLOOKUP(Tabela4[[#This Row],[Destino]],Tabela2[Estado],Tabela2[Id_Porto],-1)</f>
        <v>9</v>
      </c>
      <c r="G4901" s="68">
        <f>_xlfn.XLOOKUP(Tabela4[[#This Row],[Tipo]],Tabela5[Tipo],Tabela5[Id_Carga],-1)</f>
        <v>4</v>
      </c>
      <c r="H4901" s="59">
        <f>MONTH(DATE(2024, FIND(Tabela4[[#This Row],[Mês]], "janfevmarabrmaijunjulagosetoutnovdez")/3 + 1, 1))</f>
        <v>11</v>
      </c>
      <c r="I4901" s="51">
        <v>1</v>
      </c>
      <c r="J4901" s="47">
        <v>2</v>
      </c>
    </row>
    <row r="4902" spans="1:10" x14ac:dyDescent="0.25">
      <c r="A4902" s="59" t="s">
        <v>206</v>
      </c>
      <c r="B4902" s="46" t="s">
        <v>193</v>
      </c>
      <c r="C4902" s="46" t="s">
        <v>185</v>
      </c>
      <c r="D4902" s="46" t="s">
        <v>183</v>
      </c>
      <c r="E4902" s="68">
        <f>_xlfn.XLOOKUP(Tabela4[[#This Row],[Origem]],Tabela2[Estado],Tabela2[Id_Porto],-1)</f>
        <v>10</v>
      </c>
      <c r="F4902" s="68">
        <f>_xlfn.XLOOKUP(Tabela4[[#This Row],[Destino]],Tabela2[Estado],Tabela2[Id_Porto],-1)</f>
        <v>8</v>
      </c>
      <c r="G4902" s="68">
        <f>_xlfn.XLOOKUP(Tabela4[[#This Row],[Tipo]],Tabela5[Tipo],Tabela5[Id_Carga],-1)</f>
        <v>4</v>
      </c>
      <c r="H4902" s="59">
        <f>MONTH(DATE(2024, FIND(Tabela4[[#This Row],[Mês]], "janfevmarabrmaijunjulagosetoutnovdez")/3 + 1, 1))</f>
        <v>11</v>
      </c>
      <c r="I4902" s="51">
        <v>1</v>
      </c>
      <c r="J4902" s="47">
        <v>2</v>
      </c>
    </row>
    <row r="4903" spans="1:10" x14ac:dyDescent="0.25">
      <c r="A4903" s="59" t="s">
        <v>206</v>
      </c>
      <c r="B4903" s="46" t="s">
        <v>193</v>
      </c>
      <c r="C4903" s="46" t="s">
        <v>185</v>
      </c>
      <c r="D4903" s="46" t="s">
        <v>186</v>
      </c>
      <c r="E4903" s="68">
        <f>_xlfn.XLOOKUP(Tabela4[[#This Row],[Origem]],Tabela2[Estado],Tabela2[Id_Porto],-1)</f>
        <v>10</v>
      </c>
      <c r="F4903" s="68">
        <f>_xlfn.XLOOKUP(Tabela4[[#This Row],[Destino]],Tabela2[Estado],Tabela2[Id_Porto],-1)</f>
        <v>11</v>
      </c>
      <c r="G4903" s="68">
        <f>_xlfn.XLOOKUP(Tabela4[[#This Row],[Tipo]],Tabela5[Tipo],Tabela5[Id_Carga],-1)</f>
        <v>4</v>
      </c>
      <c r="H4903" s="59">
        <f>MONTH(DATE(2024, FIND(Tabela4[[#This Row],[Mês]], "janfevmarabrmaijunjulagosetoutnovdez")/3 + 1, 1))</f>
        <v>11</v>
      </c>
      <c r="I4903" s="51">
        <v>1</v>
      </c>
      <c r="J4903" s="47">
        <v>2</v>
      </c>
    </row>
    <row r="4904" spans="1:10" x14ac:dyDescent="0.25">
      <c r="A4904" s="59" t="s">
        <v>206</v>
      </c>
      <c r="B4904" s="46" t="s">
        <v>191</v>
      </c>
      <c r="C4904" s="46" t="s">
        <v>185</v>
      </c>
      <c r="D4904" s="46" t="s">
        <v>184</v>
      </c>
      <c r="E4904" s="68">
        <f>_xlfn.XLOOKUP(Tabela4[[#This Row],[Origem]],Tabela2[Estado],Tabela2[Id_Porto],-1)</f>
        <v>10</v>
      </c>
      <c r="F4904" s="68">
        <f>_xlfn.XLOOKUP(Tabela4[[#This Row],[Destino]],Tabela2[Estado],Tabela2[Id_Porto],-1)</f>
        <v>9</v>
      </c>
      <c r="G4904" s="68">
        <f>_xlfn.XLOOKUP(Tabela4[[#This Row],[Tipo]],Tabela5[Tipo],Tabela5[Id_Carga],-1)</f>
        <v>3</v>
      </c>
      <c r="H4904" s="59">
        <f>MONTH(DATE(2024, FIND(Tabela4[[#This Row],[Mês]], "janfevmarabrmaijunjulagosetoutnovdez")/3 + 1, 1))</f>
        <v>11</v>
      </c>
      <c r="I4904" s="51">
        <v>1</v>
      </c>
      <c r="J4904" s="47">
        <v>2</v>
      </c>
    </row>
    <row r="4905" spans="1:10" x14ac:dyDescent="0.25">
      <c r="A4905" s="59" t="s">
        <v>206</v>
      </c>
      <c r="B4905" s="46" t="s">
        <v>193</v>
      </c>
      <c r="C4905" s="46" t="s">
        <v>183</v>
      </c>
      <c r="D4905" s="46" t="s">
        <v>181</v>
      </c>
      <c r="E4905" s="68">
        <f>_xlfn.XLOOKUP(Tabela4[[#This Row],[Origem]],Tabela2[Estado],Tabela2[Id_Porto],-1)</f>
        <v>8</v>
      </c>
      <c r="F4905" s="68">
        <f>_xlfn.XLOOKUP(Tabela4[[#This Row],[Destino]],Tabela2[Estado],Tabela2[Id_Porto],-1)</f>
        <v>6</v>
      </c>
      <c r="G4905" s="68">
        <f>_xlfn.XLOOKUP(Tabela4[[#This Row],[Tipo]],Tabela5[Tipo],Tabela5[Id_Carga],-1)</f>
        <v>4</v>
      </c>
      <c r="H4905" s="59">
        <f>MONTH(DATE(2024, FIND(Tabela4[[#This Row],[Mês]], "janfevmarabrmaijunjulagosetoutnovdez")/3 + 1, 1))</f>
        <v>11</v>
      </c>
      <c r="I4905" s="51">
        <v>1</v>
      </c>
      <c r="J4905" s="47">
        <v>2</v>
      </c>
    </row>
    <row r="4906" spans="1:10" x14ac:dyDescent="0.25">
      <c r="A4906" s="59" t="s">
        <v>206</v>
      </c>
      <c r="B4906" s="46" t="s">
        <v>191</v>
      </c>
      <c r="C4906" s="46" t="s">
        <v>183</v>
      </c>
      <c r="D4906" s="46" t="s">
        <v>180</v>
      </c>
      <c r="E4906" s="68">
        <f>_xlfn.XLOOKUP(Tabela4[[#This Row],[Origem]],Tabela2[Estado],Tabela2[Id_Porto],-1)</f>
        <v>8</v>
      </c>
      <c r="F4906" s="68">
        <f>_xlfn.XLOOKUP(Tabela4[[#This Row],[Destino]],Tabela2[Estado],Tabela2[Id_Porto],-1)</f>
        <v>5</v>
      </c>
      <c r="G4906" s="68">
        <f>_xlfn.XLOOKUP(Tabela4[[#This Row],[Tipo]],Tabela5[Tipo],Tabela5[Id_Carga],-1)</f>
        <v>3</v>
      </c>
      <c r="H4906" s="59">
        <f>MONTH(DATE(2024, FIND(Tabela4[[#This Row],[Mês]], "janfevmarabrmaijunjulagosetoutnovdez")/3 + 1, 1))</f>
        <v>11</v>
      </c>
      <c r="I4906" s="51">
        <v>1</v>
      </c>
      <c r="J4906" s="47">
        <v>2</v>
      </c>
    </row>
    <row r="4907" spans="1:10" x14ac:dyDescent="0.25">
      <c r="A4907" s="59" t="s">
        <v>206</v>
      </c>
      <c r="B4907" s="46" t="s">
        <v>191</v>
      </c>
      <c r="C4907" s="46" t="s">
        <v>183</v>
      </c>
      <c r="D4907" s="46" t="s">
        <v>186</v>
      </c>
      <c r="E4907" s="68">
        <f>_xlfn.XLOOKUP(Tabela4[[#This Row],[Origem]],Tabela2[Estado],Tabela2[Id_Porto],-1)</f>
        <v>8</v>
      </c>
      <c r="F4907" s="68">
        <f>_xlfn.XLOOKUP(Tabela4[[#This Row],[Destino]],Tabela2[Estado],Tabela2[Id_Porto],-1)</f>
        <v>11</v>
      </c>
      <c r="G4907" s="68">
        <f>_xlfn.XLOOKUP(Tabela4[[#This Row],[Tipo]],Tabela5[Tipo],Tabela5[Id_Carga],-1)</f>
        <v>3</v>
      </c>
      <c r="H4907" s="59">
        <f>MONTH(DATE(2024, FIND(Tabela4[[#This Row],[Mês]], "janfevmarabrmaijunjulagosetoutnovdez")/3 + 1, 1))</f>
        <v>11</v>
      </c>
      <c r="I4907" s="51">
        <v>1</v>
      </c>
      <c r="J4907" s="47">
        <v>2</v>
      </c>
    </row>
    <row r="4908" spans="1:10" x14ac:dyDescent="0.25">
      <c r="A4908" s="59" t="s">
        <v>206</v>
      </c>
      <c r="B4908" s="46" t="s">
        <v>191</v>
      </c>
      <c r="C4908" s="46" t="s">
        <v>183</v>
      </c>
      <c r="D4908" s="46" t="s">
        <v>186</v>
      </c>
      <c r="E4908" s="68">
        <f>_xlfn.XLOOKUP(Tabela4[[#This Row],[Origem]],Tabela2[Estado],Tabela2[Id_Porto],-1)</f>
        <v>8</v>
      </c>
      <c r="F4908" s="68">
        <f>_xlfn.XLOOKUP(Tabela4[[#This Row],[Destino]],Tabela2[Estado],Tabela2[Id_Porto],-1)</f>
        <v>11</v>
      </c>
      <c r="G4908" s="68">
        <f>_xlfn.XLOOKUP(Tabela4[[#This Row],[Tipo]],Tabela5[Tipo],Tabela5[Id_Carga],-1)</f>
        <v>3</v>
      </c>
      <c r="H4908" s="59">
        <f>MONTH(DATE(2024, FIND(Tabela4[[#This Row],[Mês]], "janfevmarabrmaijunjulagosetoutnovdez")/3 + 1, 1))</f>
        <v>11</v>
      </c>
      <c r="I4908" s="51">
        <v>1</v>
      </c>
      <c r="J4908" s="47">
        <v>2</v>
      </c>
    </row>
    <row r="4909" spans="1:10" x14ac:dyDescent="0.25">
      <c r="A4909" s="59" t="s">
        <v>206</v>
      </c>
      <c r="B4909" s="46" t="s">
        <v>191</v>
      </c>
      <c r="C4909" s="46" t="s">
        <v>187</v>
      </c>
      <c r="D4909" s="46" t="s">
        <v>180</v>
      </c>
      <c r="E4909" s="68">
        <f>_xlfn.XLOOKUP(Tabela4[[#This Row],[Origem]],Tabela2[Estado],Tabela2[Id_Porto],-1)</f>
        <v>12</v>
      </c>
      <c r="F4909" s="68">
        <f>_xlfn.XLOOKUP(Tabela4[[#This Row],[Destino]],Tabela2[Estado],Tabela2[Id_Porto],-1)</f>
        <v>5</v>
      </c>
      <c r="G4909" s="68">
        <f>_xlfn.XLOOKUP(Tabela4[[#This Row],[Tipo]],Tabela5[Tipo],Tabela5[Id_Carga],-1)</f>
        <v>3</v>
      </c>
      <c r="H4909" s="59">
        <f>MONTH(DATE(2024, FIND(Tabela4[[#This Row],[Mês]], "janfevmarabrmaijunjulagosetoutnovdez")/3 + 1, 1))</f>
        <v>11</v>
      </c>
      <c r="I4909" s="51">
        <v>2</v>
      </c>
      <c r="J4909" s="47">
        <v>2</v>
      </c>
    </row>
    <row r="4910" spans="1:10" x14ac:dyDescent="0.25">
      <c r="A4910" s="59" t="s">
        <v>206</v>
      </c>
      <c r="B4910" s="46" t="s">
        <v>192</v>
      </c>
      <c r="C4910" s="46" t="s">
        <v>187</v>
      </c>
      <c r="D4910" s="46" t="s">
        <v>186</v>
      </c>
      <c r="E4910" s="68">
        <f>_xlfn.XLOOKUP(Tabela4[[#This Row],[Origem]],Tabela2[Estado],Tabela2[Id_Porto],-1)</f>
        <v>12</v>
      </c>
      <c r="F4910" s="68">
        <f>_xlfn.XLOOKUP(Tabela4[[#This Row],[Destino]],Tabela2[Estado],Tabela2[Id_Porto],-1)</f>
        <v>11</v>
      </c>
      <c r="G4910" s="68">
        <f>_xlfn.XLOOKUP(Tabela4[[#This Row],[Tipo]],Tabela5[Tipo],Tabela5[Id_Carga],-1)</f>
        <v>1</v>
      </c>
      <c r="H4910" s="59">
        <f>MONTH(DATE(2024, FIND(Tabela4[[#This Row],[Mês]], "janfevmarabrmaijunjulagosetoutnovdez")/3 + 1, 1))</f>
        <v>11</v>
      </c>
      <c r="I4910" s="51">
        <v>2</v>
      </c>
      <c r="J4910" s="47">
        <v>2</v>
      </c>
    </row>
    <row r="4911" spans="1:10" x14ac:dyDescent="0.25">
      <c r="A4911" s="59" t="s">
        <v>206</v>
      </c>
      <c r="B4911" s="46" t="s">
        <v>192</v>
      </c>
      <c r="C4911" s="46" t="s">
        <v>186</v>
      </c>
      <c r="D4911" s="46" t="s">
        <v>177</v>
      </c>
      <c r="E4911" s="68">
        <f>_xlfn.XLOOKUP(Tabela4[[#This Row],[Origem]],Tabela2[Estado],Tabela2[Id_Porto],-1)</f>
        <v>11</v>
      </c>
      <c r="F4911" s="68">
        <f>_xlfn.XLOOKUP(Tabela4[[#This Row],[Destino]],Tabela2[Estado],Tabela2[Id_Porto],-1)</f>
        <v>1</v>
      </c>
      <c r="G4911" s="68">
        <f>_xlfn.XLOOKUP(Tabela4[[#This Row],[Tipo]],Tabela5[Tipo],Tabela5[Id_Carga],-1)</f>
        <v>1</v>
      </c>
      <c r="H4911" s="59">
        <f>MONTH(DATE(2024, FIND(Tabela4[[#This Row],[Mês]], "janfevmarabrmaijunjulagosetoutnovdez")/3 + 1, 1))</f>
        <v>11</v>
      </c>
      <c r="I4911" s="51">
        <v>2</v>
      </c>
      <c r="J4911" s="47">
        <v>2</v>
      </c>
    </row>
    <row r="4912" spans="1:10" x14ac:dyDescent="0.25">
      <c r="A4912" s="59" t="s">
        <v>206</v>
      </c>
      <c r="B4912" s="46" t="s">
        <v>191</v>
      </c>
      <c r="C4912" s="46" t="s">
        <v>186</v>
      </c>
      <c r="D4912" s="46" t="s">
        <v>177</v>
      </c>
      <c r="E4912" s="68">
        <f>_xlfn.XLOOKUP(Tabela4[[#This Row],[Origem]],Tabela2[Estado],Tabela2[Id_Porto],-1)</f>
        <v>11</v>
      </c>
      <c r="F4912" s="68">
        <f>_xlfn.XLOOKUP(Tabela4[[#This Row],[Destino]],Tabela2[Estado],Tabela2[Id_Porto],-1)</f>
        <v>1</v>
      </c>
      <c r="G4912" s="68">
        <f>_xlfn.XLOOKUP(Tabela4[[#This Row],[Tipo]],Tabela5[Tipo],Tabela5[Id_Carga],-1)</f>
        <v>3</v>
      </c>
      <c r="H4912" s="59">
        <f>MONTH(DATE(2024, FIND(Tabela4[[#This Row],[Mês]], "janfevmarabrmaijunjulagosetoutnovdez")/3 + 1, 1))</f>
        <v>11</v>
      </c>
      <c r="I4912" s="51">
        <v>1</v>
      </c>
      <c r="J4912" s="47">
        <v>2</v>
      </c>
    </row>
    <row r="4913" spans="1:10" x14ac:dyDescent="0.25">
      <c r="A4913" s="59" t="s">
        <v>206</v>
      </c>
      <c r="B4913" s="46" t="s">
        <v>191</v>
      </c>
      <c r="C4913" s="46" t="s">
        <v>186</v>
      </c>
      <c r="D4913" s="46" t="s">
        <v>86</v>
      </c>
      <c r="E4913" s="68">
        <f>_xlfn.XLOOKUP(Tabela4[[#This Row],[Origem]],Tabela2[Estado],Tabela2[Id_Porto],-1)</f>
        <v>11</v>
      </c>
      <c r="F4913" s="68">
        <f>_xlfn.XLOOKUP(Tabela4[[#This Row],[Destino]],Tabela2[Estado],Tabela2[Id_Porto],-1)</f>
        <v>4</v>
      </c>
      <c r="G4913" s="68">
        <f>_xlfn.XLOOKUP(Tabela4[[#This Row],[Tipo]],Tabela5[Tipo],Tabela5[Id_Carga],-1)</f>
        <v>3</v>
      </c>
      <c r="H4913" s="59">
        <f>MONTH(DATE(2024, FIND(Tabela4[[#This Row],[Mês]], "janfevmarabrmaijunjulagosetoutnovdez")/3 + 1, 1))</f>
        <v>11</v>
      </c>
      <c r="I4913" s="51">
        <v>1</v>
      </c>
      <c r="J4913" s="47">
        <v>2</v>
      </c>
    </row>
    <row r="4914" spans="1:10" x14ac:dyDescent="0.25">
      <c r="A4914" s="59" t="s">
        <v>206</v>
      </c>
      <c r="B4914" s="46" t="s">
        <v>191</v>
      </c>
      <c r="C4914" s="46" t="s">
        <v>186</v>
      </c>
      <c r="D4914" s="46" t="s">
        <v>86</v>
      </c>
      <c r="E4914" s="68">
        <f>_xlfn.XLOOKUP(Tabela4[[#This Row],[Origem]],Tabela2[Estado],Tabela2[Id_Porto],-1)</f>
        <v>11</v>
      </c>
      <c r="F4914" s="68">
        <f>_xlfn.XLOOKUP(Tabela4[[#This Row],[Destino]],Tabela2[Estado],Tabela2[Id_Porto],-1)</f>
        <v>4</v>
      </c>
      <c r="G4914" s="68">
        <f>_xlfn.XLOOKUP(Tabela4[[#This Row],[Tipo]],Tabela5[Tipo],Tabela5[Id_Carga],-1)</f>
        <v>3</v>
      </c>
      <c r="H4914" s="59">
        <f>MONTH(DATE(2024, FIND(Tabela4[[#This Row],[Mês]], "janfevmarabrmaijunjulagosetoutnovdez")/3 + 1, 1))</f>
        <v>11</v>
      </c>
      <c r="I4914" s="51">
        <v>1</v>
      </c>
      <c r="J4914" s="47">
        <v>2</v>
      </c>
    </row>
    <row r="4915" spans="1:10" x14ac:dyDescent="0.25">
      <c r="A4915" s="59" t="s">
        <v>206</v>
      </c>
      <c r="B4915" s="46" t="s">
        <v>191</v>
      </c>
      <c r="C4915" s="46" t="s">
        <v>186</v>
      </c>
      <c r="D4915" s="46" t="s">
        <v>180</v>
      </c>
      <c r="E4915" s="68">
        <f>_xlfn.XLOOKUP(Tabela4[[#This Row],[Origem]],Tabela2[Estado],Tabela2[Id_Porto],-1)</f>
        <v>11</v>
      </c>
      <c r="F4915" s="68">
        <f>_xlfn.XLOOKUP(Tabela4[[#This Row],[Destino]],Tabela2[Estado],Tabela2[Id_Porto],-1)</f>
        <v>5</v>
      </c>
      <c r="G4915" s="68">
        <f>_xlfn.XLOOKUP(Tabela4[[#This Row],[Tipo]],Tabela5[Tipo],Tabela5[Id_Carga],-1)</f>
        <v>3</v>
      </c>
      <c r="H4915" s="59">
        <f>MONTH(DATE(2024, FIND(Tabela4[[#This Row],[Mês]], "janfevmarabrmaijunjulagosetoutnovdez")/3 + 1, 1))</f>
        <v>11</v>
      </c>
      <c r="I4915" s="51">
        <v>1</v>
      </c>
      <c r="J4915" s="47">
        <v>2</v>
      </c>
    </row>
    <row r="4916" spans="1:10" x14ac:dyDescent="0.25">
      <c r="A4916" s="59" t="s">
        <v>206</v>
      </c>
      <c r="B4916" s="46" t="s">
        <v>193</v>
      </c>
      <c r="C4916" s="46" t="s">
        <v>186</v>
      </c>
      <c r="D4916" s="46" t="s">
        <v>187</v>
      </c>
      <c r="E4916" s="68">
        <f>_xlfn.XLOOKUP(Tabela4[[#This Row],[Origem]],Tabela2[Estado],Tabela2[Id_Porto],-1)</f>
        <v>11</v>
      </c>
      <c r="F4916" s="68">
        <f>_xlfn.XLOOKUP(Tabela4[[#This Row],[Destino]],Tabela2[Estado],Tabela2[Id_Porto],-1)</f>
        <v>12</v>
      </c>
      <c r="G4916" s="68">
        <f>_xlfn.XLOOKUP(Tabela4[[#This Row],[Tipo]],Tabela5[Tipo],Tabela5[Id_Carga],-1)</f>
        <v>4</v>
      </c>
      <c r="H4916" s="59">
        <f>MONTH(DATE(2024, FIND(Tabela4[[#This Row],[Mês]], "janfevmarabrmaijunjulagosetoutnovdez")/3 + 1, 1))</f>
        <v>11</v>
      </c>
      <c r="I4916" s="51">
        <v>1</v>
      </c>
      <c r="J4916" s="47">
        <v>2</v>
      </c>
    </row>
    <row r="4917" spans="1:10" x14ac:dyDescent="0.25">
      <c r="A4917" s="59" t="s">
        <v>206</v>
      </c>
      <c r="B4917" s="46" t="s">
        <v>193</v>
      </c>
      <c r="C4917" s="46" t="s">
        <v>186</v>
      </c>
      <c r="D4917" s="46" t="s">
        <v>186</v>
      </c>
      <c r="E4917" s="68">
        <f>_xlfn.XLOOKUP(Tabela4[[#This Row],[Origem]],Tabela2[Estado],Tabela2[Id_Porto],-1)</f>
        <v>11</v>
      </c>
      <c r="F4917" s="68">
        <f>_xlfn.XLOOKUP(Tabela4[[#This Row],[Destino]],Tabela2[Estado],Tabela2[Id_Porto],-1)</f>
        <v>11</v>
      </c>
      <c r="G4917" s="68">
        <f>_xlfn.XLOOKUP(Tabela4[[#This Row],[Tipo]],Tabela5[Tipo],Tabela5[Id_Carga],-1)</f>
        <v>4</v>
      </c>
      <c r="H4917" s="59">
        <f>MONTH(DATE(2024, FIND(Tabela4[[#This Row],[Mês]], "janfevmarabrmaijunjulagosetoutnovdez")/3 + 1, 1))</f>
        <v>11</v>
      </c>
      <c r="I4917" s="51">
        <v>1</v>
      </c>
      <c r="J4917" s="47">
        <v>2</v>
      </c>
    </row>
    <row r="4918" spans="1:10" x14ac:dyDescent="0.25">
      <c r="A4918" s="59" t="s">
        <v>206</v>
      </c>
      <c r="B4918" s="46" t="s">
        <v>191</v>
      </c>
      <c r="C4918" s="46" t="s">
        <v>184</v>
      </c>
      <c r="D4918" s="46" t="s">
        <v>181</v>
      </c>
      <c r="E4918" s="68">
        <f>_xlfn.XLOOKUP(Tabela4[[#This Row],[Origem]],Tabela2[Estado],Tabela2[Id_Porto],-1)</f>
        <v>9</v>
      </c>
      <c r="F4918" s="68">
        <f>_xlfn.XLOOKUP(Tabela4[[#This Row],[Destino]],Tabela2[Estado],Tabela2[Id_Porto],-1)</f>
        <v>6</v>
      </c>
      <c r="G4918" s="68">
        <f>_xlfn.XLOOKUP(Tabela4[[#This Row],[Tipo]],Tabela5[Tipo],Tabela5[Id_Carga],-1)</f>
        <v>3</v>
      </c>
      <c r="H4918" s="59">
        <f>MONTH(DATE(2024, FIND(Tabela4[[#This Row],[Mês]], "janfevmarabrmaijunjulagosetoutnovdez")/3 + 1, 1))</f>
        <v>11</v>
      </c>
      <c r="I4918" s="51">
        <v>1</v>
      </c>
      <c r="J4918" s="47">
        <v>2</v>
      </c>
    </row>
    <row r="4919" spans="1:10" x14ac:dyDescent="0.25">
      <c r="A4919" s="59" t="s">
        <v>206</v>
      </c>
      <c r="B4919" s="46" t="s">
        <v>191</v>
      </c>
      <c r="C4919" s="46" t="s">
        <v>184</v>
      </c>
      <c r="D4919" s="46" t="s">
        <v>178</v>
      </c>
      <c r="E4919" s="68">
        <f>_xlfn.XLOOKUP(Tabela4[[#This Row],[Origem]],Tabela2[Estado],Tabela2[Id_Porto],-1)</f>
        <v>9</v>
      </c>
      <c r="F4919" s="68">
        <f>_xlfn.XLOOKUP(Tabela4[[#This Row],[Destino]],Tabela2[Estado],Tabela2[Id_Porto],-1)</f>
        <v>2</v>
      </c>
      <c r="G4919" s="68">
        <f>_xlfn.XLOOKUP(Tabela4[[#This Row],[Tipo]],Tabela5[Tipo],Tabela5[Id_Carga],-1)</f>
        <v>3</v>
      </c>
      <c r="H4919" s="59">
        <f>MONTH(DATE(2024, FIND(Tabela4[[#This Row],[Mês]], "janfevmarabrmaijunjulagosetoutnovdez")/3 + 1, 1))</f>
        <v>11</v>
      </c>
      <c r="I4919" s="51">
        <v>1</v>
      </c>
      <c r="J4919" s="47">
        <v>2</v>
      </c>
    </row>
    <row r="4920" spans="1:10" x14ac:dyDescent="0.25">
      <c r="A4920" s="59" t="s">
        <v>206</v>
      </c>
      <c r="B4920" s="46" t="s">
        <v>192</v>
      </c>
      <c r="C4920" s="46" t="s">
        <v>177</v>
      </c>
      <c r="D4920" s="46" t="s">
        <v>181</v>
      </c>
      <c r="E4920" s="68">
        <f>_xlfn.XLOOKUP(Tabela4[[#This Row],[Origem]],Tabela2[Estado],Tabela2[Id_Porto],-1)</f>
        <v>1</v>
      </c>
      <c r="F4920" s="68">
        <f>_xlfn.XLOOKUP(Tabela4[[#This Row],[Destino]],Tabela2[Estado],Tabela2[Id_Porto],-1)</f>
        <v>6</v>
      </c>
      <c r="G4920" s="68">
        <f>_xlfn.XLOOKUP(Tabela4[[#This Row],[Tipo]],Tabela5[Tipo],Tabela5[Id_Carga],-1)</f>
        <v>1</v>
      </c>
      <c r="H4920" s="59">
        <f>MONTH(DATE(2024, FIND(Tabela4[[#This Row],[Mês]], "janfevmarabrmaijunjulagosetoutnovdez")/3 + 1, 1))</f>
        <v>11</v>
      </c>
      <c r="I4920" s="51">
        <v>1</v>
      </c>
      <c r="J4920" s="47">
        <v>1</v>
      </c>
    </row>
    <row r="4921" spans="1:10" x14ac:dyDescent="0.25">
      <c r="A4921" s="59" t="s">
        <v>206</v>
      </c>
      <c r="B4921" s="46" t="s">
        <v>192</v>
      </c>
      <c r="C4921" s="46" t="s">
        <v>177</v>
      </c>
      <c r="D4921" s="46" t="s">
        <v>187</v>
      </c>
      <c r="E4921" s="68">
        <f>_xlfn.XLOOKUP(Tabela4[[#This Row],[Origem]],Tabela2[Estado],Tabela2[Id_Porto],-1)</f>
        <v>1</v>
      </c>
      <c r="F4921" s="68">
        <f>_xlfn.XLOOKUP(Tabela4[[#This Row],[Destino]],Tabela2[Estado],Tabela2[Id_Porto],-1)</f>
        <v>12</v>
      </c>
      <c r="G4921" s="68">
        <f>_xlfn.XLOOKUP(Tabela4[[#This Row],[Tipo]],Tabela5[Tipo],Tabela5[Id_Carga],-1)</f>
        <v>1</v>
      </c>
      <c r="H4921" s="59">
        <f>MONTH(DATE(2024, FIND(Tabela4[[#This Row],[Mês]], "janfevmarabrmaijunjulagosetoutnovdez")/3 + 1, 1))</f>
        <v>11</v>
      </c>
      <c r="I4921" s="51">
        <v>1</v>
      </c>
      <c r="J4921" s="47">
        <v>1</v>
      </c>
    </row>
    <row r="4922" spans="1:10" x14ac:dyDescent="0.25">
      <c r="A4922" s="59" t="s">
        <v>206</v>
      </c>
      <c r="B4922" s="46" t="s">
        <v>192</v>
      </c>
      <c r="C4922" s="46" t="s">
        <v>177</v>
      </c>
      <c r="D4922" s="46" t="s">
        <v>186</v>
      </c>
      <c r="E4922" s="68">
        <f>_xlfn.XLOOKUP(Tabela4[[#This Row],[Origem]],Tabela2[Estado],Tabela2[Id_Porto],-1)</f>
        <v>1</v>
      </c>
      <c r="F4922" s="68">
        <f>_xlfn.XLOOKUP(Tabela4[[#This Row],[Destino]],Tabela2[Estado],Tabela2[Id_Porto],-1)</f>
        <v>11</v>
      </c>
      <c r="G4922" s="68">
        <f>_xlfn.XLOOKUP(Tabela4[[#This Row],[Tipo]],Tabela5[Tipo],Tabela5[Id_Carga],-1)</f>
        <v>1</v>
      </c>
      <c r="H4922" s="59">
        <f>MONTH(DATE(2024, FIND(Tabela4[[#This Row],[Mês]], "janfevmarabrmaijunjulagosetoutnovdez")/3 + 1, 1))</f>
        <v>11</v>
      </c>
      <c r="I4922" s="51">
        <v>1</v>
      </c>
      <c r="J4922" s="47">
        <v>1</v>
      </c>
    </row>
    <row r="4923" spans="1:10" x14ac:dyDescent="0.25">
      <c r="A4923" s="59" t="s">
        <v>206</v>
      </c>
      <c r="B4923" s="46" t="s">
        <v>192</v>
      </c>
      <c r="C4923" s="46" t="s">
        <v>177</v>
      </c>
      <c r="D4923" s="46" t="s">
        <v>184</v>
      </c>
      <c r="E4923" s="68">
        <f>_xlfn.XLOOKUP(Tabela4[[#This Row],[Origem]],Tabela2[Estado],Tabela2[Id_Porto],-1)</f>
        <v>1</v>
      </c>
      <c r="F4923" s="68">
        <f>_xlfn.XLOOKUP(Tabela4[[#This Row],[Destino]],Tabela2[Estado],Tabela2[Id_Porto],-1)</f>
        <v>9</v>
      </c>
      <c r="G4923" s="68">
        <f>_xlfn.XLOOKUP(Tabela4[[#This Row],[Tipo]],Tabela5[Tipo],Tabela5[Id_Carga],-1)</f>
        <v>1</v>
      </c>
      <c r="H4923" s="59">
        <f>MONTH(DATE(2024, FIND(Tabela4[[#This Row],[Mês]], "janfevmarabrmaijunjulagosetoutnovdez")/3 + 1, 1))</f>
        <v>11</v>
      </c>
      <c r="I4923" s="51">
        <v>1</v>
      </c>
      <c r="J4923" s="47">
        <v>1</v>
      </c>
    </row>
    <row r="4924" spans="1:10" x14ac:dyDescent="0.25">
      <c r="A4924" s="59" t="s">
        <v>206</v>
      </c>
      <c r="B4924" s="46" t="s">
        <v>192</v>
      </c>
      <c r="C4924" s="46" t="s">
        <v>181</v>
      </c>
      <c r="D4924" s="46" t="s">
        <v>86</v>
      </c>
      <c r="E4924" s="68">
        <f>_xlfn.XLOOKUP(Tabela4[[#This Row],[Origem]],Tabela2[Estado],Tabela2[Id_Porto],-1)</f>
        <v>6</v>
      </c>
      <c r="F4924" s="68">
        <f>_xlfn.XLOOKUP(Tabela4[[#This Row],[Destino]],Tabela2[Estado],Tabela2[Id_Porto],-1)</f>
        <v>4</v>
      </c>
      <c r="G4924" s="68">
        <f>_xlfn.XLOOKUP(Tabela4[[#This Row],[Tipo]],Tabela5[Tipo],Tabela5[Id_Carga],-1)</f>
        <v>1</v>
      </c>
      <c r="H4924" s="59">
        <f>MONTH(DATE(2024, FIND(Tabela4[[#This Row],[Mês]], "janfevmarabrmaijunjulagosetoutnovdez")/3 + 1, 1))</f>
        <v>11</v>
      </c>
      <c r="I4924" s="51">
        <v>1</v>
      </c>
      <c r="J4924" s="47">
        <v>1</v>
      </c>
    </row>
    <row r="4925" spans="1:10" x14ac:dyDescent="0.25">
      <c r="A4925" s="59" t="s">
        <v>206</v>
      </c>
      <c r="B4925" s="46" t="s">
        <v>192</v>
      </c>
      <c r="C4925" s="46" t="s">
        <v>181</v>
      </c>
      <c r="D4925" s="46" t="s">
        <v>180</v>
      </c>
      <c r="E4925" s="68">
        <f>_xlfn.XLOOKUP(Tabela4[[#This Row],[Origem]],Tabela2[Estado],Tabela2[Id_Porto],-1)</f>
        <v>6</v>
      </c>
      <c r="F4925" s="68">
        <f>_xlfn.XLOOKUP(Tabela4[[#This Row],[Destino]],Tabela2[Estado],Tabela2[Id_Porto],-1)</f>
        <v>5</v>
      </c>
      <c r="G4925" s="68">
        <f>_xlfn.XLOOKUP(Tabela4[[#This Row],[Tipo]],Tabela5[Tipo],Tabela5[Id_Carga],-1)</f>
        <v>1</v>
      </c>
      <c r="H4925" s="59">
        <f>MONTH(DATE(2024, FIND(Tabela4[[#This Row],[Mês]], "janfevmarabrmaijunjulagosetoutnovdez")/3 + 1, 1))</f>
        <v>11</v>
      </c>
      <c r="I4925" s="51">
        <v>1</v>
      </c>
      <c r="J4925" s="47">
        <v>1</v>
      </c>
    </row>
    <row r="4926" spans="1:10" x14ac:dyDescent="0.25">
      <c r="A4926" s="59" t="s">
        <v>206</v>
      </c>
      <c r="B4926" s="46" t="s">
        <v>192</v>
      </c>
      <c r="C4926" s="46" t="s">
        <v>86</v>
      </c>
      <c r="D4926" s="46" t="s">
        <v>183</v>
      </c>
      <c r="E4926" s="68">
        <f>_xlfn.XLOOKUP(Tabela4[[#This Row],[Origem]],Tabela2[Estado],Tabela2[Id_Porto],-1)</f>
        <v>4</v>
      </c>
      <c r="F4926" s="68">
        <f>_xlfn.XLOOKUP(Tabela4[[#This Row],[Destino]],Tabela2[Estado],Tabela2[Id_Porto],-1)</f>
        <v>8</v>
      </c>
      <c r="G4926" s="68">
        <f>_xlfn.XLOOKUP(Tabela4[[#This Row],[Tipo]],Tabela5[Tipo],Tabela5[Id_Carga],-1)</f>
        <v>1</v>
      </c>
      <c r="H4926" s="59">
        <f>MONTH(DATE(2024, FIND(Tabela4[[#This Row],[Mês]], "janfevmarabrmaijunjulagosetoutnovdez")/3 + 1, 1))</f>
        <v>11</v>
      </c>
      <c r="I4926" s="51">
        <v>1</v>
      </c>
      <c r="J4926" s="47">
        <v>1</v>
      </c>
    </row>
    <row r="4927" spans="1:10" x14ac:dyDescent="0.25">
      <c r="A4927" s="59" t="s">
        <v>206</v>
      </c>
      <c r="B4927" s="46" t="s">
        <v>192</v>
      </c>
      <c r="C4927" s="46" t="s">
        <v>86</v>
      </c>
      <c r="D4927" s="46" t="s">
        <v>199</v>
      </c>
      <c r="E4927" s="68">
        <f>_xlfn.XLOOKUP(Tabela4[[#This Row],[Origem]],Tabela2[Estado],Tabela2[Id_Porto],-1)</f>
        <v>4</v>
      </c>
      <c r="F4927" s="68">
        <f>_xlfn.XLOOKUP(Tabela4[[#This Row],[Destino]],Tabela2[Estado],Tabela2[Id_Porto],-1)</f>
        <v>-1</v>
      </c>
      <c r="G4927" s="68">
        <f>_xlfn.XLOOKUP(Tabela4[[#This Row],[Tipo]],Tabela5[Tipo],Tabela5[Id_Carga],-1)</f>
        <v>1</v>
      </c>
      <c r="H4927" s="59">
        <f>MONTH(DATE(2024, FIND(Tabela4[[#This Row],[Mês]], "janfevmarabrmaijunjulagosetoutnovdez")/3 + 1, 1))</f>
        <v>11</v>
      </c>
      <c r="I4927" s="51">
        <v>1</v>
      </c>
      <c r="J4927" s="47">
        <v>1</v>
      </c>
    </row>
    <row r="4928" spans="1:10" x14ac:dyDescent="0.25">
      <c r="A4928" s="59" t="s">
        <v>206</v>
      </c>
      <c r="B4928" s="46" t="s">
        <v>192</v>
      </c>
      <c r="C4928" s="46" t="s">
        <v>86</v>
      </c>
      <c r="D4928" s="46" t="s">
        <v>186</v>
      </c>
      <c r="E4928" s="68">
        <f>_xlfn.XLOOKUP(Tabela4[[#This Row],[Origem]],Tabela2[Estado],Tabela2[Id_Porto],-1)</f>
        <v>4</v>
      </c>
      <c r="F4928" s="68">
        <f>_xlfn.XLOOKUP(Tabela4[[#This Row],[Destino]],Tabela2[Estado],Tabela2[Id_Porto],-1)</f>
        <v>11</v>
      </c>
      <c r="G4928" s="68">
        <f>_xlfn.XLOOKUP(Tabela4[[#This Row],[Tipo]],Tabela5[Tipo],Tabela5[Id_Carga],-1)</f>
        <v>1</v>
      </c>
      <c r="H4928" s="59">
        <f>MONTH(DATE(2024, FIND(Tabela4[[#This Row],[Mês]], "janfevmarabrmaijunjulagosetoutnovdez")/3 + 1, 1))</f>
        <v>11</v>
      </c>
      <c r="I4928" s="51">
        <v>1</v>
      </c>
      <c r="J4928" s="47">
        <v>1</v>
      </c>
    </row>
    <row r="4929" spans="1:10" x14ac:dyDescent="0.25">
      <c r="A4929" s="59" t="s">
        <v>206</v>
      </c>
      <c r="B4929" s="46" t="s">
        <v>194</v>
      </c>
      <c r="C4929" s="46" t="s">
        <v>182</v>
      </c>
      <c r="D4929" s="46" t="s">
        <v>184</v>
      </c>
      <c r="E4929" s="68">
        <f>_xlfn.XLOOKUP(Tabela4[[#This Row],[Origem]],Tabela2[Estado],Tabela2[Id_Porto],-1)</f>
        <v>7</v>
      </c>
      <c r="F4929" s="68">
        <f>_xlfn.XLOOKUP(Tabela4[[#This Row],[Destino]],Tabela2[Estado],Tabela2[Id_Porto],-1)</f>
        <v>9</v>
      </c>
      <c r="G4929" s="68">
        <f>_xlfn.XLOOKUP(Tabela4[[#This Row],[Tipo]],Tabela5[Tipo],Tabela5[Id_Carga],-1)</f>
        <v>2</v>
      </c>
      <c r="H4929" s="59">
        <f>MONTH(DATE(2024, FIND(Tabela4[[#This Row],[Mês]], "janfevmarabrmaijunjulagosetoutnovdez")/3 + 1, 1))</f>
        <v>11</v>
      </c>
      <c r="I4929" s="51">
        <v>1</v>
      </c>
      <c r="J4929" s="47">
        <v>1</v>
      </c>
    </row>
    <row r="4930" spans="1:10" x14ac:dyDescent="0.25">
      <c r="A4930" s="59" t="s">
        <v>206</v>
      </c>
      <c r="B4930" s="46" t="s">
        <v>192</v>
      </c>
      <c r="C4930" s="46" t="s">
        <v>178</v>
      </c>
      <c r="D4930" s="46" t="s">
        <v>181</v>
      </c>
      <c r="E4930" s="68">
        <f>_xlfn.XLOOKUP(Tabela4[[#This Row],[Origem]],Tabela2[Estado],Tabela2[Id_Porto],-1)</f>
        <v>2</v>
      </c>
      <c r="F4930" s="68">
        <f>_xlfn.XLOOKUP(Tabela4[[#This Row],[Destino]],Tabela2[Estado],Tabela2[Id_Porto],-1)</f>
        <v>6</v>
      </c>
      <c r="G4930" s="68">
        <f>_xlfn.XLOOKUP(Tabela4[[#This Row],[Tipo]],Tabela5[Tipo],Tabela5[Id_Carga],-1)</f>
        <v>1</v>
      </c>
      <c r="H4930" s="59">
        <f>MONTH(DATE(2024, FIND(Tabela4[[#This Row],[Mês]], "janfevmarabrmaijunjulagosetoutnovdez")/3 + 1, 1))</f>
        <v>11</v>
      </c>
      <c r="I4930" s="51">
        <v>1</v>
      </c>
      <c r="J4930" s="47">
        <v>1</v>
      </c>
    </row>
    <row r="4931" spans="1:10" x14ac:dyDescent="0.25">
      <c r="A4931" s="59" t="s">
        <v>206</v>
      </c>
      <c r="B4931" s="46" t="s">
        <v>192</v>
      </c>
      <c r="C4931" s="46" t="s">
        <v>178</v>
      </c>
      <c r="D4931" s="46" t="s">
        <v>187</v>
      </c>
      <c r="E4931" s="68">
        <f>_xlfn.XLOOKUP(Tabela4[[#This Row],[Origem]],Tabela2[Estado],Tabela2[Id_Porto],-1)</f>
        <v>2</v>
      </c>
      <c r="F4931" s="68">
        <f>_xlfn.XLOOKUP(Tabela4[[#This Row],[Destino]],Tabela2[Estado],Tabela2[Id_Porto],-1)</f>
        <v>12</v>
      </c>
      <c r="G4931" s="68">
        <f>_xlfn.XLOOKUP(Tabela4[[#This Row],[Tipo]],Tabela5[Tipo],Tabela5[Id_Carga],-1)</f>
        <v>1</v>
      </c>
      <c r="H4931" s="59">
        <f>MONTH(DATE(2024, FIND(Tabela4[[#This Row],[Mês]], "janfevmarabrmaijunjulagosetoutnovdez")/3 + 1, 1))</f>
        <v>11</v>
      </c>
      <c r="I4931" s="51">
        <v>1</v>
      </c>
      <c r="J4931" s="47">
        <v>1</v>
      </c>
    </row>
    <row r="4932" spans="1:10" x14ac:dyDescent="0.25">
      <c r="A4932" s="59" t="s">
        <v>206</v>
      </c>
      <c r="B4932" s="46" t="s">
        <v>192</v>
      </c>
      <c r="C4932" s="46" t="s">
        <v>180</v>
      </c>
      <c r="D4932" s="46" t="s">
        <v>181</v>
      </c>
      <c r="E4932" s="68">
        <f>_xlfn.XLOOKUP(Tabela4[[#This Row],[Origem]],Tabela2[Estado],Tabela2[Id_Porto],-1)</f>
        <v>5</v>
      </c>
      <c r="F4932" s="68">
        <f>_xlfn.XLOOKUP(Tabela4[[#This Row],[Destino]],Tabela2[Estado],Tabela2[Id_Porto],-1)</f>
        <v>6</v>
      </c>
      <c r="G4932" s="68">
        <f>_xlfn.XLOOKUP(Tabela4[[#This Row],[Tipo]],Tabela5[Tipo],Tabela5[Id_Carga],-1)</f>
        <v>1</v>
      </c>
      <c r="H4932" s="59">
        <f>MONTH(DATE(2024, FIND(Tabela4[[#This Row],[Mês]], "janfevmarabrmaijunjulagosetoutnovdez")/3 + 1, 1))</f>
        <v>11</v>
      </c>
      <c r="I4932" s="51">
        <v>1</v>
      </c>
      <c r="J4932" s="47">
        <v>1</v>
      </c>
    </row>
    <row r="4933" spans="1:10" x14ac:dyDescent="0.25">
      <c r="A4933" s="59" t="s">
        <v>206</v>
      </c>
      <c r="B4933" s="46" t="s">
        <v>194</v>
      </c>
      <c r="C4933" s="46" t="s">
        <v>180</v>
      </c>
      <c r="D4933" s="46" t="s">
        <v>86</v>
      </c>
      <c r="E4933" s="68">
        <f>_xlfn.XLOOKUP(Tabela4[[#This Row],[Origem]],Tabela2[Estado],Tabela2[Id_Porto],-1)</f>
        <v>5</v>
      </c>
      <c r="F4933" s="68">
        <f>_xlfn.XLOOKUP(Tabela4[[#This Row],[Destino]],Tabela2[Estado],Tabela2[Id_Porto],-1)</f>
        <v>4</v>
      </c>
      <c r="G4933" s="68">
        <f>_xlfn.XLOOKUP(Tabela4[[#This Row],[Tipo]],Tabela5[Tipo],Tabela5[Id_Carga],-1)</f>
        <v>2</v>
      </c>
      <c r="H4933" s="59">
        <f>MONTH(DATE(2024, FIND(Tabela4[[#This Row],[Mês]], "janfevmarabrmaijunjulagosetoutnovdez")/3 + 1, 1))</f>
        <v>11</v>
      </c>
      <c r="I4933" s="51">
        <v>1</v>
      </c>
      <c r="J4933" s="47">
        <v>1</v>
      </c>
    </row>
    <row r="4934" spans="1:10" x14ac:dyDescent="0.25">
      <c r="A4934" s="59" t="s">
        <v>206</v>
      </c>
      <c r="B4934" s="46" t="s">
        <v>192</v>
      </c>
      <c r="C4934" s="46" t="s">
        <v>180</v>
      </c>
      <c r="D4934" s="46" t="s">
        <v>183</v>
      </c>
      <c r="E4934" s="68">
        <f>_xlfn.XLOOKUP(Tabela4[[#This Row],[Origem]],Tabela2[Estado],Tabela2[Id_Porto],-1)</f>
        <v>5</v>
      </c>
      <c r="F4934" s="68">
        <f>_xlfn.XLOOKUP(Tabela4[[#This Row],[Destino]],Tabela2[Estado],Tabela2[Id_Porto],-1)</f>
        <v>8</v>
      </c>
      <c r="G4934" s="68">
        <f>_xlfn.XLOOKUP(Tabela4[[#This Row],[Tipo]],Tabela5[Tipo],Tabela5[Id_Carga],-1)</f>
        <v>1</v>
      </c>
      <c r="H4934" s="59">
        <f>MONTH(DATE(2024, FIND(Tabela4[[#This Row],[Mês]], "janfevmarabrmaijunjulagosetoutnovdez")/3 + 1, 1))</f>
        <v>11</v>
      </c>
      <c r="I4934" s="51">
        <v>1</v>
      </c>
      <c r="J4934" s="47">
        <v>1</v>
      </c>
    </row>
    <row r="4935" spans="1:10" x14ac:dyDescent="0.25">
      <c r="A4935" s="59" t="s">
        <v>206</v>
      </c>
      <c r="B4935" s="46" t="s">
        <v>192</v>
      </c>
      <c r="C4935" s="46" t="s">
        <v>183</v>
      </c>
      <c r="D4935" s="46" t="s">
        <v>177</v>
      </c>
      <c r="E4935" s="68">
        <f>_xlfn.XLOOKUP(Tabela4[[#This Row],[Origem]],Tabela2[Estado],Tabela2[Id_Porto],-1)</f>
        <v>8</v>
      </c>
      <c r="F4935" s="68">
        <f>_xlfn.XLOOKUP(Tabela4[[#This Row],[Destino]],Tabela2[Estado],Tabela2[Id_Porto],-1)</f>
        <v>1</v>
      </c>
      <c r="G4935" s="68">
        <f>_xlfn.XLOOKUP(Tabela4[[#This Row],[Tipo]],Tabela5[Tipo],Tabela5[Id_Carga],-1)</f>
        <v>1</v>
      </c>
      <c r="H4935" s="59">
        <f>MONTH(DATE(2024, FIND(Tabela4[[#This Row],[Mês]], "janfevmarabrmaijunjulagosetoutnovdez")/3 + 1, 1))</f>
        <v>11</v>
      </c>
      <c r="I4935" s="51">
        <v>1</v>
      </c>
      <c r="J4935" s="47">
        <v>1</v>
      </c>
    </row>
    <row r="4936" spans="1:10" x14ac:dyDescent="0.25">
      <c r="A4936" s="59" t="s">
        <v>206</v>
      </c>
      <c r="B4936" s="46" t="s">
        <v>192</v>
      </c>
      <c r="C4936" s="46" t="s">
        <v>183</v>
      </c>
      <c r="D4936" s="46" t="s">
        <v>181</v>
      </c>
      <c r="E4936" s="68">
        <f>_xlfn.XLOOKUP(Tabela4[[#This Row],[Origem]],Tabela2[Estado],Tabela2[Id_Porto],-1)</f>
        <v>8</v>
      </c>
      <c r="F4936" s="68">
        <f>_xlfn.XLOOKUP(Tabela4[[#This Row],[Destino]],Tabela2[Estado],Tabela2[Id_Porto],-1)</f>
        <v>6</v>
      </c>
      <c r="G4936" s="68">
        <f>_xlfn.XLOOKUP(Tabela4[[#This Row],[Tipo]],Tabela5[Tipo],Tabela5[Id_Carga],-1)</f>
        <v>1</v>
      </c>
      <c r="H4936" s="59">
        <f>MONTH(DATE(2024, FIND(Tabela4[[#This Row],[Mês]], "janfevmarabrmaijunjulagosetoutnovdez")/3 + 1, 1))</f>
        <v>11</v>
      </c>
      <c r="I4936" s="51">
        <v>1</v>
      </c>
      <c r="J4936" s="47">
        <v>1</v>
      </c>
    </row>
    <row r="4937" spans="1:10" x14ac:dyDescent="0.25">
      <c r="A4937" s="59" t="s">
        <v>206</v>
      </c>
      <c r="B4937" s="46" t="s">
        <v>192</v>
      </c>
      <c r="C4937" s="46" t="s">
        <v>183</v>
      </c>
      <c r="D4937" s="46" t="s">
        <v>186</v>
      </c>
      <c r="E4937" s="68">
        <f>_xlfn.XLOOKUP(Tabela4[[#This Row],[Origem]],Tabela2[Estado],Tabela2[Id_Porto],-1)</f>
        <v>8</v>
      </c>
      <c r="F4937" s="68">
        <f>_xlfn.XLOOKUP(Tabela4[[#This Row],[Destino]],Tabela2[Estado],Tabela2[Id_Porto],-1)</f>
        <v>11</v>
      </c>
      <c r="G4937" s="68">
        <f>_xlfn.XLOOKUP(Tabela4[[#This Row],[Tipo]],Tabela5[Tipo],Tabela5[Id_Carga],-1)</f>
        <v>1</v>
      </c>
      <c r="H4937" s="59">
        <f>MONTH(DATE(2024, FIND(Tabela4[[#This Row],[Mês]], "janfevmarabrmaijunjulagosetoutnovdez")/3 + 1, 1))</f>
        <v>11</v>
      </c>
      <c r="I4937" s="51">
        <v>1</v>
      </c>
      <c r="J4937" s="47">
        <v>1</v>
      </c>
    </row>
    <row r="4938" spans="1:10" x14ac:dyDescent="0.25">
      <c r="A4938" s="59" t="s">
        <v>206</v>
      </c>
      <c r="B4938" s="46" t="s">
        <v>192</v>
      </c>
      <c r="C4938" s="46" t="s">
        <v>187</v>
      </c>
      <c r="D4938" s="46" t="s">
        <v>184</v>
      </c>
      <c r="E4938" s="68">
        <f>_xlfn.XLOOKUP(Tabela4[[#This Row],[Origem]],Tabela2[Estado],Tabela2[Id_Porto],-1)</f>
        <v>12</v>
      </c>
      <c r="F4938" s="68">
        <f>_xlfn.XLOOKUP(Tabela4[[#This Row],[Destino]],Tabela2[Estado],Tabela2[Id_Porto],-1)</f>
        <v>9</v>
      </c>
      <c r="G4938" s="68">
        <f>_xlfn.XLOOKUP(Tabela4[[#This Row],[Tipo]],Tabela5[Tipo],Tabela5[Id_Carga],-1)</f>
        <v>1</v>
      </c>
      <c r="H4938" s="59">
        <f>MONTH(DATE(2024, FIND(Tabela4[[#This Row],[Mês]], "janfevmarabrmaijunjulagosetoutnovdez")/3 + 1, 1))</f>
        <v>11</v>
      </c>
      <c r="I4938" s="51">
        <v>1</v>
      </c>
      <c r="J4938" s="47">
        <v>1</v>
      </c>
    </row>
    <row r="4939" spans="1:10" x14ac:dyDescent="0.25">
      <c r="A4939" s="59" t="s">
        <v>206</v>
      </c>
      <c r="B4939" s="46" t="s">
        <v>192</v>
      </c>
      <c r="C4939" s="46" t="s">
        <v>187</v>
      </c>
      <c r="D4939" s="46" t="s">
        <v>184</v>
      </c>
      <c r="E4939" s="68">
        <f>_xlfn.XLOOKUP(Tabela4[[#This Row],[Origem]],Tabela2[Estado],Tabela2[Id_Porto],-1)</f>
        <v>12</v>
      </c>
      <c r="F4939" s="68">
        <f>_xlfn.XLOOKUP(Tabela4[[#This Row],[Destino]],Tabela2[Estado],Tabela2[Id_Porto],-1)</f>
        <v>9</v>
      </c>
      <c r="G4939" s="68">
        <f>_xlfn.XLOOKUP(Tabela4[[#This Row],[Tipo]],Tabela5[Tipo],Tabela5[Id_Carga],-1)</f>
        <v>1</v>
      </c>
      <c r="H4939" s="59">
        <f>MONTH(DATE(2024, FIND(Tabela4[[#This Row],[Mês]], "janfevmarabrmaijunjulagosetoutnovdez")/3 + 1, 1))</f>
        <v>11</v>
      </c>
      <c r="I4939" s="51">
        <v>1</v>
      </c>
      <c r="J4939" s="47">
        <v>1</v>
      </c>
    </row>
    <row r="4940" spans="1:10" x14ac:dyDescent="0.25">
      <c r="A4940" s="59" t="s">
        <v>206</v>
      </c>
      <c r="B4940" s="46" t="s">
        <v>192</v>
      </c>
      <c r="C4940" s="46" t="s">
        <v>186</v>
      </c>
      <c r="D4940" s="46" t="s">
        <v>186</v>
      </c>
      <c r="E4940" s="68">
        <f>_xlfn.XLOOKUP(Tabela4[[#This Row],[Origem]],Tabela2[Estado],Tabela2[Id_Porto],-1)</f>
        <v>11</v>
      </c>
      <c r="F4940" s="68">
        <f>_xlfn.XLOOKUP(Tabela4[[#This Row],[Destino]],Tabela2[Estado],Tabela2[Id_Porto],-1)</f>
        <v>11</v>
      </c>
      <c r="G4940" s="68">
        <f>_xlfn.XLOOKUP(Tabela4[[#This Row],[Tipo]],Tabela5[Tipo],Tabela5[Id_Carga],-1)</f>
        <v>1</v>
      </c>
      <c r="H4940" s="59">
        <f>MONTH(DATE(2024, FIND(Tabela4[[#This Row],[Mês]], "janfevmarabrmaijunjulagosetoutnovdez")/3 + 1, 1))</f>
        <v>11</v>
      </c>
      <c r="I4940" s="51">
        <v>1</v>
      </c>
      <c r="J4940" s="47">
        <v>1</v>
      </c>
    </row>
    <row r="4941" spans="1:10" x14ac:dyDescent="0.25">
      <c r="A4941" s="59" t="s">
        <v>206</v>
      </c>
      <c r="B4941" s="46" t="s">
        <v>194</v>
      </c>
      <c r="C4941" s="46" t="s">
        <v>184</v>
      </c>
      <c r="D4941" s="46" t="s">
        <v>86</v>
      </c>
      <c r="E4941" s="68">
        <f>_xlfn.XLOOKUP(Tabela4[[#This Row],[Origem]],Tabela2[Estado],Tabela2[Id_Porto],-1)</f>
        <v>9</v>
      </c>
      <c r="F4941" s="68">
        <f>_xlfn.XLOOKUP(Tabela4[[#This Row],[Destino]],Tabela2[Estado],Tabela2[Id_Porto],-1)</f>
        <v>4</v>
      </c>
      <c r="G4941" s="68">
        <f>_xlfn.XLOOKUP(Tabela4[[#This Row],[Tipo]],Tabela5[Tipo],Tabela5[Id_Carga],-1)</f>
        <v>2</v>
      </c>
      <c r="H4941" s="59">
        <f>MONTH(DATE(2024, FIND(Tabela4[[#This Row],[Mês]], "janfevmarabrmaijunjulagosetoutnovdez")/3 + 1, 1))</f>
        <v>11</v>
      </c>
      <c r="I4941" s="51">
        <v>1</v>
      </c>
      <c r="J4941" s="47">
        <v>1</v>
      </c>
    </row>
    <row r="4942" spans="1:10" x14ac:dyDescent="0.25">
      <c r="A4942" s="59" t="s">
        <v>206</v>
      </c>
      <c r="B4942" s="46" t="s">
        <v>192</v>
      </c>
      <c r="C4942" s="46" t="s">
        <v>184</v>
      </c>
      <c r="D4942" s="46" t="s">
        <v>86</v>
      </c>
      <c r="E4942" s="68">
        <f>_xlfn.XLOOKUP(Tabela4[[#This Row],[Origem]],Tabela2[Estado],Tabela2[Id_Porto],-1)</f>
        <v>9</v>
      </c>
      <c r="F4942" s="68">
        <f>_xlfn.XLOOKUP(Tabela4[[#This Row],[Destino]],Tabela2[Estado],Tabela2[Id_Porto],-1)</f>
        <v>4</v>
      </c>
      <c r="G4942" s="68">
        <f>_xlfn.XLOOKUP(Tabela4[[#This Row],[Tipo]],Tabela5[Tipo],Tabela5[Id_Carga],-1)</f>
        <v>1</v>
      </c>
      <c r="H4942" s="59">
        <f>MONTH(DATE(2024, FIND(Tabela4[[#This Row],[Mês]], "janfevmarabrmaijunjulagosetoutnovdez")/3 + 1, 1))</f>
        <v>11</v>
      </c>
      <c r="I4942" s="51">
        <v>1</v>
      </c>
      <c r="J4942" s="47">
        <v>1</v>
      </c>
    </row>
    <row r="4943" spans="1:10" x14ac:dyDescent="0.25">
      <c r="A4943" s="59" t="s">
        <v>206</v>
      </c>
      <c r="B4943" s="46" t="s">
        <v>194</v>
      </c>
      <c r="C4943" s="46" t="s">
        <v>184</v>
      </c>
      <c r="D4943" s="46" t="s">
        <v>183</v>
      </c>
      <c r="E4943" s="68">
        <f>_xlfn.XLOOKUP(Tabela4[[#This Row],[Origem]],Tabela2[Estado],Tabela2[Id_Porto],-1)</f>
        <v>9</v>
      </c>
      <c r="F4943" s="68">
        <f>_xlfn.XLOOKUP(Tabela4[[#This Row],[Destino]],Tabela2[Estado],Tabela2[Id_Porto],-1)</f>
        <v>8</v>
      </c>
      <c r="G4943" s="68">
        <f>_xlfn.XLOOKUP(Tabela4[[#This Row],[Tipo]],Tabela5[Tipo],Tabela5[Id_Carga],-1)</f>
        <v>2</v>
      </c>
      <c r="H4943" s="59">
        <f>MONTH(DATE(2024, FIND(Tabela4[[#This Row],[Mês]], "janfevmarabrmaijunjulagosetoutnovdez")/3 + 1, 1))</f>
        <v>11</v>
      </c>
      <c r="I4943" s="51">
        <v>1</v>
      </c>
      <c r="J4943" s="47">
        <v>1</v>
      </c>
    </row>
    <row r="4944" spans="1:10" x14ac:dyDescent="0.25">
      <c r="A4944" s="59" t="s">
        <v>206</v>
      </c>
      <c r="B4944" s="46" t="s">
        <v>194</v>
      </c>
      <c r="C4944" s="46" t="s">
        <v>184</v>
      </c>
      <c r="D4944" s="46" t="s">
        <v>186</v>
      </c>
      <c r="E4944" s="68">
        <f>_xlfn.XLOOKUP(Tabela4[[#This Row],[Origem]],Tabela2[Estado],Tabela2[Id_Porto],-1)</f>
        <v>9</v>
      </c>
      <c r="F4944" s="68">
        <f>_xlfn.XLOOKUP(Tabela4[[#This Row],[Destino]],Tabela2[Estado],Tabela2[Id_Porto],-1)</f>
        <v>11</v>
      </c>
      <c r="G4944" s="68">
        <f>_xlfn.XLOOKUP(Tabela4[[#This Row],[Tipo]],Tabela5[Tipo],Tabela5[Id_Carga],-1)</f>
        <v>2</v>
      </c>
      <c r="H4944" s="59">
        <f>MONTH(DATE(2024, FIND(Tabela4[[#This Row],[Mês]], "janfevmarabrmaijunjulagosetoutnovdez")/3 + 1, 1))</f>
        <v>11</v>
      </c>
      <c r="I4944" s="51">
        <v>1</v>
      </c>
      <c r="J4944" s="47">
        <v>1</v>
      </c>
    </row>
    <row r="4945" spans="1:10" x14ac:dyDescent="0.25">
      <c r="A4945" s="59" t="s">
        <v>207</v>
      </c>
      <c r="B4945" s="46" t="s">
        <v>191</v>
      </c>
      <c r="C4945" s="46" t="s">
        <v>177</v>
      </c>
      <c r="D4945" s="46" t="s">
        <v>184</v>
      </c>
      <c r="E4945" s="68">
        <f>_xlfn.XLOOKUP(Tabela4[[#This Row],[Origem]],Tabela2[Estado],Tabela2[Id_Porto],-1)</f>
        <v>1</v>
      </c>
      <c r="F4945" s="68">
        <f>_xlfn.XLOOKUP(Tabela4[[#This Row],[Destino]],Tabela2[Estado],Tabela2[Id_Porto],-1)</f>
        <v>9</v>
      </c>
      <c r="G4945" s="68">
        <f>_xlfn.XLOOKUP(Tabela4[[#This Row],[Tipo]],Tabela5[Tipo],Tabela5[Id_Carga],-1)</f>
        <v>3</v>
      </c>
      <c r="H4945" s="59">
        <f>MONTH(DATE(2024, FIND(Tabela4[[#This Row],[Mês]], "janfevmarabrmaijunjulagosetoutnovdez")/3 + 1, 1))</f>
        <v>12</v>
      </c>
      <c r="I4945" s="51">
        <v>3594</v>
      </c>
      <c r="J4945" s="47">
        <v>7188</v>
      </c>
    </row>
    <row r="4946" spans="1:10" x14ac:dyDescent="0.25">
      <c r="A4946" s="59" t="s">
        <v>207</v>
      </c>
      <c r="B4946" s="46" t="s">
        <v>191</v>
      </c>
      <c r="C4946" s="46" t="s">
        <v>184</v>
      </c>
      <c r="D4946" s="46" t="s">
        <v>180</v>
      </c>
      <c r="E4946" s="68">
        <f>_xlfn.XLOOKUP(Tabela4[[#This Row],[Origem]],Tabela2[Estado],Tabela2[Id_Porto],-1)</f>
        <v>9</v>
      </c>
      <c r="F4946" s="68">
        <f>_xlfn.XLOOKUP(Tabela4[[#This Row],[Destino]],Tabela2[Estado],Tabela2[Id_Porto],-1)</f>
        <v>5</v>
      </c>
      <c r="G4946" s="68">
        <f>_xlfn.XLOOKUP(Tabela4[[#This Row],[Tipo]],Tabela5[Tipo],Tabela5[Id_Carga],-1)</f>
        <v>3</v>
      </c>
      <c r="H4946" s="59">
        <f>MONTH(DATE(2024, FIND(Tabela4[[#This Row],[Mês]], "janfevmarabrmaijunjulagosetoutnovdez")/3 + 1, 1))</f>
        <v>12</v>
      </c>
      <c r="I4946" s="51">
        <v>2872</v>
      </c>
      <c r="J4946" s="47">
        <v>5744</v>
      </c>
    </row>
    <row r="4947" spans="1:10" x14ac:dyDescent="0.25">
      <c r="A4947" s="59" t="s">
        <v>207</v>
      </c>
      <c r="B4947" s="46" t="s">
        <v>191</v>
      </c>
      <c r="C4947" s="46" t="s">
        <v>186</v>
      </c>
      <c r="D4947" s="46" t="s">
        <v>180</v>
      </c>
      <c r="E4947" s="68">
        <f>_xlfn.XLOOKUP(Tabela4[[#This Row],[Origem]],Tabela2[Estado],Tabela2[Id_Porto],-1)</f>
        <v>11</v>
      </c>
      <c r="F4947" s="68">
        <f>_xlfn.XLOOKUP(Tabela4[[#This Row],[Destino]],Tabela2[Estado],Tabela2[Id_Porto],-1)</f>
        <v>5</v>
      </c>
      <c r="G4947" s="68">
        <f>_xlfn.XLOOKUP(Tabela4[[#This Row],[Tipo]],Tabela5[Tipo],Tabela5[Id_Carga],-1)</f>
        <v>3</v>
      </c>
      <c r="H4947" s="59">
        <f>MONTH(DATE(2024, FIND(Tabela4[[#This Row],[Mês]], "janfevmarabrmaijunjulagosetoutnovdez")/3 + 1, 1))</f>
        <v>12</v>
      </c>
      <c r="I4947" s="51">
        <v>1694</v>
      </c>
      <c r="J4947" s="47">
        <v>3388</v>
      </c>
    </row>
    <row r="4948" spans="1:10" x14ac:dyDescent="0.25">
      <c r="A4948" s="59" t="s">
        <v>207</v>
      </c>
      <c r="B4948" s="46" t="s">
        <v>192</v>
      </c>
      <c r="C4948" s="46" t="s">
        <v>182</v>
      </c>
      <c r="D4948" s="46" t="s">
        <v>183</v>
      </c>
      <c r="E4948" s="68">
        <f>_xlfn.XLOOKUP(Tabela4[[#This Row],[Origem]],Tabela2[Estado],Tabela2[Id_Porto],-1)</f>
        <v>7</v>
      </c>
      <c r="F4948" s="68">
        <f>_xlfn.XLOOKUP(Tabela4[[#This Row],[Destino]],Tabela2[Estado],Tabela2[Id_Porto],-1)</f>
        <v>8</v>
      </c>
      <c r="G4948" s="68">
        <f>_xlfn.XLOOKUP(Tabela4[[#This Row],[Tipo]],Tabela5[Tipo],Tabela5[Id_Carga],-1)</f>
        <v>1</v>
      </c>
      <c r="H4948" s="59">
        <f>MONTH(DATE(2024, FIND(Tabela4[[#This Row],[Mês]], "janfevmarabrmaijunjulagosetoutnovdez")/3 + 1, 1))</f>
        <v>12</v>
      </c>
      <c r="I4948" s="51">
        <v>3025</v>
      </c>
      <c r="J4948" s="47">
        <v>3025</v>
      </c>
    </row>
    <row r="4949" spans="1:10" x14ac:dyDescent="0.25">
      <c r="A4949" s="59" t="s">
        <v>207</v>
      </c>
      <c r="B4949" s="46" t="s">
        <v>191</v>
      </c>
      <c r="C4949" s="46" t="s">
        <v>183</v>
      </c>
      <c r="D4949" s="46" t="s">
        <v>182</v>
      </c>
      <c r="E4949" s="68">
        <f>_xlfn.XLOOKUP(Tabela4[[#This Row],[Origem]],Tabela2[Estado],Tabela2[Id_Porto],-1)</f>
        <v>8</v>
      </c>
      <c r="F4949" s="68">
        <f>_xlfn.XLOOKUP(Tabela4[[#This Row],[Destino]],Tabela2[Estado],Tabela2[Id_Porto],-1)</f>
        <v>7</v>
      </c>
      <c r="G4949" s="68">
        <f>_xlfn.XLOOKUP(Tabela4[[#This Row],[Tipo]],Tabela5[Tipo],Tabela5[Id_Carga],-1)</f>
        <v>3</v>
      </c>
      <c r="H4949" s="59">
        <f>MONTH(DATE(2024, FIND(Tabela4[[#This Row],[Mês]], "janfevmarabrmaijunjulagosetoutnovdez")/3 + 1, 1))</f>
        <v>12</v>
      </c>
      <c r="I4949" s="51">
        <v>1267</v>
      </c>
      <c r="J4949" s="47">
        <v>2534</v>
      </c>
    </row>
    <row r="4950" spans="1:10" x14ac:dyDescent="0.25">
      <c r="A4950" s="59" t="s">
        <v>207</v>
      </c>
      <c r="B4950" s="46" t="s">
        <v>191</v>
      </c>
      <c r="C4950" s="46" t="s">
        <v>177</v>
      </c>
      <c r="D4950" s="46" t="s">
        <v>184</v>
      </c>
      <c r="E4950" s="68">
        <f>_xlfn.XLOOKUP(Tabela4[[#This Row],[Origem]],Tabela2[Estado],Tabela2[Id_Porto],-1)</f>
        <v>1</v>
      </c>
      <c r="F4950" s="68">
        <f>_xlfn.XLOOKUP(Tabela4[[#This Row],[Destino]],Tabela2[Estado],Tabela2[Id_Porto],-1)</f>
        <v>9</v>
      </c>
      <c r="G4950" s="68">
        <f>_xlfn.XLOOKUP(Tabela4[[#This Row],[Tipo]],Tabela5[Tipo],Tabela5[Id_Carga],-1)</f>
        <v>3</v>
      </c>
      <c r="H4950" s="59">
        <f>MONTH(DATE(2024, FIND(Tabela4[[#This Row],[Mês]], "janfevmarabrmaijunjulagosetoutnovdez")/3 + 1, 1))</f>
        <v>12</v>
      </c>
      <c r="I4950" s="51">
        <v>1134</v>
      </c>
      <c r="J4950" s="47">
        <v>2268</v>
      </c>
    </row>
    <row r="4951" spans="1:10" x14ac:dyDescent="0.25">
      <c r="A4951" s="59" t="s">
        <v>207</v>
      </c>
      <c r="B4951" s="46" t="s">
        <v>191</v>
      </c>
      <c r="C4951" s="46" t="s">
        <v>184</v>
      </c>
      <c r="D4951" s="46" t="s">
        <v>182</v>
      </c>
      <c r="E4951" s="68">
        <f>_xlfn.XLOOKUP(Tabela4[[#This Row],[Origem]],Tabela2[Estado],Tabela2[Id_Porto],-1)</f>
        <v>9</v>
      </c>
      <c r="F4951" s="68">
        <f>_xlfn.XLOOKUP(Tabela4[[#This Row],[Destino]],Tabela2[Estado],Tabela2[Id_Porto],-1)</f>
        <v>7</v>
      </c>
      <c r="G4951" s="68">
        <f>_xlfn.XLOOKUP(Tabela4[[#This Row],[Tipo]],Tabela5[Tipo],Tabela5[Id_Carga],-1)</f>
        <v>3</v>
      </c>
      <c r="H4951" s="59">
        <f>MONTH(DATE(2024, FIND(Tabela4[[#This Row],[Mês]], "janfevmarabrmaijunjulagosetoutnovdez")/3 + 1, 1))</f>
        <v>12</v>
      </c>
      <c r="I4951" s="51">
        <v>1134</v>
      </c>
      <c r="J4951" s="47">
        <v>2268</v>
      </c>
    </row>
    <row r="4952" spans="1:10" x14ac:dyDescent="0.25">
      <c r="A4952" s="59" t="s">
        <v>207</v>
      </c>
      <c r="B4952" s="46" t="s">
        <v>191</v>
      </c>
      <c r="C4952" s="46" t="s">
        <v>187</v>
      </c>
      <c r="D4952" s="46" t="s">
        <v>186</v>
      </c>
      <c r="E4952" s="68">
        <f>_xlfn.XLOOKUP(Tabela4[[#This Row],[Origem]],Tabela2[Estado],Tabela2[Id_Porto],-1)</f>
        <v>12</v>
      </c>
      <c r="F4952" s="68">
        <f>_xlfn.XLOOKUP(Tabela4[[#This Row],[Destino]],Tabela2[Estado],Tabela2[Id_Porto],-1)</f>
        <v>11</v>
      </c>
      <c r="G4952" s="68">
        <f>_xlfn.XLOOKUP(Tabela4[[#This Row],[Tipo]],Tabela5[Tipo],Tabela5[Id_Carga],-1)</f>
        <v>3</v>
      </c>
      <c r="H4952" s="59">
        <f>MONTH(DATE(2024, FIND(Tabela4[[#This Row],[Mês]], "janfevmarabrmaijunjulagosetoutnovdez")/3 + 1, 1))</f>
        <v>12</v>
      </c>
      <c r="I4952" s="51">
        <v>1018</v>
      </c>
      <c r="J4952" s="47">
        <v>2036</v>
      </c>
    </row>
    <row r="4953" spans="1:10" x14ac:dyDescent="0.25">
      <c r="A4953" s="59" t="s">
        <v>207</v>
      </c>
      <c r="B4953" s="46" t="s">
        <v>191</v>
      </c>
      <c r="C4953" s="46" t="s">
        <v>186</v>
      </c>
      <c r="D4953" s="46" t="s">
        <v>86</v>
      </c>
      <c r="E4953" s="68">
        <f>_xlfn.XLOOKUP(Tabela4[[#This Row],[Origem]],Tabela2[Estado],Tabela2[Id_Porto],-1)</f>
        <v>11</v>
      </c>
      <c r="F4953" s="68">
        <f>_xlfn.XLOOKUP(Tabela4[[#This Row],[Destino]],Tabela2[Estado],Tabela2[Id_Porto],-1)</f>
        <v>4</v>
      </c>
      <c r="G4953" s="68">
        <f>_xlfn.XLOOKUP(Tabela4[[#This Row],[Tipo]],Tabela5[Tipo],Tabela5[Id_Carga],-1)</f>
        <v>3</v>
      </c>
      <c r="H4953" s="59">
        <f>MONTH(DATE(2024, FIND(Tabela4[[#This Row],[Mês]], "janfevmarabrmaijunjulagosetoutnovdez")/3 + 1, 1))</f>
        <v>12</v>
      </c>
      <c r="I4953" s="51">
        <v>972</v>
      </c>
      <c r="J4953" s="47">
        <v>1944</v>
      </c>
    </row>
    <row r="4954" spans="1:10" x14ac:dyDescent="0.25">
      <c r="A4954" s="59" t="s">
        <v>207</v>
      </c>
      <c r="B4954" s="46" t="s">
        <v>191</v>
      </c>
      <c r="C4954" s="46" t="s">
        <v>180</v>
      </c>
      <c r="D4954" s="46" t="s">
        <v>177</v>
      </c>
      <c r="E4954" s="68">
        <f>_xlfn.XLOOKUP(Tabela4[[#This Row],[Origem]],Tabela2[Estado],Tabela2[Id_Porto],-1)</f>
        <v>5</v>
      </c>
      <c r="F4954" s="68">
        <f>_xlfn.XLOOKUP(Tabela4[[#This Row],[Destino]],Tabela2[Estado],Tabela2[Id_Porto],-1)</f>
        <v>1</v>
      </c>
      <c r="G4954" s="68">
        <f>_xlfn.XLOOKUP(Tabela4[[#This Row],[Tipo]],Tabela5[Tipo],Tabela5[Id_Carga],-1)</f>
        <v>3</v>
      </c>
      <c r="H4954" s="59">
        <f>MONTH(DATE(2024, FIND(Tabela4[[#This Row],[Mês]], "janfevmarabrmaijunjulagosetoutnovdez")/3 + 1, 1))</f>
        <v>12</v>
      </c>
      <c r="I4954" s="51">
        <v>878</v>
      </c>
      <c r="J4954" s="47">
        <v>1756</v>
      </c>
    </row>
    <row r="4955" spans="1:10" x14ac:dyDescent="0.25">
      <c r="A4955" s="59" t="s">
        <v>207</v>
      </c>
      <c r="B4955" s="46" t="s">
        <v>191</v>
      </c>
      <c r="C4955" s="46" t="s">
        <v>184</v>
      </c>
      <c r="D4955" s="46" t="s">
        <v>86</v>
      </c>
      <c r="E4955" s="68">
        <f>_xlfn.XLOOKUP(Tabela4[[#This Row],[Origem]],Tabela2[Estado],Tabela2[Id_Porto],-1)</f>
        <v>9</v>
      </c>
      <c r="F4955" s="68">
        <f>_xlfn.XLOOKUP(Tabela4[[#This Row],[Destino]],Tabela2[Estado],Tabela2[Id_Porto],-1)</f>
        <v>4</v>
      </c>
      <c r="G4955" s="68">
        <f>_xlfn.XLOOKUP(Tabela4[[#This Row],[Tipo]],Tabela5[Tipo],Tabela5[Id_Carga],-1)</f>
        <v>3</v>
      </c>
      <c r="H4955" s="59">
        <f>MONTH(DATE(2024, FIND(Tabela4[[#This Row],[Mês]], "janfevmarabrmaijunjulagosetoutnovdez")/3 + 1, 1))</f>
        <v>12</v>
      </c>
      <c r="I4955" s="51">
        <v>840</v>
      </c>
      <c r="J4955" s="47">
        <v>1680</v>
      </c>
    </row>
    <row r="4956" spans="1:10" x14ac:dyDescent="0.25">
      <c r="A4956" s="59" t="s">
        <v>207</v>
      </c>
      <c r="B4956" s="46" t="s">
        <v>191</v>
      </c>
      <c r="C4956" s="46" t="s">
        <v>184</v>
      </c>
      <c r="D4956" s="46" t="s">
        <v>186</v>
      </c>
      <c r="E4956" s="68">
        <f>_xlfn.XLOOKUP(Tabela4[[#This Row],[Origem]],Tabela2[Estado],Tabela2[Id_Porto],-1)</f>
        <v>9</v>
      </c>
      <c r="F4956" s="68">
        <f>_xlfn.XLOOKUP(Tabela4[[#This Row],[Destino]],Tabela2[Estado],Tabela2[Id_Porto],-1)</f>
        <v>11</v>
      </c>
      <c r="G4956" s="68">
        <f>_xlfn.XLOOKUP(Tabela4[[#This Row],[Tipo]],Tabela5[Tipo],Tabela5[Id_Carga],-1)</f>
        <v>3</v>
      </c>
      <c r="H4956" s="59">
        <f>MONTH(DATE(2024, FIND(Tabela4[[#This Row],[Mês]], "janfevmarabrmaijunjulagosetoutnovdez")/3 + 1, 1))</f>
        <v>12</v>
      </c>
      <c r="I4956" s="51">
        <v>811</v>
      </c>
      <c r="J4956" s="47">
        <v>1622</v>
      </c>
    </row>
    <row r="4957" spans="1:10" x14ac:dyDescent="0.25">
      <c r="A4957" s="59" t="s">
        <v>207</v>
      </c>
      <c r="B4957" s="46" t="s">
        <v>191</v>
      </c>
      <c r="C4957" s="46" t="s">
        <v>184</v>
      </c>
      <c r="D4957" s="46" t="s">
        <v>185</v>
      </c>
      <c r="E4957" s="68">
        <f>_xlfn.XLOOKUP(Tabela4[[#This Row],[Origem]],Tabela2[Estado],Tabela2[Id_Porto],-1)</f>
        <v>9</v>
      </c>
      <c r="F4957" s="68">
        <f>_xlfn.XLOOKUP(Tabela4[[#This Row],[Destino]],Tabela2[Estado],Tabela2[Id_Porto],-1)</f>
        <v>10</v>
      </c>
      <c r="G4957" s="68">
        <f>_xlfn.XLOOKUP(Tabela4[[#This Row],[Tipo]],Tabela5[Tipo],Tabela5[Id_Carga],-1)</f>
        <v>3</v>
      </c>
      <c r="H4957" s="59">
        <f>MONTH(DATE(2024, FIND(Tabela4[[#This Row],[Mês]], "janfevmarabrmaijunjulagosetoutnovdez")/3 + 1, 1))</f>
        <v>12</v>
      </c>
      <c r="I4957" s="51">
        <v>783</v>
      </c>
      <c r="J4957" s="47">
        <v>1566</v>
      </c>
    </row>
    <row r="4958" spans="1:10" x14ac:dyDescent="0.25">
      <c r="A4958" s="59" t="s">
        <v>207</v>
      </c>
      <c r="B4958" s="46" t="s">
        <v>191</v>
      </c>
      <c r="C4958" s="46" t="s">
        <v>181</v>
      </c>
      <c r="D4958" s="46" t="s">
        <v>184</v>
      </c>
      <c r="E4958" s="68">
        <f>_xlfn.XLOOKUP(Tabela4[[#This Row],[Origem]],Tabela2[Estado],Tabela2[Id_Porto],-1)</f>
        <v>6</v>
      </c>
      <c r="F4958" s="68">
        <f>_xlfn.XLOOKUP(Tabela4[[#This Row],[Destino]],Tabela2[Estado],Tabela2[Id_Porto],-1)</f>
        <v>9</v>
      </c>
      <c r="G4958" s="68">
        <f>_xlfn.XLOOKUP(Tabela4[[#This Row],[Tipo]],Tabela5[Tipo],Tabela5[Id_Carga],-1)</f>
        <v>3</v>
      </c>
      <c r="H4958" s="59">
        <f>MONTH(DATE(2024, FIND(Tabela4[[#This Row],[Mês]], "janfevmarabrmaijunjulagosetoutnovdez")/3 + 1, 1))</f>
        <v>12</v>
      </c>
      <c r="I4958" s="51">
        <v>687</v>
      </c>
      <c r="J4958" s="47">
        <v>1374</v>
      </c>
    </row>
    <row r="4959" spans="1:10" x14ac:dyDescent="0.25">
      <c r="A4959" s="59" t="s">
        <v>207</v>
      </c>
      <c r="B4959" s="46" t="s">
        <v>191</v>
      </c>
      <c r="C4959" s="46" t="s">
        <v>177</v>
      </c>
      <c r="D4959" s="46" t="s">
        <v>180</v>
      </c>
      <c r="E4959" s="68">
        <f>_xlfn.XLOOKUP(Tabela4[[#This Row],[Origem]],Tabela2[Estado],Tabela2[Id_Porto],-1)</f>
        <v>1</v>
      </c>
      <c r="F4959" s="68">
        <f>_xlfn.XLOOKUP(Tabela4[[#This Row],[Destino]],Tabela2[Estado],Tabela2[Id_Porto],-1)</f>
        <v>5</v>
      </c>
      <c r="G4959" s="68">
        <f>_xlfn.XLOOKUP(Tabela4[[#This Row],[Tipo]],Tabela5[Tipo],Tabela5[Id_Carga],-1)</f>
        <v>3</v>
      </c>
      <c r="H4959" s="59">
        <f>MONTH(DATE(2024, FIND(Tabela4[[#This Row],[Mês]], "janfevmarabrmaijunjulagosetoutnovdez")/3 + 1, 1))</f>
        <v>12</v>
      </c>
      <c r="I4959" s="51">
        <v>655</v>
      </c>
      <c r="J4959" s="47">
        <v>1310</v>
      </c>
    </row>
    <row r="4960" spans="1:10" x14ac:dyDescent="0.25">
      <c r="A4960" s="59" t="s">
        <v>207</v>
      </c>
      <c r="B4960" s="46" t="s">
        <v>193</v>
      </c>
      <c r="C4960" s="46" t="s">
        <v>186</v>
      </c>
      <c r="D4960" s="46" t="s">
        <v>86</v>
      </c>
      <c r="E4960" s="68">
        <f>_xlfn.XLOOKUP(Tabela4[[#This Row],[Origem]],Tabela2[Estado],Tabela2[Id_Porto],-1)</f>
        <v>11</v>
      </c>
      <c r="F4960" s="68">
        <f>_xlfn.XLOOKUP(Tabela4[[#This Row],[Destino]],Tabela2[Estado],Tabela2[Id_Porto],-1)</f>
        <v>4</v>
      </c>
      <c r="G4960" s="68">
        <f>_xlfn.XLOOKUP(Tabela4[[#This Row],[Tipo]],Tabela5[Tipo],Tabela5[Id_Carga],-1)</f>
        <v>4</v>
      </c>
      <c r="H4960" s="59">
        <f>MONTH(DATE(2024, FIND(Tabela4[[#This Row],[Mês]], "janfevmarabrmaijunjulagosetoutnovdez")/3 + 1, 1))</f>
        <v>12</v>
      </c>
      <c r="I4960" s="51">
        <v>646</v>
      </c>
      <c r="J4960" s="47">
        <v>1292</v>
      </c>
    </row>
    <row r="4961" spans="1:10" x14ac:dyDescent="0.25">
      <c r="A4961" s="59" t="s">
        <v>207</v>
      </c>
      <c r="B4961" s="46" t="s">
        <v>191</v>
      </c>
      <c r="C4961" s="46" t="s">
        <v>183</v>
      </c>
      <c r="D4961" s="46" t="s">
        <v>180</v>
      </c>
      <c r="E4961" s="68">
        <f>_xlfn.XLOOKUP(Tabela4[[#This Row],[Origem]],Tabela2[Estado],Tabela2[Id_Porto],-1)</f>
        <v>8</v>
      </c>
      <c r="F4961" s="68">
        <f>_xlfn.XLOOKUP(Tabela4[[#This Row],[Destino]],Tabela2[Estado],Tabela2[Id_Porto],-1)</f>
        <v>5</v>
      </c>
      <c r="G4961" s="68">
        <f>_xlfn.XLOOKUP(Tabela4[[#This Row],[Tipo]],Tabela5[Tipo],Tabela5[Id_Carga],-1)</f>
        <v>3</v>
      </c>
      <c r="H4961" s="59">
        <f>MONTH(DATE(2024, FIND(Tabela4[[#This Row],[Mês]], "janfevmarabrmaijunjulagosetoutnovdez")/3 + 1, 1))</f>
        <v>12</v>
      </c>
      <c r="I4961" s="51">
        <v>620</v>
      </c>
      <c r="J4961" s="47">
        <v>1240</v>
      </c>
    </row>
    <row r="4962" spans="1:10" x14ac:dyDescent="0.25">
      <c r="A4962" s="59" t="s">
        <v>207</v>
      </c>
      <c r="B4962" s="46" t="s">
        <v>192</v>
      </c>
      <c r="C4962" s="46" t="s">
        <v>186</v>
      </c>
      <c r="D4962" s="46" t="s">
        <v>86</v>
      </c>
      <c r="E4962" s="68">
        <f>_xlfn.XLOOKUP(Tabela4[[#This Row],[Origem]],Tabela2[Estado],Tabela2[Id_Porto],-1)</f>
        <v>11</v>
      </c>
      <c r="F4962" s="68">
        <f>_xlfn.XLOOKUP(Tabela4[[#This Row],[Destino]],Tabela2[Estado],Tabela2[Id_Porto],-1)</f>
        <v>4</v>
      </c>
      <c r="G4962" s="68">
        <f>_xlfn.XLOOKUP(Tabela4[[#This Row],[Tipo]],Tabela5[Tipo],Tabela5[Id_Carga],-1)</f>
        <v>1</v>
      </c>
      <c r="H4962" s="59">
        <f>MONTH(DATE(2024, FIND(Tabela4[[#This Row],[Mês]], "janfevmarabrmaijunjulagosetoutnovdez")/3 + 1, 1))</f>
        <v>12</v>
      </c>
      <c r="I4962" s="51">
        <v>1219</v>
      </c>
      <c r="J4962" s="47">
        <v>1219</v>
      </c>
    </row>
    <row r="4963" spans="1:10" x14ac:dyDescent="0.25">
      <c r="A4963" s="59" t="s">
        <v>207</v>
      </c>
      <c r="B4963" s="46" t="s">
        <v>191</v>
      </c>
      <c r="C4963" s="46" t="s">
        <v>184</v>
      </c>
      <c r="D4963" s="46" t="s">
        <v>177</v>
      </c>
      <c r="E4963" s="68">
        <f>_xlfn.XLOOKUP(Tabela4[[#This Row],[Origem]],Tabela2[Estado],Tabela2[Id_Porto],-1)</f>
        <v>9</v>
      </c>
      <c r="F4963" s="68">
        <f>_xlfn.XLOOKUP(Tabela4[[#This Row],[Destino]],Tabela2[Estado],Tabela2[Id_Porto],-1)</f>
        <v>1</v>
      </c>
      <c r="G4963" s="68">
        <f>_xlfn.XLOOKUP(Tabela4[[#This Row],[Tipo]],Tabela5[Tipo],Tabela5[Id_Carga],-1)</f>
        <v>3</v>
      </c>
      <c r="H4963" s="59">
        <f>MONTH(DATE(2024, FIND(Tabela4[[#This Row],[Mês]], "janfevmarabrmaijunjulagosetoutnovdez")/3 + 1, 1))</f>
        <v>12</v>
      </c>
      <c r="I4963" s="51">
        <v>602</v>
      </c>
      <c r="J4963" s="47">
        <v>1204</v>
      </c>
    </row>
    <row r="4964" spans="1:10" x14ac:dyDescent="0.25">
      <c r="A4964" s="59" t="s">
        <v>207</v>
      </c>
      <c r="B4964" s="46" t="s">
        <v>192</v>
      </c>
      <c r="C4964" s="46" t="s">
        <v>186</v>
      </c>
      <c r="D4964" s="46" t="s">
        <v>180</v>
      </c>
      <c r="E4964" s="68">
        <f>_xlfn.XLOOKUP(Tabela4[[#This Row],[Origem]],Tabela2[Estado],Tabela2[Id_Porto],-1)</f>
        <v>11</v>
      </c>
      <c r="F4964" s="68">
        <f>_xlfn.XLOOKUP(Tabela4[[#This Row],[Destino]],Tabela2[Estado],Tabela2[Id_Porto],-1)</f>
        <v>5</v>
      </c>
      <c r="G4964" s="68">
        <f>_xlfn.XLOOKUP(Tabela4[[#This Row],[Tipo]],Tabela5[Tipo],Tabela5[Id_Carga],-1)</f>
        <v>1</v>
      </c>
      <c r="H4964" s="59">
        <f>MONTH(DATE(2024, FIND(Tabela4[[#This Row],[Mês]], "janfevmarabrmaijunjulagosetoutnovdez")/3 + 1, 1))</f>
        <v>12</v>
      </c>
      <c r="I4964" s="51">
        <v>1118</v>
      </c>
      <c r="J4964" s="47">
        <v>1118</v>
      </c>
    </row>
    <row r="4965" spans="1:10" x14ac:dyDescent="0.25">
      <c r="A4965" s="59" t="s">
        <v>207</v>
      </c>
      <c r="B4965" s="46" t="s">
        <v>191</v>
      </c>
      <c r="C4965" s="46" t="s">
        <v>177</v>
      </c>
      <c r="D4965" s="46" t="s">
        <v>86</v>
      </c>
      <c r="E4965" s="68">
        <f>_xlfn.XLOOKUP(Tabela4[[#This Row],[Origem]],Tabela2[Estado],Tabela2[Id_Porto],-1)</f>
        <v>1</v>
      </c>
      <c r="F4965" s="68">
        <f>_xlfn.XLOOKUP(Tabela4[[#This Row],[Destino]],Tabela2[Estado],Tabela2[Id_Porto],-1)</f>
        <v>4</v>
      </c>
      <c r="G4965" s="68">
        <f>_xlfn.XLOOKUP(Tabela4[[#This Row],[Tipo]],Tabela5[Tipo],Tabela5[Id_Carga],-1)</f>
        <v>3</v>
      </c>
      <c r="H4965" s="59">
        <f>MONTH(DATE(2024, FIND(Tabela4[[#This Row],[Mês]], "janfevmarabrmaijunjulagosetoutnovdez")/3 + 1, 1))</f>
        <v>12</v>
      </c>
      <c r="I4965" s="51">
        <v>529</v>
      </c>
      <c r="J4965" s="47">
        <v>1058</v>
      </c>
    </row>
    <row r="4966" spans="1:10" x14ac:dyDescent="0.25">
      <c r="A4966" s="59" t="s">
        <v>207</v>
      </c>
      <c r="B4966" s="46" t="s">
        <v>191</v>
      </c>
      <c r="C4966" s="46" t="s">
        <v>86</v>
      </c>
      <c r="D4966" s="46" t="s">
        <v>178</v>
      </c>
      <c r="E4966" s="68">
        <f>_xlfn.XLOOKUP(Tabela4[[#This Row],[Origem]],Tabela2[Estado],Tabela2[Id_Porto],-1)</f>
        <v>4</v>
      </c>
      <c r="F4966" s="68">
        <f>_xlfn.XLOOKUP(Tabela4[[#This Row],[Destino]],Tabela2[Estado],Tabela2[Id_Porto],-1)</f>
        <v>2</v>
      </c>
      <c r="G4966" s="68">
        <f>_xlfn.XLOOKUP(Tabela4[[#This Row],[Tipo]],Tabela5[Tipo],Tabela5[Id_Carga],-1)</f>
        <v>3</v>
      </c>
      <c r="H4966" s="59">
        <f>MONTH(DATE(2024, FIND(Tabela4[[#This Row],[Mês]], "janfevmarabrmaijunjulagosetoutnovdez")/3 + 1, 1))</f>
        <v>12</v>
      </c>
      <c r="I4966" s="51">
        <v>524</v>
      </c>
      <c r="J4966" s="47">
        <v>1048</v>
      </c>
    </row>
    <row r="4967" spans="1:10" x14ac:dyDescent="0.25">
      <c r="A4967" s="59" t="s">
        <v>207</v>
      </c>
      <c r="B4967" s="46" t="s">
        <v>191</v>
      </c>
      <c r="C4967" s="46" t="s">
        <v>184</v>
      </c>
      <c r="D4967" s="46" t="s">
        <v>181</v>
      </c>
      <c r="E4967" s="68">
        <f>_xlfn.XLOOKUP(Tabela4[[#This Row],[Origem]],Tabela2[Estado],Tabela2[Id_Porto],-1)</f>
        <v>9</v>
      </c>
      <c r="F4967" s="68">
        <f>_xlfn.XLOOKUP(Tabela4[[#This Row],[Destino]],Tabela2[Estado],Tabela2[Id_Porto],-1)</f>
        <v>6</v>
      </c>
      <c r="G4967" s="68">
        <f>_xlfn.XLOOKUP(Tabela4[[#This Row],[Tipo]],Tabela5[Tipo],Tabela5[Id_Carga],-1)</f>
        <v>3</v>
      </c>
      <c r="H4967" s="59">
        <f>MONTH(DATE(2024, FIND(Tabela4[[#This Row],[Mês]], "janfevmarabrmaijunjulagosetoutnovdez")/3 + 1, 1))</f>
        <v>12</v>
      </c>
      <c r="I4967" s="51">
        <v>500</v>
      </c>
      <c r="J4967" s="47">
        <v>1000</v>
      </c>
    </row>
    <row r="4968" spans="1:10" x14ac:dyDescent="0.25">
      <c r="A4968" s="59" t="s">
        <v>207</v>
      </c>
      <c r="B4968" s="46" t="s">
        <v>193</v>
      </c>
      <c r="C4968" s="46" t="s">
        <v>186</v>
      </c>
      <c r="D4968" s="46" t="s">
        <v>177</v>
      </c>
      <c r="E4968" s="68">
        <f>_xlfn.XLOOKUP(Tabela4[[#This Row],[Origem]],Tabela2[Estado],Tabela2[Id_Porto],-1)</f>
        <v>11</v>
      </c>
      <c r="F4968" s="68">
        <f>_xlfn.XLOOKUP(Tabela4[[#This Row],[Destino]],Tabela2[Estado],Tabela2[Id_Porto],-1)</f>
        <v>1</v>
      </c>
      <c r="G4968" s="68">
        <f>_xlfn.XLOOKUP(Tabela4[[#This Row],[Tipo]],Tabela5[Tipo],Tabela5[Id_Carga],-1)</f>
        <v>4</v>
      </c>
      <c r="H4968" s="59">
        <f>MONTH(DATE(2024, FIND(Tabela4[[#This Row],[Mês]], "janfevmarabrmaijunjulagosetoutnovdez")/3 + 1, 1))</f>
        <v>12</v>
      </c>
      <c r="I4968" s="51">
        <v>446</v>
      </c>
      <c r="J4968" s="47">
        <v>892</v>
      </c>
    </row>
    <row r="4969" spans="1:10" x14ac:dyDescent="0.25">
      <c r="A4969" s="59" t="s">
        <v>207</v>
      </c>
      <c r="B4969" s="46" t="s">
        <v>191</v>
      </c>
      <c r="C4969" s="46" t="s">
        <v>86</v>
      </c>
      <c r="D4969" s="46" t="s">
        <v>177</v>
      </c>
      <c r="E4969" s="68">
        <f>_xlfn.XLOOKUP(Tabela4[[#This Row],[Origem]],Tabela2[Estado],Tabela2[Id_Porto],-1)</f>
        <v>4</v>
      </c>
      <c r="F4969" s="68">
        <f>_xlfn.XLOOKUP(Tabela4[[#This Row],[Destino]],Tabela2[Estado],Tabela2[Id_Porto],-1)</f>
        <v>1</v>
      </c>
      <c r="G4969" s="68">
        <f>_xlfn.XLOOKUP(Tabela4[[#This Row],[Tipo]],Tabela5[Tipo],Tabela5[Id_Carga],-1)</f>
        <v>3</v>
      </c>
      <c r="H4969" s="59">
        <f>MONTH(DATE(2024, FIND(Tabela4[[#This Row],[Mês]], "janfevmarabrmaijunjulagosetoutnovdez")/3 + 1, 1))</f>
        <v>12</v>
      </c>
      <c r="I4969" s="51">
        <v>435</v>
      </c>
      <c r="J4969" s="47">
        <v>870</v>
      </c>
    </row>
    <row r="4970" spans="1:10" x14ac:dyDescent="0.25">
      <c r="A4970" s="59" t="s">
        <v>207</v>
      </c>
      <c r="B4970" s="46" t="s">
        <v>193</v>
      </c>
      <c r="C4970" s="46" t="s">
        <v>186</v>
      </c>
      <c r="D4970" s="46" t="s">
        <v>180</v>
      </c>
      <c r="E4970" s="68">
        <f>_xlfn.XLOOKUP(Tabela4[[#This Row],[Origem]],Tabela2[Estado],Tabela2[Id_Porto],-1)</f>
        <v>11</v>
      </c>
      <c r="F4970" s="68">
        <f>_xlfn.XLOOKUP(Tabela4[[#This Row],[Destino]],Tabela2[Estado],Tabela2[Id_Porto],-1)</f>
        <v>5</v>
      </c>
      <c r="G4970" s="68">
        <f>_xlfn.XLOOKUP(Tabela4[[#This Row],[Tipo]],Tabela5[Tipo],Tabela5[Id_Carga],-1)</f>
        <v>4</v>
      </c>
      <c r="H4970" s="59">
        <f>MONTH(DATE(2024, FIND(Tabela4[[#This Row],[Mês]], "janfevmarabrmaijunjulagosetoutnovdez")/3 + 1, 1))</f>
        <v>12</v>
      </c>
      <c r="I4970" s="51">
        <v>412</v>
      </c>
      <c r="J4970" s="47">
        <v>824</v>
      </c>
    </row>
    <row r="4971" spans="1:10" x14ac:dyDescent="0.25">
      <c r="A4971" s="59" t="s">
        <v>207</v>
      </c>
      <c r="B4971" s="46" t="s">
        <v>191</v>
      </c>
      <c r="C4971" s="46" t="s">
        <v>186</v>
      </c>
      <c r="D4971" s="46" t="s">
        <v>86</v>
      </c>
      <c r="E4971" s="68">
        <f>_xlfn.XLOOKUP(Tabela4[[#This Row],[Origem]],Tabela2[Estado],Tabela2[Id_Porto],-1)</f>
        <v>11</v>
      </c>
      <c r="F4971" s="68">
        <f>_xlfn.XLOOKUP(Tabela4[[#This Row],[Destino]],Tabela2[Estado],Tabela2[Id_Porto],-1)</f>
        <v>4</v>
      </c>
      <c r="G4971" s="68">
        <f>_xlfn.XLOOKUP(Tabela4[[#This Row],[Tipo]],Tabela5[Tipo],Tabela5[Id_Carga],-1)</f>
        <v>3</v>
      </c>
      <c r="H4971" s="59">
        <f>MONTH(DATE(2024, FIND(Tabela4[[#This Row],[Mês]], "janfevmarabrmaijunjulagosetoutnovdez")/3 + 1, 1))</f>
        <v>12</v>
      </c>
      <c r="I4971" s="51">
        <v>399</v>
      </c>
      <c r="J4971" s="47">
        <v>798</v>
      </c>
    </row>
    <row r="4972" spans="1:10" x14ac:dyDescent="0.25">
      <c r="A4972" s="59" t="s">
        <v>207</v>
      </c>
      <c r="B4972" s="46" t="s">
        <v>191</v>
      </c>
      <c r="C4972" s="46" t="s">
        <v>180</v>
      </c>
      <c r="D4972" s="46" t="s">
        <v>184</v>
      </c>
      <c r="E4972" s="68">
        <f>_xlfn.XLOOKUP(Tabela4[[#This Row],[Origem]],Tabela2[Estado],Tabela2[Id_Porto],-1)</f>
        <v>5</v>
      </c>
      <c r="F4972" s="68">
        <f>_xlfn.XLOOKUP(Tabela4[[#This Row],[Destino]],Tabela2[Estado],Tabela2[Id_Porto],-1)</f>
        <v>9</v>
      </c>
      <c r="G4972" s="68">
        <f>_xlfn.XLOOKUP(Tabela4[[#This Row],[Tipo]],Tabela5[Tipo],Tabela5[Id_Carga],-1)</f>
        <v>3</v>
      </c>
      <c r="H4972" s="59">
        <f>MONTH(DATE(2024, FIND(Tabela4[[#This Row],[Mês]], "janfevmarabrmaijunjulagosetoutnovdez")/3 + 1, 1))</f>
        <v>12</v>
      </c>
      <c r="I4972" s="51">
        <v>386</v>
      </c>
      <c r="J4972" s="47">
        <v>772</v>
      </c>
    </row>
    <row r="4973" spans="1:10" x14ac:dyDescent="0.25">
      <c r="A4973" s="59" t="s">
        <v>207</v>
      </c>
      <c r="B4973" s="46" t="s">
        <v>191</v>
      </c>
      <c r="C4973" s="46" t="s">
        <v>177</v>
      </c>
      <c r="D4973" s="46" t="s">
        <v>183</v>
      </c>
      <c r="E4973" s="68">
        <f>_xlfn.XLOOKUP(Tabela4[[#This Row],[Origem]],Tabela2[Estado],Tabela2[Id_Porto],-1)</f>
        <v>1</v>
      </c>
      <c r="F4973" s="68">
        <f>_xlfn.XLOOKUP(Tabela4[[#This Row],[Destino]],Tabela2[Estado],Tabela2[Id_Porto],-1)</f>
        <v>8</v>
      </c>
      <c r="G4973" s="68">
        <f>_xlfn.XLOOKUP(Tabela4[[#This Row],[Tipo]],Tabela5[Tipo],Tabela5[Id_Carga],-1)</f>
        <v>3</v>
      </c>
      <c r="H4973" s="59">
        <f>MONTH(DATE(2024, FIND(Tabela4[[#This Row],[Mês]], "janfevmarabrmaijunjulagosetoutnovdez")/3 + 1, 1))</f>
        <v>12</v>
      </c>
      <c r="I4973" s="51">
        <v>384</v>
      </c>
      <c r="J4973" s="47">
        <v>768</v>
      </c>
    </row>
    <row r="4974" spans="1:10" x14ac:dyDescent="0.25">
      <c r="A4974" s="59" t="s">
        <v>207</v>
      </c>
      <c r="B4974" s="46" t="s">
        <v>191</v>
      </c>
      <c r="C4974" s="46" t="s">
        <v>180</v>
      </c>
      <c r="D4974" s="46" t="s">
        <v>184</v>
      </c>
      <c r="E4974" s="68">
        <f>_xlfn.XLOOKUP(Tabela4[[#This Row],[Origem]],Tabela2[Estado],Tabela2[Id_Porto],-1)</f>
        <v>5</v>
      </c>
      <c r="F4974" s="68">
        <f>_xlfn.XLOOKUP(Tabela4[[#This Row],[Destino]],Tabela2[Estado],Tabela2[Id_Porto],-1)</f>
        <v>9</v>
      </c>
      <c r="G4974" s="68">
        <f>_xlfn.XLOOKUP(Tabela4[[#This Row],[Tipo]],Tabela5[Tipo],Tabela5[Id_Carga],-1)</f>
        <v>3</v>
      </c>
      <c r="H4974" s="59">
        <f>MONTH(DATE(2024, FIND(Tabela4[[#This Row],[Mês]], "janfevmarabrmaijunjulagosetoutnovdez")/3 + 1, 1))</f>
        <v>12</v>
      </c>
      <c r="I4974" s="51">
        <v>349</v>
      </c>
      <c r="J4974" s="47">
        <v>698</v>
      </c>
    </row>
    <row r="4975" spans="1:10" x14ac:dyDescent="0.25">
      <c r="A4975" s="59" t="s">
        <v>207</v>
      </c>
      <c r="B4975" s="46" t="s">
        <v>191</v>
      </c>
      <c r="C4975" s="46" t="s">
        <v>177</v>
      </c>
      <c r="D4975" s="46" t="s">
        <v>186</v>
      </c>
      <c r="E4975" s="68">
        <f>_xlfn.XLOOKUP(Tabela4[[#This Row],[Origem]],Tabela2[Estado],Tabela2[Id_Porto],-1)</f>
        <v>1</v>
      </c>
      <c r="F4975" s="68">
        <f>_xlfn.XLOOKUP(Tabela4[[#This Row],[Destino]],Tabela2[Estado],Tabela2[Id_Porto],-1)</f>
        <v>11</v>
      </c>
      <c r="G4975" s="68">
        <f>_xlfn.XLOOKUP(Tabela4[[#This Row],[Tipo]],Tabela5[Tipo],Tabela5[Id_Carga],-1)</f>
        <v>3</v>
      </c>
      <c r="H4975" s="59">
        <f>MONTH(DATE(2024, FIND(Tabela4[[#This Row],[Mês]], "janfevmarabrmaijunjulagosetoutnovdez")/3 + 1, 1))</f>
        <v>12</v>
      </c>
      <c r="I4975" s="51">
        <v>348</v>
      </c>
      <c r="J4975" s="47">
        <v>696</v>
      </c>
    </row>
    <row r="4976" spans="1:10" x14ac:dyDescent="0.25">
      <c r="A4976" s="59" t="s">
        <v>207</v>
      </c>
      <c r="B4976" s="46" t="s">
        <v>191</v>
      </c>
      <c r="C4976" s="46" t="s">
        <v>186</v>
      </c>
      <c r="D4976" s="46" t="s">
        <v>177</v>
      </c>
      <c r="E4976" s="68">
        <f>_xlfn.XLOOKUP(Tabela4[[#This Row],[Origem]],Tabela2[Estado],Tabela2[Id_Porto],-1)</f>
        <v>11</v>
      </c>
      <c r="F4976" s="68">
        <f>_xlfn.XLOOKUP(Tabela4[[#This Row],[Destino]],Tabela2[Estado],Tabela2[Id_Porto],-1)</f>
        <v>1</v>
      </c>
      <c r="G4976" s="68">
        <f>_xlfn.XLOOKUP(Tabela4[[#This Row],[Tipo]],Tabela5[Tipo],Tabela5[Id_Carga],-1)</f>
        <v>3</v>
      </c>
      <c r="H4976" s="59">
        <f>MONTH(DATE(2024, FIND(Tabela4[[#This Row],[Mês]], "janfevmarabrmaijunjulagosetoutnovdez")/3 + 1, 1))</f>
        <v>12</v>
      </c>
      <c r="I4976" s="51">
        <v>342</v>
      </c>
      <c r="J4976" s="47">
        <v>684</v>
      </c>
    </row>
    <row r="4977" spans="1:10" x14ac:dyDescent="0.25">
      <c r="A4977" s="59" t="s">
        <v>207</v>
      </c>
      <c r="B4977" s="46" t="s">
        <v>191</v>
      </c>
      <c r="C4977" s="46" t="s">
        <v>187</v>
      </c>
      <c r="D4977" s="46" t="s">
        <v>86</v>
      </c>
      <c r="E4977" s="68">
        <f>_xlfn.XLOOKUP(Tabela4[[#This Row],[Origem]],Tabela2[Estado],Tabela2[Id_Porto],-1)</f>
        <v>12</v>
      </c>
      <c r="F4977" s="68">
        <f>_xlfn.XLOOKUP(Tabela4[[#This Row],[Destino]],Tabela2[Estado],Tabela2[Id_Porto],-1)</f>
        <v>4</v>
      </c>
      <c r="G4977" s="68">
        <f>_xlfn.XLOOKUP(Tabela4[[#This Row],[Tipo]],Tabela5[Tipo],Tabela5[Id_Carga],-1)</f>
        <v>3</v>
      </c>
      <c r="H4977" s="59">
        <f>MONTH(DATE(2024, FIND(Tabela4[[#This Row],[Mês]], "janfevmarabrmaijunjulagosetoutnovdez")/3 + 1, 1))</f>
        <v>12</v>
      </c>
      <c r="I4977" s="51">
        <v>305</v>
      </c>
      <c r="J4977" s="47">
        <v>610</v>
      </c>
    </row>
    <row r="4978" spans="1:10" x14ac:dyDescent="0.25">
      <c r="A4978" s="59" t="s">
        <v>207</v>
      </c>
      <c r="B4978" s="46" t="s">
        <v>191</v>
      </c>
      <c r="C4978" s="46" t="s">
        <v>180</v>
      </c>
      <c r="D4978" s="46" t="s">
        <v>86</v>
      </c>
      <c r="E4978" s="68">
        <f>_xlfn.XLOOKUP(Tabela4[[#This Row],[Origem]],Tabela2[Estado],Tabela2[Id_Porto],-1)</f>
        <v>5</v>
      </c>
      <c r="F4978" s="68">
        <f>_xlfn.XLOOKUP(Tabela4[[#This Row],[Destino]],Tabela2[Estado],Tabela2[Id_Porto],-1)</f>
        <v>4</v>
      </c>
      <c r="G4978" s="68">
        <f>_xlfn.XLOOKUP(Tabela4[[#This Row],[Tipo]],Tabela5[Tipo],Tabela5[Id_Carga],-1)</f>
        <v>3</v>
      </c>
      <c r="H4978" s="59">
        <f>MONTH(DATE(2024, FIND(Tabela4[[#This Row],[Mês]], "janfevmarabrmaijunjulagosetoutnovdez")/3 + 1, 1))</f>
        <v>12</v>
      </c>
      <c r="I4978" s="51">
        <v>299</v>
      </c>
      <c r="J4978" s="47">
        <v>598</v>
      </c>
    </row>
    <row r="4979" spans="1:10" x14ac:dyDescent="0.25">
      <c r="A4979" s="59" t="s">
        <v>207</v>
      </c>
      <c r="B4979" s="46" t="s">
        <v>192</v>
      </c>
      <c r="C4979" s="46" t="s">
        <v>187</v>
      </c>
      <c r="D4979" s="46" t="s">
        <v>86</v>
      </c>
      <c r="E4979" s="68">
        <f>_xlfn.XLOOKUP(Tabela4[[#This Row],[Origem]],Tabela2[Estado],Tabela2[Id_Porto],-1)</f>
        <v>12</v>
      </c>
      <c r="F4979" s="68">
        <f>_xlfn.XLOOKUP(Tabela4[[#This Row],[Destino]],Tabela2[Estado],Tabela2[Id_Porto],-1)</f>
        <v>4</v>
      </c>
      <c r="G4979" s="68">
        <f>_xlfn.XLOOKUP(Tabela4[[#This Row],[Tipo]],Tabela5[Tipo],Tabela5[Id_Carga],-1)</f>
        <v>1</v>
      </c>
      <c r="H4979" s="59">
        <f>MONTH(DATE(2024, FIND(Tabela4[[#This Row],[Mês]], "janfevmarabrmaijunjulagosetoutnovdez")/3 + 1, 1))</f>
        <v>12</v>
      </c>
      <c r="I4979" s="51">
        <v>596</v>
      </c>
      <c r="J4979" s="47">
        <v>596</v>
      </c>
    </row>
    <row r="4980" spans="1:10" x14ac:dyDescent="0.25">
      <c r="A4980" s="59" t="s">
        <v>207</v>
      </c>
      <c r="B4980" s="46" t="s">
        <v>191</v>
      </c>
      <c r="C4980" s="46" t="s">
        <v>184</v>
      </c>
      <c r="D4980" s="46" t="s">
        <v>186</v>
      </c>
      <c r="E4980" s="68">
        <f>_xlfn.XLOOKUP(Tabela4[[#This Row],[Origem]],Tabela2[Estado],Tabela2[Id_Porto],-1)</f>
        <v>9</v>
      </c>
      <c r="F4980" s="68">
        <f>_xlfn.XLOOKUP(Tabela4[[#This Row],[Destino]],Tabela2[Estado],Tabela2[Id_Porto],-1)</f>
        <v>11</v>
      </c>
      <c r="G4980" s="68">
        <f>_xlfn.XLOOKUP(Tabela4[[#This Row],[Tipo]],Tabela5[Tipo],Tabela5[Id_Carga],-1)</f>
        <v>3</v>
      </c>
      <c r="H4980" s="59">
        <f>MONTH(DATE(2024, FIND(Tabela4[[#This Row],[Mês]], "janfevmarabrmaijunjulagosetoutnovdez")/3 + 1, 1))</f>
        <v>12</v>
      </c>
      <c r="I4980" s="51">
        <v>298</v>
      </c>
      <c r="J4980" s="47">
        <v>596</v>
      </c>
    </row>
    <row r="4981" spans="1:10" x14ac:dyDescent="0.25">
      <c r="A4981" s="59" t="s">
        <v>207</v>
      </c>
      <c r="B4981" s="46" t="s">
        <v>191</v>
      </c>
      <c r="C4981" s="46" t="s">
        <v>86</v>
      </c>
      <c r="D4981" s="46" t="s">
        <v>184</v>
      </c>
      <c r="E4981" s="68">
        <f>_xlfn.XLOOKUP(Tabela4[[#This Row],[Origem]],Tabela2[Estado],Tabela2[Id_Porto],-1)</f>
        <v>4</v>
      </c>
      <c r="F4981" s="68">
        <f>_xlfn.XLOOKUP(Tabela4[[#This Row],[Destino]],Tabela2[Estado],Tabela2[Id_Porto],-1)</f>
        <v>9</v>
      </c>
      <c r="G4981" s="68">
        <f>_xlfn.XLOOKUP(Tabela4[[#This Row],[Tipo]],Tabela5[Tipo],Tabela5[Id_Carga],-1)</f>
        <v>3</v>
      </c>
      <c r="H4981" s="59">
        <f>MONTH(DATE(2024, FIND(Tabela4[[#This Row],[Mês]], "janfevmarabrmaijunjulagosetoutnovdez")/3 + 1, 1))</f>
        <v>12</v>
      </c>
      <c r="I4981" s="51">
        <v>295</v>
      </c>
      <c r="J4981" s="47">
        <v>590</v>
      </c>
    </row>
    <row r="4982" spans="1:10" x14ac:dyDescent="0.25">
      <c r="A4982" s="59" t="s">
        <v>207</v>
      </c>
      <c r="B4982" s="46" t="s">
        <v>192</v>
      </c>
      <c r="C4982" s="46" t="s">
        <v>183</v>
      </c>
      <c r="D4982" s="46" t="s">
        <v>182</v>
      </c>
      <c r="E4982" s="68">
        <f>_xlfn.XLOOKUP(Tabela4[[#This Row],[Origem]],Tabela2[Estado],Tabela2[Id_Porto],-1)</f>
        <v>8</v>
      </c>
      <c r="F4982" s="68">
        <f>_xlfn.XLOOKUP(Tabela4[[#This Row],[Destino]],Tabela2[Estado],Tabela2[Id_Porto],-1)</f>
        <v>7</v>
      </c>
      <c r="G4982" s="68">
        <f>_xlfn.XLOOKUP(Tabela4[[#This Row],[Tipo]],Tabela5[Tipo],Tabela5[Id_Carga],-1)</f>
        <v>1</v>
      </c>
      <c r="H4982" s="59">
        <f>MONTH(DATE(2024, FIND(Tabela4[[#This Row],[Mês]], "janfevmarabrmaijunjulagosetoutnovdez")/3 + 1, 1))</f>
        <v>12</v>
      </c>
      <c r="I4982" s="51">
        <v>580</v>
      </c>
      <c r="J4982" s="47">
        <v>580</v>
      </c>
    </row>
    <row r="4983" spans="1:10" x14ac:dyDescent="0.25">
      <c r="A4983" s="59" t="s">
        <v>207</v>
      </c>
      <c r="B4983" s="46" t="s">
        <v>191</v>
      </c>
      <c r="C4983" s="46" t="s">
        <v>186</v>
      </c>
      <c r="D4983" s="46" t="s">
        <v>180</v>
      </c>
      <c r="E4983" s="68">
        <f>_xlfn.XLOOKUP(Tabela4[[#This Row],[Origem]],Tabela2[Estado],Tabela2[Id_Porto],-1)</f>
        <v>11</v>
      </c>
      <c r="F4983" s="68">
        <f>_xlfn.XLOOKUP(Tabela4[[#This Row],[Destino]],Tabela2[Estado],Tabela2[Id_Porto],-1)</f>
        <v>5</v>
      </c>
      <c r="G4983" s="68">
        <f>_xlfn.XLOOKUP(Tabela4[[#This Row],[Tipo]],Tabela5[Tipo],Tabela5[Id_Carga],-1)</f>
        <v>3</v>
      </c>
      <c r="H4983" s="59">
        <f>MONTH(DATE(2024, FIND(Tabela4[[#This Row],[Mês]], "janfevmarabrmaijunjulagosetoutnovdez")/3 + 1, 1))</f>
        <v>12</v>
      </c>
      <c r="I4983" s="51">
        <v>280</v>
      </c>
      <c r="J4983" s="47">
        <v>560</v>
      </c>
    </row>
    <row r="4984" spans="1:10" x14ac:dyDescent="0.25">
      <c r="A4984" s="59" t="s">
        <v>207</v>
      </c>
      <c r="B4984" s="46" t="s">
        <v>192</v>
      </c>
      <c r="C4984" s="46" t="s">
        <v>187</v>
      </c>
      <c r="D4984" s="46" t="s">
        <v>180</v>
      </c>
      <c r="E4984" s="68">
        <f>_xlfn.XLOOKUP(Tabela4[[#This Row],[Origem]],Tabela2[Estado],Tabela2[Id_Porto],-1)</f>
        <v>12</v>
      </c>
      <c r="F4984" s="68">
        <f>_xlfn.XLOOKUP(Tabela4[[#This Row],[Destino]],Tabela2[Estado],Tabela2[Id_Porto],-1)</f>
        <v>5</v>
      </c>
      <c r="G4984" s="68">
        <f>_xlfn.XLOOKUP(Tabela4[[#This Row],[Tipo]],Tabela5[Tipo],Tabela5[Id_Carga],-1)</f>
        <v>1</v>
      </c>
      <c r="H4984" s="59">
        <f>MONTH(DATE(2024, FIND(Tabela4[[#This Row],[Mês]], "janfevmarabrmaijunjulagosetoutnovdez")/3 + 1, 1))</f>
        <v>12</v>
      </c>
      <c r="I4984" s="51">
        <v>550</v>
      </c>
      <c r="J4984" s="47">
        <v>550</v>
      </c>
    </row>
    <row r="4985" spans="1:10" x14ac:dyDescent="0.25">
      <c r="A4985" s="59" t="s">
        <v>207</v>
      </c>
      <c r="B4985" s="46" t="s">
        <v>191</v>
      </c>
      <c r="C4985" s="46" t="s">
        <v>181</v>
      </c>
      <c r="D4985" s="46" t="s">
        <v>184</v>
      </c>
      <c r="E4985" s="68">
        <f>_xlfn.XLOOKUP(Tabela4[[#This Row],[Origem]],Tabela2[Estado],Tabela2[Id_Porto],-1)</f>
        <v>6</v>
      </c>
      <c r="F4985" s="68">
        <f>_xlfn.XLOOKUP(Tabela4[[#This Row],[Destino]],Tabela2[Estado],Tabela2[Id_Porto],-1)</f>
        <v>9</v>
      </c>
      <c r="G4985" s="68">
        <f>_xlfn.XLOOKUP(Tabela4[[#This Row],[Tipo]],Tabela5[Tipo],Tabela5[Id_Carga],-1)</f>
        <v>3</v>
      </c>
      <c r="H4985" s="59">
        <f>MONTH(DATE(2024, FIND(Tabela4[[#This Row],[Mês]], "janfevmarabrmaijunjulagosetoutnovdez")/3 + 1, 1))</f>
        <v>12</v>
      </c>
      <c r="I4985" s="51">
        <v>272</v>
      </c>
      <c r="J4985" s="47">
        <v>544</v>
      </c>
    </row>
    <row r="4986" spans="1:10" x14ac:dyDescent="0.25">
      <c r="A4986" s="59" t="s">
        <v>207</v>
      </c>
      <c r="B4986" s="46" t="s">
        <v>192</v>
      </c>
      <c r="C4986" s="46" t="s">
        <v>181</v>
      </c>
      <c r="D4986" s="46" t="s">
        <v>184</v>
      </c>
      <c r="E4986" s="68">
        <f>_xlfn.XLOOKUP(Tabela4[[#This Row],[Origem]],Tabela2[Estado],Tabela2[Id_Porto],-1)</f>
        <v>6</v>
      </c>
      <c r="F4986" s="68">
        <f>_xlfn.XLOOKUP(Tabela4[[#This Row],[Destino]],Tabela2[Estado],Tabela2[Id_Porto],-1)</f>
        <v>9</v>
      </c>
      <c r="G4986" s="68">
        <f>_xlfn.XLOOKUP(Tabela4[[#This Row],[Tipo]],Tabela5[Tipo],Tabela5[Id_Carga],-1)</f>
        <v>1</v>
      </c>
      <c r="H4986" s="59">
        <f>MONTH(DATE(2024, FIND(Tabela4[[#This Row],[Mês]], "janfevmarabrmaijunjulagosetoutnovdez")/3 + 1, 1))</f>
        <v>12</v>
      </c>
      <c r="I4986" s="51">
        <v>523</v>
      </c>
      <c r="J4986" s="47">
        <v>523</v>
      </c>
    </row>
    <row r="4987" spans="1:10" x14ac:dyDescent="0.25">
      <c r="A4987" s="59" t="s">
        <v>207</v>
      </c>
      <c r="B4987" s="46" t="s">
        <v>191</v>
      </c>
      <c r="C4987" s="46" t="s">
        <v>186</v>
      </c>
      <c r="D4987" s="46" t="s">
        <v>181</v>
      </c>
      <c r="E4987" s="68">
        <f>_xlfn.XLOOKUP(Tabela4[[#This Row],[Origem]],Tabela2[Estado],Tabela2[Id_Porto],-1)</f>
        <v>11</v>
      </c>
      <c r="F4987" s="68">
        <f>_xlfn.XLOOKUP(Tabela4[[#This Row],[Destino]],Tabela2[Estado],Tabela2[Id_Porto],-1)</f>
        <v>6</v>
      </c>
      <c r="G4987" s="68">
        <f>_xlfn.XLOOKUP(Tabela4[[#This Row],[Tipo]],Tabela5[Tipo],Tabela5[Id_Carga],-1)</f>
        <v>3</v>
      </c>
      <c r="H4987" s="59">
        <f>MONTH(DATE(2024, FIND(Tabela4[[#This Row],[Mês]], "janfevmarabrmaijunjulagosetoutnovdez")/3 + 1, 1))</f>
        <v>12</v>
      </c>
      <c r="I4987" s="51">
        <v>261</v>
      </c>
      <c r="J4987" s="47">
        <v>522</v>
      </c>
    </row>
    <row r="4988" spans="1:10" x14ac:dyDescent="0.25">
      <c r="A4988" s="59" t="s">
        <v>207</v>
      </c>
      <c r="B4988" s="46" t="s">
        <v>191</v>
      </c>
      <c r="C4988" s="46" t="s">
        <v>184</v>
      </c>
      <c r="D4988" s="46" t="s">
        <v>183</v>
      </c>
      <c r="E4988" s="68">
        <f>_xlfn.XLOOKUP(Tabela4[[#This Row],[Origem]],Tabela2[Estado],Tabela2[Id_Porto],-1)</f>
        <v>9</v>
      </c>
      <c r="F4988" s="68">
        <f>_xlfn.XLOOKUP(Tabela4[[#This Row],[Destino]],Tabela2[Estado],Tabela2[Id_Porto],-1)</f>
        <v>8</v>
      </c>
      <c r="G4988" s="68">
        <f>_xlfn.XLOOKUP(Tabela4[[#This Row],[Tipo]],Tabela5[Tipo],Tabela5[Id_Carga],-1)</f>
        <v>3</v>
      </c>
      <c r="H4988" s="59">
        <f>MONTH(DATE(2024, FIND(Tabela4[[#This Row],[Mês]], "janfevmarabrmaijunjulagosetoutnovdez")/3 + 1, 1))</f>
        <v>12</v>
      </c>
      <c r="I4988" s="51">
        <v>258</v>
      </c>
      <c r="J4988" s="47">
        <v>516</v>
      </c>
    </row>
    <row r="4989" spans="1:10" x14ac:dyDescent="0.25">
      <c r="A4989" s="59" t="s">
        <v>207</v>
      </c>
      <c r="B4989" s="46" t="s">
        <v>191</v>
      </c>
      <c r="C4989" s="46" t="s">
        <v>183</v>
      </c>
      <c r="D4989" s="46" t="s">
        <v>181</v>
      </c>
      <c r="E4989" s="68">
        <f>_xlfn.XLOOKUP(Tabela4[[#This Row],[Origem]],Tabela2[Estado],Tabela2[Id_Porto],-1)</f>
        <v>8</v>
      </c>
      <c r="F4989" s="68">
        <f>_xlfn.XLOOKUP(Tabela4[[#This Row],[Destino]],Tabela2[Estado],Tabela2[Id_Porto],-1)</f>
        <v>6</v>
      </c>
      <c r="G4989" s="68">
        <f>_xlfn.XLOOKUP(Tabela4[[#This Row],[Tipo]],Tabela5[Tipo],Tabela5[Id_Carga],-1)</f>
        <v>3</v>
      </c>
      <c r="H4989" s="59">
        <f>MONTH(DATE(2024, FIND(Tabela4[[#This Row],[Mês]], "janfevmarabrmaijunjulagosetoutnovdez")/3 + 1, 1))</f>
        <v>12</v>
      </c>
      <c r="I4989" s="51">
        <v>254</v>
      </c>
      <c r="J4989" s="47">
        <v>508</v>
      </c>
    </row>
    <row r="4990" spans="1:10" x14ac:dyDescent="0.25">
      <c r="A4990" s="59" t="s">
        <v>207</v>
      </c>
      <c r="B4990" s="46" t="s">
        <v>191</v>
      </c>
      <c r="C4990" s="46" t="s">
        <v>187</v>
      </c>
      <c r="D4990" s="46" t="s">
        <v>180</v>
      </c>
      <c r="E4990" s="68">
        <f>_xlfn.XLOOKUP(Tabela4[[#This Row],[Origem]],Tabela2[Estado],Tabela2[Id_Porto],-1)</f>
        <v>12</v>
      </c>
      <c r="F4990" s="68">
        <f>_xlfn.XLOOKUP(Tabela4[[#This Row],[Destino]],Tabela2[Estado],Tabela2[Id_Porto],-1)</f>
        <v>5</v>
      </c>
      <c r="G4990" s="68">
        <f>_xlfn.XLOOKUP(Tabela4[[#This Row],[Tipo]],Tabela5[Tipo],Tabela5[Id_Carga],-1)</f>
        <v>3</v>
      </c>
      <c r="H4990" s="59">
        <f>MONTH(DATE(2024, FIND(Tabela4[[#This Row],[Mês]], "janfevmarabrmaijunjulagosetoutnovdez")/3 + 1, 1))</f>
        <v>12</v>
      </c>
      <c r="I4990" s="51">
        <v>238</v>
      </c>
      <c r="J4990" s="47">
        <v>476</v>
      </c>
    </row>
    <row r="4991" spans="1:10" x14ac:dyDescent="0.25">
      <c r="A4991" s="59" t="s">
        <v>207</v>
      </c>
      <c r="B4991" s="46" t="s">
        <v>192</v>
      </c>
      <c r="C4991" s="46" t="s">
        <v>187</v>
      </c>
      <c r="D4991" s="46" t="s">
        <v>181</v>
      </c>
      <c r="E4991" s="68">
        <f>_xlfn.XLOOKUP(Tabela4[[#This Row],[Origem]],Tabela2[Estado],Tabela2[Id_Porto],-1)</f>
        <v>12</v>
      </c>
      <c r="F4991" s="68">
        <f>_xlfn.XLOOKUP(Tabela4[[#This Row],[Destino]],Tabela2[Estado],Tabela2[Id_Porto],-1)</f>
        <v>6</v>
      </c>
      <c r="G4991" s="68">
        <f>_xlfn.XLOOKUP(Tabela4[[#This Row],[Tipo]],Tabela5[Tipo],Tabela5[Id_Carga],-1)</f>
        <v>1</v>
      </c>
      <c r="H4991" s="59">
        <f>MONTH(DATE(2024, FIND(Tabela4[[#This Row],[Mês]], "janfevmarabrmaijunjulagosetoutnovdez")/3 + 1, 1))</f>
        <v>12</v>
      </c>
      <c r="I4991" s="51">
        <v>469</v>
      </c>
      <c r="J4991" s="47">
        <v>469</v>
      </c>
    </row>
    <row r="4992" spans="1:10" x14ac:dyDescent="0.25">
      <c r="A4992" s="59" t="s">
        <v>207</v>
      </c>
      <c r="B4992" s="46" t="s">
        <v>191</v>
      </c>
      <c r="C4992" s="46" t="s">
        <v>177</v>
      </c>
      <c r="D4992" s="46" t="s">
        <v>181</v>
      </c>
      <c r="E4992" s="68">
        <f>_xlfn.XLOOKUP(Tabela4[[#This Row],[Origem]],Tabela2[Estado],Tabela2[Id_Porto],-1)</f>
        <v>1</v>
      </c>
      <c r="F4992" s="68">
        <f>_xlfn.XLOOKUP(Tabela4[[#This Row],[Destino]],Tabela2[Estado],Tabela2[Id_Porto],-1)</f>
        <v>6</v>
      </c>
      <c r="G4992" s="68">
        <f>_xlfn.XLOOKUP(Tabela4[[#This Row],[Tipo]],Tabela5[Tipo],Tabela5[Id_Carga],-1)</f>
        <v>3</v>
      </c>
      <c r="H4992" s="59">
        <f>MONTH(DATE(2024, FIND(Tabela4[[#This Row],[Mês]], "janfevmarabrmaijunjulagosetoutnovdez")/3 + 1, 1))</f>
        <v>12</v>
      </c>
      <c r="I4992" s="51">
        <v>234</v>
      </c>
      <c r="J4992" s="47">
        <v>468</v>
      </c>
    </row>
    <row r="4993" spans="1:10" x14ac:dyDescent="0.25">
      <c r="A4993" s="59" t="s">
        <v>207</v>
      </c>
      <c r="B4993" s="46" t="s">
        <v>192</v>
      </c>
      <c r="C4993" s="46" t="s">
        <v>184</v>
      </c>
      <c r="D4993" s="46" t="s">
        <v>180</v>
      </c>
      <c r="E4993" s="68">
        <f>_xlfn.XLOOKUP(Tabela4[[#This Row],[Origem]],Tabela2[Estado],Tabela2[Id_Porto],-1)</f>
        <v>9</v>
      </c>
      <c r="F4993" s="68">
        <f>_xlfn.XLOOKUP(Tabela4[[#This Row],[Destino]],Tabela2[Estado],Tabela2[Id_Porto],-1)</f>
        <v>5</v>
      </c>
      <c r="G4993" s="68">
        <f>_xlfn.XLOOKUP(Tabela4[[#This Row],[Tipo]],Tabela5[Tipo],Tabela5[Id_Carga],-1)</f>
        <v>1</v>
      </c>
      <c r="H4993" s="59">
        <f>MONTH(DATE(2024, FIND(Tabela4[[#This Row],[Mês]], "janfevmarabrmaijunjulagosetoutnovdez")/3 + 1, 1))</f>
        <v>12</v>
      </c>
      <c r="I4993" s="51">
        <v>464</v>
      </c>
      <c r="J4993" s="47">
        <v>464</v>
      </c>
    </row>
    <row r="4994" spans="1:10" x14ac:dyDescent="0.25">
      <c r="A4994" s="59" t="s">
        <v>207</v>
      </c>
      <c r="B4994" s="46" t="s">
        <v>192</v>
      </c>
      <c r="C4994" s="46" t="s">
        <v>86</v>
      </c>
      <c r="D4994" s="46" t="s">
        <v>184</v>
      </c>
      <c r="E4994" s="68">
        <f>_xlfn.XLOOKUP(Tabela4[[#This Row],[Origem]],Tabela2[Estado],Tabela2[Id_Porto],-1)</f>
        <v>4</v>
      </c>
      <c r="F4994" s="68">
        <f>_xlfn.XLOOKUP(Tabela4[[#This Row],[Destino]],Tabela2[Estado],Tabela2[Id_Porto],-1)</f>
        <v>9</v>
      </c>
      <c r="G4994" s="68">
        <f>_xlfn.XLOOKUP(Tabela4[[#This Row],[Tipo]],Tabela5[Tipo],Tabela5[Id_Carga],-1)</f>
        <v>1</v>
      </c>
      <c r="H4994" s="59">
        <f>MONTH(DATE(2024, FIND(Tabela4[[#This Row],[Mês]], "janfevmarabrmaijunjulagosetoutnovdez")/3 + 1, 1))</f>
        <v>12</v>
      </c>
      <c r="I4994" s="51">
        <v>459</v>
      </c>
      <c r="J4994" s="47">
        <v>459</v>
      </c>
    </row>
    <row r="4995" spans="1:10" x14ac:dyDescent="0.25">
      <c r="A4995" s="59" t="s">
        <v>207</v>
      </c>
      <c r="B4995" s="46" t="s">
        <v>192</v>
      </c>
      <c r="C4995" s="46" t="s">
        <v>184</v>
      </c>
      <c r="D4995" s="46" t="s">
        <v>182</v>
      </c>
      <c r="E4995" s="68">
        <f>_xlfn.XLOOKUP(Tabela4[[#This Row],[Origem]],Tabela2[Estado],Tabela2[Id_Porto],-1)</f>
        <v>9</v>
      </c>
      <c r="F4995" s="68">
        <f>_xlfn.XLOOKUP(Tabela4[[#This Row],[Destino]],Tabela2[Estado],Tabela2[Id_Porto],-1)</f>
        <v>7</v>
      </c>
      <c r="G4995" s="68">
        <f>_xlfn.XLOOKUP(Tabela4[[#This Row],[Tipo]],Tabela5[Tipo],Tabela5[Id_Carga],-1)</f>
        <v>1</v>
      </c>
      <c r="H4995" s="59">
        <f>MONTH(DATE(2024, FIND(Tabela4[[#This Row],[Mês]], "janfevmarabrmaijunjulagosetoutnovdez")/3 + 1, 1))</f>
        <v>12</v>
      </c>
      <c r="I4995" s="51">
        <v>423</v>
      </c>
      <c r="J4995" s="47">
        <v>423</v>
      </c>
    </row>
    <row r="4996" spans="1:10" x14ac:dyDescent="0.25">
      <c r="A4996" s="59" t="s">
        <v>207</v>
      </c>
      <c r="B4996" s="46" t="s">
        <v>192</v>
      </c>
      <c r="C4996" s="46" t="s">
        <v>186</v>
      </c>
      <c r="D4996" s="46" t="s">
        <v>181</v>
      </c>
      <c r="E4996" s="68">
        <f>_xlfn.XLOOKUP(Tabela4[[#This Row],[Origem]],Tabela2[Estado],Tabela2[Id_Porto],-1)</f>
        <v>11</v>
      </c>
      <c r="F4996" s="68">
        <f>_xlfn.XLOOKUP(Tabela4[[#This Row],[Destino]],Tabela2[Estado],Tabela2[Id_Porto],-1)</f>
        <v>6</v>
      </c>
      <c r="G4996" s="68">
        <f>_xlfn.XLOOKUP(Tabela4[[#This Row],[Tipo]],Tabela5[Tipo],Tabela5[Id_Carga],-1)</f>
        <v>1</v>
      </c>
      <c r="H4996" s="59">
        <f>MONTH(DATE(2024, FIND(Tabela4[[#This Row],[Mês]], "janfevmarabrmaijunjulagosetoutnovdez")/3 + 1, 1))</f>
        <v>12</v>
      </c>
      <c r="I4996" s="51">
        <v>421</v>
      </c>
      <c r="J4996" s="47">
        <v>421</v>
      </c>
    </row>
    <row r="4997" spans="1:10" x14ac:dyDescent="0.25">
      <c r="A4997" s="59" t="s">
        <v>207</v>
      </c>
      <c r="B4997" s="46" t="s">
        <v>191</v>
      </c>
      <c r="C4997" s="46" t="s">
        <v>180</v>
      </c>
      <c r="D4997" s="46" t="s">
        <v>186</v>
      </c>
      <c r="E4997" s="68">
        <f>_xlfn.XLOOKUP(Tabela4[[#This Row],[Origem]],Tabela2[Estado],Tabela2[Id_Porto],-1)</f>
        <v>5</v>
      </c>
      <c r="F4997" s="68">
        <f>_xlfn.XLOOKUP(Tabela4[[#This Row],[Destino]],Tabela2[Estado],Tabela2[Id_Porto],-1)</f>
        <v>11</v>
      </c>
      <c r="G4997" s="68">
        <f>_xlfn.XLOOKUP(Tabela4[[#This Row],[Tipo]],Tabela5[Tipo],Tabela5[Id_Carga],-1)</f>
        <v>3</v>
      </c>
      <c r="H4997" s="59">
        <f>MONTH(DATE(2024, FIND(Tabela4[[#This Row],[Mês]], "janfevmarabrmaijunjulagosetoutnovdez")/3 + 1, 1))</f>
        <v>12</v>
      </c>
      <c r="I4997" s="51">
        <v>208</v>
      </c>
      <c r="J4997" s="47">
        <v>416</v>
      </c>
    </row>
    <row r="4998" spans="1:10" x14ac:dyDescent="0.25">
      <c r="A4998" s="59" t="s">
        <v>207</v>
      </c>
      <c r="B4998" s="46" t="s">
        <v>191</v>
      </c>
      <c r="C4998" s="46" t="s">
        <v>183</v>
      </c>
      <c r="D4998" s="46" t="s">
        <v>86</v>
      </c>
      <c r="E4998" s="68">
        <f>_xlfn.XLOOKUP(Tabela4[[#This Row],[Origem]],Tabela2[Estado],Tabela2[Id_Porto],-1)</f>
        <v>8</v>
      </c>
      <c r="F4998" s="68">
        <f>_xlfn.XLOOKUP(Tabela4[[#This Row],[Destino]],Tabela2[Estado],Tabela2[Id_Porto],-1)</f>
        <v>4</v>
      </c>
      <c r="G4998" s="68">
        <f>_xlfn.XLOOKUP(Tabela4[[#This Row],[Tipo]],Tabela5[Tipo],Tabela5[Id_Carga],-1)</f>
        <v>3</v>
      </c>
      <c r="H4998" s="59">
        <f>MONTH(DATE(2024, FIND(Tabela4[[#This Row],[Mês]], "janfevmarabrmaijunjulagosetoutnovdez")/3 + 1, 1))</f>
        <v>12</v>
      </c>
      <c r="I4998" s="51">
        <v>198</v>
      </c>
      <c r="J4998" s="47">
        <v>396</v>
      </c>
    </row>
    <row r="4999" spans="1:10" x14ac:dyDescent="0.25">
      <c r="A4999" s="59" t="s">
        <v>207</v>
      </c>
      <c r="B4999" s="46" t="s">
        <v>191</v>
      </c>
      <c r="C4999" s="46" t="s">
        <v>187</v>
      </c>
      <c r="D4999" s="46" t="s">
        <v>181</v>
      </c>
      <c r="E4999" s="68">
        <f>_xlfn.XLOOKUP(Tabela4[[#This Row],[Origem]],Tabela2[Estado],Tabela2[Id_Porto],-1)</f>
        <v>12</v>
      </c>
      <c r="F4999" s="68">
        <f>_xlfn.XLOOKUP(Tabela4[[#This Row],[Destino]],Tabela2[Estado],Tabela2[Id_Porto],-1)</f>
        <v>6</v>
      </c>
      <c r="G4999" s="68">
        <f>_xlfn.XLOOKUP(Tabela4[[#This Row],[Tipo]],Tabela5[Tipo],Tabela5[Id_Carga],-1)</f>
        <v>3</v>
      </c>
      <c r="H4999" s="59">
        <f>MONTH(DATE(2024, FIND(Tabela4[[#This Row],[Mês]], "janfevmarabrmaijunjulagosetoutnovdez")/3 + 1, 1))</f>
        <v>12</v>
      </c>
      <c r="I4999" s="51">
        <v>194</v>
      </c>
      <c r="J4999" s="47">
        <v>388</v>
      </c>
    </row>
    <row r="5000" spans="1:10" x14ac:dyDescent="0.25">
      <c r="A5000" s="59" t="s">
        <v>207</v>
      </c>
      <c r="B5000" s="46" t="s">
        <v>191</v>
      </c>
      <c r="C5000" s="46" t="s">
        <v>180</v>
      </c>
      <c r="D5000" s="46" t="s">
        <v>86</v>
      </c>
      <c r="E5000" s="68">
        <f>_xlfn.XLOOKUP(Tabela4[[#This Row],[Origem]],Tabela2[Estado],Tabela2[Id_Porto],-1)</f>
        <v>5</v>
      </c>
      <c r="F5000" s="68">
        <f>_xlfn.XLOOKUP(Tabela4[[#This Row],[Destino]],Tabela2[Estado],Tabela2[Id_Porto],-1)</f>
        <v>4</v>
      </c>
      <c r="G5000" s="68">
        <f>_xlfn.XLOOKUP(Tabela4[[#This Row],[Tipo]],Tabela5[Tipo],Tabela5[Id_Carga],-1)</f>
        <v>3</v>
      </c>
      <c r="H5000" s="59">
        <f>MONTH(DATE(2024, FIND(Tabela4[[#This Row],[Mês]], "janfevmarabrmaijunjulagosetoutnovdez")/3 + 1, 1))</f>
        <v>12</v>
      </c>
      <c r="I5000" s="51">
        <v>189</v>
      </c>
      <c r="J5000" s="47">
        <v>378</v>
      </c>
    </row>
    <row r="5001" spans="1:10" x14ac:dyDescent="0.25">
      <c r="A5001" s="59" t="s">
        <v>207</v>
      </c>
      <c r="B5001" s="46" t="s">
        <v>192</v>
      </c>
      <c r="C5001" s="46" t="s">
        <v>181</v>
      </c>
      <c r="D5001" s="46" t="s">
        <v>184</v>
      </c>
      <c r="E5001" s="68">
        <f>_xlfn.XLOOKUP(Tabela4[[#This Row],[Origem]],Tabela2[Estado],Tabela2[Id_Porto],-1)</f>
        <v>6</v>
      </c>
      <c r="F5001" s="68">
        <f>_xlfn.XLOOKUP(Tabela4[[#This Row],[Destino]],Tabela2[Estado],Tabela2[Id_Porto],-1)</f>
        <v>9</v>
      </c>
      <c r="G5001" s="68">
        <f>_xlfn.XLOOKUP(Tabela4[[#This Row],[Tipo]],Tabela5[Tipo],Tabela5[Id_Carga],-1)</f>
        <v>1</v>
      </c>
      <c r="H5001" s="59">
        <f>MONTH(DATE(2024, FIND(Tabela4[[#This Row],[Mês]], "janfevmarabrmaijunjulagosetoutnovdez")/3 + 1, 1))</f>
        <v>12</v>
      </c>
      <c r="I5001" s="51">
        <v>376</v>
      </c>
      <c r="J5001" s="47">
        <v>376</v>
      </c>
    </row>
    <row r="5002" spans="1:10" x14ac:dyDescent="0.25">
      <c r="A5002" s="59" t="s">
        <v>207</v>
      </c>
      <c r="B5002" s="46" t="s">
        <v>192</v>
      </c>
      <c r="C5002" s="46" t="s">
        <v>180</v>
      </c>
      <c r="D5002" s="46" t="s">
        <v>184</v>
      </c>
      <c r="E5002" s="68">
        <f>_xlfn.XLOOKUP(Tabela4[[#This Row],[Origem]],Tabela2[Estado],Tabela2[Id_Porto],-1)</f>
        <v>5</v>
      </c>
      <c r="F5002" s="68">
        <f>_xlfn.XLOOKUP(Tabela4[[#This Row],[Destino]],Tabela2[Estado],Tabela2[Id_Porto],-1)</f>
        <v>9</v>
      </c>
      <c r="G5002" s="68">
        <f>_xlfn.XLOOKUP(Tabela4[[#This Row],[Tipo]],Tabela5[Tipo],Tabela5[Id_Carga],-1)</f>
        <v>1</v>
      </c>
      <c r="H5002" s="59">
        <f>MONTH(DATE(2024, FIND(Tabela4[[#This Row],[Mês]], "janfevmarabrmaijunjulagosetoutnovdez")/3 + 1, 1))</f>
        <v>12</v>
      </c>
      <c r="I5002" s="51">
        <v>365</v>
      </c>
      <c r="J5002" s="47">
        <v>365</v>
      </c>
    </row>
    <row r="5003" spans="1:10" x14ac:dyDescent="0.25">
      <c r="A5003" s="59" t="s">
        <v>207</v>
      </c>
      <c r="B5003" s="46" t="s">
        <v>191</v>
      </c>
      <c r="C5003" s="46" t="s">
        <v>184</v>
      </c>
      <c r="D5003" s="46" t="s">
        <v>183</v>
      </c>
      <c r="E5003" s="68">
        <f>_xlfn.XLOOKUP(Tabela4[[#This Row],[Origem]],Tabela2[Estado],Tabela2[Id_Porto],-1)</f>
        <v>9</v>
      </c>
      <c r="F5003" s="68">
        <f>_xlfn.XLOOKUP(Tabela4[[#This Row],[Destino]],Tabela2[Estado],Tabela2[Id_Porto],-1)</f>
        <v>8</v>
      </c>
      <c r="G5003" s="68">
        <f>_xlfn.XLOOKUP(Tabela4[[#This Row],[Tipo]],Tabela5[Tipo],Tabela5[Id_Carga],-1)</f>
        <v>3</v>
      </c>
      <c r="H5003" s="59">
        <f>MONTH(DATE(2024, FIND(Tabela4[[#This Row],[Mês]], "janfevmarabrmaijunjulagosetoutnovdez")/3 + 1, 1))</f>
        <v>12</v>
      </c>
      <c r="I5003" s="51">
        <v>181</v>
      </c>
      <c r="J5003" s="47">
        <v>362</v>
      </c>
    </row>
    <row r="5004" spans="1:10" x14ac:dyDescent="0.25">
      <c r="A5004" s="59" t="s">
        <v>207</v>
      </c>
      <c r="B5004" s="46" t="s">
        <v>191</v>
      </c>
      <c r="C5004" s="46" t="s">
        <v>86</v>
      </c>
      <c r="D5004" s="46" t="s">
        <v>184</v>
      </c>
      <c r="E5004" s="68">
        <f>_xlfn.XLOOKUP(Tabela4[[#This Row],[Origem]],Tabela2[Estado],Tabela2[Id_Porto],-1)</f>
        <v>4</v>
      </c>
      <c r="F5004" s="68">
        <f>_xlfn.XLOOKUP(Tabela4[[#This Row],[Destino]],Tabela2[Estado],Tabela2[Id_Porto],-1)</f>
        <v>9</v>
      </c>
      <c r="G5004" s="68">
        <f>_xlfn.XLOOKUP(Tabela4[[#This Row],[Tipo]],Tabela5[Tipo],Tabela5[Id_Carga],-1)</f>
        <v>3</v>
      </c>
      <c r="H5004" s="59">
        <f>MONTH(DATE(2024, FIND(Tabela4[[#This Row],[Mês]], "janfevmarabrmaijunjulagosetoutnovdez")/3 + 1, 1))</f>
        <v>12</v>
      </c>
      <c r="I5004" s="51">
        <v>180</v>
      </c>
      <c r="J5004" s="47">
        <v>360</v>
      </c>
    </row>
    <row r="5005" spans="1:10" x14ac:dyDescent="0.25">
      <c r="A5005" s="59" t="s">
        <v>207</v>
      </c>
      <c r="B5005" s="46" t="s">
        <v>191</v>
      </c>
      <c r="C5005" s="46" t="s">
        <v>180</v>
      </c>
      <c r="D5005" s="46" t="s">
        <v>186</v>
      </c>
      <c r="E5005" s="68">
        <f>_xlfn.XLOOKUP(Tabela4[[#This Row],[Origem]],Tabela2[Estado],Tabela2[Id_Porto],-1)</f>
        <v>5</v>
      </c>
      <c r="F5005" s="68">
        <f>_xlfn.XLOOKUP(Tabela4[[#This Row],[Destino]],Tabela2[Estado],Tabela2[Id_Porto],-1)</f>
        <v>11</v>
      </c>
      <c r="G5005" s="68">
        <f>_xlfn.XLOOKUP(Tabela4[[#This Row],[Tipo]],Tabela5[Tipo],Tabela5[Id_Carga],-1)</f>
        <v>3</v>
      </c>
      <c r="H5005" s="59">
        <f>MONTH(DATE(2024, FIND(Tabela4[[#This Row],[Mês]], "janfevmarabrmaijunjulagosetoutnovdez")/3 + 1, 1))</f>
        <v>12</v>
      </c>
      <c r="I5005" s="51">
        <v>180</v>
      </c>
      <c r="J5005" s="47">
        <v>360</v>
      </c>
    </row>
    <row r="5006" spans="1:10" x14ac:dyDescent="0.25">
      <c r="A5006" s="59" t="s">
        <v>207</v>
      </c>
      <c r="B5006" s="46" t="s">
        <v>191</v>
      </c>
      <c r="C5006" s="46" t="s">
        <v>177</v>
      </c>
      <c r="D5006" s="46" t="s">
        <v>186</v>
      </c>
      <c r="E5006" s="68">
        <f>_xlfn.XLOOKUP(Tabela4[[#This Row],[Origem]],Tabela2[Estado],Tabela2[Id_Porto],-1)</f>
        <v>1</v>
      </c>
      <c r="F5006" s="68">
        <f>_xlfn.XLOOKUP(Tabela4[[#This Row],[Destino]],Tabela2[Estado],Tabela2[Id_Porto],-1)</f>
        <v>11</v>
      </c>
      <c r="G5006" s="68">
        <f>_xlfn.XLOOKUP(Tabela4[[#This Row],[Tipo]],Tabela5[Tipo],Tabela5[Id_Carga],-1)</f>
        <v>3</v>
      </c>
      <c r="H5006" s="59">
        <f>MONTH(DATE(2024, FIND(Tabela4[[#This Row],[Mês]], "janfevmarabrmaijunjulagosetoutnovdez")/3 + 1, 1))</f>
        <v>12</v>
      </c>
      <c r="I5006" s="51">
        <v>173</v>
      </c>
      <c r="J5006" s="47">
        <v>346</v>
      </c>
    </row>
    <row r="5007" spans="1:10" x14ac:dyDescent="0.25">
      <c r="A5007" s="59" t="s">
        <v>207</v>
      </c>
      <c r="B5007" s="46" t="s">
        <v>191</v>
      </c>
      <c r="C5007" s="46" t="s">
        <v>182</v>
      </c>
      <c r="D5007" s="46" t="s">
        <v>183</v>
      </c>
      <c r="E5007" s="68">
        <f>_xlfn.XLOOKUP(Tabela4[[#This Row],[Origem]],Tabela2[Estado],Tabela2[Id_Porto],-1)</f>
        <v>7</v>
      </c>
      <c r="F5007" s="68">
        <f>_xlfn.XLOOKUP(Tabela4[[#This Row],[Destino]],Tabela2[Estado],Tabela2[Id_Porto],-1)</f>
        <v>8</v>
      </c>
      <c r="G5007" s="68">
        <f>_xlfn.XLOOKUP(Tabela4[[#This Row],[Tipo]],Tabela5[Tipo],Tabela5[Id_Carga],-1)</f>
        <v>3</v>
      </c>
      <c r="H5007" s="59">
        <f>MONTH(DATE(2024, FIND(Tabela4[[#This Row],[Mês]], "janfevmarabrmaijunjulagosetoutnovdez")/3 + 1, 1))</f>
        <v>12</v>
      </c>
      <c r="I5007" s="51">
        <v>158</v>
      </c>
      <c r="J5007" s="47">
        <v>316</v>
      </c>
    </row>
    <row r="5008" spans="1:10" x14ac:dyDescent="0.25">
      <c r="A5008" s="59" t="s">
        <v>207</v>
      </c>
      <c r="B5008" s="46" t="s">
        <v>191</v>
      </c>
      <c r="C5008" s="46" t="s">
        <v>186</v>
      </c>
      <c r="D5008" s="46" t="s">
        <v>185</v>
      </c>
      <c r="E5008" s="68">
        <f>_xlfn.XLOOKUP(Tabela4[[#This Row],[Origem]],Tabela2[Estado],Tabela2[Id_Porto],-1)</f>
        <v>11</v>
      </c>
      <c r="F5008" s="68">
        <f>_xlfn.XLOOKUP(Tabela4[[#This Row],[Destino]],Tabela2[Estado],Tabela2[Id_Porto],-1)</f>
        <v>10</v>
      </c>
      <c r="G5008" s="68">
        <f>_xlfn.XLOOKUP(Tabela4[[#This Row],[Tipo]],Tabela5[Tipo],Tabela5[Id_Carga],-1)</f>
        <v>3</v>
      </c>
      <c r="H5008" s="59">
        <f>MONTH(DATE(2024, FIND(Tabela4[[#This Row],[Mês]], "janfevmarabrmaijunjulagosetoutnovdez")/3 + 1, 1))</f>
        <v>12</v>
      </c>
      <c r="I5008" s="51">
        <v>157</v>
      </c>
      <c r="J5008" s="47">
        <v>314</v>
      </c>
    </row>
    <row r="5009" spans="1:10" x14ac:dyDescent="0.25">
      <c r="A5009" s="59" t="s">
        <v>207</v>
      </c>
      <c r="B5009" s="46" t="s">
        <v>191</v>
      </c>
      <c r="C5009" s="46" t="s">
        <v>184</v>
      </c>
      <c r="D5009" s="46" t="s">
        <v>86</v>
      </c>
      <c r="E5009" s="68">
        <f>_xlfn.XLOOKUP(Tabela4[[#This Row],[Origem]],Tabela2[Estado],Tabela2[Id_Porto],-1)</f>
        <v>9</v>
      </c>
      <c r="F5009" s="68">
        <f>_xlfn.XLOOKUP(Tabela4[[#This Row],[Destino]],Tabela2[Estado],Tabela2[Id_Porto],-1)</f>
        <v>4</v>
      </c>
      <c r="G5009" s="68">
        <f>_xlfn.XLOOKUP(Tabela4[[#This Row],[Tipo]],Tabela5[Tipo],Tabela5[Id_Carga],-1)</f>
        <v>3</v>
      </c>
      <c r="H5009" s="59">
        <f>MONTH(DATE(2024, FIND(Tabela4[[#This Row],[Mês]], "janfevmarabrmaijunjulagosetoutnovdez")/3 + 1, 1))</f>
        <v>12</v>
      </c>
      <c r="I5009" s="51">
        <v>156</v>
      </c>
      <c r="J5009" s="47">
        <v>312</v>
      </c>
    </row>
    <row r="5010" spans="1:10" x14ac:dyDescent="0.25">
      <c r="A5010" s="59" t="s">
        <v>207</v>
      </c>
      <c r="B5010" s="46" t="s">
        <v>193</v>
      </c>
      <c r="C5010" s="46" t="s">
        <v>184</v>
      </c>
      <c r="D5010" s="46" t="s">
        <v>180</v>
      </c>
      <c r="E5010" s="68">
        <f>_xlfn.XLOOKUP(Tabela4[[#This Row],[Origem]],Tabela2[Estado],Tabela2[Id_Porto],-1)</f>
        <v>9</v>
      </c>
      <c r="F5010" s="68">
        <f>_xlfn.XLOOKUP(Tabela4[[#This Row],[Destino]],Tabela2[Estado],Tabela2[Id_Porto],-1)</f>
        <v>5</v>
      </c>
      <c r="G5010" s="68">
        <f>_xlfn.XLOOKUP(Tabela4[[#This Row],[Tipo]],Tabela5[Tipo],Tabela5[Id_Carga],-1)</f>
        <v>4</v>
      </c>
      <c r="H5010" s="59">
        <f>MONTH(DATE(2024, FIND(Tabela4[[#This Row],[Mês]], "janfevmarabrmaijunjulagosetoutnovdez")/3 + 1, 1))</f>
        <v>12</v>
      </c>
      <c r="I5010" s="51">
        <v>154</v>
      </c>
      <c r="J5010" s="47">
        <v>308</v>
      </c>
    </row>
    <row r="5011" spans="1:10" x14ac:dyDescent="0.25">
      <c r="A5011" s="59" t="s">
        <v>207</v>
      </c>
      <c r="B5011" s="46" t="s">
        <v>192</v>
      </c>
      <c r="C5011" s="46" t="s">
        <v>182</v>
      </c>
      <c r="D5011" s="46" t="s">
        <v>184</v>
      </c>
      <c r="E5011" s="68">
        <f>_xlfn.XLOOKUP(Tabela4[[#This Row],[Origem]],Tabela2[Estado],Tabela2[Id_Porto],-1)</f>
        <v>7</v>
      </c>
      <c r="F5011" s="68">
        <f>_xlfn.XLOOKUP(Tabela4[[#This Row],[Destino]],Tabela2[Estado],Tabela2[Id_Porto],-1)</f>
        <v>9</v>
      </c>
      <c r="G5011" s="68">
        <f>_xlfn.XLOOKUP(Tabela4[[#This Row],[Tipo]],Tabela5[Tipo],Tabela5[Id_Carga],-1)</f>
        <v>1</v>
      </c>
      <c r="H5011" s="59">
        <f>MONTH(DATE(2024, FIND(Tabela4[[#This Row],[Mês]], "janfevmarabrmaijunjulagosetoutnovdez")/3 + 1, 1))</f>
        <v>12</v>
      </c>
      <c r="I5011" s="51">
        <v>293</v>
      </c>
      <c r="J5011" s="47">
        <v>293</v>
      </c>
    </row>
    <row r="5012" spans="1:10" x14ac:dyDescent="0.25">
      <c r="A5012" s="59" t="s">
        <v>207</v>
      </c>
      <c r="B5012" s="46" t="s">
        <v>192</v>
      </c>
      <c r="C5012" s="46" t="s">
        <v>187</v>
      </c>
      <c r="D5012" s="46" t="s">
        <v>186</v>
      </c>
      <c r="E5012" s="68">
        <f>_xlfn.XLOOKUP(Tabela4[[#This Row],[Origem]],Tabela2[Estado],Tabela2[Id_Porto],-1)</f>
        <v>12</v>
      </c>
      <c r="F5012" s="68">
        <f>_xlfn.XLOOKUP(Tabela4[[#This Row],[Destino]],Tabela2[Estado],Tabela2[Id_Porto],-1)</f>
        <v>11</v>
      </c>
      <c r="G5012" s="68">
        <f>_xlfn.XLOOKUP(Tabela4[[#This Row],[Tipo]],Tabela5[Tipo],Tabela5[Id_Carga],-1)</f>
        <v>1</v>
      </c>
      <c r="H5012" s="59">
        <f>MONTH(DATE(2024, FIND(Tabela4[[#This Row],[Mês]], "janfevmarabrmaijunjulagosetoutnovdez")/3 + 1, 1))</f>
        <v>12</v>
      </c>
      <c r="I5012" s="51">
        <v>283</v>
      </c>
      <c r="J5012" s="47">
        <v>283</v>
      </c>
    </row>
    <row r="5013" spans="1:10" x14ac:dyDescent="0.25">
      <c r="A5013" s="59" t="s">
        <v>207</v>
      </c>
      <c r="B5013" s="46" t="s">
        <v>192</v>
      </c>
      <c r="C5013" s="46" t="s">
        <v>184</v>
      </c>
      <c r="D5013" s="46" t="s">
        <v>186</v>
      </c>
      <c r="E5013" s="68">
        <f>_xlfn.XLOOKUP(Tabela4[[#This Row],[Origem]],Tabela2[Estado],Tabela2[Id_Porto],-1)</f>
        <v>9</v>
      </c>
      <c r="F5013" s="68">
        <f>_xlfn.XLOOKUP(Tabela4[[#This Row],[Destino]],Tabela2[Estado],Tabela2[Id_Porto],-1)</f>
        <v>11</v>
      </c>
      <c r="G5013" s="68">
        <f>_xlfn.XLOOKUP(Tabela4[[#This Row],[Tipo]],Tabela5[Tipo],Tabela5[Id_Carga],-1)</f>
        <v>1</v>
      </c>
      <c r="H5013" s="59">
        <f>MONTH(DATE(2024, FIND(Tabela4[[#This Row],[Mês]], "janfevmarabrmaijunjulagosetoutnovdez")/3 + 1, 1))</f>
        <v>12</v>
      </c>
      <c r="I5013" s="51">
        <v>279</v>
      </c>
      <c r="J5013" s="47">
        <v>279</v>
      </c>
    </row>
    <row r="5014" spans="1:10" x14ac:dyDescent="0.25">
      <c r="A5014" s="59" t="s">
        <v>207</v>
      </c>
      <c r="B5014" s="46" t="s">
        <v>193</v>
      </c>
      <c r="C5014" s="46" t="s">
        <v>184</v>
      </c>
      <c r="D5014" s="46" t="s">
        <v>86</v>
      </c>
      <c r="E5014" s="68">
        <f>_xlfn.XLOOKUP(Tabela4[[#This Row],[Origem]],Tabela2[Estado],Tabela2[Id_Porto],-1)</f>
        <v>9</v>
      </c>
      <c r="F5014" s="68">
        <f>_xlfn.XLOOKUP(Tabela4[[#This Row],[Destino]],Tabela2[Estado],Tabela2[Id_Porto],-1)</f>
        <v>4</v>
      </c>
      <c r="G5014" s="68">
        <f>_xlfn.XLOOKUP(Tabela4[[#This Row],[Tipo]],Tabela5[Tipo],Tabela5[Id_Carga],-1)</f>
        <v>4</v>
      </c>
      <c r="H5014" s="59">
        <f>MONTH(DATE(2024, FIND(Tabela4[[#This Row],[Mês]], "janfevmarabrmaijunjulagosetoutnovdez")/3 + 1, 1))</f>
        <v>12</v>
      </c>
      <c r="I5014" s="51">
        <v>139</v>
      </c>
      <c r="J5014" s="47">
        <v>278</v>
      </c>
    </row>
    <row r="5015" spans="1:10" x14ac:dyDescent="0.25">
      <c r="A5015" s="59" t="s">
        <v>207</v>
      </c>
      <c r="B5015" s="46" t="s">
        <v>191</v>
      </c>
      <c r="C5015" s="46" t="s">
        <v>86</v>
      </c>
      <c r="D5015" s="46" t="s">
        <v>186</v>
      </c>
      <c r="E5015" s="68">
        <f>_xlfn.XLOOKUP(Tabela4[[#This Row],[Origem]],Tabela2[Estado],Tabela2[Id_Porto],-1)</f>
        <v>4</v>
      </c>
      <c r="F5015" s="68">
        <f>_xlfn.XLOOKUP(Tabela4[[#This Row],[Destino]],Tabela2[Estado],Tabela2[Id_Porto],-1)</f>
        <v>11</v>
      </c>
      <c r="G5015" s="68">
        <f>_xlfn.XLOOKUP(Tabela4[[#This Row],[Tipo]],Tabela5[Tipo],Tabela5[Id_Carga],-1)</f>
        <v>3</v>
      </c>
      <c r="H5015" s="59">
        <f>MONTH(DATE(2024, FIND(Tabela4[[#This Row],[Mês]], "janfevmarabrmaijunjulagosetoutnovdez")/3 + 1, 1))</f>
        <v>12</v>
      </c>
      <c r="I5015" s="51">
        <v>136</v>
      </c>
      <c r="J5015" s="47">
        <v>272</v>
      </c>
    </row>
    <row r="5016" spans="1:10" x14ac:dyDescent="0.25">
      <c r="A5016" s="59" t="s">
        <v>207</v>
      </c>
      <c r="B5016" s="46" t="s">
        <v>191</v>
      </c>
      <c r="C5016" s="46" t="s">
        <v>177</v>
      </c>
      <c r="D5016" s="46" t="s">
        <v>183</v>
      </c>
      <c r="E5016" s="68">
        <f>_xlfn.XLOOKUP(Tabela4[[#This Row],[Origem]],Tabela2[Estado],Tabela2[Id_Porto],-1)</f>
        <v>1</v>
      </c>
      <c r="F5016" s="68">
        <f>_xlfn.XLOOKUP(Tabela4[[#This Row],[Destino]],Tabela2[Estado],Tabela2[Id_Porto],-1)</f>
        <v>8</v>
      </c>
      <c r="G5016" s="68">
        <f>_xlfn.XLOOKUP(Tabela4[[#This Row],[Tipo]],Tabela5[Tipo],Tabela5[Id_Carga],-1)</f>
        <v>3</v>
      </c>
      <c r="H5016" s="59">
        <f>MONTH(DATE(2024, FIND(Tabela4[[#This Row],[Mês]], "janfevmarabrmaijunjulagosetoutnovdez")/3 + 1, 1))</f>
        <v>12</v>
      </c>
      <c r="I5016" s="51">
        <v>132</v>
      </c>
      <c r="J5016" s="47">
        <v>264</v>
      </c>
    </row>
    <row r="5017" spans="1:10" x14ac:dyDescent="0.25">
      <c r="A5017" s="59" t="s">
        <v>207</v>
      </c>
      <c r="B5017" s="46" t="s">
        <v>193</v>
      </c>
      <c r="C5017" s="46" t="s">
        <v>184</v>
      </c>
      <c r="D5017" s="46" t="s">
        <v>177</v>
      </c>
      <c r="E5017" s="68">
        <f>_xlfn.XLOOKUP(Tabela4[[#This Row],[Origem]],Tabela2[Estado],Tabela2[Id_Porto],-1)</f>
        <v>9</v>
      </c>
      <c r="F5017" s="68">
        <f>_xlfn.XLOOKUP(Tabela4[[#This Row],[Destino]],Tabela2[Estado],Tabela2[Id_Porto],-1)</f>
        <v>1</v>
      </c>
      <c r="G5017" s="68">
        <f>_xlfn.XLOOKUP(Tabela4[[#This Row],[Tipo]],Tabela5[Tipo],Tabela5[Id_Carga],-1)</f>
        <v>4</v>
      </c>
      <c r="H5017" s="59">
        <f>MONTH(DATE(2024, FIND(Tabela4[[#This Row],[Mês]], "janfevmarabrmaijunjulagosetoutnovdez")/3 + 1, 1))</f>
        <v>12</v>
      </c>
      <c r="I5017" s="51">
        <v>131</v>
      </c>
      <c r="J5017" s="47">
        <v>262</v>
      </c>
    </row>
    <row r="5018" spans="1:10" x14ac:dyDescent="0.25">
      <c r="A5018" s="59" t="s">
        <v>207</v>
      </c>
      <c r="B5018" s="46" t="s">
        <v>191</v>
      </c>
      <c r="C5018" s="46" t="s">
        <v>186</v>
      </c>
      <c r="D5018" s="46" t="s">
        <v>184</v>
      </c>
      <c r="E5018" s="68">
        <f>_xlfn.XLOOKUP(Tabela4[[#This Row],[Origem]],Tabela2[Estado],Tabela2[Id_Porto],-1)</f>
        <v>11</v>
      </c>
      <c r="F5018" s="68">
        <f>_xlfn.XLOOKUP(Tabela4[[#This Row],[Destino]],Tabela2[Estado],Tabela2[Id_Porto],-1)</f>
        <v>9</v>
      </c>
      <c r="G5018" s="68">
        <f>_xlfn.XLOOKUP(Tabela4[[#This Row],[Tipo]],Tabela5[Tipo],Tabela5[Id_Carga],-1)</f>
        <v>3</v>
      </c>
      <c r="H5018" s="59">
        <f>MONTH(DATE(2024, FIND(Tabela4[[#This Row],[Mês]], "janfevmarabrmaijunjulagosetoutnovdez")/3 + 1, 1))</f>
        <v>12</v>
      </c>
      <c r="I5018" s="51">
        <v>126</v>
      </c>
      <c r="J5018" s="47">
        <v>252</v>
      </c>
    </row>
    <row r="5019" spans="1:10" x14ac:dyDescent="0.25">
      <c r="A5019" s="59" t="s">
        <v>207</v>
      </c>
      <c r="B5019" s="46" t="s">
        <v>191</v>
      </c>
      <c r="C5019" s="46" t="s">
        <v>181</v>
      </c>
      <c r="D5019" s="46" t="s">
        <v>186</v>
      </c>
      <c r="E5019" s="68">
        <f>_xlfn.XLOOKUP(Tabela4[[#This Row],[Origem]],Tabela2[Estado],Tabela2[Id_Porto],-1)</f>
        <v>6</v>
      </c>
      <c r="F5019" s="68">
        <f>_xlfn.XLOOKUP(Tabela4[[#This Row],[Destino]],Tabela2[Estado],Tabela2[Id_Porto],-1)</f>
        <v>11</v>
      </c>
      <c r="G5019" s="68">
        <f>_xlfn.XLOOKUP(Tabela4[[#This Row],[Tipo]],Tabela5[Tipo],Tabela5[Id_Carga],-1)</f>
        <v>3</v>
      </c>
      <c r="H5019" s="59">
        <f>MONTH(DATE(2024, FIND(Tabela4[[#This Row],[Mês]], "janfevmarabrmaijunjulagosetoutnovdez")/3 + 1, 1))</f>
        <v>12</v>
      </c>
      <c r="I5019" s="51">
        <v>125</v>
      </c>
      <c r="J5019" s="47">
        <v>250</v>
      </c>
    </row>
    <row r="5020" spans="1:10" x14ac:dyDescent="0.25">
      <c r="A5020" s="59" t="s">
        <v>207</v>
      </c>
      <c r="B5020" s="46" t="s">
        <v>192</v>
      </c>
      <c r="C5020" s="46" t="s">
        <v>180</v>
      </c>
      <c r="D5020" s="46" t="s">
        <v>181</v>
      </c>
      <c r="E5020" s="68">
        <f>_xlfn.XLOOKUP(Tabela4[[#This Row],[Origem]],Tabela2[Estado],Tabela2[Id_Porto],-1)</f>
        <v>5</v>
      </c>
      <c r="F5020" s="68">
        <f>_xlfn.XLOOKUP(Tabela4[[#This Row],[Destino]],Tabela2[Estado],Tabela2[Id_Porto],-1)</f>
        <v>6</v>
      </c>
      <c r="G5020" s="68">
        <f>_xlfn.XLOOKUP(Tabela4[[#This Row],[Tipo]],Tabela5[Tipo],Tabela5[Id_Carga],-1)</f>
        <v>1</v>
      </c>
      <c r="H5020" s="59">
        <f>MONTH(DATE(2024, FIND(Tabela4[[#This Row],[Mês]], "janfevmarabrmaijunjulagosetoutnovdez")/3 + 1, 1))</f>
        <v>12</v>
      </c>
      <c r="I5020" s="51">
        <v>245</v>
      </c>
      <c r="J5020" s="47">
        <v>245</v>
      </c>
    </row>
    <row r="5021" spans="1:10" x14ac:dyDescent="0.25">
      <c r="A5021" s="59" t="s">
        <v>207</v>
      </c>
      <c r="B5021" s="46" t="s">
        <v>191</v>
      </c>
      <c r="C5021" s="46" t="s">
        <v>180</v>
      </c>
      <c r="D5021" s="46" t="s">
        <v>177</v>
      </c>
      <c r="E5021" s="68">
        <f>_xlfn.XLOOKUP(Tabela4[[#This Row],[Origem]],Tabela2[Estado],Tabela2[Id_Porto],-1)</f>
        <v>5</v>
      </c>
      <c r="F5021" s="68">
        <f>_xlfn.XLOOKUP(Tabela4[[#This Row],[Destino]],Tabela2[Estado],Tabela2[Id_Porto],-1)</f>
        <v>1</v>
      </c>
      <c r="G5021" s="68">
        <f>_xlfn.XLOOKUP(Tabela4[[#This Row],[Tipo]],Tabela5[Tipo],Tabela5[Id_Carga],-1)</f>
        <v>3</v>
      </c>
      <c r="H5021" s="59">
        <f>MONTH(DATE(2024, FIND(Tabela4[[#This Row],[Mês]], "janfevmarabrmaijunjulagosetoutnovdez")/3 + 1, 1))</f>
        <v>12</v>
      </c>
      <c r="I5021" s="51">
        <v>118</v>
      </c>
      <c r="J5021" s="47">
        <v>236</v>
      </c>
    </row>
    <row r="5022" spans="1:10" x14ac:dyDescent="0.25">
      <c r="A5022" s="59" t="s">
        <v>207</v>
      </c>
      <c r="B5022" s="46" t="s">
        <v>193</v>
      </c>
      <c r="C5022" s="46" t="s">
        <v>184</v>
      </c>
      <c r="D5022" s="46" t="s">
        <v>186</v>
      </c>
      <c r="E5022" s="68">
        <f>_xlfn.XLOOKUP(Tabela4[[#This Row],[Origem]],Tabela2[Estado],Tabela2[Id_Porto],-1)</f>
        <v>9</v>
      </c>
      <c r="F5022" s="68">
        <f>_xlfn.XLOOKUP(Tabela4[[#This Row],[Destino]],Tabela2[Estado],Tabela2[Id_Porto],-1)</f>
        <v>11</v>
      </c>
      <c r="G5022" s="68">
        <f>_xlfn.XLOOKUP(Tabela4[[#This Row],[Tipo]],Tabela5[Tipo],Tabela5[Id_Carga],-1)</f>
        <v>4</v>
      </c>
      <c r="H5022" s="59">
        <f>MONTH(DATE(2024, FIND(Tabela4[[#This Row],[Mês]], "janfevmarabrmaijunjulagosetoutnovdez")/3 + 1, 1))</f>
        <v>12</v>
      </c>
      <c r="I5022" s="51">
        <v>117</v>
      </c>
      <c r="J5022" s="47">
        <v>234</v>
      </c>
    </row>
    <row r="5023" spans="1:10" x14ac:dyDescent="0.25">
      <c r="A5023" s="59" t="s">
        <v>207</v>
      </c>
      <c r="B5023" s="46" t="s">
        <v>192</v>
      </c>
      <c r="C5023" s="46" t="s">
        <v>184</v>
      </c>
      <c r="D5023" s="46" t="s">
        <v>185</v>
      </c>
      <c r="E5023" s="68">
        <f>_xlfn.XLOOKUP(Tabela4[[#This Row],[Origem]],Tabela2[Estado],Tabela2[Id_Porto],-1)</f>
        <v>9</v>
      </c>
      <c r="F5023" s="68">
        <f>_xlfn.XLOOKUP(Tabela4[[#This Row],[Destino]],Tabela2[Estado],Tabela2[Id_Porto],-1)</f>
        <v>10</v>
      </c>
      <c r="G5023" s="68">
        <f>_xlfn.XLOOKUP(Tabela4[[#This Row],[Tipo]],Tabela5[Tipo],Tabela5[Id_Carga],-1)</f>
        <v>1</v>
      </c>
      <c r="H5023" s="59">
        <f>MONTH(DATE(2024, FIND(Tabela4[[#This Row],[Mês]], "janfevmarabrmaijunjulagosetoutnovdez")/3 + 1, 1))</f>
        <v>12</v>
      </c>
      <c r="I5023" s="51">
        <v>233</v>
      </c>
      <c r="J5023" s="47">
        <v>233</v>
      </c>
    </row>
    <row r="5024" spans="1:10" x14ac:dyDescent="0.25">
      <c r="A5024" s="59" t="s">
        <v>207</v>
      </c>
      <c r="B5024" s="46" t="s">
        <v>191</v>
      </c>
      <c r="C5024" s="46" t="s">
        <v>86</v>
      </c>
      <c r="D5024" s="46" t="s">
        <v>180</v>
      </c>
      <c r="E5024" s="68">
        <f>_xlfn.XLOOKUP(Tabela4[[#This Row],[Origem]],Tabela2[Estado],Tabela2[Id_Porto],-1)</f>
        <v>4</v>
      </c>
      <c r="F5024" s="68">
        <f>_xlfn.XLOOKUP(Tabela4[[#This Row],[Destino]],Tabela2[Estado],Tabela2[Id_Porto],-1)</f>
        <v>5</v>
      </c>
      <c r="G5024" s="68">
        <f>_xlfn.XLOOKUP(Tabela4[[#This Row],[Tipo]],Tabela5[Tipo],Tabela5[Id_Carga],-1)</f>
        <v>3</v>
      </c>
      <c r="H5024" s="59">
        <f>MONTH(DATE(2024, FIND(Tabela4[[#This Row],[Mês]], "janfevmarabrmaijunjulagosetoutnovdez")/3 + 1, 1))</f>
        <v>12</v>
      </c>
      <c r="I5024" s="51">
        <v>112</v>
      </c>
      <c r="J5024" s="47">
        <v>224</v>
      </c>
    </row>
    <row r="5025" spans="1:10" x14ac:dyDescent="0.25">
      <c r="A5025" s="59" t="s">
        <v>207</v>
      </c>
      <c r="B5025" s="46" t="s">
        <v>192</v>
      </c>
      <c r="C5025" s="46" t="s">
        <v>184</v>
      </c>
      <c r="D5025" s="46" t="s">
        <v>186</v>
      </c>
      <c r="E5025" s="68">
        <f>_xlfn.XLOOKUP(Tabela4[[#This Row],[Origem]],Tabela2[Estado],Tabela2[Id_Porto],-1)</f>
        <v>9</v>
      </c>
      <c r="F5025" s="68">
        <f>_xlfn.XLOOKUP(Tabela4[[#This Row],[Destino]],Tabela2[Estado],Tabela2[Id_Porto],-1)</f>
        <v>11</v>
      </c>
      <c r="G5025" s="68">
        <f>_xlfn.XLOOKUP(Tabela4[[#This Row],[Tipo]],Tabela5[Tipo],Tabela5[Id_Carga],-1)</f>
        <v>1</v>
      </c>
      <c r="H5025" s="59">
        <f>MONTH(DATE(2024, FIND(Tabela4[[#This Row],[Mês]], "janfevmarabrmaijunjulagosetoutnovdez")/3 + 1, 1))</f>
        <v>12</v>
      </c>
      <c r="I5025" s="51">
        <v>222</v>
      </c>
      <c r="J5025" s="47">
        <v>222</v>
      </c>
    </row>
    <row r="5026" spans="1:10" x14ac:dyDescent="0.25">
      <c r="A5026" s="59" t="s">
        <v>207</v>
      </c>
      <c r="B5026" s="46" t="s">
        <v>191</v>
      </c>
      <c r="C5026" s="46" t="s">
        <v>181</v>
      </c>
      <c r="D5026" s="46" t="s">
        <v>177</v>
      </c>
      <c r="E5026" s="68">
        <f>_xlfn.XLOOKUP(Tabela4[[#This Row],[Origem]],Tabela2[Estado],Tabela2[Id_Porto],-1)</f>
        <v>6</v>
      </c>
      <c r="F5026" s="68">
        <f>_xlfn.XLOOKUP(Tabela4[[#This Row],[Destino]],Tabela2[Estado],Tabela2[Id_Porto],-1)</f>
        <v>1</v>
      </c>
      <c r="G5026" s="68">
        <f>_xlfn.XLOOKUP(Tabela4[[#This Row],[Tipo]],Tabela5[Tipo],Tabela5[Id_Carga],-1)</f>
        <v>3</v>
      </c>
      <c r="H5026" s="59">
        <f>MONTH(DATE(2024, FIND(Tabela4[[#This Row],[Mês]], "janfevmarabrmaijunjulagosetoutnovdez")/3 + 1, 1))</f>
        <v>12</v>
      </c>
      <c r="I5026" s="51">
        <v>110</v>
      </c>
      <c r="J5026" s="47">
        <v>220</v>
      </c>
    </row>
    <row r="5027" spans="1:10" x14ac:dyDescent="0.25">
      <c r="A5027" s="59" t="s">
        <v>207</v>
      </c>
      <c r="B5027" s="46" t="s">
        <v>191</v>
      </c>
      <c r="C5027" s="46" t="s">
        <v>86</v>
      </c>
      <c r="D5027" s="46" t="s">
        <v>186</v>
      </c>
      <c r="E5027" s="68">
        <f>_xlfn.XLOOKUP(Tabela4[[#This Row],[Origem]],Tabela2[Estado],Tabela2[Id_Porto],-1)</f>
        <v>4</v>
      </c>
      <c r="F5027" s="68">
        <f>_xlfn.XLOOKUP(Tabela4[[#This Row],[Destino]],Tabela2[Estado],Tabela2[Id_Porto],-1)</f>
        <v>11</v>
      </c>
      <c r="G5027" s="68">
        <f>_xlfn.XLOOKUP(Tabela4[[#This Row],[Tipo]],Tabela5[Tipo],Tabela5[Id_Carga],-1)</f>
        <v>3</v>
      </c>
      <c r="H5027" s="59">
        <f>MONTH(DATE(2024, FIND(Tabela4[[#This Row],[Mês]], "janfevmarabrmaijunjulagosetoutnovdez")/3 + 1, 1))</f>
        <v>12</v>
      </c>
      <c r="I5027" s="51">
        <v>110</v>
      </c>
      <c r="J5027" s="47">
        <v>220</v>
      </c>
    </row>
    <row r="5028" spans="1:10" x14ac:dyDescent="0.25">
      <c r="A5028" s="59" t="s">
        <v>207</v>
      </c>
      <c r="B5028" s="46" t="s">
        <v>192</v>
      </c>
      <c r="C5028" s="46" t="s">
        <v>181</v>
      </c>
      <c r="D5028" s="46" t="s">
        <v>184</v>
      </c>
      <c r="E5028" s="68">
        <f>_xlfn.XLOOKUP(Tabela4[[#This Row],[Origem]],Tabela2[Estado],Tabela2[Id_Porto],-1)</f>
        <v>6</v>
      </c>
      <c r="F5028" s="68">
        <f>_xlfn.XLOOKUP(Tabela4[[#This Row],[Destino]],Tabela2[Estado],Tabela2[Id_Porto],-1)</f>
        <v>9</v>
      </c>
      <c r="G5028" s="68">
        <f>_xlfn.XLOOKUP(Tabela4[[#This Row],[Tipo]],Tabela5[Tipo],Tabela5[Id_Carga],-1)</f>
        <v>1</v>
      </c>
      <c r="H5028" s="59">
        <f>MONTH(DATE(2024, FIND(Tabela4[[#This Row],[Mês]], "janfevmarabrmaijunjulagosetoutnovdez")/3 + 1, 1))</f>
        <v>12</v>
      </c>
      <c r="I5028" s="51">
        <v>219</v>
      </c>
      <c r="J5028" s="47">
        <v>219</v>
      </c>
    </row>
    <row r="5029" spans="1:10" x14ac:dyDescent="0.25">
      <c r="A5029" s="59" t="s">
        <v>207</v>
      </c>
      <c r="B5029" s="46" t="s">
        <v>191</v>
      </c>
      <c r="C5029" s="46" t="s">
        <v>183</v>
      </c>
      <c r="D5029" s="46" t="s">
        <v>177</v>
      </c>
      <c r="E5029" s="68">
        <f>_xlfn.XLOOKUP(Tabela4[[#This Row],[Origem]],Tabela2[Estado],Tabela2[Id_Porto],-1)</f>
        <v>8</v>
      </c>
      <c r="F5029" s="68">
        <f>_xlfn.XLOOKUP(Tabela4[[#This Row],[Destino]],Tabela2[Estado],Tabela2[Id_Porto],-1)</f>
        <v>1</v>
      </c>
      <c r="G5029" s="68">
        <f>_xlfn.XLOOKUP(Tabela4[[#This Row],[Tipo]],Tabela5[Tipo],Tabela5[Id_Carga],-1)</f>
        <v>3</v>
      </c>
      <c r="H5029" s="59">
        <f>MONTH(DATE(2024, FIND(Tabela4[[#This Row],[Mês]], "janfevmarabrmaijunjulagosetoutnovdez")/3 + 1, 1))</f>
        <v>12</v>
      </c>
      <c r="I5029" s="51">
        <v>109</v>
      </c>
      <c r="J5029" s="47">
        <v>218</v>
      </c>
    </row>
    <row r="5030" spans="1:10" x14ac:dyDescent="0.25">
      <c r="A5030" s="59" t="s">
        <v>207</v>
      </c>
      <c r="B5030" s="46" t="s">
        <v>192</v>
      </c>
      <c r="C5030" s="46" t="s">
        <v>184</v>
      </c>
      <c r="D5030" s="46" t="s">
        <v>177</v>
      </c>
      <c r="E5030" s="68">
        <f>_xlfn.XLOOKUP(Tabela4[[#This Row],[Origem]],Tabela2[Estado],Tabela2[Id_Porto],-1)</f>
        <v>9</v>
      </c>
      <c r="F5030" s="68">
        <f>_xlfn.XLOOKUP(Tabela4[[#This Row],[Destino]],Tabela2[Estado],Tabela2[Id_Porto],-1)</f>
        <v>1</v>
      </c>
      <c r="G5030" s="68">
        <f>_xlfn.XLOOKUP(Tabela4[[#This Row],[Tipo]],Tabela5[Tipo],Tabela5[Id_Carga],-1)</f>
        <v>1</v>
      </c>
      <c r="H5030" s="59">
        <f>MONTH(DATE(2024, FIND(Tabela4[[#This Row],[Mês]], "janfevmarabrmaijunjulagosetoutnovdez")/3 + 1, 1))</f>
        <v>12</v>
      </c>
      <c r="I5030" s="51">
        <v>217</v>
      </c>
      <c r="J5030" s="47">
        <v>217</v>
      </c>
    </row>
    <row r="5031" spans="1:10" x14ac:dyDescent="0.25">
      <c r="A5031" s="59" t="s">
        <v>207</v>
      </c>
      <c r="B5031" s="46" t="s">
        <v>192</v>
      </c>
      <c r="C5031" s="46" t="s">
        <v>86</v>
      </c>
      <c r="D5031" s="46" t="s">
        <v>186</v>
      </c>
      <c r="E5031" s="68">
        <f>_xlfn.XLOOKUP(Tabela4[[#This Row],[Origem]],Tabela2[Estado],Tabela2[Id_Porto],-1)</f>
        <v>4</v>
      </c>
      <c r="F5031" s="68">
        <f>_xlfn.XLOOKUP(Tabela4[[#This Row],[Destino]],Tabela2[Estado],Tabela2[Id_Porto],-1)</f>
        <v>11</v>
      </c>
      <c r="G5031" s="68">
        <f>_xlfn.XLOOKUP(Tabela4[[#This Row],[Tipo]],Tabela5[Tipo],Tabela5[Id_Carga],-1)</f>
        <v>1</v>
      </c>
      <c r="H5031" s="59">
        <f>MONTH(DATE(2024, FIND(Tabela4[[#This Row],[Mês]], "janfevmarabrmaijunjulagosetoutnovdez")/3 + 1, 1))</f>
        <v>12</v>
      </c>
      <c r="I5031" s="51">
        <v>210</v>
      </c>
      <c r="J5031" s="47">
        <v>210</v>
      </c>
    </row>
    <row r="5032" spans="1:10" x14ac:dyDescent="0.25">
      <c r="A5032" s="59" t="s">
        <v>207</v>
      </c>
      <c r="B5032" s="46" t="s">
        <v>193</v>
      </c>
      <c r="C5032" s="46" t="s">
        <v>184</v>
      </c>
      <c r="D5032" s="46" t="s">
        <v>186</v>
      </c>
      <c r="E5032" s="68">
        <f>_xlfn.XLOOKUP(Tabela4[[#This Row],[Origem]],Tabela2[Estado],Tabela2[Id_Porto],-1)</f>
        <v>9</v>
      </c>
      <c r="F5032" s="68">
        <f>_xlfn.XLOOKUP(Tabela4[[#This Row],[Destino]],Tabela2[Estado],Tabela2[Id_Porto],-1)</f>
        <v>11</v>
      </c>
      <c r="G5032" s="68">
        <f>_xlfn.XLOOKUP(Tabela4[[#This Row],[Tipo]],Tabela5[Tipo],Tabela5[Id_Carga],-1)</f>
        <v>4</v>
      </c>
      <c r="H5032" s="59">
        <f>MONTH(DATE(2024, FIND(Tabela4[[#This Row],[Mês]], "janfevmarabrmaijunjulagosetoutnovdez")/3 + 1, 1))</f>
        <v>12</v>
      </c>
      <c r="I5032" s="51">
        <v>102</v>
      </c>
      <c r="J5032" s="47">
        <v>204</v>
      </c>
    </row>
    <row r="5033" spans="1:10" x14ac:dyDescent="0.25">
      <c r="A5033" s="59" t="s">
        <v>207</v>
      </c>
      <c r="B5033" s="46" t="s">
        <v>191</v>
      </c>
      <c r="C5033" s="46" t="s">
        <v>182</v>
      </c>
      <c r="D5033" s="46" t="s">
        <v>184</v>
      </c>
      <c r="E5033" s="68">
        <f>_xlfn.XLOOKUP(Tabela4[[#This Row],[Origem]],Tabela2[Estado],Tabela2[Id_Porto],-1)</f>
        <v>7</v>
      </c>
      <c r="F5033" s="68">
        <f>_xlfn.XLOOKUP(Tabela4[[#This Row],[Destino]],Tabela2[Estado],Tabela2[Id_Porto],-1)</f>
        <v>9</v>
      </c>
      <c r="G5033" s="68">
        <f>_xlfn.XLOOKUP(Tabela4[[#This Row],[Tipo]],Tabela5[Tipo],Tabela5[Id_Carga],-1)</f>
        <v>3</v>
      </c>
      <c r="H5033" s="59">
        <f>MONTH(DATE(2024, FIND(Tabela4[[#This Row],[Mês]], "janfevmarabrmaijunjulagosetoutnovdez")/3 + 1, 1))</f>
        <v>12</v>
      </c>
      <c r="I5033" s="51">
        <v>101</v>
      </c>
      <c r="J5033" s="47">
        <v>202</v>
      </c>
    </row>
    <row r="5034" spans="1:10" x14ac:dyDescent="0.25">
      <c r="A5034" s="59" t="s">
        <v>207</v>
      </c>
      <c r="B5034" s="46" t="s">
        <v>191</v>
      </c>
      <c r="C5034" s="46" t="s">
        <v>181</v>
      </c>
      <c r="D5034" s="46" t="s">
        <v>185</v>
      </c>
      <c r="E5034" s="68">
        <f>_xlfn.XLOOKUP(Tabela4[[#This Row],[Origem]],Tabela2[Estado],Tabela2[Id_Porto],-1)</f>
        <v>6</v>
      </c>
      <c r="F5034" s="68">
        <f>_xlfn.XLOOKUP(Tabela4[[#This Row],[Destino]],Tabela2[Estado],Tabela2[Id_Porto],-1)</f>
        <v>10</v>
      </c>
      <c r="G5034" s="68">
        <f>_xlfn.XLOOKUP(Tabela4[[#This Row],[Tipo]],Tabela5[Tipo],Tabela5[Id_Carga],-1)</f>
        <v>3</v>
      </c>
      <c r="H5034" s="59">
        <f>MONTH(DATE(2024, FIND(Tabela4[[#This Row],[Mês]], "janfevmarabrmaijunjulagosetoutnovdez")/3 + 1, 1))</f>
        <v>12</v>
      </c>
      <c r="I5034" s="51">
        <v>100</v>
      </c>
      <c r="J5034" s="47">
        <v>200</v>
      </c>
    </row>
    <row r="5035" spans="1:10" x14ac:dyDescent="0.25">
      <c r="A5035" s="59" t="s">
        <v>207</v>
      </c>
      <c r="B5035" s="46" t="s">
        <v>192</v>
      </c>
      <c r="C5035" s="46" t="s">
        <v>180</v>
      </c>
      <c r="D5035" s="46" t="s">
        <v>86</v>
      </c>
      <c r="E5035" s="68">
        <f>_xlfn.XLOOKUP(Tabela4[[#This Row],[Origem]],Tabela2[Estado],Tabela2[Id_Porto],-1)</f>
        <v>5</v>
      </c>
      <c r="F5035" s="68">
        <f>_xlfn.XLOOKUP(Tabela4[[#This Row],[Destino]],Tabela2[Estado],Tabela2[Id_Porto],-1)</f>
        <v>4</v>
      </c>
      <c r="G5035" s="68">
        <f>_xlfn.XLOOKUP(Tabela4[[#This Row],[Tipo]],Tabela5[Tipo],Tabela5[Id_Carga],-1)</f>
        <v>1</v>
      </c>
      <c r="H5035" s="59">
        <f>MONTH(DATE(2024, FIND(Tabela4[[#This Row],[Mês]], "janfevmarabrmaijunjulagosetoutnovdez")/3 + 1, 1))</f>
        <v>12</v>
      </c>
      <c r="I5035" s="51">
        <v>199</v>
      </c>
      <c r="J5035" s="47">
        <v>199</v>
      </c>
    </row>
    <row r="5036" spans="1:10" x14ac:dyDescent="0.25">
      <c r="A5036" s="59" t="s">
        <v>207</v>
      </c>
      <c r="B5036" s="46" t="s">
        <v>192</v>
      </c>
      <c r="C5036" s="46" t="s">
        <v>180</v>
      </c>
      <c r="D5036" s="46" t="s">
        <v>183</v>
      </c>
      <c r="E5036" s="68">
        <f>_xlfn.XLOOKUP(Tabela4[[#This Row],[Origem]],Tabela2[Estado],Tabela2[Id_Porto],-1)</f>
        <v>5</v>
      </c>
      <c r="F5036" s="68">
        <f>_xlfn.XLOOKUP(Tabela4[[#This Row],[Destino]],Tabela2[Estado],Tabela2[Id_Porto],-1)</f>
        <v>8</v>
      </c>
      <c r="G5036" s="68">
        <f>_xlfn.XLOOKUP(Tabela4[[#This Row],[Tipo]],Tabela5[Tipo],Tabela5[Id_Carga],-1)</f>
        <v>1</v>
      </c>
      <c r="H5036" s="59">
        <f>MONTH(DATE(2024, FIND(Tabela4[[#This Row],[Mês]], "janfevmarabrmaijunjulagosetoutnovdez")/3 + 1, 1))</f>
        <v>12</v>
      </c>
      <c r="I5036" s="51">
        <v>199</v>
      </c>
      <c r="J5036" s="47">
        <v>199</v>
      </c>
    </row>
    <row r="5037" spans="1:10" x14ac:dyDescent="0.25">
      <c r="A5037" s="59" t="s">
        <v>207</v>
      </c>
      <c r="B5037" s="46" t="s">
        <v>191</v>
      </c>
      <c r="C5037" s="46" t="s">
        <v>86</v>
      </c>
      <c r="D5037" s="46" t="s">
        <v>184</v>
      </c>
      <c r="E5037" s="68">
        <f>_xlfn.XLOOKUP(Tabela4[[#This Row],[Origem]],Tabela2[Estado],Tabela2[Id_Porto],-1)</f>
        <v>4</v>
      </c>
      <c r="F5037" s="68">
        <f>_xlfn.XLOOKUP(Tabela4[[#This Row],[Destino]],Tabela2[Estado],Tabela2[Id_Porto],-1)</f>
        <v>9</v>
      </c>
      <c r="G5037" s="68">
        <f>_xlfn.XLOOKUP(Tabela4[[#This Row],[Tipo]],Tabela5[Tipo],Tabela5[Id_Carga],-1)</f>
        <v>3</v>
      </c>
      <c r="H5037" s="59">
        <f>MONTH(DATE(2024, FIND(Tabela4[[#This Row],[Mês]], "janfevmarabrmaijunjulagosetoutnovdez")/3 + 1, 1))</f>
        <v>12</v>
      </c>
      <c r="I5037" s="51">
        <v>98</v>
      </c>
      <c r="J5037" s="47">
        <v>196</v>
      </c>
    </row>
    <row r="5038" spans="1:10" x14ac:dyDescent="0.25">
      <c r="A5038" s="59" t="s">
        <v>207</v>
      </c>
      <c r="B5038" s="46" t="s">
        <v>191</v>
      </c>
      <c r="C5038" s="46" t="s">
        <v>180</v>
      </c>
      <c r="D5038" s="46" t="s">
        <v>186</v>
      </c>
      <c r="E5038" s="68">
        <f>_xlfn.XLOOKUP(Tabela4[[#This Row],[Origem]],Tabela2[Estado],Tabela2[Id_Porto],-1)</f>
        <v>5</v>
      </c>
      <c r="F5038" s="68">
        <f>_xlfn.XLOOKUP(Tabela4[[#This Row],[Destino]],Tabela2[Estado],Tabela2[Id_Porto],-1)</f>
        <v>11</v>
      </c>
      <c r="G5038" s="68">
        <f>_xlfn.XLOOKUP(Tabela4[[#This Row],[Tipo]],Tabela5[Tipo],Tabela5[Id_Carga],-1)</f>
        <v>3</v>
      </c>
      <c r="H5038" s="59">
        <f>MONTH(DATE(2024, FIND(Tabela4[[#This Row],[Mês]], "janfevmarabrmaijunjulagosetoutnovdez")/3 + 1, 1))</f>
        <v>12</v>
      </c>
      <c r="I5038" s="51">
        <v>93</v>
      </c>
      <c r="J5038" s="47">
        <v>186</v>
      </c>
    </row>
    <row r="5039" spans="1:10" x14ac:dyDescent="0.25">
      <c r="A5039" s="59" t="s">
        <v>207</v>
      </c>
      <c r="B5039" s="46" t="s">
        <v>191</v>
      </c>
      <c r="C5039" s="46" t="s">
        <v>187</v>
      </c>
      <c r="D5039" s="46" t="s">
        <v>177</v>
      </c>
      <c r="E5039" s="68">
        <f>_xlfn.XLOOKUP(Tabela4[[#This Row],[Origem]],Tabela2[Estado],Tabela2[Id_Porto],-1)</f>
        <v>12</v>
      </c>
      <c r="F5039" s="68">
        <f>_xlfn.XLOOKUP(Tabela4[[#This Row],[Destino]],Tabela2[Estado],Tabela2[Id_Porto],-1)</f>
        <v>1</v>
      </c>
      <c r="G5039" s="68">
        <f>_xlfn.XLOOKUP(Tabela4[[#This Row],[Tipo]],Tabela5[Tipo],Tabela5[Id_Carga],-1)</f>
        <v>3</v>
      </c>
      <c r="H5039" s="59">
        <f>MONTH(DATE(2024, FIND(Tabela4[[#This Row],[Mês]], "janfevmarabrmaijunjulagosetoutnovdez")/3 + 1, 1))</f>
        <v>12</v>
      </c>
      <c r="I5039" s="51">
        <v>92</v>
      </c>
      <c r="J5039" s="47">
        <v>184</v>
      </c>
    </row>
    <row r="5040" spans="1:10" x14ac:dyDescent="0.25">
      <c r="A5040" s="59" t="s">
        <v>207</v>
      </c>
      <c r="B5040" s="46" t="s">
        <v>193</v>
      </c>
      <c r="C5040" s="46" t="s">
        <v>184</v>
      </c>
      <c r="D5040" s="46" t="s">
        <v>185</v>
      </c>
      <c r="E5040" s="68">
        <f>_xlfn.XLOOKUP(Tabela4[[#This Row],[Origem]],Tabela2[Estado],Tabela2[Id_Porto],-1)</f>
        <v>9</v>
      </c>
      <c r="F5040" s="68">
        <f>_xlfn.XLOOKUP(Tabela4[[#This Row],[Destino]],Tabela2[Estado],Tabela2[Id_Porto],-1)</f>
        <v>10</v>
      </c>
      <c r="G5040" s="68">
        <f>_xlfn.XLOOKUP(Tabela4[[#This Row],[Tipo]],Tabela5[Tipo],Tabela5[Id_Carga],-1)</f>
        <v>4</v>
      </c>
      <c r="H5040" s="59">
        <f>MONTH(DATE(2024, FIND(Tabela4[[#This Row],[Mês]], "janfevmarabrmaijunjulagosetoutnovdez")/3 + 1, 1))</f>
        <v>12</v>
      </c>
      <c r="I5040" s="51">
        <v>89</v>
      </c>
      <c r="J5040" s="47">
        <v>178</v>
      </c>
    </row>
    <row r="5041" spans="1:10" x14ac:dyDescent="0.25">
      <c r="A5041" s="59" t="s">
        <v>207</v>
      </c>
      <c r="B5041" s="46" t="s">
        <v>192</v>
      </c>
      <c r="C5041" s="46" t="s">
        <v>86</v>
      </c>
      <c r="D5041" s="46" t="s">
        <v>178</v>
      </c>
      <c r="E5041" s="68">
        <f>_xlfn.XLOOKUP(Tabela4[[#This Row],[Origem]],Tabela2[Estado],Tabela2[Id_Porto],-1)</f>
        <v>4</v>
      </c>
      <c r="F5041" s="68">
        <f>_xlfn.XLOOKUP(Tabela4[[#This Row],[Destino]],Tabela2[Estado],Tabela2[Id_Porto],-1)</f>
        <v>2</v>
      </c>
      <c r="G5041" s="68">
        <f>_xlfn.XLOOKUP(Tabela4[[#This Row],[Tipo]],Tabela5[Tipo],Tabela5[Id_Carga],-1)</f>
        <v>1</v>
      </c>
      <c r="H5041" s="59">
        <f>MONTH(DATE(2024, FIND(Tabela4[[#This Row],[Mês]], "janfevmarabrmaijunjulagosetoutnovdez")/3 + 1, 1))</f>
        <v>12</v>
      </c>
      <c r="I5041" s="51">
        <v>177</v>
      </c>
      <c r="J5041" s="47">
        <v>177</v>
      </c>
    </row>
    <row r="5042" spans="1:10" x14ac:dyDescent="0.25">
      <c r="A5042" s="59" t="s">
        <v>207</v>
      </c>
      <c r="B5042" s="46" t="s">
        <v>191</v>
      </c>
      <c r="C5042" s="46" t="s">
        <v>86</v>
      </c>
      <c r="D5042" s="46" t="s">
        <v>186</v>
      </c>
      <c r="E5042" s="68">
        <f>_xlfn.XLOOKUP(Tabela4[[#This Row],[Origem]],Tabela2[Estado],Tabela2[Id_Porto],-1)</f>
        <v>4</v>
      </c>
      <c r="F5042" s="68">
        <f>_xlfn.XLOOKUP(Tabela4[[#This Row],[Destino]],Tabela2[Estado],Tabela2[Id_Porto],-1)</f>
        <v>11</v>
      </c>
      <c r="G5042" s="68">
        <f>_xlfn.XLOOKUP(Tabela4[[#This Row],[Tipo]],Tabela5[Tipo],Tabela5[Id_Carga],-1)</f>
        <v>3</v>
      </c>
      <c r="H5042" s="59">
        <f>MONTH(DATE(2024, FIND(Tabela4[[#This Row],[Mês]], "janfevmarabrmaijunjulagosetoutnovdez")/3 + 1, 1))</f>
        <v>12</v>
      </c>
      <c r="I5042" s="51">
        <v>87</v>
      </c>
      <c r="J5042" s="47">
        <v>174</v>
      </c>
    </row>
    <row r="5043" spans="1:10" x14ac:dyDescent="0.25">
      <c r="A5043" s="59" t="s">
        <v>207</v>
      </c>
      <c r="B5043" s="46" t="s">
        <v>192</v>
      </c>
      <c r="C5043" s="46" t="s">
        <v>184</v>
      </c>
      <c r="D5043" s="46" t="s">
        <v>183</v>
      </c>
      <c r="E5043" s="68">
        <f>_xlfn.XLOOKUP(Tabela4[[#This Row],[Origem]],Tabela2[Estado],Tabela2[Id_Porto],-1)</f>
        <v>9</v>
      </c>
      <c r="F5043" s="68">
        <f>_xlfn.XLOOKUP(Tabela4[[#This Row],[Destino]],Tabela2[Estado],Tabela2[Id_Porto],-1)</f>
        <v>8</v>
      </c>
      <c r="G5043" s="68">
        <f>_xlfn.XLOOKUP(Tabela4[[#This Row],[Tipo]],Tabela5[Tipo],Tabela5[Id_Carga],-1)</f>
        <v>1</v>
      </c>
      <c r="H5043" s="59">
        <f>MONTH(DATE(2024, FIND(Tabela4[[#This Row],[Mês]], "janfevmarabrmaijunjulagosetoutnovdez")/3 + 1, 1))</f>
        <v>12</v>
      </c>
      <c r="I5043" s="51">
        <v>174</v>
      </c>
      <c r="J5043" s="47">
        <v>174</v>
      </c>
    </row>
    <row r="5044" spans="1:10" x14ac:dyDescent="0.25">
      <c r="A5044" s="59" t="s">
        <v>207</v>
      </c>
      <c r="B5044" s="46" t="s">
        <v>192</v>
      </c>
      <c r="C5044" s="46" t="s">
        <v>184</v>
      </c>
      <c r="D5044" s="46" t="s">
        <v>86</v>
      </c>
      <c r="E5044" s="68">
        <f>_xlfn.XLOOKUP(Tabela4[[#This Row],[Origem]],Tabela2[Estado],Tabela2[Id_Porto],-1)</f>
        <v>9</v>
      </c>
      <c r="F5044" s="68">
        <f>_xlfn.XLOOKUP(Tabela4[[#This Row],[Destino]],Tabela2[Estado],Tabela2[Id_Porto],-1)</f>
        <v>4</v>
      </c>
      <c r="G5044" s="68">
        <f>_xlfn.XLOOKUP(Tabela4[[#This Row],[Tipo]],Tabela5[Tipo],Tabela5[Id_Carga],-1)</f>
        <v>1</v>
      </c>
      <c r="H5044" s="59">
        <f>MONTH(DATE(2024, FIND(Tabela4[[#This Row],[Mês]], "janfevmarabrmaijunjulagosetoutnovdez")/3 + 1, 1))</f>
        <v>12</v>
      </c>
      <c r="I5044" s="51">
        <v>173</v>
      </c>
      <c r="J5044" s="47">
        <v>173</v>
      </c>
    </row>
    <row r="5045" spans="1:10" x14ac:dyDescent="0.25">
      <c r="A5045" s="59" t="s">
        <v>207</v>
      </c>
      <c r="B5045" s="46" t="s">
        <v>191</v>
      </c>
      <c r="C5045" s="46" t="s">
        <v>181</v>
      </c>
      <c r="D5045" s="46" t="s">
        <v>86</v>
      </c>
      <c r="E5045" s="68">
        <f>_xlfn.XLOOKUP(Tabela4[[#This Row],[Origem]],Tabela2[Estado],Tabela2[Id_Porto],-1)</f>
        <v>6</v>
      </c>
      <c r="F5045" s="68">
        <f>_xlfn.XLOOKUP(Tabela4[[#This Row],[Destino]],Tabela2[Estado],Tabela2[Id_Porto],-1)</f>
        <v>4</v>
      </c>
      <c r="G5045" s="68">
        <f>_xlfn.XLOOKUP(Tabela4[[#This Row],[Tipo]],Tabela5[Tipo],Tabela5[Id_Carga],-1)</f>
        <v>3</v>
      </c>
      <c r="H5045" s="59">
        <f>MONTH(DATE(2024, FIND(Tabela4[[#This Row],[Mês]], "janfevmarabrmaijunjulagosetoutnovdez")/3 + 1, 1))</f>
        <v>12</v>
      </c>
      <c r="I5045" s="51">
        <v>82</v>
      </c>
      <c r="J5045" s="47">
        <v>164</v>
      </c>
    </row>
    <row r="5046" spans="1:10" x14ac:dyDescent="0.25">
      <c r="A5046" s="59" t="s">
        <v>207</v>
      </c>
      <c r="B5046" s="46" t="s">
        <v>191</v>
      </c>
      <c r="C5046" s="46" t="s">
        <v>185</v>
      </c>
      <c r="D5046" s="46" t="s">
        <v>186</v>
      </c>
      <c r="E5046" s="68">
        <f>_xlfn.XLOOKUP(Tabela4[[#This Row],[Origem]],Tabela2[Estado],Tabela2[Id_Porto],-1)</f>
        <v>10</v>
      </c>
      <c r="F5046" s="68">
        <f>_xlfn.XLOOKUP(Tabela4[[#This Row],[Destino]],Tabela2[Estado],Tabela2[Id_Porto],-1)</f>
        <v>11</v>
      </c>
      <c r="G5046" s="68">
        <f>_xlfn.XLOOKUP(Tabela4[[#This Row],[Tipo]],Tabela5[Tipo],Tabela5[Id_Carga],-1)</f>
        <v>3</v>
      </c>
      <c r="H5046" s="59">
        <f>MONTH(DATE(2024, FIND(Tabela4[[#This Row],[Mês]], "janfevmarabrmaijunjulagosetoutnovdez")/3 + 1, 1))</f>
        <v>12</v>
      </c>
      <c r="I5046" s="51">
        <v>79</v>
      </c>
      <c r="J5046" s="47">
        <v>158</v>
      </c>
    </row>
    <row r="5047" spans="1:10" x14ac:dyDescent="0.25">
      <c r="A5047" s="59" t="s">
        <v>207</v>
      </c>
      <c r="B5047" s="46" t="s">
        <v>192</v>
      </c>
      <c r="C5047" s="46" t="s">
        <v>86</v>
      </c>
      <c r="D5047" s="46" t="s">
        <v>183</v>
      </c>
      <c r="E5047" s="68">
        <f>_xlfn.XLOOKUP(Tabela4[[#This Row],[Origem]],Tabela2[Estado],Tabela2[Id_Porto],-1)</f>
        <v>4</v>
      </c>
      <c r="F5047" s="68">
        <f>_xlfn.XLOOKUP(Tabela4[[#This Row],[Destino]],Tabela2[Estado],Tabela2[Id_Porto],-1)</f>
        <v>8</v>
      </c>
      <c r="G5047" s="68">
        <f>_xlfn.XLOOKUP(Tabela4[[#This Row],[Tipo]],Tabela5[Tipo],Tabela5[Id_Carga],-1)</f>
        <v>1</v>
      </c>
      <c r="H5047" s="59">
        <f>MONTH(DATE(2024, FIND(Tabela4[[#This Row],[Mês]], "janfevmarabrmaijunjulagosetoutnovdez")/3 + 1, 1))</f>
        <v>12</v>
      </c>
      <c r="I5047" s="51">
        <v>154</v>
      </c>
      <c r="J5047" s="47">
        <v>154</v>
      </c>
    </row>
    <row r="5048" spans="1:10" x14ac:dyDescent="0.25">
      <c r="A5048" s="59" t="s">
        <v>207</v>
      </c>
      <c r="B5048" s="46" t="s">
        <v>191</v>
      </c>
      <c r="C5048" s="46" t="s">
        <v>86</v>
      </c>
      <c r="D5048" s="46" t="s">
        <v>186</v>
      </c>
      <c r="E5048" s="68">
        <f>_xlfn.XLOOKUP(Tabela4[[#This Row],[Origem]],Tabela2[Estado],Tabela2[Id_Porto],-1)</f>
        <v>4</v>
      </c>
      <c r="F5048" s="68">
        <f>_xlfn.XLOOKUP(Tabela4[[#This Row],[Destino]],Tabela2[Estado],Tabela2[Id_Porto],-1)</f>
        <v>11</v>
      </c>
      <c r="G5048" s="68">
        <f>_xlfn.XLOOKUP(Tabela4[[#This Row],[Tipo]],Tabela5[Tipo],Tabela5[Id_Carga],-1)</f>
        <v>3</v>
      </c>
      <c r="H5048" s="59">
        <f>MONTH(DATE(2024, FIND(Tabela4[[#This Row],[Mês]], "janfevmarabrmaijunjulagosetoutnovdez")/3 + 1, 1))</f>
        <v>12</v>
      </c>
      <c r="I5048" s="51">
        <v>75</v>
      </c>
      <c r="J5048" s="47">
        <v>150</v>
      </c>
    </row>
    <row r="5049" spans="1:10" x14ac:dyDescent="0.25">
      <c r="A5049" s="59" t="s">
        <v>207</v>
      </c>
      <c r="B5049" s="46" t="s">
        <v>193</v>
      </c>
      <c r="C5049" s="46" t="s">
        <v>184</v>
      </c>
      <c r="D5049" s="46" t="s">
        <v>183</v>
      </c>
      <c r="E5049" s="68">
        <f>_xlfn.XLOOKUP(Tabela4[[#This Row],[Origem]],Tabela2[Estado],Tabela2[Id_Porto],-1)</f>
        <v>9</v>
      </c>
      <c r="F5049" s="68">
        <f>_xlfn.XLOOKUP(Tabela4[[#This Row],[Destino]],Tabela2[Estado],Tabela2[Id_Porto],-1)</f>
        <v>8</v>
      </c>
      <c r="G5049" s="68">
        <f>_xlfn.XLOOKUP(Tabela4[[#This Row],[Tipo]],Tabela5[Tipo],Tabela5[Id_Carga],-1)</f>
        <v>4</v>
      </c>
      <c r="H5049" s="59">
        <f>MONTH(DATE(2024, FIND(Tabela4[[#This Row],[Mês]], "janfevmarabrmaijunjulagosetoutnovdez")/3 + 1, 1))</f>
        <v>12</v>
      </c>
      <c r="I5049" s="51">
        <v>72</v>
      </c>
      <c r="J5049" s="47">
        <v>144</v>
      </c>
    </row>
    <row r="5050" spans="1:10" x14ac:dyDescent="0.25">
      <c r="A5050" s="59" t="s">
        <v>207</v>
      </c>
      <c r="B5050" s="46" t="s">
        <v>191</v>
      </c>
      <c r="C5050" s="46" t="s">
        <v>180</v>
      </c>
      <c r="D5050" s="46" t="s">
        <v>183</v>
      </c>
      <c r="E5050" s="68">
        <f>_xlfn.XLOOKUP(Tabela4[[#This Row],[Origem]],Tabela2[Estado],Tabela2[Id_Porto],-1)</f>
        <v>5</v>
      </c>
      <c r="F5050" s="68">
        <f>_xlfn.XLOOKUP(Tabela4[[#This Row],[Destino]],Tabela2[Estado],Tabela2[Id_Porto],-1)</f>
        <v>8</v>
      </c>
      <c r="G5050" s="68">
        <f>_xlfn.XLOOKUP(Tabela4[[#This Row],[Tipo]],Tabela5[Tipo],Tabela5[Id_Carga],-1)</f>
        <v>3</v>
      </c>
      <c r="H5050" s="59">
        <f>MONTH(DATE(2024, FIND(Tabela4[[#This Row],[Mês]], "janfevmarabrmaijunjulagosetoutnovdez")/3 + 1, 1))</f>
        <v>12</v>
      </c>
      <c r="I5050" s="51">
        <v>70</v>
      </c>
      <c r="J5050" s="47">
        <v>140</v>
      </c>
    </row>
    <row r="5051" spans="1:10" x14ac:dyDescent="0.25">
      <c r="A5051" s="59" t="s">
        <v>207</v>
      </c>
      <c r="B5051" s="46" t="s">
        <v>193</v>
      </c>
      <c r="C5051" s="46" t="s">
        <v>184</v>
      </c>
      <c r="D5051" s="46" t="s">
        <v>181</v>
      </c>
      <c r="E5051" s="68">
        <f>_xlfn.XLOOKUP(Tabela4[[#This Row],[Origem]],Tabela2[Estado],Tabela2[Id_Porto],-1)</f>
        <v>9</v>
      </c>
      <c r="F5051" s="68">
        <f>_xlfn.XLOOKUP(Tabela4[[#This Row],[Destino]],Tabela2[Estado],Tabela2[Id_Porto],-1)</f>
        <v>6</v>
      </c>
      <c r="G5051" s="68">
        <f>_xlfn.XLOOKUP(Tabela4[[#This Row],[Tipo]],Tabela5[Tipo],Tabela5[Id_Carga],-1)</f>
        <v>4</v>
      </c>
      <c r="H5051" s="59">
        <f>MONTH(DATE(2024, FIND(Tabela4[[#This Row],[Mês]], "janfevmarabrmaijunjulagosetoutnovdez")/3 + 1, 1))</f>
        <v>12</v>
      </c>
      <c r="I5051" s="51">
        <v>70</v>
      </c>
      <c r="J5051" s="47">
        <v>140</v>
      </c>
    </row>
    <row r="5052" spans="1:10" x14ac:dyDescent="0.25">
      <c r="A5052" s="59" t="s">
        <v>207</v>
      </c>
      <c r="B5052" s="46" t="s">
        <v>192</v>
      </c>
      <c r="C5052" s="46" t="s">
        <v>177</v>
      </c>
      <c r="D5052" s="46" t="s">
        <v>184</v>
      </c>
      <c r="E5052" s="68">
        <f>_xlfn.XLOOKUP(Tabela4[[#This Row],[Origem]],Tabela2[Estado],Tabela2[Id_Porto],-1)</f>
        <v>1</v>
      </c>
      <c r="F5052" s="68">
        <f>_xlfn.XLOOKUP(Tabela4[[#This Row],[Destino]],Tabela2[Estado],Tabela2[Id_Porto],-1)</f>
        <v>9</v>
      </c>
      <c r="G5052" s="68">
        <f>_xlfn.XLOOKUP(Tabela4[[#This Row],[Tipo]],Tabela5[Tipo],Tabela5[Id_Carga],-1)</f>
        <v>1</v>
      </c>
      <c r="H5052" s="59">
        <f>MONTH(DATE(2024, FIND(Tabela4[[#This Row],[Mês]], "janfevmarabrmaijunjulagosetoutnovdez")/3 + 1, 1))</f>
        <v>12</v>
      </c>
      <c r="I5052" s="51">
        <v>135</v>
      </c>
      <c r="J5052" s="47">
        <v>135</v>
      </c>
    </row>
    <row r="5053" spans="1:10" x14ac:dyDescent="0.25">
      <c r="A5053" s="59" t="s">
        <v>207</v>
      </c>
      <c r="B5053" s="46" t="s">
        <v>192</v>
      </c>
      <c r="C5053" s="46" t="s">
        <v>86</v>
      </c>
      <c r="D5053" s="46" t="s">
        <v>184</v>
      </c>
      <c r="E5053" s="68">
        <f>_xlfn.XLOOKUP(Tabela4[[#This Row],[Origem]],Tabela2[Estado],Tabela2[Id_Porto],-1)</f>
        <v>4</v>
      </c>
      <c r="F5053" s="68">
        <f>_xlfn.XLOOKUP(Tabela4[[#This Row],[Destino]],Tabela2[Estado],Tabela2[Id_Porto],-1)</f>
        <v>9</v>
      </c>
      <c r="G5053" s="68">
        <f>_xlfn.XLOOKUP(Tabela4[[#This Row],[Tipo]],Tabela5[Tipo],Tabela5[Id_Carga],-1)</f>
        <v>1</v>
      </c>
      <c r="H5053" s="59">
        <f>MONTH(DATE(2024, FIND(Tabela4[[#This Row],[Mês]], "janfevmarabrmaijunjulagosetoutnovdez")/3 + 1, 1))</f>
        <v>12</v>
      </c>
      <c r="I5053" s="51">
        <v>135</v>
      </c>
      <c r="J5053" s="47">
        <v>135</v>
      </c>
    </row>
    <row r="5054" spans="1:10" x14ac:dyDescent="0.25">
      <c r="A5054" s="59" t="s">
        <v>207</v>
      </c>
      <c r="B5054" s="46" t="s">
        <v>191</v>
      </c>
      <c r="C5054" s="46" t="s">
        <v>181</v>
      </c>
      <c r="D5054" s="46" t="s">
        <v>186</v>
      </c>
      <c r="E5054" s="68">
        <f>_xlfn.XLOOKUP(Tabela4[[#This Row],[Origem]],Tabela2[Estado],Tabela2[Id_Porto],-1)</f>
        <v>6</v>
      </c>
      <c r="F5054" s="68">
        <f>_xlfn.XLOOKUP(Tabela4[[#This Row],[Destino]],Tabela2[Estado],Tabela2[Id_Porto],-1)</f>
        <v>11</v>
      </c>
      <c r="G5054" s="68">
        <f>_xlfn.XLOOKUP(Tabela4[[#This Row],[Tipo]],Tabela5[Tipo],Tabela5[Id_Carga],-1)</f>
        <v>3</v>
      </c>
      <c r="H5054" s="59">
        <f>MONTH(DATE(2024, FIND(Tabela4[[#This Row],[Mês]], "janfevmarabrmaijunjulagosetoutnovdez")/3 + 1, 1))</f>
        <v>12</v>
      </c>
      <c r="I5054" s="51">
        <v>67</v>
      </c>
      <c r="J5054" s="47">
        <v>134</v>
      </c>
    </row>
    <row r="5055" spans="1:10" x14ac:dyDescent="0.25">
      <c r="A5055" s="59" t="s">
        <v>207</v>
      </c>
      <c r="B5055" s="46" t="s">
        <v>192</v>
      </c>
      <c r="C5055" s="46" t="s">
        <v>184</v>
      </c>
      <c r="D5055" s="46" t="s">
        <v>183</v>
      </c>
      <c r="E5055" s="68">
        <f>_xlfn.XLOOKUP(Tabela4[[#This Row],[Origem]],Tabela2[Estado],Tabela2[Id_Porto],-1)</f>
        <v>9</v>
      </c>
      <c r="F5055" s="68">
        <f>_xlfn.XLOOKUP(Tabela4[[#This Row],[Destino]],Tabela2[Estado],Tabela2[Id_Porto],-1)</f>
        <v>8</v>
      </c>
      <c r="G5055" s="68">
        <f>_xlfn.XLOOKUP(Tabela4[[#This Row],[Tipo]],Tabela5[Tipo],Tabela5[Id_Carga],-1)</f>
        <v>1</v>
      </c>
      <c r="H5055" s="59">
        <f>MONTH(DATE(2024, FIND(Tabela4[[#This Row],[Mês]], "janfevmarabrmaijunjulagosetoutnovdez")/3 + 1, 1))</f>
        <v>12</v>
      </c>
      <c r="I5055" s="51">
        <v>129</v>
      </c>
      <c r="J5055" s="47">
        <v>129</v>
      </c>
    </row>
    <row r="5056" spans="1:10" x14ac:dyDescent="0.25">
      <c r="A5056" s="59" t="s">
        <v>207</v>
      </c>
      <c r="B5056" s="46" t="s">
        <v>191</v>
      </c>
      <c r="C5056" s="46" t="s">
        <v>180</v>
      </c>
      <c r="D5056" s="46" t="s">
        <v>182</v>
      </c>
      <c r="E5056" s="68">
        <f>_xlfn.XLOOKUP(Tabela4[[#This Row],[Origem]],Tabela2[Estado],Tabela2[Id_Porto],-1)</f>
        <v>5</v>
      </c>
      <c r="F5056" s="68">
        <f>_xlfn.XLOOKUP(Tabela4[[#This Row],[Destino]],Tabela2[Estado],Tabela2[Id_Porto],-1)</f>
        <v>7</v>
      </c>
      <c r="G5056" s="68">
        <f>_xlfn.XLOOKUP(Tabela4[[#This Row],[Tipo]],Tabela5[Tipo],Tabela5[Id_Carga],-1)</f>
        <v>3</v>
      </c>
      <c r="H5056" s="59">
        <f>MONTH(DATE(2024, FIND(Tabela4[[#This Row],[Mês]], "janfevmarabrmaijunjulagosetoutnovdez")/3 + 1, 1))</f>
        <v>12</v>
      </c>
      <c r="I5056" s="51">
        <v>61</v>
      </c>
      <c r="J5056" s="47">
        <v>122</v>
      </c>
    </row>
    <row r="5057" spans="1:10" x14ac:dyDescent="0.25">
      <c r="A5057" s="59" t="s">
        <v>207</v>
      </c>
      <c r="B5057" s="46" t="s">
        <v>191</v>
      </c>
      <c r="C5057" s="46" t="s">
        <v>86</v>
      </c>
      <c r="D5057" s="46" t="s">
        <v>183</v>
      </c>
      <c r="E5057" s="68">
        <f>_xlfn.XLOOKUP(Tabela4[[#This Row],[Origem]],Tabela2[Estado],Tabela2[Id_Porto],-1)</f>
        <v>4</v>
      </c>
      <c r="F5057" s="68">
        <f>_xlfn.XLOOKUP(Tabela4[[#This Row],[Destino]],Tabela2[Estado],Tabela2[Id_Porto],-1)</f>
        <v>8</v>
      </c>
      <c r="G5057" s="68">
        <f>_xlfn.XLOOKUP(Tabela4[[#This Row],[Tipo]],Tabela5[Tipo],Tabela5[Id_Carga],-1)</f>
        <v>3</v>
      </c>
      <c r="H5057" s="59">
        <f>MONTH(DATE(2024, FIND(Tabela4[[#This Row],[Mês]], "janfevmarabrmaijunjulagosetoutnovdez")/3 + 1, 1))</f>
        <v>12</v>
      </c>
      <c r="I5057" s="51">
        <v>60</v>
      </c>
      <c r="J5057" s="47">
        <v>120</v>
      </c>
    </row>
    <row r="5058" spans="1:10" x14ac:dyDescent="0.25">
      <c r="A5058" s="59" t="s">
        <v>207</v>
      </c>
      <c r="B5058" s="46" t="s">
        <v>191</v>
      </c>
      <c r="C5058" s="46" t="s">
        <v>182</v>
      </c>
      <c r="D5058" s="46" t="s">
        <v>184</v>
      </c>
      <c r="E5058" s="68">
        <f>_xlfn.XLOOKUP(Tabela4[[#This Row],[Origem]],Tabela2[Estado],Tabela2[Id_Porto],-1)</f>
        <v>7</v>
      </c>
      <c r="F5058" s="68">
        <f>_xlfn.XLOOKUP(Tabela4[[#This Row],[Destino]],Tabela2[Estado],Tabela2[Id_Porto],-1)</f>
        <v>9</v>
      </c>
      <c r="G5058" s="68">
        <f>_xlfn.XLOOKUP(Tabela4[[#This Row],[Tipo]],Tabela5[Tipo],Tabela5[Id_Carga],-1)</f>
        <v>3</v>
      </c>
      <c r="H5058" s="59">
        <f>MONTH(DATE(2024, FIND(Tabela4[[#This Row],[Mês]], "janfevmarabrmaijunjulagosetoutnovdez")/3 + 1, 1))</f>
        <v>12</v>
      </c>
      <c r="I5058" s="51">
        <v>57</v>
      </c>
      <c r="J5058" s="47">
        <v>114</v>
      </c>
    </row>
    <row r="5059" spans="1:10" x14ac:dyDescent="0.25">
      <c r="A5059" s="59" t="s">
        <v>207</v>
      </c>
      <c r="B5059" s="46" t="s">
        <v>193</v>
      </c>
      <c r="C5059" s="46" t="s">
        <v>186</v>
      </c>
      <c r="D5059" s="46" t="s">
        <v>181</v>
      </c>
      <c r="E5059" s="68">
        <f>_xlfn.XLOOKUP(Tabela4[[#This Row],[Origem]],Tabela2[Estado],Tabela2[Id_Porto],-1)</f>
        <v>11</v>
      </c>
      <c r="F5059" s="68">
        <f>_xlfn.XLOOKUP(Tabela4[[#This Row],[Destino]],Tabela2[Estado],Tabela2[Id_Porto],-1)</f>
        <v>6</v>
      </c>
      <c r="G5059" s="68">
        <f>_xlfn.XLOOKUP(Tabela4[[#This Row],[Tipo]],Tabela5[Tipo],Tabela5[Id_Carga],-1)</f>
        <v>4</v>
      </c>
      <c r="H5059" s="59">
        <f>MONTH(DATE(2024, FIND(Tabela4[[#This Row],[Mês]], "janfevmarabrmaijunjulagosetoutnovdez")/3 + 1, 1))</f>
        <v>12</v>
      </c>
      <c r="I5059" s="51">
        <v>57</v>
      </c>
      <c r="J5059" s="47">
        <v>114</v>
      </c>
    </row>
    <row r="5060" spans="1:10" x14ac:dyDescent="0.25">
      <c r="A5060" s="59" t="s">
        <v>207</v>
      </c>
      <c r="B5060" s="46" t="s">
        <v>191</v>
      </c>
      <c r="C5060" s="46" t="s">
        <v>86</v>
      </c>
      <c r="D5060" s="46" t="s">
        <v>177</v>
      </c>
      <c r="E5060" s="68">
        <f>_xlfn.XLOOKUP(Tabela4[[#This Row],[Origem]],Tabela2[Estado],Tabela2[Id_Porto],-1)</f>
        <v>4</v>
      </c>
      <c r="F5060" s="68">
        <f>_xlfn.XLOOKUP(Tabela4[[#This Row],[Destino]],Tabela2[Estado],Tabela2[Id_Porto],-1)</f>
        <v>1</v>
      </c>
      <c r="G5060" s="68">
        <f>_xlfn.XLOOKUP(Tabela4[[#This Row],[Tipo]],Tabela5[Tipo],Tabela5[Id_Carga],-1)</f>
        <v>3</v>
      </c>
      <c r="H5060" s="59">
        <f>MONTH(DATE(2024, FIND(Tabela4[[#This Row],[Mês]], "janfevmarabrmaijunjulagosetoutnovdez")/3 + 1, 1))</f>
        <v>12</v>
      </c>
      <c r="I5060" s="51">
        <v>56</v>
      </c>
      <c r="J5060" s="47">
        <v>112</v>
      </c>
    </row>
    <row r="5061" spans="1:10" x14ac:dyDescent="0.25">
      <c r="A5061" s="59" t="s">
        <v>207</v>
      </c>
      <c r="B5061" s="46" t="s">
        <v>192</v>
      </c>
      <c r="C5061" s="46" t="s">
        <v>186</v>
      </c>
      <c r="D5061" s="46" t="s">
        <v>86</v>
      </c>
      <c r="E5061" s="68">
        <f>_xlfn.XLOOKUP(Tabela4[[#This Row],[Origem]],Tabela2[Estado],Tabela2[Id_Porto],-1)</f>
        <v>11</v>
      </c>
      <c r="F5061" s="68">
        <f>_xlfn.XLOOKUP(Tabela4[[#This Row],[Destino]],Tabela2[Estado],Tabela2[Id_Porto],-1)</f>
        <v>4</v>
      </c>
      <c r="G5061" s="68">
        <f>_xlfn.XLOOKUP(Tabela4[[#This Row],[Tipo]],Tabela5[Tipo],Tabela5[Id_Carga],-1)</f>
        <v>1</v>
      </c>
      <c r="H5061" s="59">
        <f>MONTH(DATE(2024, FIND(Tabela4[[#This Row],[Mês]], "janfevmarabrmaijunjulagosetoutnovdez")/3 + 1, 1))</f>
        <v>12</v>
      </c>
      <c r="I5061" s="51">
        <v>112</v>
      </c>
      <c r="J5061" s="47">
        <v>112</v>
      </c>
    </row>
    <row r="5062" spans="1:10" x14ac:dyDescent="0.25">
      <c r="A5062" s="59" t="s">
        <v>207</v>
      </c>
      <c r="B5062" s="46" t="s">
        <v>192</v>
      </c>
      <c r="C5062" s="46" t="s">
        <v>184</v>
      </c>
      <c r="D5062" s="46" t="s">
        <v>181</v>
      </c>
      <c r="E5062" s="68">
        <f>_xlfn.XLOOKUP(Tabela4[[#This Row],[Origem]],Tabela2[Estado],Tabela2[Id_Porto],-1)</f>
        <v>9</v>
      </c>
      <c r="F5062" s="68">
        <f>_xlfn.XLOOKUP(Tabela4[[#This Row],[Destino]],Tabela2[Estado],Tabela2[Id_Porto],-1)</f>
        <v>6</v>
      </c>
      <c r="G5062" s="68">
        <f>_xlfn.XLOOKUP(Tabela4[[#This Row],[Tipo]],Tabela5[Tipo],Tabela5[Id_Carga],-1)</f>
        <v>1</v>
      </c>
      <c r="H5062" s="59">
        <f>MONTH(DATE(2024, FIND(Tabela4[[#This Row],[Mês]], "janfevmarabrmaijunjulagosetoutnovdez")/3 + 1, 1))</f>
        <v>12</v>
      </c>
      <c r="I5062" s="51">
        <v>107</v>
      </c>
      <c r="J5062" s="47">
        <v>107</v>
      </c>
    </row>
    <row r="5063" spans="1:10" x14ac:dyDescent="0.25">
      <c r="A5063" s="59" t="s">
        <v>207</v>
      </c>
      <c r="B5063" s="46" t="s">
        <v>191</v>
      </c>
      <c r="C5063" s="46" t="s">
        <v>186</v>
      </c>
      <c r="D5063" s="46" t="s">
        <v>181</v>
      </c>
      <c r="E5063" s="68">
        <f>_xlfn.XLOOKUP(Tabela4[[#This Row],[Origem]],Tabela2[Estado],Tabela2[Id_Porto],-1)</f>
        <v>11</v>
      </c>
      <c r="F5063" s="68">
        <f>_xlfn.XLOOKUP(Tabela4[[#This Row],[Destino]],Tabela2[Estado],Tabela2[Id_Porto],-1)</f>
        <v>6</v>
      </c>
      <c r="G5063" s="68">
        <f>_xlfn.XLOOKUP(Tabela4[[#This Row],[Tipo]],Tabela5[Tipo],Tabela5[Id_Carga],-1)</f>
        <v>3</v>
      </c>
      <c r="H5063" s="59">
        <f>MONTH(DATE(2024, FIND(Tabela4[[#This Row],[Mês]], "janfevmarabrmaijunjulagosetoutnovdez")/3 + 1, 1))</f>
        <v>12</v>
      </c>
      <c r="I5063" s="51">
        <v>53</v>
      </c>
      <c r="J5063" s="47">
        <v>106</v>
      </c>
    </row>
    <row r="5064" spans="1:10" x14ac:dyDescent="0.25">
      <c r="A5064" s="59" t="s">
        <v>207</v>
      </c>
      <c r="B5064" s="46" t="s">
        <v>192</v>
      </c>
      <c r="C5064" s="46" t="s">
        <v>186</v>
      </c>
      <c r="D5064" s="46" t="s">
        <v>185</v>
      </c>
      <c r="E5064" s="68">
        <f>_xlfn.XLOOKUP(Tabela4[[#This Row],[Origem]],Tabela2[Estado],Tabela2[Id_Porto],-1)</f>
        <v>11</v>
      </c>
      <c r="F5064" s="68">
        <f>_xlfn.XLOOKUP(Tabela4[[#This Row],[Destino]],Tabela2[Estado],Tabela2[Id_Porto],-1)</f>
        <v>10</v>
      </c>
      <c r="G5064" s="68">
        <f>_xlfn.XLOOKUP(Tabela4[[#This Row],[Tipo]],Tabela5[Tipo],Tabela5[Id_Carga],-1)</f>
        <v>1</v>
      </c>
      <c r="H5064" s="59">
        <f>MONTH(DATE(2024, FIND(Tabela4[[#This Row],[Mês]], "janfevmarabrmaijunjulagosetoutnovdez")/3 + 1, 1))</f>
        <v>12</v>
      </c>
      <c r="I5064" s="51">
        <v>101</v>
      </c>
      <c r="J5064" s="47">
        <v>101</v>
      </c>
    </row>
    <row r="5065" spans="1:10" x14ac:dyDescent="0.25">
      <c r="A5065" s="59" t="s">
        <v>207</v>
      </c>
      <c r="B5065" s="46" t="s">
        <v>192</v>
      </c>
      <c r="C5065" s="46" t="s">
        <v>182</v>
      </c>
      <c r="D5065" s="46" t="s">
        <v>184</v>
      </c>
      <c r="E5065" s="68">
        <f>_xlfn.XLOOKUP(Tabela4[[#This Row],[Origem]],Tabela2[Estado],Tabela2[Id_Porto],-1)</f>
        <v>7</v>
      </c>
      <c r="F5065" s="68">
        <f>_xlfn.XLOOKUP(Tabela4[[#This Row],[Destino]],Tabela2[Estado],Tabela2[Id_Porto],-1)</f>
        <v>9</v>
      </c>
      <c r="G5065" s="68">
        <f>_xlfn.XLOOKUP(Tabela4[[#This Row],[Tipo]],Tabela5[Tipo],Tabela5[Id_Carga],-1)</f>
        <v>1</v>
      </c>
      <c r="H5065" s="59">
        <f>MONTH(DATE(2024, FIND(Tabela4[[#This Row],[Mês]], "janfevmarabrmaijunjulagosetoutnovdez")/3 + 1, 1))</f>
        <v>12</v>
      </c>
      <c r="I5065" s="51">
        <v>98</v>
      </c>
      <c r="J5065" s="47">
        <v>98</v>
      </c>
    </row>
    <row r="5066" spans="1:10" x14ac:dyDescent="0.25">
      <c r="A5066" s="59" t="s">
        <v>207</v>
      </c>
      <c r="B5066" s="46" t="s">
        <v>192</v>
      </c>
      <c r="C5066" s="46" t="s">
        <v>86</v>
      </c>
      <c r="D5066" s="46" t="s">
        <v>186</v>
      </c>
      <c r="E5066" s="68">
        <f>_xlfn.XLOOKUP(Tabela4[[#This Row],[Origem]],Tabela2[Estado],Tabela2[Id_Porto],-1)</f>
        <v>4</v>
      </c>
      <c r="F5066" s="68">
        <f>_xlfn.XLOOKUP(Tabela4[[#This Row],[Destino]],Tabela2[Estado],Tabela2[Id_Porto],-1)</f>
        <v>11</v>
      </c>
      <c r="G5066" s="68">
        <f>_xlfn.XLOOKUP(Tabela4[[#This Row],[Tipo]],Tabela5[Tipo],Tabela5[Id_Carga],-1)</f>
        <v>1</v>
      </c>
      <c r="H5066" s="59">
        <f>MONTH(DATE(2024, FIND(Tabela4[[#This Row],[Mês]], "janfevmarabrmaijunjulagosetoutnovdez")/3 + 1, 1))</f>
        <v>12</v>
      </c>
      <c r="I5066" s="51">
        <v>96</v>
      </c>
      <c r="J5066" s="47">
        <v>96</v>
      </c>
    </row>
    <row r="5067" spans="1:10" x14ac:dyDescent="0.25">
      <c r="A5067" s="59" t="s">
        <v>207</v>
      </c>
      <c r="B5067" s="46" t="s">
        <v>191</v>
      </c>
      <c r="C5067" s="46" t="s">
        <v>187</v>
      </c>
      <c r="D5067" s="46" t="s">
        <v>184</v>
      </c>
      <c r="E5067" s="68">
        <f>_xlfn.XLOOKUP(Tabela4[[#This Row],[Origem]],Tabela2[Estado],Tabela2[Id_Porto],-1)</f>
        <v>12</v>
      </c>
      <c r="F5067" s="68">
        <f>_xlfn.XLOOKUP(Tabela4[[#This Row],[Destino]],Tabela2[Estado],Tabela2[Id_Porto],-1)</f>
        <v>9</v>
      </c>
      <c r="G5067" s="68">
        <f>_xlfn.XLOOKUP(Tabela4[[#This Row],[Tipo]],Tabela5[Tipo],Tabela5[Id_Carga],-1)</f>
        <v>3</v>
      </c>
      <c r="H5067" s="59">
        <f>MONTH(DATE(2024, FIND(Tabela4[[#This Row],[Mês]], "janfevmarabrmaijunjulagosetoutnovdez")/3 + 1, 1))</f>
        <v>12</v>
      </c>
      <c r="I5067" s="51">
        <v>47</v>
      </c>
      <c r="J5067" s="47">
        <v>94</v>
      </c>
    </row>
    <row r="5068" spans="1:10" x14ac:dyDescent="0.25">
      <c r="A5068" s="59" t="s">
        <v>207</v>
      </c>
      <c r="B5068" s="46" t="s">
        <v>191</v>
      </c>
      <c r="C5068" s="46" t="s">
        <v>187</v>
      </c>
      <c r="D5068" s="46" t="s">
        <v>181</v>
      </c>
      <c r="E5068" s="68">
        <f>_xlfn.XLOOKUP(Tabela4[[#This Row],[Origem]],Tabela2[Estado],Tabela2[Id_Porto],-1)</f>
        <v>12</v>
      </c>
      <c r="F5068" s="68">
        <f>_xlfn.XLOOKUP(Tabela4[[#This Row],[Destino]],Tabela2[Estado],Tabela2[Id_Porto],-1)</f>
        <v>6</v>
      </c>
      <c r="G5068" s="68">
        <f>_xlfn.XLOOKUP(Tabela4[[#This Row],[Tipo]],Tabela5[Tipo],Tabela5[Id_Carga],-1)</f>
        <v>3</v>
      </c>
      <c r="H5068" s="59">
        <f>MONTH(DATE(2024, FIND(Tabela4[[#This Row],[Mês]], "janfevmarabrmaijunjulagosetoutnovdez")/3 + 1, 1))</f>
        <v>12</v>
      </c>
      <c r="I5068" s="51">
        <v>46</v>
      </c>
      <c r="J5068" s="47">
        <v>92</v>
      </c>
    </row>
    <row r="5069" spans="1:10" x14ac:dyDescent="0.25">
      <c r="A5069" s="59" t="s">
        <v>207</v>
      </c>
      <c r="B5069" s="46" t="s">
        <v>191</v>
      </c>
      <c r="C5069" s="46" t="s">
        <v>184</v>
      </c>
      <c r="D5069" s="46" t="s">
        <v>186</v>
      </c>
      <c r="E5069" s="68">
        <f>_xlfn.XLOOKUP(Tabela4[[#This Row],[Origem]],Tabela2[Estado],Tabela2[Id_Porto],-1)</f>
        <v>9</v>
      </c>
      <c r="F5069" s="68">
        <f>_xlfn.XLOOKUP(Tabela4[[#This Row],[Destino]],Tabela2[Estado],Tabela2[Id_Porto],-1)</f>
        <v>11</v>
      </c>
      <c r="G5069" s="68">
        <f>_xlfn.XLOOKUP(Tabela4[[#This Row],[Tipo]],Tabela5[Tipo],Tabela5[Id_Carga],-1)</f>
        <v>3</v>
      </c>
      <c r="H5069" s="59">
        <f>MONTH(DATE(2024, FIND(Tabela4[[#This Row],[Mês]], "janfevmarabrmaijunjulagosetoutnovdez")/3 + 1, 1))</f>
        <v>12</v>
      </c>
      <c r="I5069" s="51">
        <v>46</v>
      </c>
      <c r="J5069" s="47">
        <v>92</v>
      </c>
    </row>
    <row r="5070" spans="1:10" x14ac:dyDescent="0.25">
      <c r="A5070" s="59" t="s">
        <v>207</v>
      </c>
      <c r="B5070" s="46" t="s">
        <v>192</v>
      </c>
      <c r="C5070" s="46" t="s">
        <v>184</v>
      </c>
      <c r="D5070" s="46" t="s">
        <v>181</v>
      </c>
      <c r="E5070" s="68">
        <f>_xlfn.XLOOKUP(Tabela4[[#This Row],[Origem]],Tabela2[Estado],Tabela2[Id_Porto],-1)</f>
        <v>9</v>
      </c>
      <c r="F5070" s="68">
        <f>_xlfn.XLOOKUP(Tabela4[[#This Row],[Destino]],Tabela2[Estado],Tabela2[Id_Porto],-1)</f>
        <v>6</v>
      </c>
      <c r="G5070" s="68">
        <f>_xlfn.XLOOKUP(Tabela4[[#This Row],[Tipo]],Tabela5[Tipo],Tabela5[Id_Carga],-1)</f>
        <v>1</v>
      </c>
      <c r="H5070" s="59">
        <f>MONTH(DATE(2024, FIND(Tabela4[[#This Row],[Mês]], "janfevmarabrmaijunjulagosetoutnovdez")/3 + 1, 1))</f>
        <v>12</v>
      </c>
      <c r="I5070" s="51">
        <v>89</v>
      </c>
      <c r="J5070" s="47">
        <v>89</v>
      </c>
    </row>
    <row r="5071" spans="1:10" x14ac:dyDescent="0.25">
      <c r="A5071" s="59" t="s">
        <v>207</v>
      </c>
      <c r="B5071" s="46" t="s">
        <v>191</v>
      </c>
      <c r="C5071" s="46" t="s">
        <v>183</v>
      </c>
      <c r="D5071" s="46" t="s">
        <v>186</v>
      </c>
      <c r="E5071" s="68">
        <f>_xlfn.XLOOKUP(Tabela4[[#This Row],[Origem]],Tabela2[Estado],Tabela2[Id_Porto],-1)</f>
        <v>8</v>
      </c>
      <c r="F5071" s="68">
        <f>_xlfn.XLOOKUP(Tabela4[[#This Row],[Destino]],Tabela2[Estado],Tabela2[Id_Porto],-1)</f>
        <v>11</v>
      </c>
      <c r="G5071" s="68">
        <f>_xlfn.XLOOKUP(Tabela4[[#This Row],[Tipo]],Tabela5[Tipo],Tabela5[Id_Carga],-1)</f>
        <v>3</v>
      </c>
      <c r="H5071" s="59">
        <f>MONTH(DATE(2024, FIND(Tabela4[[#This Row],[Mês]], "janfevmarabrmaijunjulagosetoutnovdez")/3 + 1, 1))</f>
        <v>12</v>
      </c>
      <c r="I5071" s="51">
        <v>44</v>
      </c>
      <c r="J5071" s="47">
        <v>88</v>
      </c>
    </row>
    <row r="5072" spans="1:10" x14ac:dyDescent="0.25">
      <c r="A5072" s="59" t="s">
        <v>207</v>
      </c>
      <c r="B5072" s="46" t="s">
        <v>191</v>
      </c>
      <c r="C5072" s="46" t="s">
        <v>183</v>
      </c>
      <c r="D5072" s="46" t="s">
        <v>181</v>
      </c>
      <c r="E5072" s="68">
        <f>_xlfn.XLOOKUP(Tabela4[[#This Row],[Origem]],Tabela2[Estado],Tabela2[Id_Porto],-1)</f>
        <v>8</v>
      </c>
      <c r="F5072" s="68">
        <f>_xlfn.XLOOKUP(Tabela4[[#This Row],[Destino]],Tabela2[Estado],Tabela2[Id_Porto],-1)</f>
        <v>6</v>
      </c>
      <c r="G5072" s="68">
        <f>_xlfn.XLOOKUP(Tabela4[[#This Row],[Tipo]],Tabela5[Tipo],Tabela5[Id_Carga],-1)</f>
        <v>3</v>
      </c>
      <c r="H5072" s="59">
        <f>MONTH(DATE(2024, FIND(Tabela4[[#This Row],[Mês]], "janfevmarabrmaijunjulagosetoutnovdez")/3 + 1, 1))</f>
        <v>12</v>
      </c>
      <c r="I5072" s="51">
        <v>43</v>
      </c>
      <c r="J5072" s="47">
        <v>86</v>
      </c>
    </row>
    <row r="5073" spans="1:10" x14ac:dyDescent="0.25">
      <c r="A5073" s="59" t="s">
        <v>207</v>
      </c>
      <c r="B5073" s="46" t="s">
        <v>191</v>
      </c>
      <c r="C5073" s="46" t="s">
        <v>184</v>
      </c>
      <c r="D5073" s="46" t="s">
        <v>180</v>
      </c>
      <c r="E5073" s="68">
        <f>_xlfn.XLOOKUP(Tabela4[[#This Row],[Origem]],Tabela2[Estado],Tabela2[Id_Porto],-1)</f>
        <v>9</v>
      </c>
      <c r="F5073" s="68">
        <f>_xlfn.XLOOKUP(Tabela4[[#This Row],[Destino]],Tabela2[Estado],Tabela2[Id_Porto],-1)</f>
        <v>5</v>
      </c>
      <c r="G5073" s="68">
        <f>_xlfn.XLOOKUP(Tabela4[[#This Row],[Tipo]],Tabela5[Tipo],Tabela5[Id_Carga],-1)</f>
        <v>3</v>
      </c>
      <c r="H5073" s="59">
        <f>MONTH(DATE(2024, FIND(Tabela4[[#This Row],[Mês]], "janfevmarabrmaijunjulagosetoutnovdez")/3 + 1, 1))</f>
        <v>12</v>
      </c>
      <c r="I5073" s="51">
        <v>43</v>
      </c>
      <c r="J5073" s="47">
        <v>86</v>
      </c>
    </row>
    <row r="5074" spans="1:10" x14ac:dyDescent="0.25">
      <c r="A5074" s="59" t="s">
        <v>207</v>
      </c>
      <c r="B5074" s="46" t="s">
        <v>191</v>
      </c>
      <c r="C5074" s="46" t="s">
        <v>181</v>
      </c>
      <c r="D5074" s="46" t="s">
        <v>187</v>
      </c>
      <c r="E5074" s="68">
        <f>_xlfn.XLOOKUP(Tabela4[[#This Row],[Origem]],Tabela2[Estado],Tabela2[Id_Porto],-1)</f>
        <v>6</v>
      </c>
      <c r="F5074" s="68">
        <f>_xlfn.XLOOKUP(Tabela4[[#This Row],[Destino]],Tabela2[Estado],Tabela2[Id_Porto],-1)</f>
        <v>12</v>
      </c>
      <c r="G5074" s="68">
        <f>_xlfn.XLOOKUP(Tabela4[[#This Row],[Tipo]],Tabela5[Tipo],Tabela5[Id_Carga],-1)</f>
        <v>3</v>
      </c>
      <c r="H5074" s="59">
        <f>MONTH(DATE(2024, FIND(Tabela4[[#This Row],[Mês]], "janfevmarabrmaijunjulagosetoutnovdez")/3 + 1, 1))</f>
        <v>12</v>
      </c>
      <c r="I5074" s="51">
        <v>42</v>
      </c>
      <c r="J5074" s="47">
        <v>84</v>
      </c>
    </row>
    <row r="5075" spans="1:10" x14ac:dyDescent="0.25">
      <c r="A5075" s="59" t="s">
        <v>207</v>
      </c>
      <c r="B5075" s="46" t="s">
        <v>191</v>
      </c>
      <c r="C5075" s="46" t="s">
        <v>182</v>
      </c>
      <c r="D5075" s="46" t="s">
        <v>177</v>
      </c>
      <c r="E5075" s="68">
        <f>_xlfn.XLOOKUP(Tabela4[[#This Row],[Origem]],Tabela2[Estado],Tabela2[Id_Porto],-1)</f>
        <v>7</v>
      </c>
      <c r="F5075" s="68">
        <f>_xlfn.XLOOKUP(Tabela4[[#This Row],[Destino]],Tabela2[Estado],Tabela2[Id_Porto],-1)</f>
        <v>1</v>
      </c>
      <c r="G5075" s="68">
        <f>_xlfn.XLOOKUP(Tabela4[[#This Row],[Tipo]],Tabela5[Tipo],Tabela5[Id_Carga],-1)</f>
        <v>3</v>
      </c>
      <c r="H5075" s="59">
        <f>MONTH(DATE(2024, FIND(Tabela4[[#This Row],[Mês]], "janfevmarabrmaijunjulagosetoutnovdez")/3 + 1, 1))</f>
        <v>12</v>
      </c>
      <c r="I5075" s="51">
        <v>42</v>
      </c>
      <c r="J5075" s="47">
        <v>84</v>
      </c>
    </row>
    <row r="5076" spans="1:10" x14ac:dyDescent="0.25">
      <c r="A5076" s="59" t="s">
        <v>207</v>
      </c>
      <c r="B5076" s="46" t="s">
        <v>191</v>
      </c>
      <c r="C5076" s="46" t="s">
        <v>180</v>
      </c>
      <c r="D5076" s="46" t="s">
        <v>187</v>
      </c>
      <c r="E5076" s="68">
        <f>_xlfn.XLOOKUP(Tabela4[[#This Row],[Origem]],Tabela2[Estado],Tabela2[Id_Porto],-1)</f>
        <v>5</v>
      </c>
      <c r="F5076" s="68">
        <f>_xlfn.XLOOKUP(Tabela4[[#This Row],[Destino]],Tabela2[Estado],Tabela2[Id_Porto],-1)</f>
        <v>12</v>
      </c>
      <c r="G5076" s="68">
        <f>_xlfn.XLOOKUP(Tabela4[[#This Row],[Tipo]],Tabela5[Tipo],Tabela5[Id_Carga],-1)</f>
        <v>3</v>
      </c>
      <c r="H5076" s="59">
        <f>MONTH(DATE(2024, FIND(Tabela4[[#This Row],[Mês]], "janfevmarabrmaijunjulagosetoutnovdez")/3 + 1, 1))</f>
        <v>12</v>
      </c>
      <c r="I5076" s="51">
        <v>42</v>
      </c>
      <c r="J5076" s="47">
        <v>84</v>
      </c>
    </row>
    <row r="5077" spans="1:10" x14ac:dyDescent="0.25">
      <c r="A5077" s="59" t="s">
        <v>207</v>
      </c>
      <c r="B5077" s="46" t="s">
        <v>191</v>
      </c>
      <c r="C5077" s="46" t="s">
        <v>186</v>
      </c>
      <c r="D5077" s="46" t="s">
        <v>177</v>
      </c>
      <c r="E5077" s="68">
        <f>_xlfn.XLOOKUP(Tabela4[[#This Row],[Origem]],Tabela2[Estado],Tabela2[Id_Porto],-1)</f>
        <v>11</v>
      </c>
      <c r="F5077" s="68">
        <f>_xlfn.XLOOKUP(Tabela4[[#This Row],[Destino]],Tabela2[Estado],Tabela2[Id_Porto],-1)</f>
        <v>1</v>
      </c>
      <c r="G5077" s="68">
        <f>_xlfn.XLOOKUP(Tabela4[[#This Row],[Tipo]],Tabela5[Tipo],Tabela5[Id_Carga],-1)</f>
        <v>3</v>
      </c>
      <c r="H5077" s="59">
        <f>MONTH(DATE(2024, FIND(Tabela4[[#This Row],[Mês]], "janfevmarabrmaijunjulagosetoutnovdez")/3 + 1, 1))</f>
        <v>12</v>
      </c>
      <c r="I5077" s="51">
        <v>42</v>
      </c>
      <c r="J5077" s="47">
        <v>84</v>
      </c>
    </row>
    <row r="5078" spans="1:10" x14ac:dyDescent="0.25">
      <c r="A5078" s="59" t="s">
        <v>207</v>
      </c>
      <c r="B5078" s="46" t="s">
        <v>191</v>
      </c>
      <c r="C5078" s="46" t="s">
        <v>184</v>
      </c>
      <c r="D5078" s="46" t="s">
        <v>181</v>
      </c>
      <c r="E5078" s="68">
        <f>_xlfn.XLOOKUP(Tabela4[[#This Row],[Origem]],Tabela2[Estado],Tabela2[Id_Porto],-1)</f>
        <v>9</v>
      </c>
      <c r="F5078" s="68">
        <f>_xlfn.XLOOKUP(Tabela4[[#This Row],[Destino]],Tabela2[Estado],Tabela2[Id_Porto],-1)</f>
        <v>6</v>
      </c>
      <c r="G5078" s="68">
        <f>_xlfn.XLOOKUP(Tabela4[[#This Row],[Tipo]],Tabela5[Tipo],Tabela5[Id_Carga],-1)</f>
        <v>3</v>
      </c>
      <c r="H5078" s="59">
        <f>MONTH(DATE(2024, FIND(Tabela4[[#This Row],[Mês]], "janfevmarabrmaijunjulagosetoutnovdez")/3 + 1, 1))</f>
        <v>12</v>
      </c>
      <c r="I5078" s="51">
        <v>41</v>
      </c>
      <c r="J5078" s="47">
        <v>82</v>
      </c>
    </row>
    <row r="5079" spans="1:10" x14ac:dyDescent="0.25">
      <c r="A5079" s="59" t="s">
        <v>207</v>
      </c>
      <c r="B5079" s="46" t="s">
        <v>192</v>
      </c>
      <c r="C5079" s="46" t="s">
        <v>184</v>
      </c>
      <c r="D5079" s="46" t="s">
        <v>86</v>
      </c>
      <c r="E5079" s="68">
        <f>_xlfn.XLOOKUP(Tabela4[[#This Row],[Origem]],Tabela2[Estado],Tabela2[Id_Porto],-1)</f>
        <v>9</v>
      </c>
      <c r="F5079" s="68">
        <f>_xlfn.XLOOKUP(Tabela4[[#This Row],[Destino]],Tabela2[Estado],Tabela2[Id_Porto],-1)</f>
        <v>4</v>
      </c>
      <c r="G5079" s="68">
        <f>_xlfn.XLOOKUP(Tabela4[[#This Row],[Tipo]],Tabela5[Tipo],Tabela5[Id_Carga],-1)</f>
        <v>1</v>
      </c>
      <c r="H5079" s="59">
        <f>MONTH(DATE(2024, FIND(Tabela4[[#This Row],[Mês]], "janfevmarabrmaijunjulagosetoutnovdez")/3 + 1, 1))</f>
        <v>12</v>
      </c>
      <c r="I5079" s="51">
        <v>81</v>
      </c>
      <c r="J5079" s="47">
        <v>81</v>
      </c>
    </row>
    <row r="5080" spans="1:10" x14ac:dyDescent="0.25">
      <c r="A5080" s="59" t="s">
        <v>207</v>
      </c>
      <c r="B5080" s="46" t="s">
        <v>191</v>
      </c>
      <c r="C5080" s="46" t="s">
        <v>177</v>
      </c>
      <c r="D5080" s="46" t="s">
        <v>184</v>
      </c>
      <c r="E5080" s="68">
        <f>_xlfn.XLOOKUP(Tabela4[[#This Row],[Origem]],Tabela2[Estado],Tabela2[Id_Porto],-1)</f>
        <v>1</v>
      </c>
      <c r="F5080" s="68">
        <f>_xlfn.XLOOKUP(Tabela4[[#This Row],[Destino]],Tabela2[Estado],Tabela2[Id_Porto],-1)</f>
        <v>9</v>
      </c>
      <c r="G5080" s="68">
        <f>_xlfn.XLOOKUP(Tabela4[[#This Row],[Tipo]],Tabela5[Tipo],Tabela5[Id_Carga],-1)</f>
        <v>3</v>
      </c>
      <c r="H5080" s="59">
        <f>MONTH(DATE(2024, FIND(Tabela4[[#This Row],[Mês]], "janfevmarabrmaijunjulagosetoutnovdez")/3 + 1, 1))</f>
        <v>12</v>
      </c>
      <c r="I5080" s="51">
        <v>80</v>
      </c>
      <c r="J5080" s="47">
        <v>80</v>
      </c>
    </row>
    <row r="5081" spans="1:10" x14ac:dyDescent="0.25">
      <c r="A5081" s="59" t="s">
        <v>207</v>
      </c>
      <c r="B5081" s="46" t="s">
        <v>191</v>
      </c>
      <c r="C5081" s="46" t="s">
        <v>181</v>
      </c>
      <c r="D5081" s="46" t="s">
        <v>86</v>
      </c>
      <c r="E5081" s="68">
        <f>_xlfn.XLOOKUP(Tabela4[[#This Row],[Origem]],Tabela2[Estado],Tabela2[Id_Porto],-1)</f>
        <v>6</v>
      </c>
      <c r="F5081" s="68">
        <f>_xlfn.XLOOKUP(Tabela4[[#This Row],[Destino]],Tabela2[Estado],Tabela2[Id_Porto],-1)</f>
        <v>4</v>
      </c>
      <c r="G5081" s="68">
        <f>_xlfn.XLOOKUP(Tabela4[[#This Row],[Tipo]],Tabela5[Tipo],Tabela5[Id_Carga],-1)</f>
        <v>3</v>
      </c>
      <c r="H5081" s="59">
        <f>MONTH(DATE(2024, FIND(Tabela4[[#This Row],[Mês]], "janfevmarabrmaijunjulagosetoutnovdez")/3 + 1, 1))</f>
        <v>12</v>
      </c>
      <c r="I5081" s="51">
        <v>40</v>
      </c>
      <c r="J5081" s="47">
        <v>80</v>
      </c>
    </row>
    <row r="5082" spans="1:10" x14ac:dyDescent="0.25">
      <c r="A5082" s="59" t="s">
        <v>207</v>
      </c>
      <c r="B5082" s="46" t="s">
        <v>193</v>
      </c>
      <c r="C5082" s="46" t="s">
        <v>86</v>
      </c>
      <c r="D5082" s="46" t="s">
        <v>178</v>
      </c>
      <c r="E5082" s="68">
        <f>_xlfn.XLOOKUP(Tabela4[[#This Row],[Origem]],Tabela2[Estado],Tabela2[Id_Porto],-1)</f>
        <v>4</v>
      </c>
      <c r="F5082" s="68">
        <f>_xlfn.XLOOKUP(Tabela4[[#This Row],[Destino]],Tabela2[Estado],Tabela2[Id_Porto],-1)</f>
        <v>2</v>
      </c>
      <c r="G5082" s="68">
        <f>_xlfn.XLOOKUP(Tabela4[[#This Row],[Tipo]],Tabela5[Tipo],Tabela5[Id_Carga],-1)</f>
        <v>4</v>
      </c>
      <c r="H5082" s="59">
        <f>MONTH(DATE(2024, FIND(Tabela4[[#This Row],[Mês]], "janfevmarabrmaijunjulagosetoutnovdez")/3 + 1, 1))</f>
        <v>12</v>
      </c>
      <c r="I5082" s="51">
        <v>39</v>
      </c>
      <c r="J5082" s="47">
        <v>78</v>
      </c>
    </row>
    <row r="5083" spans="1:10" x14ac:dyDescent="0.25">
      <c r="A5083" s="59" t="s">
        <v>207</v>
      </c>
      <c r="B5083" s="46" t="s">
        <v>191</v>
      </c>
      <c r="C5083" s="46" t="s">
        <v>181</v>
      </c>
      <c r="D5083" s="46" t="s">
        <v>177</v>
      </c>
      <c r="E5083" s="68">
        <f>_xlfn.XLOOKUP(Tabela4[[#This Row],[Origem]],Tabela2[Estado],Tabela2[Id_Porto],-1)</f>
        <v>6</v>
      </c>
      <c r="F5083" s="68">
        <f>_xlfn.XLOOKUP(Tabela4[[#This Row],[Destino]],Tabela2[Estado],Tabela2[Id_Porto],-1)</f>
        <v>1</v>
      </c>
      <c r="G5083" s="68">
        <f>_xlfn.XLOOKUP(Tabela4[[#This Row],[Tipo]],Tabela5[Tipo],Tabela5[Id_Carga],-1)</f>
        <v>3</v>
      </c>
      <c r="H5083" s="59">
        <f>MONTH(DATE(2024, FIND(Tabela4[[#This Row],[Mês]], "janfevmarabrmaijunjulagosetoutnovdez")/3 + 1, 1))</f>
        <v>12</v>
      </c>
      <c r="I5083" s="51">
        <v>38</v>
      </c>
      <c r="J5083" s="47">
        <v>76</v>
      </c>
    </row>
    <row r="5084" spans="1:10" x14ac:dyDescent="0.25">
      <c r="A5084" s="59" t="s">
        <v>207</v>
      </c>
      <c r="B5084" s="46" t="s">
        <v>193</v>
      </c>
      <c r="C5084" s="46" t="s">
        <v>180</v>
      </c>
      <c r="D5084" s="46" t="s">
        <v>86</v>
      </c>
      <c r="E5084" s="68">
        <f>_xlfn.XLOOKUP(Tabela4[[#This Row],[Origem]],Tabela2[Estado],Tabela2[Id_Porto],-1)</f>
        <v>5</v>
      </c>
      <c r="F5084" s="68">
        <f>_xlfn.XLOOKUP(Tabela4[[#This Row],[Destino]],Tabela2[Estado],Tabela2[Id_Porto],-1)</f>
        <v>4</v>
      </c>
      <c r="G5084" s="68">
        <f>_xlfn.XLOOKUP(Tabela4[[#This Row],[Tipo]],Tabela5[Tipo],Tabela5[Id_Carga],-1)</f>
        <v>4</v>
      </c>
      <c r="H5084" s="59">
        <f>MONTH(DATE(2024, FIND(Tabela4[[#This Row],[Mês]], "janfevmarabrmaijunjulagosetoutnovdez")/3 + 1, 1))</f>
        <v>12</v>
      </c>
      <c r="I5084" s="51">
        <v>38</v>
      </c>
      <c r="J5084" s="47">
        <v>76</v>
      </c>
    </row>
    <row r="5085" spans="1:10" x14ac:dyDescent="0.25">
      <c r="A5085" s="59" t="s">
        <v>207</v>
      </c>
      <c r="B5085" s="46" t="s">
        <v>191</v>
      </c>
      <c r="C5085" s="46" t="s">
        <v>86</v>
      </c>
      <c r="D5085" s="46" t="s">
        <v>187</v>
      </c>
      <c r="E5085" s="68">
        <f>_xlfn.XLOOKUP(Tabela4[[#This Row],[Origem]],Tabela2[Estado],Tabela2[Id_Porto],-1)</f>
        <v>4</v>
      </c>
      <c r="F5085" s="68">
        <f>_xlfn.XLOOKUP(Tabela4[[#This Row],[Destino]],Tabela2[Estado],Tabela2[Id_Porto],-1)</f>
        <v>12</v>
      </c>
      <c r="G5085" s="68">
        <f>_xlfn.XLOOKUP(Tabela4[[#This Row],[Tipo]],Tabela5[Tipo],Tabela5[Id_Carga],-1)</f>
        <v>3</v>
      </c>
      <c r="H5085" s="59">
        <f>MONTH(DATE(2024, FIND(Tabela4[[#This Row],[Mês]], "janfevmarabrmaijunjulagosetoutnovdez")/3 + 1, 1))</f>
        <v>12</v>
      </c>
      <c r="I5085" s="51">
        <v>37</v>
      </c>
      <c r="J5085" s="47">
        <v>74</v>
      </c>
    </row>
    <row r="5086" spans="1:10" x14ac:dyDescent="0.25">
      <c r="A5086" s="59" t="s">
        <v>207</v>
      </c>
      <c r="B5086" s="46" t="s">
        <v>192</v>
      </c>
      <c r="C5086" s="46" t="s">
        <v>180</v>
      </c>
      <c r="D5086" s="46" t="s">
        <v>177</v>
      </c>
      <c r="E5086" s="68">
        <f>_xlfn.XLOOKUP(Tabela4[[#This Row],[Origem]],Tabela2[Estado],Tabela2[Id_Porto],-1)</f>
        <v>5</v>
      </c>
      <c r="F5086" s="68">
        <f>_xlfn.XLOOKUP(Tabela4[[#This Row],[Destino]],Tabela2[Estado],Tabela2[Id_Porto],-1)</f>
        <v>1</v>
      </c>
      <c r="G5086" s="68">
        <f>_xlfn.XLOOKUP(Tabela4[[#This Row],[Tipo]],Tabela5[Tipo],Tabela5[Id_Carga],-1)</f>
        <v>1</v>
      </c>
      <c r="H5086" s="59">
        <f>MONTH(DATE(2024, FIND(Tabela4[[#This Row],[Mês]], "janfevmarabrmaijunjulagosetoutnovdez")/3 + 1, 1))</f>
        <v>12</v>
      </c>
      <c r="I5086" s="51">
        <v>73</v>
      </c>
      <c r="J5086" s="47">
        <v>73</v>
      </c>
    </row>
    <row r="5087" spans="1:10" x14ac:dyDescent="0.25">
      <c r="A5087" s="59" t="s">
        <v>207</v>
      </c>
      <c r="B5087" s="46" t="s">
        <v>192</v>
      </c>
      <c r="C5087" s="46" t="s">
        <v>186</v>
      </c>
      <c r="D5087" s="46" t="s">
        <v>177</v>
      </c>
      <c r="E5087" s="68">
        <f>_xlfn.XLOOKUP(Tabela4[[#This Row],[Origem]],Tabela2[Estado],Tabela2[Id_Porto],-1)</f>
        <v>11</v>
      </c>
      <c r="F5087" s="68">
        <f>_xlfn.XLOOKUP(Tabela4[[#This Row],[Destino]],Tabela2[Estado],Tabela2[Id_Porto],-1)</f>
        <v>1</v>
      </c>
      <c r="G5087" s="68">
        <f>_xlfn.XLOOKUP(Tabela4[[#This Row],[Tipo]],Tabela5[Tipo],Tabela5[Id_Carga],-1)</f>
        <v>1</v>
      </c>
      <c r="H5087" s="59">
        <f>MONTH(DATE(2024, FIND(Tabela4[[#This Row],[Mês]], "janfevmarabrmaijunjulagosetoutnovdez")/3 + 1, 1))</f>
        <v>12</v>
      </c>
      <c r="I5087" s="51">
        <v>73</v>
      </c>
      <c r="J5087" s="47">
        <v>73</v>
      </c>
    </row>
    <row r="5088" spans="1:10" x14ac:dyDescent="0.25">
      <c r="A5088" s="59" t="s">
        <v>207</v>
      </c>
      <c r="B5088" s="46" t="s">
        <v>191</v>
      </c>
      <c r="C5088" s="46" t="s">
        <v>181</v>
      </c>
      <c r="D5088" s="46" t="s">
        <v>186</v>
      </c>
      <c r="E5088" s="68">
        <f>_xlfn.XLOOKUP(Tabela4[[#This Row],[Origem]],Tabela2[Estado],Tabela2[Id_Porto],-1)</f>
        <v>6</v>
      </c>
      <c r="F5088" s="68">
        <f>_xlfn.XLOOKUP(Tabela4[[#This Row],[Destino]],Tabela2[Estado],Tabela2[Id_Porto],-1)</f>
        <v>11</v>
      </c>
      <c r="G5088" s="68">
        <f>_xlfn.XLOOKUP(Tabela4[[#This Row],[Tipo]],Tabela5[Tipo],Tabela5[Id_Carga],-1)</f>
        <v>3</v>
      </c>
      <c r="H5088" s="59">
        <f>MONTH(DATE(2024, FIND(Tabela4[[#This Row],[Mês]], "janfevmarabrmaijunjulagosetoutnovdez")/3 + 1, 1))</f>
        <v>12</v>
      </c>
      <c r="I5088" s="51">
        <v>36</v>
      </c>
      <c r="J5088" s="47">
        <v>72</v>
      </c>
    </row>
    <row r="5089" spans="1:10" x14ac:dyDescent="0.25">
      <c r="A5089" s="59" t="s">
        <v>207</v>
      </c>
      <c r="B5089" s="46" t="s">
        <v>191</v>
      </c>
      <c r="C5089" s="46" t="s">
        <v>177</v>
      </c>
      <c r="D5089" s="46" t="s">
        <v>181</v>
      </c>
      <c r="E5089" s="68">
        <f>_xlfn.XLOOKUP(Tabela4[[#This Row],[Origem]],Tabela2[Estado],Tabela2[Id_Porto],-1)</f>
        <v>1</v>
      </c>
      <c r="F5089" s="68">
        <f>_xlfn.XLOOKUP(Tabela4[[#This Row],[Destino]],Tabela2[Estado],Tabela2[Id_Porto],-1)</f>
        <v>6</v>
      </c>
      <c r="G5089" s="68">
        <f>_xlfn.XLOOKUP(Tabela4[[#This Row],[Tipo]],Tabela5[Tipo],Tabela5[Id_Carga],-1)</f>
        <v>3</v>
      </c>
      <c r="H5089" s="59">
        <f>MONTH(DATE(2024, FIND(Tabela4[[#This Row],[Mês]], "janfevmarabrmaijunjulagosetoutnovdez")/3 + 1, 1))</f>
        <v>12</v>
      </c>
      <c r="I5089" s="51">
        <v>34</v>
      </c>
      <c r="J5089" s="47">
        <v>68</v>
      </c>
    </row>
    <row r="5090" spans="1:10" x14ac:dyDescent="0.25">
      <c r="A5090" s="59" t="s">
        <v>207</v>
      </c>
      <c r="B5090" s="46" t="s">
        <v>192</v>
      </c>
      <c r="C5090" s="46" t="s">
        <v>177</v>
      </c>
      <c r="D5090" s="46" t="s">
        <v>86</v>
      </c>
      <c r="E5090" s="68">
        <f>_xlfn.XLOOKUP(Tabela4[[#This Row],[Origem]],Tabela2[Estado],Tabela2[Id_Porto],-1)</f>
        <v>1</v>
      </c>
      <c r="F5090" s="68">
        <f>_xlfn.XLOOKUP(Tabela4[[#This Row],[Destino]],Tabela2[Estado],Tabela2[Id_Porto],-1)</f>
        <v>4</v>
      </c>
      <c r="G5090" s="68">
        <f>_xlfn.XLOOKUP(Tabela4[[#This Row],[Tipo]],Tabela5[Tipo],Tabela5[Id_Carga],-1)</f>
        <v>1</v>
      </c>
      <c r="H5090" s="59">
        <f>MONTH(DATE(2024, FIND(Tabela4[[#This Row],[Mês]], "janfevmarabrmaijunjulagosetoutnovdez")/3 + 1, 1))</f>
        <v>12</v>
      </c>
      <c r="I5090" s="51">
        <v>68</v>
      </c>
      <c r="J5090" s="47">
        <v>68</v>
      </c>
    </row>
    <row r="5091" spans="1:10" x14ac:dyDescent="0.25">
      <c r="A5091" s="59" t="s">
        <v>207</v>
      </c>
      <c r="B5091" s="46" t="s">
        <v>193</v>
      </c>
      <c r="C5091" s="46" t="s">
        <v>181</v>
      </c>
      <c r="D5091" s="46" t="s">
        <v>184</v>
      </c>
      <c r="E5091" s="68">
        <f>_xlfn.XLOOKUP(Tabela4[[#This Row],[Origem]],Tabela2[Estado],Tabela2[Id_Porto],-1)</f>
        <v>6</v>
      </c>
      <c r="F5091" s="68">
        <f>_xlfn.XLOOKUP(Tabela4[[#This Row],[Destino]],Tabela2[Estado],Tabela2[Id_Porto],-1)</f>
        <v>9</v>
      </c>
      <c r="G5091" s="68">
        <f>_xlfn.XLOOKUP(Tabela4[[#This Row],[Tipo]],Tabela5[Tipo],Tabela5[Id_Carga],-1)</f>
        <v>4</v>
      </c>
      <c r="H5091" s="59">
        <f>MONTH(DATE(2024, FIND(Tabela4[[#This Row],[Mês]], "janfevmarabrmaijunjulagosetoutnovdez")/3 + 1, 1))</f>
        <v>12</v>
      </c>
      <c r="I5091" s="51">
        <v>34</v>
      </c>
      <c r="J5091" s="47">
        <v>68</v>
      </c>
    </row>
    <row r="5092" spans="1:10" x14ac:dyDescent="0.25">
      <c r="A5092" s="59" t="s">
        <v>207</v>
      </c>
      <c r="B5092" s="46" t="s">
        <v>192</v>
      </c>
      <c r="C5092" s="46" t="s">
        <v>86</v>
      </c>
      <c r="D5092" s="46" t="s">
        <v>177</v>
      </c>
      <c r="E5092" s="68">
        <f>_xlfn.XLOOKUP(Tabela4[[#This Row],[Origem]],Tabela2[Estado],Tabela2[Id_Porto],-1)</f>
        <v>4</v>
      </c>
      <c r="F5092" s="68">
        <f>_xlfn.XLOOKUP(Tabela4[[#This Row],[Destino]],Tabela2[Estado],Tabela2[Id_Porto],-1)</f>
        <v>1</v>
      </c>
      <c r="G5092" s="68">
        <f>_xlfn.XLOOKUP(Tabela4[[#This Row],[Tipo]],Tabela5[Tipo],Tabela5[Id_Carga],-1)</f>
        <v>1</v>
      </c>
      <c r="H5092" s="59">
        <f>MONTH(DATE(2024, FIND(Tabela4[[#This Row],[Mês]], "janfevmarabrmaijunjulagosetoutnovdez")/3 + 1, 1))</f>
        <v>12</v>
      </c>
      <c r="I5092" s="51">
        <v>68</v>
      </c>
      <c r="J5092" s="47">
        <v>68</v>
      </c>
    </row>
    <row r="5093" spans="1:10" x14ac:dyDescent="0.25">
      <c r="A5093" s="59" t="s">
        <v>207</v>
      </c>
      <c r="B5093" s="46" t="s">
        <v>191</v>
      </c>
      <c r="C5093" s="46" t="s">
        <v>184</v>
      </c>
      <c r="D5093" s="46" t="s">
        <v>186</v>
      </c>
      <c r="E5093" s="68">
        <f>_xlfn.XLOOKUP(Tabela4[[#This Row],[Origem]],Tabela2[Estado],Tabela2[Id_Porto],-1)</f>
        <v>9</v>
      </c>
      <c r="F5093" s="68">
        <f>_xlfn.XLOOKUP(Tabela4[[#This Row],[Destino]],Tabela2[Estado],Tabela2[Id_Porto],-1)</f>
        <v>11</v>
      </c>
      <c r="G5093" s="68">
        <f>_xlfn.XLOOKUP(Tabela4[[#This Row],[Tipo]],Tabela5[Tipo],Tabela5[Id_Carga],-1)</f>
        <v>3</v>
      </c>
      <c r="H5093" s="59">
        <f>MONTH(DATE(2024, FIND(Tabela4[[#This Row],[Mês]], "janfevmarabrmaijunjulagosetoutnovdez")/3 + 1, 1))</f>
        <v>12</v>
      </c>
      <c r="I5093" s="51">
        <v>33</v>
      </c>
      <c r="J5093" s="47">
        <v>66</v>
      </c>
    </row>
    <row r="5094" spans="1:10" x14ac:dyDescent="0.25">
      <c r="A5094" s="59" t="s">
        <v>207</v>
      </c>
      <c r="B5094" s="46" t="s">
        <v>192</v>
      </c>
      <c r="C5094" s="46" t="s">
        <v>177</v>
      </c>
      <c r="D5094" s="46" t="s">
        <v>183</v>
      </c>
      <c r="E5094" s="68">
        <f>_xlfn.XLOOKUP(Tabela4[[#This Row],[Origem]],Tabela2[Estado],Tabela2[Id_Porto],-1)</f>
        <v>1</v>
      </c>
      <c r="F5094" s="68">
        <f>_xlfn.XLOOKUP(Tabela4[[#This Row],[Destino]],Tabela2[Estado],Tabela2[Id_Porto],-1)</f>
        <v>8</v>
      </c>
      <c r="G5094" s="68">
        <f>_xlfn.XLOOKUP(Tabela4[[#This Row],[Tipo]],Tabela5[Tipo],Tabela5[Id_Carga],-1)</f>
        <v>1</v>
      </c>
      <c r="H5094" s="59">
        <f>MONTH(DATE(2024, FIND(Tabela4[[#This Row],[Mês]], "janfevmarabrmaijunjulagosetoutnovdez")/3 + 1, 1))</f>
        <v>12</v>
      </c>
      <c r="I5094" s="51">
        <v>63</v>
      </c>
      <c r="J5094" s="47">
        <v>63</v>
      </c>
    </row>
    <row r="5095" spans="1:10" x14ac:dyDescent="0.25">
      <c r="A5095" s="59" t="s">
        <v>207</v>
      </c>
      <c r="B5095" s="46" t="s">
        <v>192</v>
      </c>
      <c r="C5095" s="46" t="s">
        <v>182</v>
      </c>
      <c r="D5095" s="46" t="s">
        <v>184</v>
      </c>
      <c r="E5095" s="68">
        <f>_xlfn.XLOOKUP(Tabela4[[#This Row],[Origem]],Tabela2[Estado],Tabela2[Id_Porto],-1)</f>
        <v>7</v>
      </c>
      <c r="F5095" s="68">
        <f>_xlfn.XLOOKUP(Tabela4[[#This Row],[Destino]],Tabela2[Estado],Tabela2[Id_Porto],-1)</f>
        <v>9</v>
      </c>
      <c r="G5095" s="68">
        <f>_xlfn.XLOOKUP(Tabela4[[#This Row],[Tipo]],Tabela5[Tipo],Tabela5[Id_Carga],-1)</f>
        <v>1</v>
      </c>
      <c r="H5095" s="59">
        <f>MONTH(DATE(2024, FIND(Tabela4[[#This Row],[Mês]], "janfevmarabrmaijunjulagosetoutnovdez")/3 + 1, 1))</f>
        <v>12</v>
      </c>
      <c r="I5095" s="51">
        <v>63</v>
      </c>
      <c r="J5095" s="47">
        <v>63</v>
      </c>
    </row>
    <row r="5096" spans="1:10" x14ac:dyDescent="0.25">
      <c r="A5096" s="59" t="s">
        <v>207</v>
      </c>
      <c r="B5096" s="46" t="s">
        <v>191</v>
      </c>
      <c r="C5096" s="46" t="s">
        <v>181</v>
      </c>
      <c r="D5096" s="46" t="s">
        <v>180</v>
      </c>
      <c r="E5096" s="68">
        <f>_xlfn.XLOOKUP(Tabela4[[#This Row],[Origem]],Tabela2[Estado],Tabela2[Id_Porto],-1)</f>
        <v>6</v>
      </c>
      <c r="F5096" s="68">
        <f>_xlfn.XLOOKUP(Tabela4[[#This Row],[Destino]],Tabela2[Estado],Tabela2[Id_Porto],-1)</f>
        <v>5</v>
      </c>
      <c r="G5096" s="68">
        <f>_xlfn.XLOOKUP(Tabela4[[#This Row],[Tipo]],Tabela5[Tipo],Tabela5[Id_Carga],-1)</f>
        <v>3</v>
      </c>
      <c r="H5096" s="59">
        <f>MONTH(DATE(2024, FIND(Tabela4[[#This Row],[Mês]], "janfevmarabrmaijunjulagosetoutnovdez")/3 + 1, 1))</f>
        <v>12</v>
      </c>
      <c r="I5096" s="51">
        <v>31</v>
      </c>
      <c r="J5096" s="47">
        <v>62</v>
      </c>
    </row>
    <row r="5097" spans="1:10" x14ac:dyDescent="0.25">
      <c r="A5097" s="59" t="s">
        <v>207</v>
      </c>
      <c r="B5097" s="46" t="s">
        <v>191</v>
      </c>
      <c r="C5097" s="46" t="s">
        <v>180</v>
      </c>
      <c r="D5097" s="46" t="s">
        <v>184</v>
      </c>
      <c r="E5097" s="68">
        <f>_xlfn.XLOOKUP(Tabela4[[#This Row],[Origem]],Tabela2[Estado],Tabela2[Id_Porto],-1)</f>
        <v>5</v>
      </c>
      <c r="F5097" s="68">
        <f>_xlfn.XLOOKUP(Tabela4[[#This Row],[Destino]],Tabela2[Estado],Tabela2[Id_Porto],-1)</f>
        <v>9</v>
      </c>
      <c r="G5097" s="68">
        <f>_xlfn.XLOOKUP(Tabela4[[#This Row],[Tipo]],Tabela5[Tipo],Tabela5[Id_Carga],-1)</f>
        <v>3</v>
      </c>
      <c r="H5097" s="59">
        <f>MONTH(DATE(2024, FIND(Tabela4[[#This Row],[Mês]], "janfevmarabrmaijunjulagosetoutnovdez")/3 + 1, 1))</f>
        <v>12</v>
      </c>
      <c r="I5097" s="51">
        <v>31</v>
      </c>
      <c r="J5097" s="47">
        <v>62</v>
      </c>
    </row>
    <row r="5098" spans="1:10" x14ac:dyDescent="0.25">
      <c r="A5098" s="59" t="s">
        <v>207</v>
      </c>
      <c r="B5098" s="46" t="s">
        <v>191</v>
      </c>
      <c r="C5098" s="46" t="s">
        <v>183</v>
      </c>
      <c r="D5098" s="46" t="s">
        <v>184</v>
      </c>
      <c r="E5098" s="68">
        <f>_xlfn.XLOOKUP(Tabela4[[#This Row],[Origem]],Tabela2[Estado],Tabela2[Id_Porto],-1)</f>
        <v>8</v>
      </c>
      <c r="F5098" s="68">
        <f>_xlfn.XLOOKUP(Tabela4[[#This Row],[Destino]],Tabela2[Estado],Tabela2[Id_Porto],-1)</f>
        <v>9</v>
      </c>
      <c r="G5098" s="68">
        <f>_xlfn.XLOOKUP(Tabela4[[#This Row],[Tipo]],Tabela5[Tipo],Tabela5[Id_Carga],-1)</f>
        <v>3</v>
      </c>
      <c r="H5098" s="59">
        <f>MONTH(DATE(2024, FIND(Tabela4[[#This Row],[Mês]], "janfevmarabrmaijunjulagosetoutnovdez")/3 + 1, 1))</f>
        <v>12</v>
      </c>
      <c r="I5098" s="51">
        <v>31</v>
      </c>
      <c r="J5098" s="47">
        <v>62</v>
      </c>
    </row>
    <row r="5099" spans="1:10" x14ac:dyDescent="0.25">
      <c r="A5099" s="59" t="s">
        <v>207</v>
      </c>
      <c r="B5099" s="46" t="s">
        <v>192</v>
      </c>
      <c r="C5099" s="46" t="s">
        <v>184</v>
      </c>
      <c r="D5099" s="46" t="s">
        <v>86</v>
      </c>
      <c r="E5099" s="68">
        <f>_xlfn.XLOOKUP(Tabela4[[#This Row],[Origem]],Tabela2[Estado],Tabela2[Id_Porto],-1)</f>
        <v>9</v>
      </c>
      <c r="F5099" s="68">
        <f>_xlfn.XLOOKUP(Tabela4[[#This Row],[Destino]],Tabela2[Estado],Tabela2[Id_Porto],-1)</f>
        <v>4</v>
      </c>
      <c r="G5099" s="68">
        <f>_xlfn.XLOOKUP(Tabela4[[#This Row],[Tipo]],Tabela5[Tipo],Tabela5[Id_Carga],-1)</f>
        <v>1</v>
      </c>
      <c r="H5099" s="59">
        <f>MONTH(DATE(2024, FIND(Tabela4[[#This Row],[Mês]], "janfevmarabrmaijunjulagosetoutnovdez")/3 + 1, 1))</f>
        <v>12</v>
      </c>
      <c r="I5099" s="51">
        <v>60</v>
      </c>
      <c r="J5099" s="47">
        <v>60</v>
      </c>
    </row>
    <row r="5100" spans="1:10" x14ac:dyDescent="0.25">
      <c r="A5100" s="59" t="s">
        <v>207</v>
      </c>
      <c r="B5100" s="46" t="s">
        <v>191</v>
      </c>
      <c r="C5100" s="46" t="s">
        <v>178</v>
      </c>
      <c r="D5100" s="46" t="s">
        <v>86</v>
      </c>
      <c r="E5100" s="68">
        <f>_xlfn.XLOOKUP(Tabela4[[#This Row],[Origem]],Tabela2[Estado],Tabela2[Id_Porto],-1)</f>
        <v>2</v>
      </c>
      <c r="F5100" s="68">
        <f>_xlfn.XLOOKUP(Tabela4[[#This Row],[Destino]],Tabela2[Estado],Tabela2[Id_Porto],-1)</f>
        <v>4</v>
      </c>
      <c r="G5100" s="68">
        <f>_xlfn.XLOOKUP(Tabela4[[#This Row],[Tipo]],Tabela5[Tipo],Tabela5[Id_Carga],-1)</f>
        <v>3</v>
      </c>
      <c r="H5100" s="59">
        <f>MONTH(DATE(2024, FIND(Tabela4[[#This Row],[Mês]], "janfevmarabrmaijunjulagosetoutnovdez")/3 + 1, 1))</f>
        <v>12</v>
      </c>
      <c r="I5100" s="51">
        <v>29</v>
      </c>
      <c r="J5100" s="47">
        <v>58</v>
      </c>
    </row>
    <row r="5101" spans="1:10" x14ac:dyDescent="0.25">
      <c r="A5101" s="59" t="s">
        <v>207</v>
      </c>
      <c r="B5101" s="46" t="s">
        <v>193</v>
      </c>
      <c r="C5101" s="46" t="s">
        <v>180</v>
      </c>
      <c r="D5101" s="46" t="s">
        <v>177</v>
      </c>
      <c r="E5101" s="68">
        <f>_xlfn.XLOOKUP(Tabela4[[#This Row],[Origem]],Tabela2[Estado],Tabela2[Id_Porto],-1)</f>
        <v>5</v>
      </c>
      <c r="F5101" s="68">
        <f>_xlfn.XLOOKUP(Tabela4[[#This Row],[Destino]],Tabela2[Estado],Tabela2[Id_Porto],-1)</f>
        <v>1</v>
      </c>
      <c r="G5101" s="68">
        <f>_xlfn.XLOOKUP(Tabela4[[#This Row],[Tipo]],Tabela5[Tipo],Tabela5[Id_Carga],-1)</f>
        <v>4</v>
      </c>
      <c r="H5101" s="59">
        <f>MONTH(DATE(2024, FIND(Tabela4[[#This Row],[Mês]], "janfevmarabrmaijunjulagosetoutnovdez")/3 + 1, 1))</f>
        <v>12</v>
      </c>
      <c r="I5101" s="51">
        <v>29</v>
      </c>
      <c r="J5101" s="47">
        <v>58</v>
      </c>
    </row>
    <row r="5102" spans="1:10" x14ac:dyDescent="0.25">
      <c r="A5102" s="59" t="s">
        <v>207</v>
      </c>
      <c r="B5102" s="46" t="s">
        <v>191</v>
      </c>
      <c r="C5102" s="46" t="s">
        <v>187</v>
      </c>
      <c r="D5102" s="46" t="s">
        <v>180</v>
      </c>
      <c r="E5102" s="68">
        <f>_xlfn.XLOOKUP(Tabela4[[#This Row],[Origem]],Tabela2[Estado],Tabela2[Id_Porto],-1)</f>
        <v>12</v>
      </c>
      <c r="F5102" s="68">
        <f>_xlfn.XLOOKUP(Tabela4[[#This Row],[Destino]],Tabela2[Estado],Tabela2[Id_Porto],-1)</f>
        <v>5</v>
      </c>
      <c r="G5102" s="68">
        <f>_xlfn.XLOOKUP(Tabela4[[#This Row],[Tipo]],Tabela5[Tipo],Tabela5[Id_Carga],-1)</f>
        <v>3</v>
      </c>
      <c r="H5102" s="59">
        <f>MONTH(DATE(2024, FIND(Tabela4[[#This Row],[Mês]], "janfevmarabrmaijunjulagosetoutnovdez")/3 + 1, 1))</f>
        <v>12</v>
      </c>
      <c r="I5102" s="51">
        <v>29</v>
      </c>
      <c r="J5102" s="47">
        <v>58</v>
      </c>
    </row>
    <row r="5103" spans="1:10" x14ac:dyDescent="0.25">
      <c r="A5103" s="59" t="s">
        <v>207</v>
      </c>
      <c r="B5103" s="46" t="s">
        <v>192</v>
      </c>
      <c r="C5103" s="46" t="s">
        <v>183</v>
      </c>
      <c r="D5103" s="46" t="s">
        <v>177</v>
      </c>
      <c r="E5103" s="68">
        <f>_xlfn.XLOOKUP(Tabela4[[#This Row],[Origem]],Tabela2[Estado],Tabela2[Id_Porto],-1)</f>
        <v>8</v>
      </c>
      <c r="F5103" s="68">
        <f>_xlfn.XLOOKUP(Tabela4[[#This Row],[Destino]],Tabela2[Estado],Tabela2[Id_Porto],-1)</f>
        <v>1</v>
      </c>
      <c r="G5103" s="68">
        <f>_xlfn.XLOOKUP(Tabela4[[#This Row],[Tipo]],Tabela5[Tipo],Tabela5[Id_Carga],-1)</f>
        <v>1</v>
      </c>
      <c r="H5103" s="59">
        <f>MONTH(DATE(2024, FIND(Tabela4[[#This Row],[Mês]], "janfevmarabrmaijunjulagosetoutnovdez")/3 + 1, 1))</f>
        <v>12</v>
      </c>
      <c r="I5103" s="51">
        <v>57</v>
      </c>
      <c r="J5103" s="47">
        <v>57</v>
      </c>
    </row>
    <row r="5104" spans="1:10" x14ac:dyDescent="0.25">
      <c r="A5104" s="59" t="s">
        <v>207</v>
      </c>
      <c r="B5104" s="46" t="s">
        <v>193</v>
      </c>
      <c r="C5104" s="46" t="s">
        <v>178</v>
      </c>
      <c r="D5104" s="46" t="s">
        <v>86</v>
      </c>
      <c r="E5104" s="68">
        <f>_xlfn.XLOOKUP(Tabela4[[#This Row],[Origem]],Tabela2[Estado],Tabela2[Id_Porto],-1)</f>
        <v>2</v>
      </c>
      <c r="F5104" s="68">
        <f>_xlfn.XLOOKUP(Tabela4[[#This Row],[Destino]],Tabela2[Estado],Tabela2[Id_Porto],-1)</f>
        <v>4</v>
      </c>
      <c r="G5104" s="68">
        <f>_xlfn.XLOOKUP(Tabela4[[#This Row],[Tipo]],Tabela5[Tipo],Tabela5[Id_Carga],-1)</f>
        <v>4</v>
      </c>
      <c r="H5104" s="59">
        <f>MONTH(DATE(2024, FIND(Tabela4[[#This Row],[Mês]], "janfevmarabrmaijunjulagosetoutnovdez")/3 + 1, 1))</f>
        <v>12</v>
      </c>
      <c r="I5104" s="51">
        <v>28</v>
      </c>
      <c r="J5104" s="47">
        <v>56</v>
      </c>
    </row>
    <row r="5105" spans="1:10" x14ac:dyDescent="0.25">
      <c r="A5105" s="59" t="s">
        <v>207</v>
      </c>
      <c r="B5105" s="46" t="s">
        <v>192</v>
      </c>
      <c r="C5105" s="46" t="s">
        <v>181</v>
      </c>
      <c r="D5105" s="46" t="s">
        <v>186</v>
      </c>
      <c r="E5105" s="68">
        <f>_xlfn.XLOOKUP(Tabela4[[#This Row],[Origem]],Tabela2[Estado],Tabela2[Id_Porto],-1)</f>
        <v>6</v>
      </c>
      <c r="F5105" s="68">
        <f>_xlfn.XLOOKUP(Tabela4[[#This Row],[Destino]],Tabela2[Estado],Tabela2[Id_Porto],-1)</f>
        <v>11</v>
      </c>
      <c r="G5105" s="68">
        <f>_xlfn.XLOOKUP(Tabela4[[#This Row],[Tipo]],Tabela5[Tipo],Tabela5[Id_Carga],-1)</f>
        <v>1</v>
      </c>
      <c r="H5105" s="59">
        <f>MONTH(DATE(2024, FIND(Tabela4[[#This Row],[Mês]], "janfevmarabrmaijunjulagosetoutnovdez")/3 + 1, 1))</f>
        <v>12</v>
      </c>
      <c r="I5105" s="51">
        <v>54</v>
      </c>
      <c r="J5105" s="47">
        <v>54</v>
      </c>
    </row>
    <row r="5106" spans="1:10" x14ac:dyDescent="0.25">
      <c r="A5106" s="59" t="s">
        <v>207</v>
      </c>
      <c r="B5106" s="46" t="s">
        <v>192</v>
      </c>
      <c r="C5106" s="46" t="s">
        <v>181</v>
      </c>
      <c r="D5106" s="46" t="s">
        <v>185</v>
      </c>
      <c r="E5106" s="68">
        <f>_xlfn.XLOOKUP(Tabela4[[#This Row],[Origem]],Tabela2[Estado],Tabela2[Id_Porto],-1)</f>
        <v>6</v>
      </c>
      <c r="F5106" s="68">
        <f>_xlfn.XLOOKUP(Tabela4[[#This Row],[Destino]],Tabela2[Estado],Tabela2[Id_Porto],-1)</f>
        <v>10</v>
      </c>
      <c r="G5106" s="68">
        <f>_xlfn.XLOOKUP(Tabela4[[#This Row],[Tipo]],Tabela5[Tipo],Tabela5[Id_Carga],-1)</f>
        <v>1</v>
      </c>
      <c r="H5106" s="59">
        <f>MONTH(DATE(2024, FIND(Tabela4[[#This Row],[Mês]], "janfevmarabrmaijunjulagosetoutnovdez")/3 + 1, 1))</f>
        <v>12</v>
      </c>
      <c r="I5106" s="51">
        <v>52</v>
      </c>
      <c r="J5106" s="47">
        <v>52</v>
      </c>
    </row>
    <row r="5107" spans="1:10" x14ac:dyDescent="0.25">
      <c r="A5107" s="59" t="s">
        <v>207</v>
      </c>
      <c r="B5107" s="46" t="s">
        <v>192</v>
      </c>
      <c r="C5107" s="46" t="s">
        <v>180</v>
      </c>
      <c r="D5107" s="46" t="s">
        <v>177</v>
      </c>
      <c r="E5107" s="68">
        <f>_xlfn.XLOOKUP(Tabela4[[#This Row],[Origem]],Tabela2[Estado],Tabela2[Id_Porto],-1)</f>
        <v>5</v>
      </c>
      <c r="F5107" s="68">
        <f>_xlfn.XLOOKUP(Tabela4[[#This Row],[Destino]],Tabela2[Estado],Tabela2[Id_Porto],-1)</f>
        <v>1</v>
      </c>
      <c r="G5107" s="68">
        <f>_xlfn.XLOOKUP(Tabela4[[#This Row],[Tipo]],Tabela5[Tipo],Tabela5[Id_Carga],-1)</f>
        <v>1</v>
      </c>
      <c r="H5107" s="59">
        <f>MONTH(DATE(2024, FIND(Tabela4[[#This Row],[Mês]], "janfevmarabrmaijunjulagosetoutnovdez")/3 + 1, 1))</f>
        <v>12</v>
      </c>
      <c r="I5107" s="51">
        <v>52</v>
      </c>
      <c r="J5107" s="47">
        <v>52</v>
      </c>
    </row>
    <row r="5108" spans="1:10" x14ac:dyDescent="0.25">
      <c r="A5108" s="59" t="s">
        <v>207</v>
      </c>
      <c r="B5108" s="46" t="s">
        <v>191</v>
      </c>
      <c r="C5108" s="46" t="s">
        <v>180</v>
      </c>
      <c r="D5108" s="46" t="s">
        <v>186</v>
      </c>
      <c r="E5108" s="68">
        <f>_xlfn.XLOOKUP(Tabela4[[#This Row],[Origem]],Tabela2[Estado],Tabela2[Id_Porto],-1)</f>
        <v>5</v>
      </c>
      <c r="F5108" s="68">
        <f>_xlfn.XLOOKUP(Tabela4[[#This Row],[Destino]],Tabela2[Estado],Tabela2[Id_Porto],-1)</f>
        <v>11</v>
      </c>
      <c r="G5108" s="68">
        <f>_xlfn.XLOOKUP(Tabela4[[#This Row],[Tipo]],Tabela5[Tipo],Tabela5[Id_Carga],-1)</f>
        <v>3</v>
      </c>
      <c r="H5108" s="59">
        <f>MONTH(DATE(2024, FIND(Tabela4[[#This Row],[Mês]], "janfevmarabrmaijunjulagosetoutnovdez")/3 + 1, 1))</f>
        <v>12</v>
      </c>
      <c r="I5108" s="51">
        <v>26</v>
      </c>
      <c r="J5108" s="47">
        <v>52</v>
      </c>
    </row>
    <row r="5109" spans="1:10" x14ac:dyDescent="0.25">
      <c r="A5109" s="59" t="s">
        <v>207</v>
      </c>
      <c r="B5109" s="46" t="s">
        <v>191</v>
      </c>
      <c r="C5109" s="46" t="s">
        <v>177</v>
      </c>
      <c r="D5109" s="46" t="s">
        <v>187</v>
      </c>
      <c r="E5109" s="68">
        <f>_xlfn.XLOOKUP(Tabela4[[#This Row],[Origem]],Tabela2[Estado],Tabela2[Id_Porto],-1)</f>
        <v>1</v>
      </c>
      <c r="F5109" s="68">
        <f>_xlfn.XLOOKUP(Tabela4[[#This Row],[Destino]],Tabela2[Estado],Tabela2[Id_Porto],-1)</f>
        <v>12</v>
      </c>
      <c r="G5109" s="68">
        <f>_xlfn.XLOOKUP(Tabela4[[#This Row],[Tipo]],Tabela5[Tipo],Tabela5[Id_Carga],-1)</f>
        <v>3</v>
      </c>
      <c r="H5109" s="59">
        <f>MONTH(DATE(2024, FIND(Tabela4[[#This Row],[Mês]], "janfevmarabrmaijunjulagosetoutnovdez")/3 + 1, 1))</f>
        <v>12</v>
      </c>
      <c r="I5109" s="51">
        <v>25</v>
      </c>
      <c r="J5109" s="47">
        <v>50</v>
      </c>
    </row>
    <row r="5110" spans="1:10" x14ac:dyDescent="0.25">
      <c r="A5110" s="59" t="s">
        <v>207</v>
      </c>
      <c r="B5110" s="46" t="s">
        <v>191</v>
      </c>
      <c r="C5110" s="46" t="s">
        <v>177</v>
      </c>
      <c r="D5110" s="46" t="s">
        <v>86</v>
      </c>
      <c r="E5110" s="68">
        <f>_xlfn.XLOOKUP(Tabela4[[#This Row],[Origem]],Tabela2[Estado],Tabela2[Id_Porto],-1)</f>
        <v>1</v>
      </c>
      <c r="F5110" s="68">
        <f>_xlfn.XLOOKUP(Tabela4[[#This Row],[Destino]],Tabela2[Estado],Tabela2[Id_Porto],-1)</f>
        <v>4</v>
      </c>
      <c r="G5110" s="68">
        <f>_xlfn.XLOOKUP(Tabela4[[#This Row],[Tipo]],Tabela5[Tipo],Tabela5[Id_Carga],-1)</f>
        <v>3</v>
      </c>
      <c r="H5110" s="59">
        <f>MONTH(DATE(2024, FIND(Tabela4[[#This Row],[Mês]], "janfevmarabrmaijunjulagosetoutnovdez")/3 + 1, 1))</f>
        <v>12</v>
      </c>
      <c r="I5110" s="51">
        <v>24</v>
      </c>
      <c r="J5110" s="47">
        <v>48</v>
      </c>
    </row>
    <row r="5111" spans="1:10" x14ac:dyDescent="0.25">
      <c r="A5111" s="59" t="s">
        <v>207</v>
      </c>
      <c r="B5111" s="46" t="s">
        <v>193</v>
      </c>
      <c r="C5111" s="46" t="s">
        <v>186</v>
      </c>
      <c r="D5111" s="46" t="s">
        <v>185</v>
      </c>
      <c r="E5111" s="68">
        <f>_xlfn.XLOOKUP(Tabela4[[#This Row],[Origem]],Tabela2[Estado],Tabela2[Id_Porto],-1)</f>
        <v>11</v>
      </c>
      <c r="F5111" s="68">
        <f>_xlfn.XLOOKUP(Tabela4[[#This Row],[Destino]],Tabela2[Estado],Tabela2[Id_Porto],-1)</f>
        <v>10</v>
      </c>
      <c r="G5111" s="68">
        <f>_xlfn.XLOOKUP(Tabela4[[#This Row],[Tipo]],Tabela5[Tipo],Tabela5[Id_Carga],-1)</f>
        <v>4</v>
      </c>
      <c r="H5111" s="59">
        <f>MONTH(DATE(2024, FIND(Tabela4[[#This Row],[Mês]], "janfevmarabrmaijunjulagosetoutnovdez")/3 + 1, 1))</f>
        <v>12</v>
      </c>
      <c r="I5111" s="51">
        <v>24</v>
      </c>
      <c r="J5111" s="47">
        <v>48</v>
      </c>
    </row>
    <row r="5112" spans="1:10" x14ac:dyDescent="0.25">
      <c r="A5112" s="59" t="s">
        <v>207</v>
      </c>
      <c r="B5112" s="46" t="s">
        <v>192</v>
      </c>
      <c r="C5112" s="46" t="s">
        <v>177</v>
      </c>
      <c r="D5112" s="46" t="s">
        <v>184</v>
      </c>
      <c r="E5112" s="68">
        <f>_xlfn.XLOOKUP(Tabela4[[#This Row],[Origem]],Tabela2[Estado],Tabela2[Id_Porto],-1)</f>
        <v>1</v>
      </c>
      <c r="F5112" s="68">
        <f>_xlfn.XLOOKUP(Tabela4[[#This Row],[Destino]],Tabela2[Estado],Tabela2[Id_Porto],-1)</f>
        <v>9</v>
      </c>
      <c r="G5112" s="68">
        <f>_xlfn.XLOOKUP(Tabela4[[#This Row],[Tipo]],Tabela5[Tipo],Tabela5[Id_Carga],-1)</f>
        <v>1</v>
      </c>
      <c r="H5112" s="59">
        <f>MONTH(DATE(2024, FIND(Tabela4[[#This Row],[Mês]], "janfevmarabrmaijunjulagosetoutnovdez")/3 + 1, 1))</f>
        <v>12</v>
      </c>
      <c r="I5112" s="51">
        <v>47</v>
      </c>
      <c r="J5112" s="47">
        <v>47</v>
      </c>
    </row>
    <row r="5113" spans="1:10" x14ac:dyDescent="0.25">
      <c r="A5113" s="59" t="s">
        <v>207</v>
      </c>
      <c r="B5113" s="46" t="s">
        <v>192</v>
      </c>
      <c r="C5113" s="46" t="s">
        <v>180</v>
      </c>
      <c r="D5113" s="46" t="s">
        <v>184</v>
      </c>
      <c r="E5113" s="68">
        <f>_xlfn.XLOOKUP(Tabela4[[#This Row],[Origem]],Tabela2[Estado],Tabela2[Id_Porto],-1)</f>
        <v>5</v>
      </c>
      <c r="F5113" s="68">
        <f>_xlfn.XLOOKUP(Tabela4[[#This Row],[Destino]],Tabela2[Estado],Tabela2[Id_Porto],-1)</f>
        <v>9</v>
      </c>
      <c r="G5113" s="68">
        <f>_xlfn.XLOOKUP(Tabela4[[#This Row],[Tipo]],Tabela5[Tipo],Tabela5[Id_Carga],-1)</f>
        <v>1</v>
      </c>
      <c r="H5113" s="59">
        <f>MONTH(DATE(2024, FIND(Tabela4[[#This Row],[Mês]], "janfevmarabrmaijunjulagosetoutnovdez")/3 + 1, 1))</f>
        <v>12</v>
      </c>
      <c r="I5113" s="51">
        <v>47</v>
      </c>
      <c r="J5113" s="47">
        <v>47</v>
      </c>
    </row>
    <row r="5114" spans="1:10" x14ac:dyDescent="0.25">
      <c r="A5114" s="59" t="s">
        <v>207</v>
      </c>
      <c r="B5114" s="46" t="s">
        <v>192</v>
      </c>
      <c r="C5114" s="46" t="s">
        <v>185</v>
      </c>
      <c r="D5114" s="46" t="s">
        <v>186</v>
      </c>
      <c r="E5114" s="68">
        <f>_xlfn.XLOOKUP(Tabela4[[#This Row],[Origem]],Tabela2[Estado],Tabela2[Id_Porto],-1)</f>
        <v>10</v>
      </c>
      <c r="F5114" s="68">
        <f>_xlfn.XLOOKUP(Tabela4[[#This Row],[Destino]],Tabela2[Estado],Tabela2[Id_Porto],-1)</f>
        <v>11</v>
      </c>
      <c r="G5114" s="68">
        <f>_xlfn.XLOOKUP(Tabela4[[#This Row],[Tipo]],Tabela5[Tipo],Tabela5[Id_Carga],-1)</f>
        <v>1</v>
      </c>
      <c r="H5114" s="59">
        <f>MONTH(DATE(2024, FIND(Tabela4[[#This Row],[Mês]], "janfevmarabrmaijunjulagosetoutnovdez")/3 + 1, 1))</f>
        <v>12</v>
      </c>
      <c r="I5114" s="51">
        <v>44</v>
      </c>
      <c r="J5114" s="47">
        <v>44</v>
      </c>
    </row>
    <row r="5115" spans="1:10" x14ac:dyDescent="0.25">
      <c r="A5115" s="59" t="s">
        <v>207</v>
      </c>
      <c r="B5115" s="46" t="s">
        <v>191</v>
      </c>
      <c r="C5115" s="46" t="s">
        <v>184</v>
      </c>
      <c r="D5115" s="46" t="s">
        <v>177</v>
      </c>
      <c r="E5115" s="68">
        <f>_xlfn.XLOOKUP(Tabela4[[#This Row],[Origem]],Tabela2[Estado],Tabela2[Id_Porto],-1)</f>
        <v>9</v>
      </c>
      <c r="F5115" s="68">
        <f>_xlfn.XLOOKUP(Tabela4[[#This Row],[Destino]],Tabela2[Estado],Tabela2[Id_Porto],-1)</f>
        <v>1</v>
      </c>
      <c r="G5115" s="68">
        <f>_xlfn.XLOOKUP(Tabela4[[#This Row],[Tipo]],Tabela5[Tipo],Tabela5[Id_Carga],-1)</f>
        <v>3</v>
      </c>
      <c r="H5115" s="59">
        <f>MONTH(DATE(2024, FIND(Tabela4[[#This Row],[Mês]], "janfevmarabrmaijunjulagosetoutnovdez")/3 + 1, 1))</f>
        <v>12</v>
      </c>
      <c r="I5115" s="51">
        <v>22</v>
      </c>
      <c r="J5115" s="47">
        <v>44</v>
      </c>
    </row>
    <row r="5116" spans="1:10" x14ac:dyDescent="0.25">
      <c r="A5116" s="59" t="s">
        <v>207</v>
      </c>
      <c r="B5116" s="46" t="s">
        <v>191</v>
      </c>
      <c r="C5116" s="46" t="s">
        <v>187</v>
      </c>
      <c r="D5116" s="46" t="s">
        <v>177</v>
      </c>
      <c r="E5116" s="68">
        <f>_xlfn.XLOOKUP(Tabela4[[#This Row],[Origem]],Tabela2[Estado],Tabela2[Id_Porto],-1)</f>
        <v>12</v>
      </c>
      <c r="F5116" s="68">
        <f>_xlfn.XLOOKUP(Tabela4[[#This Row],[Destino]],Tabela2[Estado],Tabela2[Id_Porto],-1)</f>
        <v>1</v>
      </c>
      <c r="G5116" s="68">
        <f>_xlfn.XLOOKUP(Tabela4[[#This Row],[Tipo]],Tabela5[Tipo],Tabela5[Id_Carga],-1)</f>
        <v>3</v>
      </c>
      <c r="H5116" s="59">
        <f>MONTH(DATE(2024, FIND(Tabela4[[#This Row],[Mês]], "janfevmarabrmaijunjulagosetoutnovdez")/3 + 1, 1))</f>
        <v>12</v>
      </c>
      <c r="I5116" s="51">
        <v>21</v>
      </c>
      <c r="J5116" s="47">
        <v>42</v>
      </c>
    </row>
    <row r="5117" spans="1:10" x14ac:dyDescent="0.25">
      <c r="A5117" s="59" t="s">
        <v>207</v>
      </c>
      <c r="B5117" s="46" t="s">
        <v>192</v>
      </c>
      <c r="C5117" s="46" t="s">
        <v>86</v>
      </c>
      <c r="D5117" s="46" t="s">
        <v>181</v>
      </c>
      <c r="E5117" s="68">
        <f>_xlfn.XLOOKUP(Tabela4[[#This Row],[Origem]],Tabela2[Estado],Tabela2[Id_Porto],-1)</f>
        <v>4</v>
      </c>
      <c r="F5117" s="68">
        <f>_xlfn.XLOOKUP(Tabela4[[#This Row],[Destino]],Tabela2[Estado],Tabela2[Id_Porto],-1)</f>
        <v>6</v>
      </c>
      <c r="G5117" s="68">
        <f>_xlfn.XLOOKUP(Tabela4[[#This Row],[Tipo]],Tabela5[Tipo],Tabela5[Id_Carga],-1)</f>
        <v>1</v>
      </c>
      <c r="H5117" s="59">
        <f>MONTH(DATE(2024, FIND(Tabela4[[#This Row],[Mês]], "janfevmarabrmaijunjulagosetoutnovdez")/3 + 1, 1))</f>
        <v>12</v>
      </c>
      <c r="I5117" s="51">
        <v>40</v>
      </c>
      <c r="J5117" s="47">
        <v>40</v>
      </c>
    </row>
    <row r="5118" spans="1:10" x14ac:dyDescent="0.25">
      <c r="A5118" s="59" t="s">
        <v>207</v>
      </c>
      <c r="B5118" s="46" t="s">
        <v>191</v>
      </c>
      <c r="C5118" s="46" t="s">
        <v>183</v>
      </c>
      <c r="D5118" s="46" t="s">
        <v>86</v>
      </c>
      <c r="E5118" s="68">
        <f>_xlfn.XLOOKUP(Tabela4[[#This Row],[Origem]],Tabela2[Estado],Tabela2[Id_Porto],-1)</f>
        <v>8</v>
      </c>
      <c r="F5118" s="68">
        <f>_xlfn.XLOOKUP(Tabela4[[#This Row],[Destino]],Tabela2[Estado],Tabela2[Id_Porto],-1)</f>
        <v>4</v>
      </c>
      <c r="G5118" s="68">
        <f>_xlfn.XLOOKUP(Tabela4[[#This Row],[Tipo]],Tabela5[Tipo],Tabela5[Id_Carga],-1)</f>
        <v>3</v>
      </c>
      <c r="H5118" s="59">
        <f>MONTH(DATE(2024, FIND(Tabela4[[#This Row],[Mês]], "janfevmarabrmaijunjulagosetoutnovdez")/3 + 1, 1))</f>
        <v>12</v>
      </c>
      <c r="I5118" s="51">
        <v>20</v>
      </c>
      <c r="J5118" s="47">
        <v>40</v>
      </c>
    </row>
    <row r="5119" spans="1:10" x14ac:dyDescent="0.25">
      <c r="A5119" s="59" t="s">
        <v>207</v>
      </c>
      <c r="B5119" s="46" t="s">
        <v>192</v>
      </c>
      <c r="C5119" s="46" t="s">
        <v>86</v>
      </c>
      <c r="D5119" s="46" t="s">
        <v>187</v>
      </c>
      <c r="E5119" s="68">
        <f>_xlfn.XLOOKUP(Tabela4[[#This Row],[Origem]],Tabela2[Estado],Tabela2[Id_Porto],-1)</f>
        <v>4</v>
      </c>
      <c r="F5119" s="68">
        <f>_xlfn.XLOOKUP(Tabela4[[#This Row],[Destino]],Tabela2[Estado],Tabela2[Id_Porto],-1)</f>
        <v>12</v>
      </c>
      <c r="G5119" s="68">
        <f>_xlfn.XLOOKUP(Tabela4[[#This Row],[Tipo]],Tabela5[Tipo],Tabela5[Id_Carga],-1)</f>
        <v>1</v>
      </c>
      <c r="H5119" s="59">
        <f>MONTH(DATE(2024, FIND(Tabela4[[#This Row],[Mês]], "janfevmarabrmaijunjulagosetoutnovdez")/3 + 1, 1))</f>
        <v>12</v>
      </c>
      <c r="I5119" s="51">
        <v>37</v>
      </c>
      <c r="J5119" s="47">
        <v>37</v>
      </c>
    </row>
    <row r="5120" spans="1:10" x14ac:dyDescent="0.25">
      <c r="A5120" s="59" t="s">
        <v>207</v>
      </c>
      <c r="B5120" s="46" t="s">
        <v>192</v>
      </c>
      <c r="C5120" s="46" t="s">
        <v>186</v>
      </c>
      <c r="D5120" s="46" t="s">
        <v>184</v>
      </c>
      <c r="E5120" s="68">
        <f>_xlfn.XLOOKUP(Tabela4[[#This Row],[Origem]],Tabela2[Estado],Tabela2[Id_Porto],-1)</f>
        <v>11</v>
      </c>
      <c r="F5120" s="68">
        <f>_xlfn.XLOOKUP(Tabela4[[#This Row],[Destino]],Tabela2[Estado],Tabela2[Id_Porto],-1)</f>
        <v>9</v>
      </c>
      <c r="G5120" s="68">
        <f>_xlfn.XLOOKUP(Tabela4[[#This Row],[Tipo]],Tabela5[Tipo],Tabela5[Id_Carga],-1)</f>
        <v>1</v>
      </c>
      <c r="H5120" s="59">
        <f>MONTH(DATE(2024, FIND(Tabela4[[#This Row],[Mês]], "janfevmarabrmaijunjulagosetoutnovdez")/3 + 1, 1))</f>
        <v>12</v>
      </c>
      <c r="I5120" s="51">
        <v>37</v>
      </c>
      <c r="J5120" s="47">
        <v>37</v>
      </c>
    </row>
    <row r="5121" spans="1:10" x14ac:dyDescent="0.25">
      <c r="A5121" s="59" t="s">
        <v>207</v>
      </c>
      <c r="B5121" s="46" t="s">
        <v>193</v>
      </c>
      <c r="C5121" s="46" t="s">
        <v>86</v>
      </c>
      <c r="D5121" s="46" t="s">
        <v>183</v>
      </c>
      <c r="E5121" s="68">
        <f>_xlfn.XLOOKUP(Tabela4[[#This Row],[Origem]],Tabela2[Estado],Tabela2[Id_Porto],-1)</f>
        <v>4</v>
      </c>
      <c r="F5121" s="68">
        <f>_xlfn.XLOOKUP(Tabela4[[#This Row],[Destino]],Tabela2[Estado],Tabela2[Id_Porto],-1)</f>
        <v>8</v>
      </c>
      <c r="G5121" s="68">
        <f>_xlfn.XLOOKUP(Tabela4[[#This Row],[Tipo]],Tabela5[Tipo],Tabela5[Id_Carga],-1)</f>
        <v>4</v>
      </c>
      <c r="H5121" s="59">
        <f>MONTH(DATE(2024, FIND(Tabela4[[#This Row],[Mês]], "janfevmarabrmaijunjulagosetoutnovdez")/3 + 1, 1))</f>
        <v>12</v>
      </c>
      <c r="I5121" s="51">
        <v>18</v>
      </c>
      <c r="J5121" s="47">
        <v>36</v>
      </c>
    </row>
    <row r="5122" spans="1:10" x14ac:dyDescent="0.25">
      <c r="A5122" s="59" t="s">
        <v>207</v>
      </c>
      <c r="B5122" s="46" t="s">
        <v>192</v>
      </c>
      <c r="C5122" s="46" t="s">
        <v>180</v>
      </c>
      <c r="D5122" s="46" t="s">
        <v>184</v>
      </c>
      <c r="E5122" s="68">
        <f>_xlfn.XLOOKUP(Tabela4[[#This Row],[Origem]],Tabela2[Estado],Tabela2[Id_Porto],-1)</f>
        <v>5</v>
      </c>
      <c r="F5122" s="68">
        <f>_xlfn.XLOOKUP(Tabela4[[#This Row],[Destino]],Tabela2[Estado],Tabela2[Id_Porto],-1)</f>
        <v>9</v>
      </c>
      <c r="G5122" s="68">
        <f>_xlfn.XLOOKUP(Tabela4[[#This Row],[Tipo]],Tabela5[Tipo],Tabela5[Id_Carga],-1)</f>
        <v>1</v>
      </c>
      <c r="H5122" s="59">
        <f>MONTH(DATE(2024, FIND(Tabela4[[#This Row],[Mês]], "janfevmarabrmaijunjulagosetoutnovdez")/3 + 1, 1))</f>
        <v>12</v>
      </c>
      <c r="I5122" s="51">
        <v>35</v>
      </c>
      <c r="J5122" s="47">
        <v>35</v>
      </c>
    </row>
    <row r="5123" spans="1:10" x14ac:dyDescent="0.25">
      <c r="A5123" s="59" t="s">
        <v>207</v>
      </c>
      <c r="B5123" s="46" t="s">
        <v>191</v>
      </c>
      <c r="C5123" s="46" t="s">
        <v>178</v>
      </c>
      <c r="D5123" s="46" t="s">
        <v>184</v>
      </c>
      <c r="E5123" s="68">
        <f>_xlfn.XLOOKUP(Tabela4[[#This Row],[Origem]],Tabela2[Estado],Tabela2[Id_Porto],-1)</f>
        <v>2</v>
      </c>
      <c r="F5123" s="68">
        <f>_xlfn.XLOOKUP(Tabela4[[#This Row],[Destino]],Tabela2[Estado],Tabela2[Id_Porto],-1)</f>
        <v>9</v>
      </c>
      <c r="G5123" s="68">
        <f>_xlfn.XLOOKUP(Tabela4[[#This Row],[Tipo]],Tabela5[Tipo],Tabela5[Id_Carga],-1)</f>
        <v>3</v>
      </c>
      <c r="H5123" s="59">
        <f>MONTH(DATE(2024, FIND(Tabela4[[#This Row],[Mês]], "janfevmarabrmaijunjulagosetoutnovdez")/3 + 1, 1))</f>
        <v>12</v>
      </c>
      <c r="I5123" s="51">
        <v>17</v>
      </c>
      <c r="J5123" s="47">
        <v>34</v>
      </c>
    </row>
    <row r="5124" spans="1:10" x14ac:dyDescent="0.25">
      <c r="A5124" s="59" t="s">
        <v>207</v>
      </c>
      <c r="B5124" s="46" t="s">
        <v>191</v>
      </c>
      <c r="C5124" s="46" t="s">
        <v>184</v>
      </c>
      <c r="D5124" s="46" t="s">
        <v>177</v>
      </c>
      <c r="E5124" s="68">
        <f>_xlfn.XLOOKUP(Tabela4[[#This Row],[Origem]],Tabela2[Estado],Tabela2[Id_Porto],-1)</f>
        <v>9</v>
      </c>
      <c r="F5124" s="68">
        <f>_xlfn.XLOOKUP(Tabela4[[#This Row],[Destino]],Tabela2[Estado],Tabela2[Id_Porto],-1)</f>
        <v>1</v>
      </c>
      <c r="G5124" s="68">
        <f>_xlfn.XLOOKUP(Tabela4[[#This Row],[Tipo]],Tabela5[Tipo],Tabela5[Id_Carga],-1)</f>
        <v>3</v>
      </c>
      <c r="H5124" s="59">
        <f>MONTH(DATE(2024, FIND(Tabela4[[#This Row],[Mês]], "janfevmarabrmaijunjulagosetoutnovdez")/3 + 1, 1))</f>
        <v>12</v>
      </c>
      <c r="I5124" s="51">
        <v>34</v>
      </c>
      <c r="J5124" s="47">
        <v>34</v>
      </c>
    </row>
    <row r="5125" spans="1:10" x14ac:dyDescent="0.25">
      <c r="A5125" s="59" t="s">
        <v>207</v>
      </c>
      <c r="B5125" s="46" t="s">
        <v>192</v>
      </c>
      <c r="C5125" s="46" t="s">
        <v>183</v>
      </c>
      <c r="D5125" s="46" t="s">
        <v>180</v>
      </c>
      <c r="E5125" s="68">
        <f>_xlfn.XLOOKUP(Tabela4[[#This Row],[Origem]],Tabela2[Estado],Tabela2[Id_Porto],-1)</f>
        <v>8</v>
      </c>
      <c r="F5125" s="68">
        <f>_xlfn.XLOOKUP(Tabela4[[#This Row],[Destino]],Tabela2[Estado],Tabela2[Id_Porto],-1)</f>
        <v>5</v>
      </c>
      <c r="G5125" s="68">
        <f>_xlfn.XLOOKUP(Tabela4[[#This Row],[Tipo]],Tabela5[Tipo],Tabela5[Id_Carga],-1)</f>
        <v>1</v>
      </c>
      <c r="H5125" s="59">
        <f>MONTH(DATE(2024, FIND(Tabela4[[#This Row],[Mês]], "janfevmarabrmaijunjulagosetoutnovdez")/3 + 1, 1))</f>
        <v>12</v>
      </c>
      <c r="I5125" s="51">
        <v>33</v>
      </c>
      <c r="J5125" s="47">
        <v>33</v>
      </c>
    </row>
    <row r="5126" spans="1:10" x14ac:dyDescent="0.25">
      <c r="A5126" s="59" t="s">
        <v>207</v>
      </c>
      <c r="B5126" s="46" t="s">
        <v>193</v>
      </c>
      <c r="C5126" s="46" t="s">
        <v>185</v>
      </c>
      <c r="D5126" s="46" t="s">
        <v>186</v>
      </c>
      <c r="E5126" s="68">
        <f>_xlfn.XLOOKUP(Tabela4[[#This Row],[Origem]],Tabela2[Estado],Tabela2[Id_Porto],-1)</f>
        <v>10</v>
      </c>
      <c r="F5126" s="68">
        <f>_xlfn.XLOOKUP(Tabela4[[#This Row],[Destino]],Tabela2[Estado],Tabela2[Id_Porto],-1)</f>
        <v>11</v>
      </c>
      <c r="G5126" s="68">
        <f>_xlfn.XLOOKUP(Tabela4[[#This Row],[Tipo]],Tabela5[Tipo],Tabela5[Id_Carga],-1)</f>
        <v>4</v>
      </c>
      <c r="H5126" s="59">
        <f>MONTH(DATE(2024, FIND(Tabela4[[#This Row],[Mês]], "janfevmarabrmaijunjulagosetoutnovdez")/3 + 1, 1))</f>
        <v>12</v>
      </c>
      <c r="I5126" s="51">
        <v>16</v>
      </c>
      <c r="J5126" s="47">
        <v>32</v>
      </c>
    </row>
    <row r="5127" spans="1:10" x14ac:dyDescent="0.25">
      <c r="A5127" s="59" t="s">
        <v>207</v>
      </c>
      <c r="B5127" s="46" t="s">
        <v>192</v>
      </c>
      <c r="C5127" s="46" t="s">
        <v>186</v>
      </c>
      <c r="D5127" s="46" t="s">
        <v>183</v>
      </c>
      <c r="E5127" s="68">
        <f>_xlfn.XLOOKUP(Tabela4[[#This Row],[Origem]],Tabela2[Estado],Tabela2[Id_Porto],-1)</f>
        <v>11</v>
      </c>
      <c r="F5127" s="68">
        <f>_xlfn.XLOOKUP(Tabela4[[#This Row],[Destino]],Tabela2[Estado],Tabela2[Id_Porto],-1)</f>
        <v>8</v>
      </c>
      <c r="G5127" s="68">
        <f>_xlfn.XLOOKUP(Tabela4[[#This Row],[Tipo]],Tabela5[Tipo],Tabela5[Id_Carga],-1)</f>
        <v>1</v>
      </c>
      <c r="H5127" s="59">
        <f>MONTH(DATE(2024, FIND(Tabela4[[#This Row],[Mês]], "janfevmarabrmaijunjulagosetoutnovdez")/3 + 1, 1))</f>
        <v>12</v>
      </c>
      <c r="I5127" s="51">
        <v>32</v>
      </c>
      <c r="J5127" s="47">
        <v>32</v>
      </c>
    </row>
    <row r="5128" spans="1:10" x14ac:dyDescent="0.25">
      <c r="A5128" s="59" t="s">
        <v>207</v>
      </c>
      <c r="B5128" s="46" t="s">
        <v>191</v>
      </c>
      <c r="C5128" s="46" t="s">
        <v>184</v>
      </c>
      <c r="D5128" s="46" t="s">
        <v>86</v>
      </c>
      <c r="E5128" s="68">
        <f>_xlfn.XLOOKUP(Tabela4[[#This Row],[Origem]],Tabela2[Estado],Tabela2[Id_Porto],-1)</f>
        <v>9</v>
      </c>
      <c r="F5128" s="68">
        <f>_xlfn.XLOOKUP(Tabela4[[#This Row],[Destino]],Tabela2[Estado],Tabela2[Id_Porto],-1)</f>
        <v>4</v>
      </c>
      <c r="G5128" s="68">
        <f>_xlfn.XLOOKUP(Tabela4[[#This Row],[Tipo]],Tabela5[Tipo],Tabela5[Id_Carga],-1)</f>
        <v>3</v>
      </c>
      <c r="H5128" s="59">
        <f>MONTH(DATE(2024, FIND(Tabela4[[#This Row],[Mês]], "janfevmarabrmaijunjulagosetoutnovdez")/3 + 1, 1))</f>
        <v>12</v>
      </c>
      <c r="I5128" s="51">
        <v>16</v>
      </c>
      <c r="J5128" s="47">
        <v>32</v>
      </c>
    </row>
    <row r="5129" spans="1:10" x14ac:dyDescent="0.25">
      <c r="A5129" s="59" t="s">
        <v>207</v>
      </c>
      <c r="B5129" s="46" t="s">
        <v>192</v>
      </c>
      <c r="C5129" s="46" t="s">
        <v>181</v>
      </c>
      <c r="D5129" s="46" t="s">
        <v>184</v>
      </c>
      <c r="E5129" s="68">
        <f>_xlfn.XLOOKUP(Tabela4[[#This Row],[Origem]],Tabela2[Estado],Tabela2[Id_Porto],-1)</f>
        <v>6</v>
      </c>
      <c r="F5129" s="68">
        <f>_xlfn.XLOOKUP(Tabela4[[#This Row],[Destino]],Tabela2[Estado],Tabela2[Id_Porto],-1)</f>
        <v>9</v>
      </c>
      <c r="G5129" s="68">
        <f>_xlfn.XLOOKUP(Tabela4[[#This Row],[Tipo]],Tabela5[Tipo],Tabela5[Id_Carga],-1)</f>
        <v>1</v>
      </c>
      <c r="H5129" s="59">
        <f>MONTH(DATE(2024, FIND(Tabela4[[#This Row],[Mês]], "janfevmarabrmaijunjulagosetoutnovdez")/3 + 1, 1))</f>
        <v>12</v>
      </c>
      <c r="I5129" s="51">
        <v>31</v>
      </c>
      <c r="J5129" s="47">
        <v>31</v>
      </c>
    </row>
    <row r="5130" spans="1:10" x14ac:dyDescent="0.25">
      <c r="A5130" s="59" t="s">
        <v>207</v>
      </c>
      <c r="B5130" s="46" t="s">
        <v>192</v>
      </c>
      <c r="C5130" s="46" t="s">
        <v>184</v>
      </c>
      <c r="D5130" s="46" t="s">
        <v>180</v>
      </c>
      <c r="E5130" s="68">
        <f>_xlfn.XLOOKUP(Tabela4[[#This Row],[Origem]],Tabela2[Estado],Tabela2[Id_Porto],-1)</f>
        <v>9</v>
      </c>
      <c r="F5130" s="68">
        <f>_xlfn.XLOOKUP(Tabela4[[#This Row],[Destino]],Tabela2[Estado],Tabela2[Id_Porto],-1)</f>
        <v>5</v>
      </c>
      <c r="G5130" s="68">
        <f>_xlfn.XLOOKUP(Tabela4[[#This Row],[Tipo]],Tabela5[Tipo],Tabela5[Id_Carga],-1)</f>
        <v>1</v>
      </c>
      <c r="H5130" s="59">
        <f>MONTH(DATE(2024, FIND(Tabela4[[#This Row],[Mês]], "janfevmarabrmaijunjulagosetoutnovdez")/3 + 1, 1))</f>
        <v>12</v>
      </c>
      <c r="I5130" s="51">
        <v>31</v>
      </c>
      <c r="J5130" s="47">
        <v>31</v>
      </c>
    </row>
    <row r="5131" spans="1:10" x14ac:dyDescent="0.25">
      <c r="A5131" s="59" t="s">
        <v>207</v>
      </c>
      <c r="B5131" s="46" t="s">
        <v>193</v>
      </c>
      <c r="C5131" s="46" t="s">
        <v>86</v>
      </c>
      <c r="D5131" s="46" t="s">
        <v>184</v>
      </c>
      <c r="E5131" s="68">
        <f>_xlfn.XLOOKUP(Tabela4[[#This Row],[Origem]],Tabela2[Estado],Tabela2[Id_Porto],-1)</f>
        <v>4</v>
      </c>
      <c r="F5131" s="68">
        <f>_xlfn.XLOOKUP(Tabela4[[#This Row],[Destino]],Tabela2[Estado],Tabela2[Id_Porto],-1)</f>
        <v>9</v>
      </c>
      <c r="G5131" s="68">
        <f>_xlfn.XLOOKUP(Tabela4[[#This Row],[Tipo]],Tabela5[Tipo],Tabela5[Id_Carga],-1)</f>
        <v>4</v>
      </c>
      <c r="H5131" s="59">
        <f>MONTH(DATE(2024, FIND(Tabela4[[#This Row],[Mês]], "janfevmarabrmaijunjulagosetoutnovdez")/3 + 1, 1))</f>
        <v>12</v>
      </c>
      <c r="I5131" s="51">
        <v>15</v>
      </c>
      <c r="J5131" s="47">
        <v>30</v>
      </c>
    </row>
    <row r="5132" spans="1:10" x14ac:dyDescent="0.25">
      <c r="A5132" s="59" t="s">
        <v>207</v>
      </c>
      <c r="B5132" s="46" t="s">
        <v>193</v>
      </c>
      <c r="C5132" s="46" t="s">
        <v>187</v>
      </c>
      <c r="D5132" s="46" t="s">
        <v>180</v>
      </c>
      <c r="E5132" s="68">
        <f>_xlfn.XLOOKUP(Tabela4[[#This Row],[Origem]],Tabela2[Estado],Tabela2[Id_Porto],-1)</f>
        <v>12</v>
      </c>
      <c r="F5132" s="68">
        <f>_xlfn.XLOOKUP(Tabela4[[#This Row],[Destino]],Tabela2[Estado],Tabela2[Id_Porto],-1)</f>
        <v>5</v>
      </c>
      <c r="G5132" s="68">
        <f>_xlfn.XLOOKUP(Tabela4[[#This Row],[Tipo]],Tabela5[Tipo],Tabela5[Id_Carga],-1)</f>
        <v>4</v>
      </c>
      <c r="H5132" s="59">
        <f>MONTH(DATE(2024, FIND(Tabela4[[#This Row],[Mês]], "janfevmarabrmaijunjulagosetoutnovdez")/3 + 1, 1))</f>
        <v>12</v>
      </c>
      <c r="I5132" s="51">
        <v>15</v>
      </c>
      <c r="J5132" s="47">
        <v>30</v>
      </c>
    </row>
    <row r="5133" spans="1:10" x14ac:dyDescent="0.25">
      <c r="A5133" s="59" t="s">
        <v>207</v>
      </c>
      <c r="B5133" s="46" t="s">
        <v>192</v>
      </c>
      <c r="C5133" s="46" t="s">
        <v>182</v>
      </c>
      <c r="D5133" s="46" t="s">
        <v>183</v>
      </c>
      <c r="E5133" s="68">
        <f>_xlfn.XLOOKUP(Tabela4[[#This Row],[Origem]],Tabela2[Estado],Tabela2[Id_Porto],-1)</f>
        <v>7</v>
      </c>
      <c r="F5133" s="68">
        <f>_xlfn.XLOOKUP(Tabela4[[#This Row],[Destino]],Tabela2[Estado],Tabela2[Id_Porto],-1)</f>
        <v>8</v>
      </c>
      <c r="G5133" s="68">
        <f>_xlfn.XLOOKUP(Tabela4[[#This Row],[Tipo]],Tabela5[Tipo],Tabela5[Id_Carga],-1)</f>
        <v>1</v>
      </c>
      <c r="H5133" s="59">
        <f>MONTH(DATE(2024, FIND(Tabela4[[#This Row],[Mês]], "janfevmarabrmaijunjulagosetoutnovdez")/3 + 1, 1))</f>
        <v>12</v>
      </c>
      <c r="I5133" s="51">
        <v>29</v>
      </c>
      <c r="J5133" s="47">
        <v>29</v>
      </c>
    </row>
    <row r="5134" spans="1:10" x14ac:dyDescent="0.25">
      <c r="A5134" s="59" t="s">
        <v>207</v>
      </c>
      <c r="B5134" s="46" t="s">
        <v>191</v>
      </c>
      <c r="C5134" s="46" t="s">
        <v>182</v>
      </c>
      <c r="D5134" s="46" t="s">
        <v>183</v>
      </c>
      <c r="E5134" s="68">
        <f>_xlfn.XLOOKUP(Tabela4[[#This Row],[Origem]],Tabela2[Estado],Tabela2[Id_Porto],-1)</f>
        <v>7</v>
      </c>
      <c r="F5134" s="68">
        <f>_xlfn.XLOOKUP(Tabela4[[#This Row],[Destino]],Tabela2[Estado],Tabela2[Id_Porto],-1)</f>
        <v>8</v>
      </c>
      <c r="G5134" s="68">
        <f>_xlfn.XLOOKUP(Tabela4[[#This Row],[Tipo]],Tabela5[Tipo],Tabela5[Id_Carga],-1)</f>
        <v>3</v>
      </c>
      <c r="H5134" s="59">
        <f>MONTH(DATE(2024, FIND(Tabela4[[#This Row],[Mês]], "janfevmarabrmaijunjulagosetoutnovdez")/3 + 1, 1))</f>
        <v>12</v>
      </c>
      <c r="I5134" s="51">
        <v>14</v>
      </c>
      <c r="J5134" s="47">
        <v>28</v>
      </c>
    </row>
    <row r="5135" spans="1:10" x14ac:dyDescent="0.25">
      <c r="A5135" s="59" t="s">
        <v>207</v>
      </c>
      <c r="B5135" s="46" t="s">
        <v>191</v>
      </c>
      <c r="C5135" s="46" t="s">
        <v>187</v>
      </c>
      <c r="D5135" s="46" t="s">
        <v>86</v>
      </c>
      <c r="E5135" s="68">
        <f>_xlfn.XLOOKUP(Tabela4[[#This Row],[Origem]],Tabela2[Estado],Tabela2[Id_Porto],-1)</f>
        <v>12</v>
      </c>
      <c r="F5135" s="68">
        <f>_xlfn.XLOOKUP(Tabela4[[#This Row],[Destino]],Tabela2[Estado],Tabela2[Id_Porto],-1)</f>
        <v>4</v>
      </c>
      <c r="G5135" s="68">
        <f>_xlfn.XLOOKUP(Tabela4[[#This Row],[Tipo]],Tabela5[Tipo],Tabela5[Id_Carga],-1)</f>
        <v>3</v>
      </c>
      <c r="H5135" s="59">
        <f>MONTH(DATE(2024, FIND(Tabela4[[#This Row],[Mês]], "janfevmarabrmaijunjulagosetoutnovdez")/3 + 1, 1))</f>
        <v>12</v>
      </c>
      <c r="I5135" s="51">
        <v>14</v>
      </c>
      <c r="J5135" s="47">
        <v>28</v>
      </c>
    </row>
    <row r="5136" spans="1:10" x14ac:dyDescent="0.25">
      <c r="A5136" s="59" t="s">
        <v>207</v>
      </c>
      <c r="B5136" s="46" t="s">
        <v>191</v>
      </c>
      <c r="C5136" s="46" t="s">
        <v>184</v>
      </c>
      <c r="D5136" s="46" t="s">
        <v>86</v>
      </c>
      <c r="E5136" s="68">
        <f>_xlfn.XLOOKUP(Tabela4[[#This Row],[Origem]],Tabela2[Estado],Tabela2[Id_Porto],-1)</f>
        <v>9</v>
      </c>
      <c r="F5136" s="68">
        <f>_xlfn.XLOOKUP(Tabela4[[#This Row],[Destino]],Tabela2[Estado],Tabela2[Id_Porto],-1)</f>
        <v>4</v>
      </c>
      <c r="G5136" s="68">
        <f>_xlfn.XLOOKUP(Tabela4[[#This Row],[Tipo]],Tabela5[Tipo],Tabela5[Id_Carga],-1)</f>
        <v>3</v>
      </c>
      <c r="H5136" s="59">
        <f>MONTH(DATE(2024, FIND(Tabela4[[#This Row],[Mês]], "janfevmarabrmaijunjulagosetoutnovdez")/3 + 1, 1))</f>
        <v>12</v>
      </c>
      <c r="I5136" s="51">
        <v>14</v>
      </c>
      <c r="J5136" s="47">
        <v>28</v>
      </c>
    </row>
    <row r="5137" spans="1:10" x14ac:dyDescent="0.25">
      <c r="A5137" s="59" t="s">
        <v>207</v>
      </c>
      <c r="B5137" s="46" t="s">
        <v>191</v>
      </c>
      <c r="C5137" s="46" t="s">
        <v>184</v>
      </c>
      <c r="D5137" s="46" t="s">
        <v>186</v>
      </c>
      <c r="E5137" s="68">
        <f>_xlfn.XLOOKUP(Tabela4[[#This Row],[Origem]],Tabela2[Estado],Tabela2[Id_Porto],-1)</f>
        <v>9</v>
      </c>
      <c r="F5137" s="68">
        <f>_xlfn.XLOOKUP(Tabela4[[#This Row],[Destino]],Tabela2[Estado],Tabela2[Id_Porto],-1)</f>
        <v>11</v>
      </c>
      <c r="G5137" s="68">
        <f>_xlfn.XLOOKUP(Tabela4[[#This Row],[Tipo]],Tabela5[Tipo],Tabela5[Id_Carga],-1)</f>
        <v>3</v>
      </c>
      <c r="H5137" s="59">
        <f>MONTH(DATE(2024, FIND(Tabela4[[#This Row],[Mês]], "janfevmarabrmaijunjulagosetoutnovdez")/3 + 1, 1))</f>
        <v>12</v>
      </c>
      <c r="I5137" s="51">
        <v>14</v>
      </c>
      <c r="J5137" s="47">
        <v>28</v>
      </c>
    </row>
    <row r="5138" spans="1:10" x14ac:dyDescent="0.25">
      <c r="A5138" s="59" t="s">
        <v>207</v>
      </c>
      <c r="B5138" s="46" t="s">
        <v>193</v>
      </c>
      <c r="C5138" s="46" t="s">
        <v>187</v>
      </c>
      <c r="D5138" s="46" t="s">
        <v>86</v>
      </c>
      <c r="E5138" s="68">
        <f>_xlfn.XLOOKUP(Tabela4[[#This Row],[Origem]],Tabela2[Estado],Tabela2[Id_Porto],-1)</f>
        <v>12</v>
      </c>
      <c r="F5138" s="68">
        <f>_xlfn.XLOOKUP(Tabela4[[#This Row],[Destino]],Tabela2[Estado],Tabela2[Id_Porto],-1)</f>
        <v>4</v>
      </c>
      <c r="G5138" s="68">
        <f>_xlfn.XLOOKUP(Tabela4[[#This Row],[Tipo]],Tabela5[Tipo],Tabela5[Id_Carga],-1)</f>
        <v>4</v>
      </c>
      <c r="H5138" s="59">
        <f>MONTH(DATE(2024, FIND(Tabela4[[#This Row],[Mês]], "janfevmarabrmaijunjulagosetoutnovdez")/3 + 1, 1))</f>
        <v>12</v>
      </c>
      <c r="I5138" s="51">
        <v>13</v>
      </c>
      <c r="J5138" s="47">
        <v>26</v>
      </c>
    </row>
    <row r="5139" spans="1:10" x14ac:dyDescent="0.25">
      <c r="A5139" s="59" t="s">
        <v>207</v>
      </c>
      <c r="B5139" s="46" t="s">
        <v>191</v>
      </c>
      <c r="C5139" s="46" t="s">
        <v>184</v>
      </c>
      <c r="D5139" s="46" t="s">
        <v>86</v>
      </c>
      <c r="E5139" s="68">
        <f>_xlfn.XLOOKUP(Tabela4[[#This Row],[Origem]],Tabela2[Estado],Tabela2[Id_Porto],-1)</f>
        <v>9</v>
      </c>
      <c r="F5139" s="68">
        <f>_xlfn.XLOOKUP(Tabela4[[#This Row],[Destino]],Tabela2[Estado],Tabela2[Id_Porto],-1)</f>
        <v>4</v>
      </c>
      <c r="G5139" s="68">
        <f>_xlfn.XLOOKUP(Tabela4[[#This Row],[Tipo]],Tabela5[Tipo],Tabela5[Id_Carga],-1)</f>
        <v>3</v>
      </c>
      <c r="H5139" s="59">
        <f>MONTH(DATE(2024, FIND(Tabela4[[#This Row],[Mês]], "janfevmarabrmaijunjulagosetoutnovdez")/3 + 1, 1))</f>
        <v>12</v>
      </c>
      <c r="I5139" s="51">
        <v>13</v>
      </c>
      <c r="J5139" s="47">
        <v>26</v>
      </c>
    </row>
    <row r="5140" spans="1:10" x14ac:dyDescent="0.25">
      <c r="A5140" s="59" t="s">
        <v>207</v>
      </c>
      <c r="B5140" s="46" t="s">
        <v>192</v>
      </c>
      <c r="C5140" s="46" t="s">
        <v>86</v>
      </c>
      <c r="D5140" s="46" t="s">
        <v>184</v>
      </c>
      <c r="E5140" s="68">
        <f>_xlfn.XLOOKUP(Tabela4[[#This Row],[Origem]],Tabela2[Estado],Tabela2[Id_Porto],-1)</f>
        <v>4</v>
      </c>
      <c r="F5140" s="68">
        <f>_xlfn.XLOOKUP(Tabela4[[#This Row],[Destino]],Tabela2[Estado],Tabela2[Id_Porto],-1)</f>
        <v>9</v>
      </c>
      <c r="G5140" s="68">
        <f>_xlfn.XLOOKUP(Tabela4[[#This Row],[Tipo]],Tabela5[Tipo],Tabela5[Id_Carga],-1)</f>
        <v>1</v>
      </c>
      <c r="H5140" s="59">
        <f>MONTH(DATE(2024, FIND(Tabela4[[#This Row],[Mês]], "janfevmarabrmaijunjulagosetoutnovdez")/3 + 1, 1))</f>
        <v>12</v>
      </c>
      <c r="I5140" s="51">
        <v>25</v>
      </c>
      <c r="J5140" s="47">
        <v>25</v>
      </c>
    </row>
    <row r="5141" spans="1:10" x14ac:dyDescent="0.25">
      <c r="A5141" s="59" t="s">
        <v>207</v>
      </c>
      <c r="B5141" s="46" t="s">
        <v>192</v>
      </c>
      <c r="C5141" s="46" t="s">
        <v>177</v>
      </c>
      <c r="D5141" s="46" t="s">
        <v>86</v>
      </c>
      <c r="E5141" s="68">
        <f>_xlfn.XLOOKUP(Tabela4[[#This Row],[Origem]],Tabela2[Estado],Tabela2[Id_Porto],-1)</f>
        <v>1</v>
      </c>
      <c r="F5141" s="68">
        <f>_xlfn.XLOOKUP(Tabela4[[#This Row],[Destino]],Tabela2[Estado],Tabela2[Id_Porto],-1)</f>
        <v>4</v>
      </c>
      <c r="G5141" s="68">
        <f>_xlfn.XLOOKUP(Tabela4[[#This Row],[Tipo]],Tabela5[Tipo],Tabela5[Id_Carga],-1)</f>
        <v>1</v>
      </c>
      <c r="H5141" s="59">
        <f>MONTH(DATE(2024, FIND(Tabela4[[#This Row],[Mês]], "janfevmarabrmaijunjulagosetoutnovdez")/3 + 1, 1))</f>
        <v>12</v>
      </c>
      <c r="I5141" s="51">
        <v>24</v>
      </c>
      <c r="J5141" s="47">
        <v>24</v>
      </c>
    </row>
    <row r="5142" spans="1:10" x14ac:dyDescent="0.25">
      <c r="A5142" s="59" t="s">
        <v>207</v>
      </c>
      <c r="B5142" s="46" t="s">
        <v>192</v>
      </c>
      <c r="C5142" s="46" t="s">
        <v>177</v>
      </c>
      <c r="D5142" s="46" t="s">
        <v>186</v>
      </c>
      <c r="E5142" s="68">
        <f>_xlfn.XLOOKUP(Tabela4[[#This Row],[Origem]],Tabela2[Estado],Tabela2[Id_Porto],-1)</f>
        <v>1</v>
      </c>
      <c r="F5142" s="68">
        <f>_xlfn.XLOOKUP(Tabela4[[#This Row],[Destino]],Tabela2[Estado],Tabela2[Id_Porto],-1)</f>
        <v>11</v>
      </c>
      <c r="G5142" s="68">
        <f>_xlfn.XLOOKUP(Tabela4[[#This Row],[Tipo]],Tabela5[Tipo],Tabela5[Id_Carga],-1)</f>
        <v>1</v>
      </c>
      <c r="H5142" s="59">
        <f>MONTH(DATE(2024, FIND(Tabela4[[#This Row],[Mês]], "janfevmarabrmaijunjulagosetoutnovdez")/3 + 1, 1))</f>
        <v>12</v>
      </c>
      <c r="I5142" s="51">
        <v>24</v>
      </c>
      <c r="J5142" s="47">
        <v>24</v>
      </c>
    </row>
    <row r="5143" spans="1:10" x14ac:dyDescent="0.25">
      <c r="A5143" s="59" t="s">
        <v>207</v>
      </c>
      <c r="B5143" s="46" t="s">
        <v>193</v>
      </c>
      <c r="C5143" s="46" t="s">
        <v>86</v>
      </c>
      <c r="D5143" s="46" t="s">
        <v>177</v>
      </c>
      <c r="E5143" s="68">
        <f>_xlfn.XLOOKUP(Tabela4[[#This Row],[Origem]],Tabela2[Estado],Tabela2[Id_Porto],-1)</f>
        <v>4</v>
      </c>
      <c r="F5143" s="68">
        <f>_xlfn.XLOOKUP(Tabela4[[#This Row],[Destino]],Tabela2[Estado],Tabela2[Id_Porto],-1)</f>
        <v>1</v>
      </c>
      <c r="G5143" s="68">
        <f>_xlfn.XLOOKUP(Tabela4[[#This Row],[Tipo]],Tabela5[Tipo],Tabela5[Id_Carga],-1)</f>
        <v>4</v>
      </c>
      <c r="H5143" s="59">
        <f>MONTH(DATE(2024, FIND(Tabela4[[#This Row],[Mês]], "janfevmarabrmaijunjulagosetoutnovdez")/3 + 1, 1))</f>
        <v>12</v>
      </c>
      <c r="I5143" s="51">
        <v>12</v>
      </c>
      <c r="J5143" s="47">
        <v>24</v>
      </c>
    </row>
    <row r="5144" spans="1:10" x14ac:dyDescent="0.25">
      <c r="A5144" s="59" t="s">
        <v>207</v>
      </c>
      <c r="B5144" s="46" t="s">
        <v>191</v>
      </c>
      <c r="C5144" s="46" t="s">
        <v>187</v>
      </c>
      <c r="D5144" s="46" t="s">
        <v>86</v>
      </c>
      <c r="E5144" s="68">
        <f>_xlfn.XLOOKUP(Tabela4[[#This Row],[Origem]],Tabela2[Estado],Tabela2[Id_Porto],-1)</f>
        <v>12</v>
      </c>
      <c r="F5144" s="68">
        <f>_xlfn.XLOOKUP(Tabela4[[#This Row],[Destino]],Tabela2[Estado],Tabela2[Id_Porto],-1)</f>
        <v>4</v>
      </c>
      <c r="G5144" s="68">
        <f>_xlfn.XLOOKUP(Tabela4[[#This Row],[Tipo]],Tabela5[Tipo],Tabela5[Id_Carga],-1)</f>
        <v>3</v>
      </c>
      <c r="H5144" s="59">
        <f>MONTH(DATE(2024, FIND(Tabela4[[#This Row],[Mês]], "janfevmarabrmaijunjulagosetoutnovdez")/3 + 1, 1))</f>
        <v>12</v>
      </c>
      <c r="I5144" s="51">
        <v>12</v>
      </c>
      <c r="J5144" s="47">
        <v>24</v>
      </c>
    </row>
    <row r="5145" spans="1:10" x14ac:dyDescent="0.25">
      <c r="A5145" s="59" t="s">
        <v>207</v>
      </c>
      <c r="B5145" s="46" t="s">
        <v>191</v>
      </c>
      <c r="C5145" s="46" t="s">
        <v>187</v>
      </c>
      <c r="D5145" s="46" t="s">
        <v>186</v>
      </c>
      <c r="E5145" s="68">
        <f>_xlfn.XLOOKUP(Tabela4[[#This Row],[Origem]],Tabela2[Estado],Tabela2[Id_Porto],-1)</f>
        <v>12</v>
      </c>
      <c r="F5145" s="68">
        <f>_xlfn.XLOOKUP(Tabela4[[#This Row],[Destino]],Tabela2[Estado],Tabela2[Id_Porto],-1)</f>
        <v>11</v>
      </c>
      <c r="G5145" s="68">
        <f>_xlfn.XLOOKUP(Tabela4[[#This Row],[Tipo]],Tabela5[Tipo],Tabela5[Id_Carga],-1)</f>
        <v>3</v>
      </c>
      <c r="H5145" s="59">
        <f>MONTH(DATE(2024, FIND(Tabela4[[#This Row],[Mês]], "janfevmarabrmaijunjulagosetoutnovdez")/3 + 1, 1))</f>
        <v>12</v>
      </c>
      <c r="I5145" s="51">
        <v>12</v>
      </c>
      <c r="J5145" s="47">
        <v>24</v>
      </c>
    </row>
    <row r="5146" spans="1:10" x14ac:dyDescent="0.25">
      <c r="A5146" s="59" t="s">
        <v>207</v>
      </c>
      <c r="B5146" s="46" t="s">
        <v>191</v>
      </c>
      <c r="C5146" s="46" t="s">
        <v>186</v>
      </c>
      <c r="D5146" s="46" t="s">
        <v>177</v>
      </c>
      <c r="E5146" s="68">
        <f>_xlfn.XLOOKUP(Tabela4[[#This Row],[Origem]],Tabela2[Estado],Tabela2[Id_Porto],-1)</f>
        <v>11</v>
      </c>
      <c r="F5146" s="68">
        <f>_xlfn.XLOOKUP(Tabela4[[#This Row],[Destino]],Tabela2[Estado],Tabela2[Id_Porto],-1)</f>
        <v>1</v>
      </c>
      <c r="G5146" s="68">
        <f>_xlfn.XLOOKUP(Tabela4[[#This Row],[Tipo]],Tabela5[Tipo],Tabela5[Id_Carga],-1)</f>
        <v>3</v>
      </c>
      <c r="H5146" s="59">
        <f>MONTH(DATE(2024, FIND(Tabela4[[#This Row],[Mês]], "janfevmarabrmaijunjulagosetoutnovdez")/3 + 1, 1))</f>
        <v>12</v>
      </c>
      <c r="I5146" s="51">
        <v>24</v>
      </c>
      <c r="J5146" s="47">
        <v>24</v>
      </c>
    </row>
    <row r="5147" spans="1:10" x14ac:dyDescent="0.25">
      <c r="A5147" s="59" t="s">
        <v>207</v>
      </c>
      <c r="B5147" s="46" t="s">
        <v>192</v>
      </c>
      <c r="C5147" s="46" t="s">
        <v>186</v>
      </c>
      <c r="D5147" s="46" t="s">
        <v>177</v>
      </c>
      <c r="E5147" s="68">
        <f>_xlfn.XLOOKUP(Tabela4[[#This Row],[Origem]],Tabela2[Estado],Tabela2[Id_Porto],-1)</f>
        <v>11</v>
      </c>
      <c r="F5147" s="68">
        <f>_xlfn.XLOOKUP(Tabela4[[#This Row],[Destino]],Tabela2[Estado],Tabela2[Id_Porto],-1)</f>
        <v>1</v>
      </c>
      <c r="G5147" s="68">
        <f>_xlfn.XLOOKUP(Tabela4[[#This Row],[Tipo]],Tabela5[Tipo],Tabela5[Id_Carga],-1)</f>
        <v>1</v>
      </c>
      <c r="H5147" s="59">
        <f>MONTH(DATE(2024, FIND(Tabela4[[#This Row],[Mês]], "janfevmarabrmaijunjulagosetoutnovdez")/3 + 1, 1))</f>
        <v>12</v>
      </c>
      <c r="I5147" s="51">
        <v>24</v>
      </c>
      <c r="J5147" s="47">
        <v>24</v>
      </c>
    </row>
    <row r="5148" spans="1:10" x14ac:dyDescent="0.25">
      <c r="A5148" s="59" t="s">
        <v>207</v>
      </c>
      <c r="B5148" s="46" t="s">
        <v>192</v>
      </c>
      <c r="C5148" s="46" t="s">
        <v>186</v>
      </c>
      <c r="D5148" s="46" t="s">
        <v>86</v>
      </c>
      <c r="E5148" s="68">
        <f>_xlfn.XLOOKUP(Tabela4[[#This Row],[Origem]],Tabela2[Estado],Tabela2[Id_Porto],-1)</f>
        <v>11</v>
      </c>
      <c r="F5148" s="68">
        <f>_xlfn.XLOOKUP(Tabela4[[#This Row],[Destino]],Tabela2[Estado],Tabela2[Id_Porto],-1)</f>
        <v>4</v>
      </c>
      <c r="G5148" s="68">
        <f>_xlfn.XLOOKUP(Tabela4[[#This Row],[Tipo]],Tabela5[Tipo],Tabela5[Id_Carga],-1)</f>
        <v>1</v>
      </c>
      <c r="H5148" s="59">
        <f>MONTH(DATE(2024, FIND(Tabela4[[#This Row],[Mês]], "janfevmarabrmaijunjulagosetoutnovdez")/3 + 1, 1))</f>
        <v>12</v>
      </c>
      <c r="I5148" s="51">
        <v>24</v>
      </c>
      <c r="J5148" s="47">
        <v>24</v>
      </c>
    </row>
    <row r="5149" spans="1:10" x14ac:dyDescent="0.25">
      <c r="A5149" s="59" t="s">
        <v>207</v>
      </c>
      <c r="B5149" s="46" t="s">
        <v>191</v>
      </c>
      <c r="C5149" s="46" t="s">
        <v>186</v>
      </c>
      <c r="D5149" s="46" t="s">
        <v>180</v>
      </c>
      <c r="E5149" s="68">
        <f>_xlfn.XLOOKUP(Tabela4[[#This Row],[Origem]],Tabela2[Estado],Tabela2[Id_Porto],-1)</f>
        <v>11</v>
      </c>
      <c r="F5149" s="68">
        <f>_xlfn.XLOOKUP(Tabela4[[#This Row],[Destino]],Tabela2[Estado],Tabela2[Id_Porto],-1)</f>
        <v>5</v>
      </c>
      <c r="G5149" s="68">
        <f>_xlfn.XLOOKUP(Tabela4[[#This Row],[Tipo]],Tabela5[Tipo],Tabela5[Id_Carga],-1)</f>
        <v>3</v>
      </c>
      <c r="H5149" s="59">
        <f>MONTH(DATE(2024, FIND(Tabela4[[#This Row],[Mês]], "janfevmarabrmaijunjulagosetoutnovdez")/3 + 1, 1))</f>
        <v>12</v>
      </c>
      <c r="I5149" s="51">
        <v>12</v>
      </c>
      <c r="J5149" s="47">
        <v>24</v>
      </c>
    </row>
    <row r="5150" spans="1:10" x14ac:dyDescent="0.25">
      <c r="A5150" s="59" t="s">
        <v>207</v>
      </c>
      <c r="B5150" s="46" t="s">
        <v>192</v>
      </c>
      <c r="C5150" s="46" t="s">
        <v>187</v>
      </c>
      <c r="D5150" s="46" t="s">
        <v>177</v>
      </c>
      <c r="E5150" s="68">
        <f>_xlfn.XLOOKUP(Tabela4[[#This Row],[Origem]],Tabela2[Estado],Tabela2[Id_Porto],-1)</f>
        <v>12</v>
      </c>
      <c r="F5150" s="68">
        <f>_xlfn.XLOOKUP(Tabela4[[#This Row],[Destino]],Tabela2[Estado],Tabela2[Id_Porto],-1)</f>
        <v>1</v>
      </c>
      <c r="G5150" s="68">
        <f>_xlfn.XLOOKUP(Tabela4[[#This Row],[Tipo]],Tabela5[Tipo],Tabela5[Id_Carga],-1)</f>
        <v>1</v>
      </c>
      <c r="H5150" s="59">
        <f>MONTH(DATE(2024, FIND(Tabela4[[#This Row],[Mês]], "janfevmarabrmaijunjulagosetoutnovdez")/3 + 1, 1))</f>
        <v>12</v>
      </c>
      <c r="I5150" s="51">
        <v>23</v>
      </c>
      <c r="J5150" s="47">
        <v>23</v>
      </c>
    </row>
    <row r="5151" spans="1:10" x14ac:dyDescent="0.25">
      <c r="A5151" s="59" t="s">
        <v>207</v>
      </c>
      <c r="B5151" s="46" t="s">
        <v>192</v>
      </c>
      <c r="C5151" s="46" t="s">
        <v>186</v>
      </c>
      <c r="D5151" s="46" t="s">
        <v>180</v>
      </c>
      <c r="E5151" s="68">
        <f>_xlfn.XLOOKUP(Tabela4[[#This Row],[Origem]],Tabela2[Estado],Tabela2[Id_Porto],-1)</f>
        <v>11</v>
      </c>
      <c r="F5151" s="68">
        <f>_xlfn.XLOOKUP(Tabela4[[#This Row],[Destino]],Tabela2[Estado],Tabela2[Id_Porto],-1)</f>
        <v>5</v>
      </c>
      <c r="G5151" s="68">
        <f>_xlfn.XLOOKUP(Tabela4[[#This Row],[Tipo]],Tabela5[Tipo],Tabela5[Id_Carga],-1)</f>
        <v>1</v>
      </c>
      <c r="H5151" s="59">
        <f>MONTH(DATE(2024, FIND(Tabela4[[#This Row],[Mês]], "janfevmarabrmaijunjulagosetoutnovdez")/3 + 1, 1))</f>
        <v>12</v>
      </c>
      <c r="I5151" s="51">
        <v>23</v>
      </c>
      <c r="J5151" s="47">
        <v>23</v>
      </c>
    </row>
    <row r="5152" spans="1:10" x14ac:dyDescent="0.25">
      <c r="A5152" s="59" t="s">
        <v>207</v>
      </c>
      <c r="B5152" s="46" t="s">
        <v>193</v>
      </c>
      <c r="C5152" s="46" t="s">
        <v>187</v>
      </c>
      <c r="D5152" s="46" t="s">
        <v>186</v>
      </c>
      <c r="E5152" s="68">
        <f>_xlfn.XLOOKUP(Tabela4[[#This Row],[Origem]],Tabela2[Estado],Tabela2[Id_Porto],-1)</f>
        <v>12</v>
      </c>
      <c r="F5152" s="68">
        <f>_xlfn.XLOOKUP(Tabela4[[#This Row],[Destino]],Tabela2[Estado],Tabela2[Id_Porto],-1)</f>
        <v>11</v>
      </c>
      <c r="G5152" s="68">
        <f>_xlfn.XLOOKUP(Tabela4[[#This Row],[Tipo]],Tabela5[Tipo],Tabela5[Id_Carga],-1)</f>
        <v>4</v>
      </c>
      <c r="H5152" s="59">
        <f>MONTH(DATE(2024, FIND(Tabela4[[#This Row],[Mês]], "janfevmarabrmaijunjulagosetoutnovdez")/3 + 1, 1))</f>
        <v>12</v>
      </c>
      <c r="I5152" s="51">
        <v>11</v>
      </c>
      <c r="J5152" s="47">
        <v>22</v>
      </c>
    </row>
    <row r="5153" spans="1:10" x14ac:dyDescent="0.25">
      <c r="A5153" s="59" t="s">
        <v>207</v>
      </c>
      <c r="B5153" s="46" t="s">
        <v>191</v>
      </c>
      <c r="C5153" s="46" t="s">
        <v>184</v>
      </c>
      <c r="D5153" s="46" t="s">
        <v>180</v>
      </c>
      <c r="E5153" s="68">
        <f>_xlfn.XLOOKUP(Tabela4[[#This Row],[Origem]],Tabela2[Estado],Tabela2[Id_Porto],-1)</f>
        <v>9</v>
      </c>
      <c r="F5153" s="68">
        <f>_xlfn.XLOOKUP(Tabela4[[#This Row],[Destino]],Tabela2[Estado],Tabela2[Id_Porto],-1)</f>
        <v>5</v>
      </c>
      <c r="G5153" s="68">
        <f>_xlfn.XLOOKUP(Tabela4[[#This Row],[Tipo]],Tabela5[Tipo],Tabela5[Id_Carga],-1)</f>
        <v>3</v>
      </c>
      <c r="H5153" s="59">
        <f>MONTH(DATE(2024, FIND(Tabela4[[#This Row],[Mês]], "janfevmarabrmaijunjulagosetoutnovdez")/3 + 1, 1))</f>
        <v>12</v>
      </c>
      <c r="I5153" s="51">
        <v>11</v>
      </c>
      <c r="J5153" s="47">
        <v>22</v>
      </c>
    </row>
    <row r="5154" spans="1:10" x14ac:dyDescent="0.25">
      <c r="A5154" s="59" t="s">
        <v>207</v>
      </c>
      <c r="B5154" s="46" t="s">
        <v>191</v>
      </c>
      <c r="C5154" s="46" t="s">
        <v>184</v>
      </c>
      <c r="D5154" s="46" t="s">
        <v>186</v>
      </c>
      <c r="E5154" s="68">
        <f>_xlfn.XLOOKUP(Tabela4[[#This Row],[Origem]],Tabela2[Estado],Tabela2[Id_Porto],-1)</f>
        <v>9</v>
      </c>
      <c r="F5154" s="68">
        <f>_xlfn.XLOOKUP(Tabela4[[#This Row],[Destino]],Tabela2[Estado],Tabela2[Id_Porto],-1)</f>
        <v>11</v>
      </c>
      <c r="G5154" s="68">
        <f>_xlfn.XLOOKUP(Tabela4[[#This Row],[Tipo]],Tabela5[Tipo],Tabela5[Id_Carga],-1)</f>
        <v>3</v>
      </c>
      <c r="H5154" s="59">
        <f>MONTH(DATE(2024, FIND(Tabela4[[#This Row],[Mês]], "janfevmarabrmaijunjulagosetoutnovdez")/3 + 1, 1))</f>
        <v>12</v>
      </c>
      <c r="I5154" s="51">
        <v>11</v>
      </c>
      <c r="J5154" s="47">
        <v>22</v>
      </c>
    </row>
    <row r="5155" spans="1:10" x14ac:dyDescent="0.25">
      <c r="A5155" s="59" t="s">
        <v>207</v>
      </c>
      <c r="B5155" s="46" t="s">
        <v>192</v>
      </c>
      <c r="C5155" s="46" t="s">
        <v>181</v>
      </c>
      <c r="D5155" s="46" t="s">
        <v>180</v>
      </c>
      <c r="E5155" s="68">
        <f>_xlfn.XLOOKUP(Tabela4[[#This Row],[Origem]],Tabela2[Estado],Tabela2[Id_Porto],-1)</f>
        <v>6</v>
      </c>
      <c r="F5155" s="68">
        <f>_xlfn.XLOOKUP(Tabela4[[#This Row],[Destino]],Tabela2[Estado],Tabela2[Id_Porto],-1)</f>
        <v>5</v>
      </c>
      <c r="G5155" s="68">
        <f>_xlfn.XLOOKUP(Tabela4[[#This Row],[Tipo]],Tabela5[Tipo],Tabela5[Id_Carga],-1)</f>
        <v>1</v>
      </c>
      <c r="H5155" s="59">
        <f>MONTH(DATE(2024, FIND(Tabela4[[#This Row],[Mês]], "janfevmarabrmaijunjulagosetoutnovdez")/3 + 1, 1))</f>
        <v>12</v>
      </c>
      <c r="I5155" s="51">
        <v>21</v>
      </c>
      <c r="J5155" s="47">
        <v>21</v>
      </c>
    </row>
    <row r="5156" spans="1:10" x14ac:dyDescent="0.25">
      <c r="A5156" s="59" t="s">
        <v>207</v>
      </c>
      <c r="B5156" s="46" t="s">
        <v>192</v>
      </c>
      <c r="C5156" s="46" t="s">
        <v>187</v>
      </c>
      <c r="D5156" s="46" t="s">
        <v>181</v>
      </c>
      <c r="E5156" s="68">
        <f>_xlfn.XLOOKUP(Tabela4[[#This Row],[Origem]],Tabela2[Estado],Tabela2[Id_Porto],-1)</f>
        <v>12</v>
      </c>
      <c r="F5156" s="68">
        <f>_xlfn.XLOOKUP(Tabela4[[#This Row],[Destino]],Tabela2[Estado],Tabela2[Id_Porto],-1)</f>
        <v>6</v>
      </c>
      <c r="G5156" s="68">
        <f>_xlfn.XLOOKUP(Tabela4[[#This Row],[Tipo]],Tabela5[Tipo],Tabela5[Id_Carga],-1)</f>
        <v>1</v>
      </c>
      <c r="H5156" s="59">
        <f>MONTH(DATE(2024, FIND(Tabela4[[#This Row],[Mês]], "janfevmarabrmaijunjulagosetoutnovdez")/3 + 1, 1))</f>
        <v>12</v>
      </c>
      <c r="I5156" s="51">
        <v>21</v>
      </c>
      <c r="J5156" s="47">
        <v>21</v>
      </c>
    </row>
    <row r="5157" spans="1:10" x14ac:dyDescent="0.25">
      <c r="A5157" s="59" t="s">
        <v>207</v>
      </c>
      <c r="B5157" s="46" t="s">
        <v>192</v>
      </c>
      <c r="C5157" s="46" t="s">
        <v>184</v>
      </c>
      <c r="D5157" s="46" t="s">
        <v>180</v>
      </c>
      <c r="E5157" s="68">
        <f>_xlfn.XLOOKUP(Tabela4[[#This Row],[Origem]],Tabela2[Estado],Tabela2[Id_Porto],-1)</f>
        <v>9</v>
      </c>
      <c r="F5157" s="68">
        <f>_xlfn.XLOOKUP(Tabela4[[#This Row],[Destino]],Tabela2[Estado],Tabela2[Id_Porto],-1)</f>
        <v>5</v>
      </c>
      <c r="G5157" s="68">
        <f>_xlfn.XLOOKUP(Tabela4[[#This Row],[Tipo]],Tabela5[Tipo],Tabela5[Id_Carga],-1)</f>
        <v>1</v>
      </c>
      <c r="H5157" s="59">
        <f>MONTH(DATE(2024, FIND(Tabela4[[#This Row],[Mês]], "janfevmarabrmaijunjulagosetoutnovdez")/3 + 1, 1))</f>
        <v>12</v>
      </c>
      <c r="I5157" s="51">
        <v>21</v>
      </c>
      <c r="J5157" s="47">
        <v>21</v>
      </c>
    </row>
    <row r="5158" spans="1:10" x14ac:dyDescent="0.25">
      <c r="A5158" s="59" t="s">
        <v>207</v>
      </c>
      <c r="B5158" s="46" t="s">
        <v>193</v>
      </c>
      <c r="C5158" s="46" t="s">
        <v>181</v>
      </c>
      <c r="D5158" s="46" t="s">
        <v>180</v>
      </c>
      <c r="E5158" s="68">
        <f>_xlfn.XLOOKUP(Tabela4[[#This Row],[Origem]],Tabela2[Estado],Tabela2[Id_Porto],-1)</f>
        <v>6</v>
      </c>
      <c r="F5158" s="68">
        <f>_xlfn.XLOOKUP(Tabela4[[#This Row],[Destino]],Tabela2[Estado],Tabela2[Id_Porto],-1)</f>
        <v>5</v>
      </c>
      <c r="G5158" s="68">
        <f>_xlfn.XLOOKUP(Tabela4[[#This Row],[Tipo]],Tabela5[Tipo],Tabela5[Id_Carga],-1)</f>
        <v>4</v>
      </c>
      <c r="H5158" s="59">
        <f>MONTH(DATE(2024, FIND(Tabela4[[#This Row],[Mês]], "janfevmarabrmaijunjulagosetoutnovdez")/3 + 1, 1))</f>
        <v>12</v>
      </c>
      <c r="I5158" s="51">
        <v>10</v>
      </c>
      <c r="J5158" s="47">
        <v>20</v>
      </c>
    </row>
    <row r="5159" spans="1:10" x14ac:dyDescent="0.25">
      <c r="A5159" s="59" t="s">
        <v>207</v>
      </c>
      <c r="B5159" s="46" t="s">
        <v>192</v>
      </c>
      <c r="C5159" s="46" t="s">
        <v>182</v>
      </c>
      <c r="D5159" s="46" t="s">
        <v>183</v>
      </c>
      <c r="E5159" s="68">
        <f>_xlfn.XLOOKUP(Tabela4[[#This Row],[Origem]],Tabela2[Estado],Tabela2[Id_Porto],-1)</f>
        <v>7</v>
      </c>
      <c r="F5159" s="68">
        <f>_xlfn.XLOOKUP(Tabela4[[#This Row],[Destino]],Tabela2[Estado],Tabela2[Id_Porto],-1)</f>
        <v>8</v>
      </c>
      <c r="G5159" s="68">
        <f>_xlfn.XLOOKUP(Tabela4[[#This Row],[Tipo]],Tabela5[Tipo],Tabela5[Id_Carga],-1)</f>
        <v>1</v>
      </c>
      <c r="H5159" s="59">
        <f>MONTH(DATE(2024, FIND(Tabela4[[#This Row],[Mês]], "janfevmarabrmaijunjulagosetoutnovdez")/3 + 1, 1))</f>
        <v>12</v>
      </c>
      <c r="I5159" s="51">
        <v>20</v>
      </c>
      <c r="J5159" s="47">
        <v>20</v>
      </c>
    </row>
    <row r="5160" spans="1:10" x14ac:dyDescent="0.25">
      <c r="A5160" s="59" t="s">
        <v>207</v>
      </c>
      <c r="B5160" s="46" t="s">
        <v>192</v>
      </c>
      <c r="C5160" s="46" t="s">
        <v>178</v>
      </c>
      <c r="D5160" s="46" t="s">
        <v>184</v>
      </c>
      <c r="E5160" s="68">
        <f>_xlfn.XLOOKUP(Tabela4[[#This Row],[Origem]],Tabela2[Estado],Tabela2[Id_Porto],-1)</f>
        <v>2</v>
      </c>
      <c r="F5160" s="68">
        <f>_xlfn.XLOOKUP(Tabela4[[#This Row],[Destino]],Tabela2[Estado],Tabela2[Id_Porto],-1)</f>
        <v>9</v>
      </c>
      <c r="G5160" s="68">
        <f>_xlfn.XLOOKUP(Tabela4[[#This Row],[Tipo]],Tabela5[Tipo],Tabela5[Id_Carga],-1)</f>
        <v>1</v>
      </c>
      <c r="H5160" s="59">
        <f>MONTH(DATE(2024, FIND(Tabela4[[#This Row],[Mês]], "janfevmarabrmaijunjulagosetoutnovdez")/3 + 1, 1))</f>
        <v>12</v>
      </c>
      <c r="I5160" s="51">
        <v>20</v>
      </c>
      <c r="J5160" s="47">
        <v>20</v>
      </c>
    </row>
    <row r="5161" spans="1:10" x14ac:dyDescent="0.25">
      <c r="A5161" s="59" t="s">
        <v>207</v>
      </c>
      <c r="B5161" s="46" t="s">
        <v>191</v>
      </c>
      <c r="C5161" s="46" t="s">
        <v>185</v>
      </c>
      <c r="D5161" s="46" t="s">
        <v>186</v>
      </c>
      <c r="E5161" s="68">
        <f>_xlfn.XLOOKUP(Tabela4[[#This Row],[Origem]],Tabela2[Estado],Tabela2[Id_Porto],-1)</f>
        <v>10</v>
      </c>
      <c r="F5161" s="68">
        <f>_xlfn.XLOOKUP(Tabela4[[#This Row],[Destino]],Tabela2[Estado],Tabela2[Id_Porto],-1)</f>
        <v>11</v>
      </c>
      <c r="G5161" s="68">
        <f>_xlfn.XLOOKUP(Tabela4[[#This Row],[Tipo]],Tabela5[Tipo],Tabela5[Id_Carga],-1)</f>
        <v>3</v>
      </c>
      <c r="H5161" s="59">
        <f>MONTH(DATE(2024, FIND(Tabela4[[#This Row],[Mês]], "janfevmarabrmaijunjulagosetoutnovdez")/3 + 1, 1))</f>
        <v>12</v>
      </c>
      <c r="I5161" s="51">
        <v>10</v>
      </c>
      <c r="J5161" s="47">
        <v>20</v>
      </c>
    </row>
    <row r="5162" spans="1:10" x14ac:dyDescent="0.25">
      <c r="A5162" s="59" t="s">
        <v>207</v>
      </c>
      <c r="B5162" s="46" t="s">
        <v>192</v>
      </c>
      <c r="C5162" s="46" t="s">
        <v>183</v>
      </c>
      <c r="D5162" s="46" t="s">
        <v>177</v>
      </c>
      <c r="E5162" s="68">
        <f>_xlfn.XLOOKUP(Tabela4[[#This Row],[Origem]],Tabela2[Estado],Tabela2[Id_Porto],-1)</f>
        <v>8</v>
      </c>
      <c r="F5162" s="68">
        <f>_xlfn.XLOOKUP(Tabela4[[#This Row],[Destino]],Tabela2[Estado],Tabela2[Id_Porto],-1)</f>
        <v>1</v>
      </c>
      <c r="G5162" s="68">
        <f>_xlfn.XLOOKUP(Tabela4[[#This Row],[Tipo]],Tabela5[Tipo],Tabela5[Id_Carga],-1)</f>
        <v>1</v>
      </c>
      <c r="H5162" s="59">
        <f>MONTH(DATE(2024, FIND(Tabela4[[#This Row],[Mês]], "janfevmarabrmaijunjulagosetoutnovdez")/3 + 1, 1))</f>
        <v>12</v>
      </c>
      <c r="I5162" s="51">
        <v>20</v>
      </c>
      <c r="J5162" s="47">
        <v>20</v>
      </c>
    </row>
    <row r="5163" spans="1:10" x14ac:dyDescent="0.25">
      <c r="A5163" s="59" t="s">
        <v>207</v>
      </c>
      <c r="B5163" s="46" t="s">
        <v>192</v>
      </c>
      <c r="C5163" s="46" t="s">
        <v>183</v>
      </c>
      <c r="D5163" s="46" t="s">
        <v>184</v>
      </c>
      <c r="E5163" s="68">
        <f>_xlfn.XLOOKUP(Tabela4[[#This Row],[Origem]],Tabela2[Estado],Tabela2[Id_Porto],-1)</f>
        <v>8</v>
      </c>
      <c r="F5163" s="68">
        <f>_xlfn.XLOOKUP(Tabela4[[#This Row],[Destino]],Tabela2[Estado],Tabela2[Id_Porto],-1)</f>
        <v>9</v>
      </c>
      <c r="G5163" s="68">
        <f>_xlfn.XLOOKUP(Tabela4[[#This Row],[Tipo]],Tabela5[Tipo],Tabela5[Id_Carga],-1)</f>
        <v>1</v>
      </c>
      <c r="H5163" s="59">
        <f>MONTH(DATE(2024, FIND(Tabela4[[#This Row],[Mês]], "janfevmarabrmaijunjulagosetoutnovdez")/3 + 1, 1))</f>
        <v>12</v>
      </c>
      <c r="I5163" s="51">
        <v>20</v>
      </c>
      <c r="J5163" s="47">
        <v>20</v>
      </c>
    </row>
    <row r="5164" spans="1:10" x14ac:dyDescent="0.25">
      <c r="A5164" s="59" t="s">
        <v>207</v>
      </c>
      <c r="B5164" s="46" t="s">
        <v>191</v>
      </c>
      <c r="C5164" s="46" t="s">
        <v>183</v>
      </c>
      <c r="D5164" s="46" t="s">
        <v>184</v>
      </c>
      <c r="E5164" s="68">
        <f>_xlfn.XLOOKUP(Tabela4[[#This Row],[Origem]],Tabela2[Estado],Tabela2[Id_Porto],-1)</f>
        <v>8</v>
      </c>
      <c r="F5164" s="68">
        <f>_xlfn.XLOOKUP(Tabela4[[#This Row],[Destino]],Tabela2[Estado],Tabela2[Id_Porto],-1)</f>
        <v>9</v>
      </c>
      <c r="G5164" s="68">
        <f>_xlfn.XLOOKUP(Tabela4[[#This Row],[Tipo]],Tabela5[Tipo],Tabela5[Id_Carga],-1)</f>
        <v>3</v>
      </c>
      <c r="H5164" s="59">
        <f>MONTH(DATE(2024, FIND(Tabela4[[#This Row],[Mês]], "janfevmarabrmaijunjulagosetoutnovdez")/3 + 1, 1))</f>
        <v>12</v>
      </c>
      <c r="I5164" s="51">
        <v>10</v>
      </c>
      <c r="J5164" s="47">
        <v>20</v>
      </c>
    </row>
    <row r="5165" spans="1:10" x14ac:dyDescent="0.25">
      <c r="A5165" s="59" t="s">
        <v>207</v>
      </c>
      <c r="B5165" s="46" t="s">
        <v>191</v>
      </c>
      <c r="C5165" s="46" t="s">
        <v>187</v>
      </c>
      <c r="D5165" s="46" t="s">
        <v>185</v>
      </c>
      <c r="E5165" s="68">
        <f>_xlfn.XLOOKUP(Tabela4[[#This Row],[Origem]],Tabela2[Estado],Tabela2[Id_Porto],-1)</f>
        <v>12</v>
      </c>
      <c r="F5165" s="68">
        <f>_xlfn.XLOOKUP(Tabela4[[#This Row],[Destino]],Tabela2[Estado],Tabela2[Id_Porto],-1)</f>
        <v>10</v>
      </c>
      <c r="G5165" s="68">
        <f>_xlfn.XLOOKUP(Tabela4[[#This Row],[Tipo]],Tabela5[Tipo],Tabela5[Id_Carga],-1)</f>
        <v>3</v>
      </c>
      <c r="H5165" s="59">
        <f>MONTH(DATE(2024, FIND(Tabela4[[#This Row],[Mês]], "janfevmarabrmaijunjulagosetoutnovdez")/3 + 1, 1))</f>
        <v>12</v>
      </c>
      <c r="I5165" s="51">
        <v>10</v>
      </c>
      <c r="J5165" s="47">
        <v>20</v>
      </c>
    </row>
    <row r="5166" spans="1:10" x14ac:dyDescent="0.25">
      <c r="A5166" s="59" t="s">
        <v>207</v>
      </c>
      <c r="B5166" s="46" t="s">
        <v>191</v>
      </c>
      <c r="C5166" s="46" t="s">
        <v>186</v>
      </c>
      <c r="D5166" s="46" t="s">
        <v>181</v>
      </c>
      <c r="E5166" s="68">
        <f>_xlfn.XLOOKUP(Tabela4[[#This Row],[Origem]],Tabela2[Estado],Tabela2[Id_Porto],-1)</f>
        <v>11</v>
      </c>
      <c r="F5166" s="68">
        <f>_xlfn.XLOOKUP(Tabela4[[#This Row],[Destino]],Tabela2[Estado],Tabela2[Id_Porto],-1)</f>
        <v>6</v>
      </c>
      <c r="G5166" s="68">
        <f>_xlfn.XLOOKUP(Tabela4[[#This Row],[Tipo]],Tabela5[Tipo],Tabela5[Id_Carga],-1)</f>
        <v>3</v>
      </c>
      <c r="H5166" s="59">
        <f>MONTH(DATE(2024, FIND(Tabela4[[#This Row],[Mês]], "janfevmarabrmaijunjulagosetoutnovdez")/3 + 1, 1))</f>
        <v>12</v>
      </c>
      <c r="I5166" s="51">
        <v>10</v>
      </c>
      <c r="J5166" s="47">
        <v>20</v>
      </c>
    </row>
    <row r="5167" spans="1:10" x14ac:dyDescent="0.25">
      <c r="A5167" s="59" t="s">
        <v>207</v>
      </c>
      <c r="B5167" s="46" t="s">
        <v>191</v>
      </c>
      <c r="C5167" s="46" t="s">
        <v>184</v>
      </c>
      <c r="D5167" s="46" t="s">
        <v>183</v>
      </c>
      <c r="E5167" s="68">
        <f>_xlfn.XLOOKUP(Tabela4[[#This Row],[Origem]],Tabela2[Estado],Tabela2[Id_Porto],-1)</f>
        <v>9</v>
      </c>
      <c r="F5167" s="68">
        <f>_xlfn.XLOOKUP(Tabela4[[#This Row],[Destino]],Tabela2[Estado],Tabela2[Id_Porto],-1)</f>
        <v>8</v>
      </c>
      <c r="G5167" s="68">
        <f>_xlfn.XLOOKUP(Tabela4[[#This Row],[Tipo]],Tabela5[Tipo],Tabela5[Id_Carga],-1)</f>
        <v>3</v>
      </c>
      <c r="H5167" s="59">
        <f>MONTH(DATE(2024, FIND(Tabela4[[#This Row],[Mês]], "janfevmarabrmaijunjulagosetoutnovdez")/3 + 1, 1))</f>
        <v>12</v>
      </c>
      <c r="I5167" s="51">
        <v>10</v>
      </c>
      <c r="J5167" s="47">
        <v>20</v>
      </c>
    </row>
    <row r="5168" spans="1:10" x14ac:dyDescent="0.25">
      <c r="A5168" s="59" t="s">
        <v>207</v>
      </c>
      <c r="B5168" s="46" t="s">
        <v>192</v>
      </c>
      <c r="C5168" s="46" t="s">
        <v>181</v>
      </c>
      <c r="D5168" s="46" t="s">
        <v>186</v>
      </c>
      <c r="E5168" s="68">
        <f>_xlfn.XLOOKUP(Tabela4[[#This Row],[Origem]],Tabela2[Estado],Tabela2[Id_Porto],-1)</f>
        <v>6</v>
      </c>
      <c r="F5168" s="68">
        <f>_xlfn.XLOOKUP(Tabela4[[#This Row],[Destino]],Tabela2[Estado],Tabela2[Id_Porto],-1)</f>
        <v>11</v>
      </c>
      <c r="G5168" s="68">
        <f>_xlfn.XLOOKUP(Tabela4[[#This Row],[Tipo]],Tabela5[Tipo],Tabela5[Id_Carga],-1)</f>
        <v>1</v>
      </c>
      <c r="H5168" s="59">
        <f>MONTH(DATE(2024, FIND(Tabela4[[#This Row],[Mês]], "janfevmarabrmaijunjulagosetoutnovdez")/3 + 1, 1))</f>
        <v>12</v>
      </c>
      <c r="I5168" s="51">
        <v>19</v>
      </c>
      <c r="J5168" s="47">
        <v>19</v>
      </c>
    </row>
    <row r="5169" spans="1:10" x14ac:dyDescent="0.25">
      <c r="A5169" s="59" t="s">
        <v>207</v>
      </c>
      <c r="B5169" s="46" t="s">
        <v>192</v>
      </c>
      <c r="C5169" s="46" t="s">
        <v>186</v>
      </c>
      <c r="D5169" s="46" t="s">
        <v>86</v>
      </c>
      <c r="E5169" s="68">
        <f>_xlfn.XLOOKUP(Tabela4[[#This Row],[Origem]],Tabela2[Estado],Tabela2[Id_Porto],-1)</f>
        <v>11</v>
      </c>
      <c r="F5169" s="68">
        <f>_xlfn.XLOOKUP(Tabela4[[#This Row],[Destino]],Tabela2[Estado],Tabela2[Id_Porto],-1)</f>
        <v>4</v>
      </c>
      <c r="G5169" s="68">
        <f>_xlfn.XLOOKUP(Tabela4[[#This Row],[Tipo]],Tabela5[Tipo],Tabela5[Id_Carga],-1)</f>
        <v>1</v>
      </c>
      <c r="H5169" s="59">
        <f>MONTH(DATE(2024, FIND(Tabela4[[#This Row],[Mês]], "janfevmarabrmaijunjulagosetoutnovdez")/3 + 1, 1))</f>
        <v>12</v>
      </c>
      <c r="I5169" s="51">
        <v>19</v>
      </c>
      <c r="J5169" s="47">
        <v>19</v>
      </c>
    </row>
    <row r="5170" spans="1:10" x14ac:dyDescent="0.25">
      <c r="A5170" s="59" t="s">
        <v>207</v>
      </c>
      <c r="B5170" s="46" t="s">
        <v>192</v>
      </c>
      <c r="C5170" s="46" t="s">
        <v>186</v>
      </c>
      <c r="D5170" s="46" t="s">
        <v>180</v>
      </c>
      <c r="E5170" s="68">
        <f>_xlfn.XLOOKUP(Tabela4[[#This Row],[Origem]],Tabela2[Estado],Tabela2[Id_Porto],-1)</f>
        <v>11</v>
      </c>
      <c r="F5170" s="68">
        <f>_xlfn.XLOOKUP(Tabela4[[#This Row],[Destino]],Tabela2[Estado],Tabela2[Id_Porto],-1)</f>
        <v>5</v>
      </c>
      <c r="G5170" s="68">
        <f>_xlfn.XLOOKUP(Tabela4[[#This Row],[Tipo]],Tabela5[Tipo],Tabela5[Id_Carga],-1)</f>
        <v>1</v>
      </c>
      <c r="H5170" s="59">
        <f>MONTH(DATE(2024, FIND(Tabela4[[#This Row],[Mês]], "janfevmarabrmaijunjulagosetoutnovdez")/3 + 1, 1))</f>
        <v>12</v>
      </c>
      <c r="I5170" s="51">
        <v>19</v>
      </c>
      <c r="J5170" s="47">
        <v>19</v>
      </c>
    </row>
    <row r="5171" spans="1:10" x14ac:dyDescent="0.25">
      <c r="A5171" s="59" t="s">
        <v>207</v>
      </c>
      <c r="B5171" s="46" t="s">
        <v>191</v>
      </c>
      <c r="C5171" s="46" t="s">
        <v>181</v>
      </c>
      <c r="D5171" s="46" t="s">
        <v>182</v>
      </c>
      <c r="E5171" s="68">
        <f>_xlfn.XLOOKUP(Tabela4[[#This Row],[Origem]],Tabela2[Estado],Tabela2[Id_Porto],-1)</f>
        <v>6</v>
      </c>
      <c r="F5171" s="68">
        <f>_xlfn.XLOOKUP(Tabela4[[#This Row],[Destino]],Tabela2[Estado],Tabela2[Id_Porto],-1)</f>
        <v>7</v>
      </c>
      <c r="G5171" s="68">
        <f>_xlfn.XLOOKUP(Tabela4[[#This Row],[Tipo]],Tabela5[Tipo],Tabela5[Id_Carga],-1)</f>
        <v>3</v>
      </c>
      <c r="H5171" s="59">
        <f>MONTH(DATE(2024, FIND(Tabela4[[#This Row],[Mês]], "janfevmarabrmaijunjulagosetoutnovdez")/3 + 1, 1))</f>
        <v>12</v>
      </c>
      <c r="I5171" s="51">
        <v>9</v>
      </c>
      <c r="J5171" s="47">
        <v>18</v>
      </c>
    </row>
    <row r="5172" spans="1:10" x14ac:dyDescent="0.25">
      <c r="A5172" s="59" t="s">
        <v>207</v>
      </c>
      <c r="B5172" s="46" t="s">
        <v>193</v>
      </c>
      <c r="C5172" s="46" t="s">
        <v>181</v>
      </c>
      <c r="D5172" s="46" t="s">
        <v>185</v>
      </c>
      <c r="E5172" s="68">
        <f>_xlfn.XLOOKUP(Tabela4[[#This Row],[Origem]],Tabela2[Estado],Tabela2[Id_Porto],-1)</f>
        <v>6</v>
      </c>
      <c r="F5172" s="68">
        <f>_xlfn.XLOOKUP(Tabela4[[#This Row],[Destino]],Tabela2[Estado],Tabela2[Id_Porto],-1)</f>
        <v>10</v>
      </c>
      <c r="G5172" s="68">
        <f>_xlfn.XLOOKUP(Tabela4[[#This Row],[Tipo]],Tabela5[Tipo],Tabela5[Id_Carga],-1)</f>
        <v>4</v>
      </c>
      <c r="H5172" s="59">
        <f>MONTH(DATE(2024, FIND(Tabela4[[#This Row],[Mês]], "janfevmarabrmaijunjulagosetoutnovdez")/3 + 1, 1))</f>
        <v>12</v>
      </c>
      <c r="I5172" s="51">
        <v>9</v>
      </c>
      <c r="J5172" s="47">
        <v>18</v>
      </c>
    </row>
    <row r="5173" spans="1:10" x14ac:dyDescent="0.25">
      <c r="A5173" s="59" t="s">
        <v>207</v>
      </c>
      <c r="B5173" s="46" t="s">
        <v>192</v>
      </c>
      <c r="C5173" s="46" t="s">
        <v>181</v>
      </c>
      <c r="D5173" s="46" t="s">
        <v>86</v>
      </c>
      <c r="E5173" s="68">
        <f>_xlfn.XLOOKUP(Tabela4[[#This Row],[Origem]],Tabela2[Estado],Tabela2[Id_Porto],-1)</f>
        <v>6</v>
      </c>
      <c r="F5173" s="68">
        <f>_xlfn.XLOOKUP(Tabela4[[#This Row],[Destino]],Tabela2[Estado],Tabela2[Id_Porto],-1)</f>
        <v>4</v>
      </c>
      <c r="G5173" s="68">
        <f>_xlfn.XLOOKUP(Tabela4[[#This Row],[Tipo]],Tabela5[Tipo],Tabela5[Id_Carga],-1)</f>
        <v>1</v>
      </c>
      <c r="H5173" s="59">
        <f>MONTH(DATE(2024, FIND(Tabela4[[#This Row],[Mês]], "janfevmarabrmaijunjulagosetoutnovdez")/3 + 1, 1))</f>
        <v>12</v>
      </c>
      <c r="I5173" s="51">
        <v>17</v>
      </c>
      <c r="J5173" s="47">
        <v>17</v>
      </c>
    </row>
    <row r="5174" spans="1:10" x14ac:dyDescent="0.25">
      <c r="A5174" s="59" t="s">
        <v>207</v>
      </c>
      <c r="B5174" s="46" t="s">
        <v>192</v>
      </c>
      <c r="C5174" s="46" t="s">
        <v>183</v>
      </c>
      <c r="D5174" s="46" t="s">
        <v>181</v>
      </c>
      <c r="E5174" s="68">
        <f>_xlfn.XLOOKUP(Tabela4[[#This Row],[Origem]],Tabela2[Estado],Tabela2[Id_Porto],-1)</f>
        <v>8</v>
      </c>
      <c r="F5174" s="68">
        <f>_xlfn.XLOOKUP(Tabela4[[#This Row],[Destino]],Tabela2[Estado],Tabela2[Id_Porto],-1)</f>
        <v>6</v>
      </c>
      <c r="G5174" s="68">
        <f>_xlfn.XLOOKUP(Tabela4[[#This Row],[Tipo]],Tabela5[Tipo],Tabela5[Id_Carga],-1)</f>
        <v>1</v>
      </c>
      <c r="H5174" s="59">
        <f>MONTH(DATE(2024, FIND(Tabela4[[#This Row],[Mês]], "janfevmarabrmaijunjulagosetoutnovdez")/3 + 1, 1))</f>
        <v>12</v>
      </c>
      <c r="I5174" s="51">
        <v>17</v>
      </c>
      <c r="J5174" s="47">
        <v>17</v>
      </c>
    </row>
    <row r="5175" spans="1:10" x14ac:dyDescent="0.25">
      <c r="A5175" s="59" t="s">
        <v>207</v>
      </c>
      <c r="B5175" s="46" t="s">
        <v>192</v>
      </c>
      <c r="C5175" s="46" t="s">
        <v>184</v>
      </c>
      <c r="D5175" s="46" t="s">
        <v>177</v>
      </c>
      <c r="E5175" s="68">
        <f>_xlfn.XLOOKUP(Tabela4[[#This Row],[Origem]],Tabela2[Estado],Tabela2[Id_Porto],-1)</f>
        <v>9</v>
      </c>
      <c r="F5175" s="68">
        <f>_xlfn.XLOOKUP(Tabela4[[#This Row],[Destino]],Tabela2[Estado],Tabela2[Id_Porto],-1)</f>
        <v>1</v>
      </c>
      <c r="G5175" s="68">
        <f>_xlfn.XLOOKUP(Tabela4[[#This Row],[Tipo]],Tabela5[Tipo],Tabela5[Id_Carga],-1)</f>
        <v>1</v>
      </c>
      <c r="H5175" s="59">
        <f>MONTH(DATE(2024, FIND(Tabela4[[#This Row],[Mês]], "janfevmarabrmaijunjulagosetoutnovdez")/3 + 1, 1))</f>
        <v>12</v>
      </c>
      <c r="I5175" s="51">
        <v>17</v>
      </c>
      <c r="J5175" s="47">
        <v>17</v>
      </c>
    </row>
    <row r="5176" spans="1:10" x14ac:dyDescent="0.25">
      <c r="A5176" s="59" t="s">
        <v>207</v>
      </c>
      <c r="B5176" s="46" t="s">
        <v>192</v>
      </c>
      <c r="C5176" s="46" t="s">
        <v>184</v>
      </c>
      <c r="D5176" s="46" t="s">
        <v>180</v>
      </c>
      <c r="E5176" s="68">
        <f>_xlfn.XLOOKUP(Tabela4[[#This Row],[Origem]],Tabela2[Estado],Tabela2[Id_Porto],-1)</f>
        <v>9</v>
      </c>
      <c r="F5176" s="68">
        <f>_xlfn.XLOOKUP(Tabela4[[#This Row],[Destino]],Tabela2[Estado],Tabela2[Id_Porto],-1)</f>
        <v>5</v>
      </c>
      <c r="G5176" s="68">
        <f>_xlfn.XLOOKUP(Tabela4[[#This Row],[Tipo]],Tabela5[Tipo],Tabela5[Id_Carga],-1)</f>
        <v>1</v>
      </c>
      <c r="H5176" s="59">
        <f>MONTH(DATE(2024, FIND(Tabela4[[#This Row],[Mês]], "janfevmarabrmaijunjulagosetoutnovdez")/3 + 1, 1))</f>
        <v>12</v>
      </c>
      <c r="I5176" s="51">
        <v>17</v>
      </c>
      <c r="J5176" s="47">
        <v>17</v>
      </c>
    </row>
    <row r="5177" spans="1:10" x14ac:dyDescent="0.25">
      <c r="A5177" s="59" t="s">
        <v>207</v>
      </c>
      <c r="B5177" s="46" t="s">
        <v>192</v>
      </c>
      <c r="C5177" s="46" t="s">
        <v>180</v>
      </c>
      <c r="D5177" s="46" t="s">
        <v>183</v>
      </c>
      <c r="E5177" s="68">
        <f>_xlfn.XLOOKUP(Tabela4[[#This Row],[Origem]],Tabela2[Estado],Tabela2[Id_Porto],-1)</f>
        <v>5</v>
      </c>
      <c r="F5177" s="68">
        <f>_xlfn.XLOOKUP(Tabela4[[#This Row],[Destino]],Tabela2[Estado],Tabela2[Id_Porto],-1)</f>
        <v>8</v>
      </c>
      <c r="G5177" s="68">
        <f>_xlfn.XLOOKUP(Tabela4[[#This Row],[Tipo]],Tabela5[Tipo],Tabela5[Id_Carga],-1)</f>
        <v>1</v>
      </c>
      <c r="H5177" s="59">
        <f>MONTH(DATE(2024, FIND(Tabela4[[#This Row],[Mês]], "janfevmarabrmaijunjulagosetoutnovdez")/3 + 1, 1))</f>
        <v>12</v>
      </c>
      <c r="I5177" s="51">
        <v>16</v>
      </c>
      <c r="J5177" s="47">
        <v>16</v>
      </c>
    </row>
    <row r="5178" spans="1:10" x14ac:dyDescent="0.25">
      <c r="A5178" s="59" t="s">
        <v>207</v>
      </c>
      <c r="B5178" s="46" t="s">
        <v>192</v>
      </c>
      <c r="C5178" s="46" t="s">
        <v>183</v>
      </c>
      <c r="D5178" s="46" t="s">
        <v>184</v>
      </c>
      <c r="E5178" s="68">
        <f>_xlfn.XLOOKUP(Tabela4[[#This Row],[Origem]],Tabela2[Estado],Tabela2[Id_Porto],-1)</f>
        <v>8</v>
      </c>
      <c r="F5178" s="68">
        <f>_xlfn.XLOOKUP(Tabela4[[#This Row],[Destino]],Tabela2[Estado],Tabela2[Id_Porto],-1)</f>
        <v>9</v>
      </c>
      <c r="G5178" s="68">
        <f>_xlfn.XLOOKUP(Tabela4[[#This Row],[Tipo]],Tabela5[Tipo],Tabela5[Id_Carga],-1)</f>
        <v>1</v>
      </c>
      <c r="H5178" s="59">
        <f>MONTH(DATE(2024, FIND(Tabela4[[#This Row],[Mês]], "janfevmarabrmaijunjulagosetoutnovdez")/3 + 1, 1))</f>
        <v>12</v>
      </c>
      <c r="I5178" s="51">
        <v>16</v>
      </c>
      <c r="J5178" s="47">
        <v>16</v>
      </c>
    </row>
    <row r="5179" spans="1:10" x14ac:dyDescent="0.25">
      <c r="A5179" s="59" t="s">
        <v>207</v>
      </c>
      <c r="B5179" s="46" t="s">
        <v>191</v>
      </c>
      <c r="C5179" s="46" t="s">
        <v>186</v>
      </c>
      <c r="D5179" s="46" t="s">
        <v>86</v>
      </c>
      <c r="E5179" s="68">
        <f>_xlfn.XLOOKUP(Tabela4[[#This Row],[Origem]],Tabela2[Estado],Tabela2[Id_Porto],-1)</f>
        <v>11</v>
      </c>
      <c r="F5179" s="68">
        <f>_xlfn.XLOOKUP(Tabela4[[#This Row],[Destino]],Tabela2[Estado],Tabela2[Id_Porto],-1)</f>
        <v>4</v>
      </c>
      <c r="G5179" s="68">
        <f>_xlfn.XLOOKUP(Tabela4[[#This Row],[Tipo]],Tabela5[Tipo],Tabela5[Id_Carga],-1)</f>
        <v>3</v>
      </c>
      <c r="H5179" s="59">
        <f>MONTH(DATE(2024, FIND(Tabela4[[#This Row],[Mês]], "janfevmarabrmaijunjulagosetoutnovdez")/3 + 1, 1))</f>
        <v>12</v>
      </c>
      <c r="I5179" s="51">
        <v>8</v>
      </c>
      <c r="J5179" s="47">
        <v>16</v>
      </c>
    </row>
    <row r="5180" spans="1:10" x14ac:dyDescent="0.25">
      <c r="A5180" s="59" t="s">
        <v>207</v>
      </c>
      <c r="B5180" s="46" t="s">
        <v>191</v>
      </c>
      <c r="C5180" s="46" t="s">
        <v>184</v>
      </c>
      <c r="D5180" s="46" t="s">
        <v>180</v>
      </c>
      <c r="E5180" s="68">
        <f>_xlfn.XLOOKUP(Tabela4[[#This Row],[Origem]],Tabela2[Estado],Tabela2[Id_Porto],-1)</f>
        <v>9</v>
      </c>
      <c r="F5180" s="68">
        <f>_xlfn.XLOOKUP(Tabela4[[#This Row],[Destino]],Tabela2[Estado],Tabela2[Id_Porto],-1)</f>
        <v>5</v>
      </c>
      <c r="G5180" s="68">
        <f>_xlfn.XLOOKUP(Tabela4[[#This Row],[Tipo]],Tabela5[Tipo],Tabela5[Id_Carga],-1)</f>
        <v>3</v>
      </c>
      <c r="H5180" s="59">
        <f>MONTH(DATE(2024, FIND(Tabela4[[#This Row],[Mês]], "janfevmarabrmaijunjulagosetoutnovdez")/3 + 1, 1))</f>
        <v>12</v>
      </c>
      <c r="I5180" s="51">
        <v>16</v>
      </c>
      <c r="J5180" s="47">
        <v>16</v>
      </c>
    </row>
    <row r="5181" spans="1:10" x14ac:dyDescent="0.25">
      <c r="A5181" s="59" t="s">
        <v>207</v>
      </c>
      <c r="B5181" s="46" t="s">
        <v>192</v>
      </c>
      <c r="C5181" s="46" t="s">
        <v>181</v>
      </c>
      <c r="D5181" s="46" t="s">
        <v>86</v>
      </c>
      <c r="E5181" s="68">
        <f>_xlfn.XLOOKUP(Tabela4[[#This Row],[Origem]],Tabela2[Estado],Tabela2[Id_Porto],-1)</f>
        <v>6</v>
      </c>
      <c r="F5181" s="68">
        <f>_xlfn.XLOOKUP(Tabela4[[#This Row],[Destino]],Tabela2[Estado],Tabela2[Id_Porto],-1)</f>
        <v>4</v>
      </c>
      <c r="G5181" s="68">
        <f>_xlfn.XLOOKUP(Tabela4[[#This Row],[Tipo]],Tabela5[Tipo],Tabela5[Id_Carga],-1)</f>
        <v>1</v>
      </c>
      <c r="H5181" s="59">
        <f>MONTH(DATE(2024, FIND(Tabela4[[#This Row],[Mês]], "janfevmarabrmaijunjulagosetoutnovdez")/3 + 1, 1))</f>
        <v>12</v>
      </c>
      <c r="I5181" s="51">
        <v>15</v>
      </c>
      <c r="J5181" s="47">
        <v>15</v>
      </c>
    </row>
    <row r="5182" spans="1:10" x14ac:dyDescent="0.25">
      <c r="A5182" s="59" t="s">
        <v>207</v>
      </c>
      <c r="B5182" s="46" t="s">
        <v>192</v>
      </c>
      <c r="C5182" s="46" t="s">
        <v>182</v>
      </c>
      <c r="D5182" s="46" t="s">
        <v>177</v>
      </c>
      <c r="E5182" s="68">
        <f>_xlfn.XLOOKUP(Tabela4[[#This Row],[Origem]],Tabela2[Estado],Tabela2[Id_Porto],-1)</f>
        <v>7</v>
      </c>
      <c r="F5182" s="68">
        <f>_xlfn.XLOOKUP(Tabela4[[#This Row],[Destino]],Tabela2[Estado],Tabela2[Id_Porto],-1)</f>
        <v>1</v>
      </c>
      <c r="G5182" s="68">
        <f>_xlfn.XLOOKUP(Tabela4[[#This Row],[Tipo]],Tabela5[Tipo],Tabela5[Id_Carga],-1)</f>
        <v>1</v>
      </c>
      <c r="H5182" s="59">
        <f>MONTH(DATE(2024, FIND(Tabela4[[#This Row],[Mês]], "janfevmarabrmaijunjulagosetoutnovdez")/3 + 1, 1))</f>
        <v>12</v>
      </c>
      <c r="I5182" s="51">
        <v>15</v>
      </c>
      <c r="J5182" s="47">
        <v>15</v>
      </c>
    </row>
    <row r="5183" spans="1:10" x14ac:dyDescent="0.25">
      <c r="A5183" s="59" t="s">
        <v>207</v>
      </c>
      <c r="B5183" s="46" t="s">
        <v>192</v>
      </c>
      <c r="C5183" s="46" t="s">
        <v>180</v>
      </c>
      <c r="D5183" s="46" t="s">
        <v>182</v>
      </c>
      <c r="E5183" s="68">
        <f>_xlfn.XLOOKUP(Tabela4[[#This Row],[Origem]],Tabela2[Estado],Tabela2[Id_Porto],-1)</f>
        <v>5</v>
      </c>
      <c r="F5183" s="68">
        <f>_xlfn.XLOOKUP(Tabela4[[#This Row],[Destino]],Tabela2[Estado],Tabela2[Id_Porto],-1)</f>
        <v>7</v>
      </c>
      <c r="G5183" s="68">
        <f>_xlfn.XLOOKUP(Tabela4[[#This Row],[Tipo]],Tabela5[Tipo],Tabela5[Id_Carga],-1)</f>
        <v>1</v>
      </c>
      <c r="H5183" s="59">
        <f>MONTH(DATE(2024, FIND(Tabela4[[#This Row],[Mês]], "janfevmarabrmaijunjulagosetoutnovdez")/3 + 1, 1))</f>
        <v>12</v>
      </c>
      <c r="I5183" s="51">
        <v>15</v>
      </c>
      <c r="J5183" s="47">
        <v>15</v>
      </c>
    </row>
    <row r="5184" spans="1:10" x14ac:dyDescent="0.25">
      <c r="A5184" s="59" t="s">
        <v>207</v>
      </c>
      <c r="B5184" s="46" t="s">
        <v>192</v>
      </c>
      <c r="C5184" s="46" t="s">
        <v>186</v>
      </c>
      <c r="D5184" s="46" t="s">
        <v>86</v>
      </c>
      <c r="E5184" s="68">
        <f>_xlfn.XLOOKUP(Tabela4[[#This Row],[Origem]],Tabela2[Estado],Tabela2[Id_Porto],-1)</f>
        <v>11</v>
      </c>
      <c r="F5184" s="68">
        <f>_xlfn.XLOOKUP(Tabela4[[#This Row],[Destino]],Tabela2[Estado],Tabela2[Id_Porto],-1)</f>
        <v>4</v>
      </c>
      <c r="G5184" s="68">
        <f>_xlfn.XLOOKUP(Tabela4[[#This Row],[Tipo]],Tabela5[Tipo],Tabela5[Id_Carga],-1)</f>
        <v>1</v>
      </c>
      <c r="H5184" s="59">
        <f>MONTH(DATE(2024, FIND(Tabela4[[#This Row],[Mês]], "janfevmarabrmaijunjulagosetoutnovdez")/3 + 1, 1))</f>
        <v>12</v>
      </c>
      <c r="I5184" s="51">
        <v>15</v>
      </c>
      <c r="J5184" s="47">
        <v>15</v>
      </c>
    </row>
    <row r="5185" spans="1:10" x14ac:dyDescent="0.25">
      <c r="A5185" s="59" t="s">
        <v>207</v>
      </c>
      <c r="B5185" s="46" t="s">
        <v>193</v>
      </c>
      <c r="C5185" s="46" t="s">
        <v>177</v>
      </c>
      <c r="D5185" s="46" t="s">
        <v>184</v>
      </c>
      <c r="E5185" s="68">
        <f>_xlfn.XLOOKUP(Tabela4[[#This Row],[Origem]],Tabela2[Estado],Tabela2[Id_Porto],-1)</f>
        <v>1</v>
      </c>
      <c r="F5185" s="68">
        <f>_xlfn.XLOOKUP(Tabela4[[#This Row],[Destino]],Tabela2[Estado],Tabela2[Id_Porto],-1)</f>
        <v>9</v>
      </c>
      <c r="G5185" s="68">
        <f>_xlfn.XLOOKUP(Tabela4[[#This Row],[Tipo]],Tabela5[Tipo],Tabela5[Id_Carga],-1)</f>
        <v>4</v>
      </c>
      <c r="H5185" s="59">
        <f>MONTH(DATE(2024, FIND(Tabela4[[#This Row],[Mês]], "janfevmarabrmaijunjulagosetoutnovdez")/3 + 1, 1))</f>
        <v>12</v>
      </c>
      <c r="I5185" s="51">
        <v>7</v>
      </c>
      <c r="J5185" s="47">
        <v>14</v>
      </c>
    </row>
    <row r="5186" spans="1:10" x14ac:dyDescent="0.25">
      <c r="A5186" s="59" t="s">
        <v>207</v>
      </c>
      <c r="B5186" s="46" t="s">
        <v>193</v>
      </c>
      <c r="C5186" s="46" t="s">
        <v>182</v>
      </c>
      <c r="D5186" s="46" t="s">
        <v>184</v>
      </c>
      <c r="E5186" s="68">
        <f>_xlfn.XLOOKUP(Tabela4[[#This Row],[Origem]],Tabela2[Estado],Tabela2[Id_Porto],-1)</f>
        <v>7</v>
      </c>
      <c r="F5186" s="68">
        <f>_xlfn.XLOOKUP(Tabela4[[#This Row],[Destino]],Tabela2[Estado],Tabela2[Id_Porto],-1)</f>
        <v>9</v>
      </c>
      <c r="G5186" s="68">
        <f>_xlfn.XLOOKUP(Tabela4[[#This Row],[Tipo]],Tabela5[Tipo],Tabela5[Id_Carga],-1)</f>
        <v>4</v>
      </c>
      <c r="H5186" s="59">
        <f>MONTH(DATE(2024, FIND(Tabela4[[#This Row],[Mês]], "janfevmarabrmaijunjulagosetoutnovdez")/3 + 1, 1))</f>
        <v>12</v>
      </c>
      <c r="I5186" s="51">
        <v>7</v>
      </c>
      <c r="J5186" s="47">
        <v>14</v>
      </c>
    </row>
    <row r="5187" spans="1:10" x14ac:dyDescent="0.25">
      <c r="A5187" s="59" t="s">
        <v>207</v>
      </c>
      <c r="B5187" s="46" t="s">
        <v>193</v>
      </c>
      <c r="C5187" s="46" t="s">
        <v>183</v>
      </c>
      <c r="D5187" s="46" t="s">
        <v>180</v>
      </c>
      <c r="E5187" s="68">
        <f>_xlfn.XLOOKUP(Tabela4[[#This Row],[Origem]],Tabela2[Estado],Tabela2[Id_Porto],-1)</f>
        <v>8</v>
      </c>
      <c r="F5187" s="68">
        <f>_xlfn.XLOOKUP(Tabela4[[#This Row],[Destino]],Tabela2[Estado],Tabela2[Id_Porto],-1)</f>
        <v>5</v>
      </c>
      <c r="G5187" s="68">
        <f>_xlfn.XLOOKUP(Tabela4[[#This Row],[Tipo]],Tabela5[Tipo],Tabela5[Id_Carga],-1)</f>
        <v>4</v>
      </c>
      <c r="H5187" s="59">
        <f>MONTH(DATE(2024, FIND(Tabela4[[#This Row],[Mês]], "janfevmarabrmaijunjulagosetoutnovdez")/3 + 1, 1))</f>
        <v>12</v>
      </c>
      <c r="I5187" s="51">
        <v>7</v>
      </c>
      <c r="J5187" s="47">
        <v>14</v>
      </c>
    </row>
    <row r="5188" spans="1:10" x14ac:dyDescent="0.25">
      <c r="A5188" s="59" t="s">
        <v>207</v>
      </c>
      <c r="B5188" s="46" t="s">
        <v>191</v>
      </c>
      <c r="C5188" s="46" t="s">
        <v>186</v>
      </c>
      <c r="D5188" s="46" t="s">
        <v>86</v>
      </c>
      <c r="E5188" s="68">
        <f>_xlfn.XLOOKUP(Tabela4[[#This Row],[Origem]],Tabela2[Estado],Tabela2[Id_Porto],-1)</f>
        <v>11</v>
      </c>
      <c r="F5188" s="68">
        <f>_xlfn.XLOOKUP(Tabela4[[#This Row],[Destino]],Tabela2[Estado],Tabela2[Id_Porto],-1)</f>
        <v>4</v>
      </c>
      <c r="G5188" s="68">
        <f>_xlfn.XLOOKUP(Tabela4[[#This Row],[Tipo]],Tabela5[Tipo],Tabela5[Id_Carga],-1)</f>
        <v>3</v>
      </c>
      <c r="H5188" s="59">
        <f>MONTH(DATE(2024, FIND(Tabela4[[#This Row],[Mês]], "janfevmarabrmaijunjulagosetoutnovdez")/3 + 1, 1))</f>
        <v>12</v>
      </c>
      <c r="I5188" s="51">
        <v>7</v>
      </c>
      <c r="J5188" s="47">
        <v>14</v>
      </c>
    </row>
    <row r="5189" spans="1:10" x14ac:dyDescent="0.25">
      <c r="A5189" s="59" t="s">
        <v>207</v>
      </c>
      <c r="B5189" s="46" t="s">
        <v>192</v>
      </c>
      <c r="C5189" s="46" t="s">
        <v>177</v>
      </c>
      <c r="D5189" s="46" t="s">
        <v>184</v>
      </c>
      <c r="E5189" s="68">
        <f>_xlfn.XLOOKUP(Tabela4[[#This Row],[Origem]],Tabela2[Estado],Tabela2[Id_Porto],-1)</f>
        <v>1</v>
      </c>
      <c r="F5189" s="68">
        <f>_xlfn.XLOOKUP(Tabela4[[#This Row],[Destino]],Tabela2[Estado],Tabela2[Id_Porto],-1)</f>
        <v>9</v>
      </c>
      <c r="G5189" s="68">
        <f>_xlfn.XLOOKUP(Tabela4[[#This Row],[Tipo]],Tabela5[Tipo],Tabela5[Id_Carga],-1)</f>
        <v>1</v>
      </c>
      <c r="H5189" s="59">
        <f>MONTH(DATE(2024, FIND(Tabela4[[#This Row],[Mês]], "janfevmarabrmaijunjulagosetoutnovdez")/3 + 1, 1))</f>
        <v>12</v>
      </c>
      <c r="I5189" s="51">
        <v>13</v>
      </c>
      <c r="J5189" s="47">
        <v>13</v>
      </c>
    </row>
    <row r="5190" spans="1:10" x14ac:dyDescent="0.25">
      <c r="A5190" s="59" t="s">
        <v>207</v>
      </c>
      <c r="B5190" s="46" t="s">
        <v>192</v>
      </c>
      <c r="C5190" s="46" t="s">
        <v>180</v>
      </c>
      <c r="D5190" s="46" t="s">
        <v>184</v>
      </c>
      <c r="E5190" s="68">
        <f>_xlfn.XLOOKUP(Tabela4[[#This Row],[Origem]],Tabela2[Estado],Tabela2[Id_Porto],-1)</f>
        <v>5</v>
      </c>
      <c r="F5190" s="68">
        <f>_xlfn.XLOOKUP(Tabela4[[#This Row],[Destino]],Tabela2[Estado],Tabela2[Id_Porto],-1)</f>
        <v>9</v>
      </c>
      <c r="G5190" s="68">
        <f>_xlfn.XLOOKUP(Tabela4[[#This Row],[Tipo]],Tabela5[Tipo],Tabela5[Id_Carga],-1)</f>
        <v>1</v>
      </c>
      <c r="H5190" s="59">
        <f>MONTH(DATE(2024, FIND(Tabela4[[#This Row],[Mês]], "janfevmarabrmaijunjulagosetoutnovdez")/3 + 1, 1))</f>
        <v>12</v>
      </c>
      <c r="I5190" s="51">
        <v>13</v>
      </c>
      <c r="J5190" s="47">
        <v>13</v>
      </c>
    </row>
    <row r="5191" spans="1:10" x14ac:dyDescent="0.25">
      <c r="A5191" s="59" t="s">
        <v>207</v>
      </c>
      <c r="B5191" s="46" t="s">
        <v>192</v>
      </c>
      <c r="C5191" s="46" t="s">
        <v>186</v>
      </c>
      <c r="D5191" s="46" t="s">
        <v>181</v>
      </c>
      <c r="E5191" s="68">
        <f>_xlfn.XLOOKUP(Tabela4[[#This Row],[Origem]],Tabela2[Estado],Tabela2[Id_Porto],-1)</f>
        <v>11</v>
      </c>
      <c r="F5191" s="68">
        <f>_xlfn.XLOOKUP(Tabela4[[#This Row],[Destino]],Tabela2[Estado],Tabela2[Id_Porto],-1)</f>
        <v>6</v>
      </c>
      <c r="G5191" s="68">
        <f>_xlfn.XLOOKUP(Tabela4[[#This Row],[Tipo]],Tabela5[Tipo],Tabela5[Id_Carga],-1)</f>
        <v>1</v>
      </c>
      <c r="H5191" s="59">
        <f>MONTH(DATE(2024, FIND(Tabela4[[#This Row],[Mês]], "janfevmarabrmaijunjulagosetoutnovdez")/3 + 1, 1))</f>
        <v>12</v>
      </c>
      <c r="I5191" s="51">
        <v>13</v>
      </c>
      <c r="J5191" s="47">
        <v>13</v>
      </c>
    </row>
    <row r="5192" spans="1:10" x14ac:dyDescent="0.25">
      <c r="A5192" s="59" t="s">
        <v>207</v>
      </c>
      <c r="B5192" s="46" t="s">
        <v>193</v>
      </c>
      <c r="C5192" s="46" t="s">
        <v>177</v>
      </c>
      <c r="D5192" s="46" t="s">
        <v>186</v>
      </c>
      <c r="E5192" s="68">
        <f>_xlfn.XLOOKUP(Tabela4[[#This Row],[Origem]],Tabela2[Estado],Tabela2[Id_Porto],-1)</f>
        <v>1</v>
      </c>
      <c r="F5192" s="68">
        <f>_xlfn.XLOOKUP(Tabela4[[#This Row],[Destino]],Tabela2[Estado],Tabela2[Id_Porto],-1)</f>
        <v>11</v>
      </c>
      <c r="G5192" s="68">
        <f>_xlfn.XLOOKUP(Tabela4[[#This Row],[Tipo]],Tabela5[Tipo],Tabela5[Id_Carga],-1)</f>
        <v>4</v>
      </c>
      <c r="H5192" s="59">
        <f>MONTH(DATE(2024, FIND(Tabela4[[#This Row],[Mês]], "janfevmarabrmaijunjulagosetoutnovdez")/3 + 1, 1))</f>
        <v>12</v>
      </c>
      <c r="I5192" s="51">
        <v>6</v>
      </c>
      <c r="J5192" s="47">
        <v>12</v>
      </c>
    </row>
    <row r="5193" spans="1:10" x14ac:dyDescent="0.25">
      <c r="A5193" s="59" t="s">
        <v>207</v>
      </c>
      <c r="B5193" s="46" t="s">
        <v>191</v>
      </c>
      <c r="C5193" s="46" t="s">
        <v>183</v>
      </c>
      <c r="D5193" s="46" t="s">
        <v>180</v>
      </c>
      <c r="E5193" s="68">
        <f>_xlfn.XLOOKUP(Tabela4[[#This Row],[Origem]],Tabela2[Estado],Tabela2[Id_Porto],-1)</f>
        <v>8</v>
      </c>
      <c r="F5193" s="68">
        <f>_xlfn.XLOOKUP(Tabela4[[#This Row],[Destino]],Tabela2[Estado],Tabela2[Id_Porto],-1)</f>
        <v>5</v>
      </c>
      <c r="G5193" s="68">
        <f>_xlfn.XLOOKUP(Tabela4[[#This Row],[Tipo]],Tabela5[Tipo],Tabela5[Id_Carga],-1)</f>
        <v>3</v>
      </c>
      <c r="H5193" s="59">
        <f>MONTH(DATE(2024, FIND(Tabela4[[#This Row],[Mês]], "janfevmarabrmaijunjulagosetoutnovdez")/3 + 1, 1))</f>
        <v>12</v>
      </c>
      <c r="I5193" s="51">
        <v>6</v>
      </c>
      <c r="J5193" s="47">
        <v>12</v>
      </c>
    </row>
    <row r="5194" spans="1:10" x14ac:dyDescent="0.25">
      <c r="A5194" s="59" t="s">
        <v>207</v>
      </c>
      <c r="B5194" s="46" t="s">
        <v>191</v>
      </c>
      <c r="C5194" s="46" t="s">
        <v>183</v>
      </c>
      <c r="D5194" s="46" t="s">
        <v>186</v>
      </c>
      <c r="E5194" s="68">
        <f>_xlfn.XLOOKUP(Tabela4[[#This Row],[Origem]],Tabela2[Estado],Tabela2[Id_Porto],-1)</f>
        <v>8</v>
      </c>
      <c r="F5194" s="68">
        <f>_xlfn.XLOOKUP(Tabela4[[#This Row],[Destino]],Tabela2[Estado],Tabela2[Id_Porto],-1)</f>
        <v>11</v>
      </c>
      <c r="G5194" s="68">
        <f>_xlfn.XLOOKUP(Tabela4[[#This Row],[Tipo]],Tabela5[Tipo],Tabela5[Id_Carga],-1)</f>
        <v>3</v>
      </c>
      <c r="H5194" s="59">
        <f>MONTH(DATE(2024, FIND(Tabela4[[#This Row],[Mês]], "janfevmarabrmaijunjulagosetoutnovdez")/3 + 1, 1))</f>
        <v>12</v>
      </c>
      <c r="I5194" s="51">
        <v>6</v>
      </c>
      <c r="J5194" s="47">
        <v>12</v>
      </c>
    </row>
    <row r="5195" spans="1:10" x14ac:dyDescent="0.25">
      <c r="A5195" s="59" t="s">
        <v>207</v>
      </c>
      <c r="B5195" s="46" t="s">
        <v>191</v>
      </c>
      <c r="C5195" s="46" t="s">
        <v>187</v>
      </c>
      <c r="D5195" s="46" t="s">
        <v>184</v>
      </c>
      <c r="E5195" s="68">
        <f>_xlfn.XLOOKUP(Tabela4[[#This Row],[Origem]],Tabela2[Estado],Tabela2[Id_Porto],-1)</f>
        <v>12</v>
      </c>
      <c r="F5195" s="68">
        <f>_xlfn.XLOOKUP(Tabela4[[#This Row],[Destino]],Tabela2[Estado],Tabela2[Id_Porto],-1)</f>
        <v>9</v>
      </c>
      <c r="G5195" s="68">
        <f>_xlfn.XLOOKUP(Tabela4[[#This Row],[Tipo]],Tabela5[Tipo],Tabela5[Id_Carga],-1)</f>
        <v>3</v>
      </c>
      <c r="H5195" s="59">
        <f>MONTH(DATE(2024, FIND(Tabela4[[#This Row],[Mês]], "janfevmarabrmaijunjulagosetoutnovdez")/3 + 1, 1))</f>
        <v>12</v>
      </c>
      <c r="I5195" s="51">
        <v>6</v>
      </c>
      <c r="J5195" s="47">
        <v>12</v>
      </c>
    </row>
    <row r="5196" spans="1:10" x14ac:dyDescent="0.25">
      <c r="A5196" s="59" t="s">
        <v>207</v>
      </c>
      <c r="B5196" s="46" t="s">
        <v>191</v>
      </c>
      <c r="C5196" s="46" t="s">
        <v>186</v>
      </c>
      <c r="D5196" s="46" t="s">
        <v>180</v>
      </c>
      <c r="E5196" s="68">
        <f>_xlfn.XLOOKUP(Tabela4[[#This Row],[Origem]],Tabela2[Estado],Tabela2[Id_Porto],-1)</f>
        <v>11</v>
      </c>
      <c r="F5196" s="68">
        <f>_xlfn.XLOOKUP(Tabela4[[#This Row],[Destino]],Tabela2[Estado],Tabela2[Id_Porto],-1)</f>
        <v>5</v>
      </c>
      <c r="G5196" s="68">
        <f>_xlfn.XLOOKUP(Tabela4[[#This Row],[Tipo]],Tabela5[Tipo],Tabela5[Id_Carga],-1)</f>
        <v>3</v>
      </c>
      <c r="H5196" s="59">
        <f>MONTH(DATE(2024, FIND(Tabela4[[#This Row],[Mês]], "janfevmarabrmaijunjulagosetoutnovdez")/3 + 1, 1))</f>
        <v>12</v>
      </c>
      <c r="I5196" s="51">
        <v>6</v>
      </c>
      <c r="J5196" s="47">
        <v>12</v>
      </c>
    </row>
    <row r="5197" spans="1:10" x14ac:dyDescent="0.25">
      <c r="A5197" s="59" t="s">
        <v>207</v>
      </c>
      <c r="B5197" s="46" t="s">
        <v>191</v>
      </c>
      <c r="C5197" s="46" t="s">
        <v>186</v>
      </c>
      <c r="D5197" s="46" t="s">
        <v>183</v>
      </c>
      <c r="E5197" s="68">
        <f>_xlfn.XLOOKUP(Tabela4[[#This Row],[Origem]],Tabela2[Estado],Tabela2[Id_Porto],-1)</f>
        <v>11</v>
      </c>
      <c r="F5197" s="68">
        <f>_xlfn.XLOOKUP(Tabela4[[#This Row],[Destino]],Tabela2[Estado],Tabela2[Id_Porto],-1)</f>
        <v>8</v>
      </c>
      <c r="G5197" s="68">
        <f>_xlfn.XLOOKUP(Tabela4[[#This Row],[Tipo]],Tabela5[Tipo],Tabela5[Id_Carga],-1)</f>
        <v>3</v>
      </c>
      <c r="H5197" s="59">
        <f>MONTH(DATE(2024, FIND(Tabela4[[#This Row],[Mês]], "janfevmarabrmaijunjulagosetoutnovdez")/3 + 1, 1))</f>
        <v>12</v>
      </c>
      <c r="I5197" s="51">
        <v>6</v>
      </c>
      <c r="J5197" s="47">
        <v>12</v>
      </c>
    </row>
    <row r="5198" spans="1:10" x14ac:dyDescent="0.25">
      <c r="A5198" s="59" t="s">
        <v>207</v>
      </c>
      <c r="B5198" s="46" t="s">
        <v>191</v>
      </c>
      <c r="C5198" s="46" t="s">
        <v>186</v>
      </c>
      <c r="D5198" s="46" t="s">
        <v>183</v>
      </c>
      <c r="E5198" s="68">
        <f>_xlfn.XLOOKUP(Tabela4[[#This Row],[Origem]],Tabela2[Estado],Tabela2[Id_Porto],-1)</f>
        <v>11</v>
      </c>
      <c r="F5198" s="68">
        <f>_xlfn.XLOOKUP(Tabela4[[#This Row],[Destino]],Tabela2[Estado],Tabela2[Id_Porto],-1)</f>
        <v>8</v>
      </c>
      <c r="G5198" s="68">
        <f>_xlfn.XLOOKUP(Tabela4[[#This Row],[Tipo]],Tabela5[Tipo],Tabela5[Id_Carga],-1)</f>
        <v>3</v>
      </c>
      <c r="H5198" s="59">
        <f>MONTH(DATE(2024, FIND(Tabela4[[#This Row],[Mês]], "janfevmarabrmaijunjulagosetoutnovdez")/3 + 1, 1))</f>
        <v>12</v>
      </c>
      <c r="I5198" s="51">
        <v>6</v>
      </c>
      <c r="J5198" s="47">
        <v>12</v>
      </c>
    </row>
    <row r="5199" spans="1:10" x14ac:dyDescent="0.25">
      <c r="A5199" s="59" t="s">
        <v>207</v>
      </c>
      <c r="B5199" s="46" t="s">
        <v>191</v>
      </c>
      <c r="C5199" s="46" t="s">
        <v>186</v>
      </c>
      <c r="D5199" s="46" t="s">
        <v>184</v>
      </c>
      <c r="E5199" s="68">
        <f>_xlfn.XLOOKUP(Tabela4[[#This Row],[Origem]],Tabela2[Estado],Tabela2[Id_Porto],-1)</f>
        <v>11</v>
      </c>
      <c r="F5199" s="68">
        <f>_xlfn.XLOOKUP(Tabela4[[#This Row],[Destino]],Tabela2[Estado],Tabela2[Id_Porto],-1)</f>
        <v>9</v>
      </c>
      <c r="G5199" s="68">
        <f>_xlfn.XLOOKUP(Tabela4[[#This Row],[Tipo]],Tabela5[Tipo],Tabela5[Id_Carga],-1)</f>
        <v>3</v>
      </c>
      <c r="H5199" s="59">
        <f>MONTH(DATE(2024, FIND(Tabela4[[#This Row],[Mês]], "janfevmarabrmaijunjulagosetoutnovdez")/3 + 1, 1))</f>
        <v>12</v>
      </c>
      <c r="I5199" s="51">
        <v>6</v>
      </c>
      <c r="J5199" s="47">
        <v>12</v>
      </c>
    </row>
    <row r="5200" spans="1:10" x14ac:dyDescent="0.25">
      <c r="A5200" s="59" t="s">
        <v>207</v>
      </c>
      <c r="B5200" s="46" t="s">
        <v>192</v>
      </c>
      <c r="C5200" s="46" t="s">
        <v>184</v>
      </c>
      <c r="D5200" s="46" t="s">
        <v>86</v>
      </c>
      <c r="E5200" s="68">
        <f>_xlfn.XLOOKUP(Tabela4[[#This Row],[Origem]],Tabela2[Estado],Tabela2[Id_Porto],-1)</f>
        <v>9</v>
      </c>
      <c r="F5200" s="68">
        <f>_xlfn.XLOOKUP(Tabela4[[#This Row],[Destino]],Tabela2[Estado],Tabela2[Id_Porto],-1)</f>
        <v>4</v>
      </c>
      <c r="G5200" s="68">
        <f>_xlfn.XLOOKUP(Tabela4[[#This Row],[Tipo]],Tabela5[Tipo],Tabela5[Id_Carga],-1)</f>
        <v>1</v>
      </c>
      <c r="H5200" s="59">
        <f>MONTH(DATE(2024, FIND(Tabela4[[#This Row],[Mês]], "janfevmarabrmaijunjulagosetoutnovdez")/3 + 1, 1))</f>
        <v>12</v>
      </c>
      <c r="I5200" s="51">
        <v>12</v>
      </c>
      <c r="J5200" s="47">
        <v>12</v>
      </c>
    </row>
    <row r="5201" spans="1:10" x14ac:dyDescent="0.25">
      <c r="A5201" s="59" t="s">
        <v>207</v>
      </c>
      <c r="B5201" s="46" t="s">
        <v>191</v>
      </c>
      <c r="C5201" s="46" t="s">
        <v>184</v>
      </c>
      <c r="D5201" s="46" t="s">
        <v>183</v>
      </c>
      <c r="E5201" s="68">
        <f>_xlfn.XLOOKUP(Tabela4[[#This Row],[Origem]],Tabela2[Estado],Tabela2[Id_Porto],-1)</f>
        <v>9</v>
      </c>
      <c r="F5201" s="68">
        <f>_xlfn.XLOOKUP(Tabela4[[#This Row],[Destino]],Tabela2[Estado],Tabela2[Id_Porto],-1)</f>
        <v>8</v>
      </c>
      <c r="G5201" s="68">
        <f>_xlfn.XLOOKUP(Tabela4[[#This Row],[Tipo]],Tabela5[Tipo],Tabela5[Id_Carga],-1)</f>
        <v>3</v>
      </c>
      <c r="H5201" s="59">
        <f>MONTH(DATE(2024, FIND(Tabela4[[#This Row],[Mês]], "janfevmarabrmaijunjulagosetoutnovdez")/3 + 1, 1))</f>
        <v>12</v>
      </c>
      <c r="I5201" s="51">
        <v>6</v>
      </c>
      <c r="J5201" s="47">
        <v>12</v>
      </c>
    </row>
    <row r="5202" spans="1:10" x14ac:dyDescent="0.25">
      <c r="A5202" s="59" t="s">
        <v>207</v>
      </c>
      <c r="B5202" s="46" t="s">
        <v>193</v>
      </c>
      <c r="C5202" s="46" t="s">
        <v>181</v>
      </c>
      <c r="D5202" s="46" t="s">
        <v>177</v>
      </c>
      <c r="E5202" s="68">
        <f>_xlfn.XLOOKUP(Tabela4[[#This Row],[Origem]],Tabela2[Estado],Tabela2[Id_Porto],-1)</f>
        <v>6</v>
      </c>
      <c r="F5202" s="68">
        <f>_xlfn.XLOOKUP(Tabela4[[#This Row],[Destino]],Tabela2[Estado],Tabela2[Id_Porto],-1)</f>
        <v>1</v>
      </c>
      <c r="G5202" s="68">
        <f>_xlfn.XLOOKUP(Tabela4[[#This Row],[Tipo]],Tabela5[Tipo],Tabela5[Id_Carga],-1)</f>
        <v>4</v>
      </c>
      <c r="H5202" s="59">
        <f>MONTH(DATE(2024, FIND(Tabela4[[#This Row],[Mês]], "janfevmarabrmaijunjulagosetoutnovdez")/3 + 1, 1))</f>
        <v>12</v>
      </c>
      <c r="I5202" s="51">
        <v>5</v>
      </c>
      <c r="J5202" s="47">
        <v>10</v>
      </c>
    </row>
    <row r="5203" spans="1:10" x14ac:dyDescent="0.25">
      <c r="A5203" s="59" t="s">
        <v>207</v>
      </c>
      <c r="B5203" s="46" t="s">
        <v>193</v>
      </c>
      <c r="C5203" s="46" t="s">
        <v>181</v>
      </c>
      <c r="D5203" s="46" t="s">
        <v>86</v>
      </c>
      <c r="E5203" s="68">
        <f>_xlfn.XLOOKUP(Tabela4[[#This Row],[Origem]],Tabela2[Estado],Tabela2[Id_Porto],-1)</f>
        <v>6</v>
      </c>
      <c r="F5203" s="68">
        <f>_xlfn.XLOOKUP(Tabela4[[#This Row],[Destino]],Tabela2[Estado],Tabela2[Id_Porto],-1)</f>
        <v>4</v>
      </c>
      <c r="G5203" s="68">
        <f>_xlfn.XLOOKUP(Tabela4[[#This Row],[Tipo]],Tabela5[Tipo],Tabela5[Id_Carga],-1)</f>
        <v>4</v>
      </c>
      <c r="H5203" s="59">
        <f>MONTH(DATE(2024, FIND(Tabela4[[#This Row],[Mês]], "janfevmarabrmaijunjulagosetoutnovdez")/3 + 1, 1))</f>
        <v>12</v>
      </c>
      <c r="I5203" s="51">
        <v>5</v>
      </c>
      <c r="J5203" s="47">
        <v>10</v>
      </c>
    </row>
    <row r="5204" spans="1:10" x14ac:dyDescent="0.25">
      <c r="A5204" s="59" t="s">
        <v>207</v>
      </c>
      <c r="B5204" s="46" t="s">
        <v>192</v>
      </c>
      <c r="C5204" s="46" t="s">
        <v>180</v>
      </c>
      <c r="D5204" s="46" t="s">
        <v>186</v>
      </c>
      <c r="E5204" s="68">
        <f>_xlfn.XLOOKUP(Tabela4[[#This Row],[Origem]],Tabela2[Estado],Tabela2[Id_Porto],-1)</f>
        <v>5</v>
      </c>
      <c r="F5204" s="68">
        <f>_xlfn.XLOOKUP(Tabela4[[#This Row],[Destino]],Tabela2[Estado],Tabela2[Id_Porto],-1)</f>
        <v>11</v>
      </c>
      <c r="G5204" s="68">
        <f>_xlfn.XLOOKUP(Tabela4[[#This Row],[Tipo]],Tabela5[Tipo],Tabela5[Id_Carga],-1)</f>
        <v>1</v>
      </c>
      <c r="H5204" s="59">
        <f>MONTH(DATE(2024, FIND(Tabela4[[#This Row],[Mês]], "janfevmarabrmaijunjulagosetoutnovdez")/3 + 1, 1))</f>
        <v>12</v>
      </c>
      <c r="I5204" s="51">
        <v>10</v>
      </c>
      <c r="J5204" s="47">
        <v>10</v>
      </c>
    </row>
    <row r="5205" spans="1:10" x14ac:dyDescent="0.25">
      <c r="A5205" s="59" t="s">
        <v>207</v>
      </c>
      <c r="B5205" s="46" t="s">
        <v>191</v>
      </c>
      <c r="C5205" s="46" t="s">
        <v>180</v>
      </c>
      <c r="D5205" s="46" t="s">
        <v>184</v>
      </c>
      <c r="E5205" s="68">
        <f>_xlfn.XLOOKUP(Tabela4[[#This Row],[Origem]],Tabela2[Estado],Tabela2[Id_Porto],-1)</f>
        <v>5</v>
      </c>
      <c r="F5205" s="68">
        <f>_xlfn.XLOOKUP(Tabela4[[#This Row],[Destino]],Tabela2[Estado],Tabela2[Id_Porto],-1)</f>
        <v>9</v>
      </c>
      <c r="G5205" s="68">
        <f>_xlfn.XLOOKUP(Tabela4[[#This Row],[Tipo]],Tabela5[Tipo],Tabela5[Id_Carga],-1)</f>
        <v>3</v>
      </c>
      <c r="H5205" s="59">
        <f>MONTH(DATE(2024, FIND(Tabela4[[#This Row],[Mês]], "janfevmarabrmaijunjulagosetoutnovdez")/3 + 1, 1))</f>
        <v>12</v>
      </c>
      <c r="I5205" s="51">
        <v>5</v>
      </c>
      <c r="J5205" s="47">
        <v>10</v>
      </c>
    </row>
    <row r="5206" spans="1:10" x14ac:dyDescent="0.25">
      <c r="A5206" s="59" t="s">
        <v>207</v>
      </c>
      <c r="B5206" s="46" t="s">
        <v>191</v>
      </c>
      <c r="C5206" s="46" t="s">
        <v>185</v>
      </c>
      <c r="D5206" s="46" t="s">
        <v>186</v>
      </c>
      <c r="E5206" s="68">
        <f>_xlfn.XLOOKUP(Tabela4[[#This Row],[Origem]],Tabela2[Estado],Tabela2[Id_Porto],-1)</f>
        <v>10</v>
      </c>
      <c r="F5206" s="68">
        <f>_xlfn.XLOOKUP(Tabela4[[#This Row],[Destino]],Tabela2[Estado],Tabela2[Id_Porto],-1)</f>
        <v>11</v>
      </c>
      <c r="G5206" s="68">
        <f>_xlfn.XLOOKUP(Tabela4[[#This Row],[Tipo]],Tabela5[Tipo],Tabela5[Id_Carga],-1)</f>
        <v>3</v>
      </c>
      <c r="H5206" s="59">
        <f>MONTH(DATE(2024, FIND(Tabela4[[#This Row],[Mês]], "janfevmarabrmaijunjulagosetoutnovdez")/3 + 1, 1))</f>
        <v>12</v>
      </c>
      <c r="I5206" s="51">
        <v>5</v>
      </c>
      <c r="J5206" s="47">
        <v>10</v>
      </c>
    </row>
    <row r="5207" spans="1:10" x14ac:dyDescent="0.25">
      <c r="A5207" s="59" t="s">
        <v>207</v>
      </c>
      <c r="B5207" s="46" t="s">
        <v>193</v>
      </c>
      <c r="C5207" s="46" t="s">
        <v>185</v>
      </c>
      <c r="D5207" s="46" t="s">
        <v>184</v>
      </c>
      <c r="E5207" s="68">
        <f>_xlfn.XLOOKUP(Tabela4[[#This Row],[Origem]],Tabela2[Estado],Tabela2[Id_Porto],-1)</f>
        <v>10</v>
      </c>
      <c r="F5207" s="68">
        <f>_xlfn.XLOOKUP(Tabela4[[#This Row],[Destino]],Tabela2[Estado],Tabela2[Id_Porto],-1)</f>
        <v>9</v>
      </c>
      <c r="G5207" s="68">
        <f>_xlfn.XLOOKUP(Tabela4[[#This Row],[Tipo]],Tabela5[Tipo],Tabela5[Id_Carga],-1)</f>
        <v>4</v>
      </c>
      <c r="H5207" s="59">
        <f>MONTH(DATE(2024, FIND(Tabela4[[#This Row],[Mês]], "janfevmarabrmaijunjulagosetoutnovdez")/3 + 1, 1))</f>
        <v>12</v>
      </c>
      <c r="I5207" s="51">
        <v>5</v>
      </c>
      <c r="J5207" s="47">
        <v>10</v>
      </c>
    </row>
    <row r="5208" spans="1:10" x14ac:dyDescent="0.25">
      <c r="A5208" s="59" t="s">
        <v>207</v>
      </c>
      <c r="B5208" s="46" t="s">
        <v>191</v>
      </c>
      <c r="C5208" s="46" t="s">
        <v>183</v>
      </c>
      <c r="D5208" s="46" t="s">
        <v>181</v>
      </c>
      <c r="E5208" s="68">
        <f>_xlfn.XLOOKUP(Tabela4[[#This Row],[Origem]],Tabela2[Estado],Tabela2[Id_Porto],-1)</f>
        <v>8</v>
      </c>
      <c r="F5208" s="68">
        <f>_xlfn.XLOOKUP(Tabela4[[#This Row],[Destino]],Tabela2[Estado],Tabela2[Id_Porto],-1)</f>
        <v>6</v>
      </c>
      <c r="G5208" s="68">
        <f>_xlfn.XLOOKUP(Tabela4[[#This Row],[Tipo]],Tabela5[Tipo],Tabela5[Id_Carga],-1)</f>
        <v>3</v>
      </c>
      <c r="H5208" s="59">
        <f>MONTH(DATE(2024, FIND(Tabela4[[#This Row],[Mês]], "janfevmarabrmaijunjulagosetoutnovdez")/3 + 1, 1))</f>
        <v>12</v>
      </c>
      <c r="I5208" s="51">
        <v>5</v>
      </c>
      <c r="J5208" s="47">
        <v>10</v>
      </c>
    </row>
    <row r="5209" spans="1:10" x14ac:dyDescent="0.25">
      <c r="A5209" s="59" t="s">
        <v>207</v>
      </c>
      <c r="B5209" s="46" t="s">
        <v>192</v>
      </c>
      <c r="C5209" s="46" t="s">
        <v>183</v>
      </c>
      <c r="D5209" s="46" t="s">
        <v>86</v>
      </c>
      <c r="E5209" s="68">
        <f>_xlfn.XLOOKUP(Tabela4[[#This Row],[Origem]],Tabela2[Estado],Tabela2[Id_Porto],-1)</f>
        <v>8</v>
      </c>
      <c r="F5209" s="68">
        <f>_xlfn.XLOOKUP(Tabela4[[#This Row],[Destino]],Tabela2[Estado],Tabela2[Id_Porto],-1)</f>
        <v>4</v>
      </c>
      <c r="G5209" s="68">
        <f>_xlfn.XLOOKUP(Tabela4[[#This Row],[Tipo]],Tabela5[Tipo],Tabela5[Id_Carga],-1)</f>
        <v>1</v>
      </c>
      <c r="H5209" s="59">
        <f>MONTH(DATE(2024, FIND(Tabela4[[#This Row],[Mês]], "janfevmarabrmaijunjulagosetoutnovdez")/3 + 1, 1))</f>
        <v>12</v>
      </c>
      <c r="I5209" s="51">
        <v>10</v>
      </c>
      <c r="J5209" s="47">
        <v>10</v>
      </c>
    </row>
    <row r="5210" spans="1:10" x14ac:dyDescent="0.25">
      <c r="A5210" s="59" t="s">
        <v>207</v>
      </c>
      <c r="B5210" s="46" t="s">
        <v>192</v>
      </c>
      <c r="C5210" s="46" t="s">
        <v>183</v>
      </c>
      <c r="D5210" s="46" t="s">
        <v>185</v>
      </c>
      <c r="E5210" s="68">
        <f>_xlfn.XLOOKUP(Tabela4[[#This Row],[Origem]],Tabela2[Estado],Tabela2[Id_Porto],-1)</f>
        <v>8</v>
      </c>
      <c r="F5210" s="68">
        <f>_xlfn.XLOOKUP(Tabela4[[#This Row],[Destino]],Tabela2[Estado],Tabela2[Id_Porto],-1)</f>
        <v>10</v>
      </c>
      <c r="G5210" s="68">
        <f>_xlfn.XLOOKUP(Tabela4[[#This Row],[Tipo]],Tabela5[Tipo],Tabela5[Id_Carga],-1)</f>
        <v>1</v>
      </c>
      <c r="H5210" s="59">
        <f>MONTH(DATE(2024, FIND(Tabela4[[#This Row],[Mês]], "janfevmarabrmaijunjulagosetoutnovdez")/3 + 1, 1))</f>
        <v>12</v>
      </c>
      <c r="I5210" s="51">
        <v>10</v>
      </c>
      <c r="J5210" s="47">
        <v>10</v>
      </c>
    </row>
    <row r="5211" spans="1:10" x14ac:dyDescent="0.25">
      <c r="A5211" s="59" t="s">
        <v>207</v>
      </c>
      <c r="B5211" s="46" t="s">
        <v>191</v>
      </c>
      <c r="C5211" s="46" t="s">
        <v>183</v>
      </c>
      <c r="D5211" s="46" t="s">
        <v>184</v>
      </c>
      <c r="E5211" s="68">
        <f>_xlfn.XLOOKUP(Tabela4[[#This Row],[Origem]],Tabela2[Estado],Tabela2[Id_Porto],-1)</f>
        <v>8</v>
      </c>
      <c r="F5211" s="68">
        <f>_xlfn.XLOOKUP(Tabela4[[#This Row],[Destino]],Tabela2[Estado],Tabela2[Id_Porto],-1)</f>
        <v>9</v>
      </c>
      <c r="G5211" s="68">
        <f>_xlfn.XLOOKUP(Tabela4[[#This Row],[Tipo]],Tabela5[Tipo],Tabela5[Id_Carga],-1)</f>
        <v>3</v>
      </c>
      <c r="H5211" s="59">
        <f>MONTH(DATE(2024, FIND(Tabela4[[#This Row],[Mês]], "janfevmarabrmaijunjulagosetoutnovdez")/3 + 1, 1))</f>
        <v>12</v>
      </c>
      <c r="I5211" s="51">
        <v>5</v>
      </c>
      <c r="J5211" s="47">
        <v>10</v>
      </c>
    </row>
    <row r="5212" spans="1:10" x14ac:dyDescent="0.25">
      <c r="A5212" s="59" t="s">
        <v>207</v>
      </c>
      <c r="B5212" s="46" t="s">
        <v>191</v>
      </c>
      <c r="C5212" s="46" t="s">
        <v>187</v>
      </c>
      <c r="D5212" s="46" t="s">
        <v>186</v>
      </c>
      <c r="E5212" s="68">
        <f>_xlfn.XLOOKUP(Tabela4[[#This Row],[Origem]],Tabela2[Estado],Tabela2[Id_Porto],-1)</f>
        <v>12</v>
      </c>
      <c r="F5212" s="68">
        <f>_xlfn.XLOOKUP(Tabela4[[#This Row],[Destino]],Tabela2[Estado],Tabela2[Id_Porto],-1)</f>
        <v>11</v>
      </c>
      <c r="G5212" s="68">
        <f>_xlfn.XLOOKUP(Tabela4[[#This Row],[Tipo]],Tabela5[Tipo],Tabela5[Id_Carga],-1)</f>
        <v>3</v>
      </c>
      <c r="H5212" s="59">
        <f>MONTH(DATE(2024, FIND(Tabela4[[#This Row],[Mês]], "janfevmarabrmaijunjulagosetoutnovdez")/3 + 1, 1))</f>
        <v>12</v>
      </c>
      <c r="I5212" s="51">
        <v>5</v>
      </c>
      <c r="J5212" s="47">
        <v>10</v>
      </c>
    </row>
    <row r="5213" spans="1:10" x14ac:dyDescent="0.25">
      <c r="A5213" s="59" t="s">
        <v>207</v>
      </c>
      <c r="B5213" s="46" t="s">
        <v>193</v>
      </c>
      <c r="C5213" s="46" t="s">
        <v>186</v>
      </c>
      <c r="D5213" s="46" t="s">
        <v>181</v>
      </c>
      <c r="E5213" s="68">
        <f>_xlfn.XLOOKUP(Tabela4[[#This Row],[Origem]],Tabela2[Estado],Tabela2[Id_Porto],-1)</f>
        <v>11</v>
      </c>
      <c r="F5213" s="68">
        <f>_xlfn.XLOOKUP(Tabela4[[#This Row],[Destino]],Tabela2[Estado],Tabela2[Id_Porto],-1)</f>
        <v>6</v>
      </c>
      <c r="G5213" s="68">
        <f>_xlfn.XLOOKUP(Tabela4[[#This Row],[Tipo]],Tabela5[Tipo],Tabela5[Id_Carga],-1)</f>
        <v>4</v>
      </c>
      <c r="H5213" s="59">
        <f>MONTH(DATE(2024, FIND(Tabela4[[#This Row],[Mês]], "janfevmarabrmaijunjulagosetoutnovdez")/3 + 1, 1))</f>
        <v>12</v>
      </c>
      <c r="I5213" s="51">
        <v>5</v>
      </c>
      <c r="J5213" s="47">
        <v>10</v>
      </c>
    </row>
    <row r="5214" spans="1:10" x14ac:dyDescent="0.25">
      <c r="A5214" s="59" t="s">
        <v>207</v>
      </c>
      <c r="B5214" s="46" t="s">
        <v>191</v>
      </c>
      <c r="C5214" s="46" t="s">
        <v>184</v>
      </c>
      <c r="D5214" s="46" t="s">
        <v>180</v>
      </c>
      <c r="E5214" s="68">
        <f>_xlfn.XLOOKUP(Tabela4[[#This Row],[Origem]],Tabela2[Estado],Tabela2[Id_Porto],-1)</f>
        <v>9</v>
      </c>
      <c r="F5214" s="68">
        <f>_xlfn.XLOOKUP(Tabela4[[#This Row],[Destino]],Tabela2[Estado],Tabela2[Id_Porto],-1)</f>
        <v>5</v>
      </c>
      <c r="G5214" s="68">
        <f>_xlfn.XLOOKUP(Tabela4[[#This Row],[Tipo]],Tabela5[Tipo],Tabela5[Id_Carga],-1)</f>
        <v>3</v>
      </c>
      <c r="H5214" s="59">
        <f>MONTH(DATE(2024, FIND(Tabela4[[#This Row],[Mês]], "janfevmarabrmaijunjulagosetoutnovdez")/3 + 1, 1))</f>
        <v>12</v>
      </c>
      <c r="I5214" s="51">
        <v>5</v>
      </c>
      <c r="J5214" s="47">
        <v>10</v>
      </c>
    </row>
    <row r="5215" spans="1:10" x14ac:dyDescent="0.25">
      <c r="A5215" s="59" t="s">
        <v>207</v>
      </c>
      <c r="B5215" s="46" t="s">
        <v>191</v>
      </c>
      <c r="C5215" s="46" t="s">
        <v>184</v>
      </c>
      <c r="D5215" s="46" t="s">
        <v>186</v>
      </c>
      <c r="E5215" s="68">
        <f>_xlfn.XLOOKUP(Tabela4[[#This Row],[Origem]],Tabela2[Estado],Tabela2[Id_Porto],-1)</f>
        <v>9</v>
      </c>
      <c r="F5215" s="68">
        <f>_xlfn.XLOOKUP(Tabela4[[#This Row],[Destino]],Tabela2[Estado],Tabela2[Id_Porto],-1)</f>
        <v>11</v>
      </c>
      <c r="G5215" s="68">
        <f>_xlfn.XLOOKUP(Tabela4[[#This Row],[Tipo]],Tabela5[Tipo],Tabela5[Id_Carga],-1)</f>
        <v>3</v>
      </c>
      <c r="H5215" s="59">
        <f>MONTH(DATE(2024, FIND(Tabela4[[#This Row],[Mês]], "janfevmarabrmaijunjulagosetoutnovdez")/3 + 1, 1))</f>
        <v>12</v>
      </c>
      <c r="I5215" s="51">
        <v>5</v>
      </c>
      <c r="J5215" s="47">
        <v>10</v>
      </c>
    </row>
    <row r="5216" spans="1:10" x14ac:dyDescent="0.25">
      <c r="A5216" s="59" t="s">
        <v>207</v>
      </c>
      <c r="B5216" s="46" t="s">
        <v>192</v>
      </c>
      <c r="C5216" s="46" t="s">
        <v>180</v>
      </c>
      <c r="D5216" s="46" t="s">
        <v>184</v>
      </c>
      <c r="E5216" s="68">
        <f>_xlfn.XLOOKUP(Tabela4[[#This Row],[Origem]],Tabela2[Estado],Tabela2[Id_Porto],-1)</f>
        <v>5</v>
      </c>
      <c r="F5216" s="68">
        <f>_xlfn.XLOOKUP(Tabela4[[#This Row],[Destino]],Tabela2[Estado],Tabela2[Id_Porto],-1)</f>
        <v>9</v>
      </c>
      <c r="G5216" s="68">
        <f>_xlfn.XLOOKUP(Tabela4[[#This Row],[Tipo]],Tabela5[Tipo],Tabela5[Id_Carga],-1)</f>
        <v>1</v>
      </c>
      <c r="H5216" s="59">
        <f>MONTH(DATE(2024, FIND(Tabela4[[#This Row],[Mês]], "janfevmarabrmaijunjulagosetoutnovdez")/3 + 1, 1))</f>
        <v>12</v>
      </c>
      <c r="I5216" s="51">
        <v>9</v>
      </c>
      <c r="J5216" s="47">
        <v>9</v>
      </c>
    </row>
    <row r="5217" spans="1:10" x14ac:dyDescent="0.25">
      <c r="A5217" s="59" t="s">
        <v>207</v>
      </c>
      <c r="B5217" s="46" t="s">
        <v>192</v>
      </c>
      <c r="C5217" s="46" t="s">
        <v>187</v>
      </c>
      <c r="D5217" s="46" t="s">
        <v>86</v>
      </c>
      <c r="E5217" s="68">
        <f>_xlfn.XLOOKUP(Tabela4[[#This Row],[Origem]],Tabela2[Estado],Tabela2[Id_Porto],-1)</f>
        <v>12</v>
      </c>
      <c r="F5217" s="68">
        <f>_xlfn.XLOOKUP(Tabela4[[#This Row],[Destino]],Tabela2[Estado],Tabela2[Id_Porto],-1)</f>
        <v>4</v>
      </c>
      <c r="G5217" s="68">
        <f>_xlfn.XLOOKUP(Tabela4[[#This Row],[Tipo]],Tabela5[Tipo],Tabela5[Id_Carga],-1)</f>
        <v>1</v>
      </c>
      <c r="H5217" s="59">
        <f>MONTH(DATE(2024, FIND(Tabela4[[#This Row],[Mês]], "janfevmarabrmaijunjulagosetoutnovdez")/3 + 1, 1))</f>
        <v>12</v>
      </c>
      <c r="I5217" s="51">
        <v>9</v>
      </c>
      <c r="J5217" s="47">
        <v>9</v>
      </c>
    </row>
    <row r="5218" spans="1:10" x14ac:dyDescent="0.25">
      <c r="A5218" s="59" t="s">
        <v>207</v>
      </c>
      <c r="B5218" s="46" t="s">
        <v>192</v>
      </c>
      <c r="C5218" s="46" t="s">
        <v>184</v>
      </c>
      <c r="D5218" s="46" t="s">
        <v>183</v>
      </c>
      <c r="E5218" s="68">
        <f>_xlfn.XLOOKUP(Tabela4[[#This Row],[Origem]],Tabela2[Estado],Tabela2[Id_Porto],-1)</f>
        <v>9</v>
      </c>
      <c r="F5218" s="68">
        <f>_xlfn.XLOOKUP(Tabela4[[#This Row],[Destino]],Tabela2[Estado],Tabela2[Id_Porto],-1)</f>
        <v>8</v>
      </c>
      <c r="G5218" s="68">
        <f>_xlfn.XLOOKUP(Tabela4[[#This Row],[Tipo]],Tabela5[Tipo],Tabela5[Id_Carga],-1)</f>
        <v>1</v>
      </c>
      <c r="H5218" s="59">
        <f>MONTH(DATE(2024, FIND(Tabela4[[#This Row],[Mês]], "janfevmarabrmaijunjulagosetoutnovdez")/3 + 1, 1))</f>
        <v>12</v>
      </c>
      <c r="I5218" s="51">
        <v>9</v>
      </c>
      <c r="J5218" s="47">
        <v>9</v>
      </c>
    </row>
    <row r="5219" spans="1:10" x14ac:dyDescent="0.25">
      <c r="A5219" s="59" t="s">
        <v>207</v>
      </c>
      <c r="B5219" s="46" t="s">
        <v>192</v>
      </c>
      <c r="C5219" s="46" t="s">
        <v>177</v>
      </c>
      <c r="D5219" s="46" t="s">
        <v>181</v>
      </c>
      <c r="E5219" s="68">
        <f>_xlfn.XLOOKUP(Tabela4[[#This Row],[Origem]],Tabela2[Estado],Tabela2[Id_Porto],-1)</f>
        <v>1</v>
      </c>
      <c r="F5219" s="68">
        <f>_xlfn.XLOOKUP(Tabela4[[#This Row],[Destino]],Tabela2[Estado],Tabela2[Id_Porto],-1)</f>
        <v>6</v>
      </c>
      <c r="G5219" s="68">
        <f>_xlfn.XLOOKUP(Tabela4[[#This Row],[Tipo]],Tabela5[Tipo],Tabela5[Id_Carga],-1)</f>
        <v>1</v>
      </c>
      <c r="H5219" s="59">
        <f>MONTH(DATE(2024, FIND(Tabela4[[#This Row],[Mês]], "janfevmarabrmaijunjulagosetoutnovdez")/3 + 1, 1))</f>
        <v>12</v>
      </c>
      <c r="I5219" s="51">
        <v>8</v>
      </c>
      <c r="J5219" s="47">
        <v>8</v>
      </c>
    </row>
    <row r="5220" spans="1:10" x14ac:dyDescent="0.25">
      <c r="A5220" s="59" t="s">
        <v>207</v>
      </c>
      <c r="B5220" s="46" t="s">
        <v>192</v>
      </c>
      <c r="C5220" s="46" t="s">
        <v>177</v>
      </c>
      <c r="D5220" s="46" t="s">
        <v>180</v>
      </c>
      <c r="E5220" s="68">
        <f>_xlfn.XLOOKUP(Tabela4[[#This Row],[Origem]],Tabela2[Estado],Tabela2[Id_Porto],-1)</f>
        <v>1</v>
      </c>
      <c r="F5220" s="68">
        <f>_xlfn.XLOOKUP(Tabela4[[#This Row],[Destino]],Tabela2[Estado],Tabela2[Id_Porto],-1)</f>
        <v>5</v>
      </c>
      <c r="G5220" s="68">
        <f>_xlfn.XLOOKUP(Tabela4[[#This Row],[Tipo]],Tabela5[Tipo],Tabela5[Id_Carga],-1)</f>
        <v>1</v>
      </c>
      <c r="H5220" s="59">
        <f>MONTH(DATE(2024, FIND(Tabela4[[#This Row],[Mês]], "janfevmarabrmaijunjulagosetoutnovdez")/3 + 1, 1))</f>
        <v>12</v>
      </c>
      <c r="I5220" s="51">
        <v>8</v>
      </c>
      <c r="J5220" s="47">
        <v>8</v>
      </c>
    </row>
    <row r="5221" spans="1:10" x14ac:dyDescent="0.25">
      <c r="A5221" s="59" t="s">
        <v>207</v>
      </c>
      <c r="B5221" s="46" t="s">
        <v>191</v>
      </c>
      <c r="C5221" s="46" t="s">
        <v>181</v>
      </c>
      <c r="D5221" s="46" t="s">
        <v>180</v>
      </c>
      <c r="E5221" s="68">
        <f>_xlfn.XLOOKUP(Tabela4[[#This Row],[Origem]],Tabela2[Estado],Tabela2[Id_Porto],-1)</f>
        <v>6</v>
      </c>
      <c r="F5221" s="68">
        <f>_xlfn.XLOOKUP(Tabela4[[#This Row],[Destino]],Tabela2[Estado],Tabela2[Id_Porto],-1)</f>
        <v>5</v>
      </c>
      <c r="G5221" s="68">
        <f>_xlfn.XLOOKUP(Tabela4[[#This Row],[Tipo]],Tabela5[Tipo],Tabela5[Id_Carga],-1)</f>
        <v>3</v>
      </c>
      <c r="H5221" s="59">
        <f>MONTH(DATE(2024, FIND(Tabela4[[#This Row],[Mês]], "janfevmarabrmaijunjulagosetoutnovdez")/3 + 1, 1))</f>
        <v>12</v>
      </c>
      <c r="I5221" s="51">
        <v>4</v>
      </c>
      <c r="J5221" s="47">
        <v>8</v>
      </c>
    </row>
    <row r="5222" spans="1:10" x14ac:dyDescent="0.25">
      <c r="A5222" s="59" t="s">
        <v>207</v>
      </c>
      <c r="B5222" s="46" t="s">
        <v>193</v>
      </c>
      <c r="C5222" s="46" t="s">
        <v>181</v>
      </c>
      <c r="D5222" s="46" t="s">
        <v>186</v>
      </c>
      <c r="E5222" s="68">
        <f>_xlfn.XLOOKUP(Tabela4[[#This Row],[Origem]],Tabela2[Estado],Tabela2[Id_Porto],-1)</f>
        <v>6</v>
      </c>
      <c r="F5222" s="68">
        <f>_xlfn.XLOOKUP(Tabela4[[#This Row],[Destino]],Tabela2[Estado],Tabela2[Id_Porto],-1)</f>
        <v>11</v>
      </c>
      <c r="G5222" s="68">
        <f>_xlfn.XLOOKUP(Tabela4[[#This Row],[Tipo]],Tabela5[Tipo],Tabela5[Id_Carga],-1)</f>
        <v>4</v>
      </c>
      <c r="H5222" s="59">
        <f>MONTH(DATE(2024, FIND(Tabela4[[#This Row],[Mês]], "janfevmarabrmaijunjulagosetoutnovdez")/3 + 1, 1))</f>
        <v>12</v>
      </c>
      <c r="I5222" s="51">
        <v>4</v>
      </c>
      <c r="J5222" s="47">
        <v>8</v>
      </c>
    </row>
    <row r="5223" spans="1:10" x14ac:dyDescent="0.25">
      <c r="A5223" s="59" t="s">
        <v>207</v>
      </c>
      <c r="B5223" s="46" t="s">
        <v>192</v>
      </c>
      <c r="C5223" s="46" t="s">
        <v>86</v>
      </c>
      <c r="D5223" s="46" t="s">
        <v>184</v>
      </c>
      <c r="E5223" s="68">
        <f>_xlfn.XLOOKUP(Tabela4[[#This Row],[Origem]],Tabela2[Estado],Tabela2[Id_Porto],-1)</f>
        <v>4</v>
      </c>
      <c r="F5223" s="68">
        <f>_xlfn.XLOOKUP(Tabela4[[#This Row],[Destino]],Tabela2[Estado],Tabela2[Id_Porto],-1)</f>
        <v>9</v>
      </c>
      <c r="G5223" s="68">
        <f>_xlfn.XLOOKUP(Tabela4[[#This Row],[Tipo]],Tabela5[Tipo],Tabela5[Id_Carga],-1)</f>
        <v>1</v>
      </c>
      <c r="H5223" s="59">
        <f>MONTH(DATE(2024, FIND(Tabela4[[#This Row],[Mês]], "janfevmarabrmaijunjulagosetoutnovdez")/3 + 1, 1))</f>
        <v>12</v>
      </c>
      <c r="I5223" s="51">
        <v>8</v>
      </c>
      <c r="J5223" s="47">
        <v>8</v>
      </c>
    </row>
    <row r="5224" spans="1:10" x14ac:dyDescent="0.25">
      <c r="A5224" s="59" t="s">
        <v>207</v>
      </c>
      <c r="B5224" s="46" t="s">
        <v>191</v>
      </c>
      <c r="C5224" s="46" t="s">
        <v>182</v>
      </c>
      <c r="D5224" s="46" t="s">
        <v>177</v>
      </c>
      <c r="E5224" s="68">
        <f>_xlfn.XLOOKUP(Tabela4[[#This Row],[Origem]],Tabela2[Estado],Tabela2[Id_Porto],-1)</f>
        <v>7</v>
      </c>
      <c r="F5224" s="68">
        <f>_xlfn.XLOOKUP(Tabela4[[#This Row],[Destino]],Tabela2[Estado],Tabela2[Id_Porto],-1)</f>
        <v>1</v>
      </c>
      <c r="G5224" s="68">
        <f>_xlfn.XLOOKUP(Tabela4[[#This Row],[Tipo]],Tabela5[Tipo],Tabela5[Id_Carga],-1)</f>
        <v>3</v>
      </c>
      <c r="H5224" s="59">
        <f>MONTH(DATE(2024, FIND(Tabela4[[#This Row],[Mês]], "janfevmarabrmaijunjulagosetoutnovdez")/3 + 1, 1))</f>
        <v>12</v>
      </c>
      <c r="I5224" s="51">
        <v>4</v>
      </c>
      <c r="J5224" s="47">
        <v>8</v>
      </c>
    </row>
    <row r="5225" spans="1:10" x14ac:dyDescent="0.25">
      <c r="A5225" s="59" t="s">
        <v>207</v>
      </c>
      <c r="B5225" s="46" t="s">
        <v>191</v>
      </c>
      <c r="C5225" s="46" t="s">
        <v>182</v>
      </c>
      <c r="D5225" s="46" t="s">
        <v>183</v>
      </c>
      <c r="E5225" s="68">
        <f>_xlfn.XLOOKUP(Tabela4[[#This Row],[Origem]],Tabela2[Estado],Tabela2[Id_Porto],-1)</f>
        <v>7</v>
      </c>
      <c r="F5225" s="68">
        <f>_xlfn.XLOOKUP(Tabela4[[#This Row],[Destino]],Tabela2[Estado],Tabela2[Id_Porto],-1)</f>
        <v>8</v>
      </c>
      <c r="G5225" s="68">
        <f>_xlfn.XLOOKUP(Tabela4[[#This Row],[Tipo]],Tabela5[Tipo],Tabela5[Id_Carga],-1)</f>
        <v>3</v>
      </c>
      <c r="H5225" s="59">
        <f>MONTH(DATE(2024, FIND(Tabela4[[#This Row],[Mês]], "janfevmarabrmaijunjulagosetoutnovdez")/3 + 1, 1))</f>
        <v>12</v>
      </c>
      <c r="I5225" s="51">
        <v>4</v>
      </c>
      <c r="J5225" s="47">
        <v>8</v>
      </c>
    </row>
    <row r="5226" spans="1:10" x14ac:dyDescent="0.25">
      <c r="A5226" s="59" t="s">
        <v>207</v>
      </c>
      <c r="B5226" s="46" t="s">
        <v>193</v>
      </c>
      <c r="C5226" s="46" t="s">
        <v>182</v>
      </c>
      <c r="D5226" s="46" t="s">
        <v>183</v>
      </c>
      <c r="E5226" s="68">
        <f>_xlfn.XLOOKUP(Tabela4[[#This Row],[Origem]],Tabela2[Estado],Tabela2[Id_Porto],-1)</f>
        <v>7</v>
      </c>
      <c r="F5226" s="68">
        <f>_xlfn.XLOOKUP(Tabela4[[#This Row],[Destino]],Tabela2[Estado],Tabela2[Id_Porto],-1)</f>
        <v>8</v>
      </c>
      <c r="G5226" s="68">
        <f>_xlfn.XLOOKUP(Tabela4[[#This Row],[Tipo]],Tabela5[Tipo],Tabela5[Id_Carga],-1)</f>
        <v>4</v>
      </c>
      <c r="H5226" s="59">
        <f>MONTH(DATE(2024, FIND(Tabela4[[#This Row],[Mês]], "janfevmarabrmaijunjulagosetoutnovdez")/3 + 1, 1))</f>
        <v>12</v>
      </c>
      <c r="I5226" s="51">
        <v>4</v>
      </c>
      <c r="J5226" s="47">
        <v>8</v>
      </c>
    </row>
    <row r="5227" spans="1:10" x14ac:dyDescent="0.25">
      <c r="A5227" s="59" t="s">
        <v>207</v>
      </c>
      <c r="B5227" s="46" t="s">
        <v>191</v>
      </c>
      <c r="C5227" s="46" t="s">
        <v>182</v>
      </c>
      <c r="D5227" s="46" t="s">
        <v>187</v>
      </c>
      <c r="E5227" s="68">
        <f>_xlfn.XLOOKUP(Tabela4[[#This Row],[Origem]],Tabela2[Estado],Tabela2[Id_Porto],-1)</f>
        <v>7</v>
      </c>
      <c r="F5227" s="68">
        <f>_xlfn.XLOOKUP(Tabela4[[#This Row],[Destino]],Tabela2[Estado],Tabela2[Id_Porto],-1)</f>
        <v>12</v>
      </c>
      <c r="G5227" s="68">
        <f>_xlfn.XLOOKUP(Tabela4[[#This Row],[Tipo]],Tabela5[Tipo],Tabela5[Id_Carga],-1)</f>
        <v>3</v>
      </c>
      <c r="H5227" s="59">
        <f>MONTH(DATE(2024, FIND(Tabela4[[#This Row],[Mês]], "janfevmarabrmaijunjulagosetoutnovdez")/3 + 1, 1))</f>
        <v>12</v>
      </c>
      <c r="I5227" s="51">
        <v>4</v>
      </c>
      <c r="J5227" s="47">
        <v>8</v>
      </c>
    </row>
    <row r="5228" spans="1:10" x14ac:dyDescent="0.25">
      <c r="A5228" s="59" t="s">
        <v>207</v>
      </c>
      <c r="B5228" s="46" t="s">
        <v>193</v>
      </c>
      <c r="C5228" s="46" t="s">
        <v>178</v>
      </c>
      <c r="D5228" s="46" t="s">
        <v>184</v>
      </c>
      <c r="E5228" s="68">
        <f>_xlfn.XLOOKUP(Tabela4[[#This Row],[Origem]],Tabela2[Estado],Tabela2[Id_Porto],-1)</f>
        <v>2</v>
      </c>
      <c r="F5228" s="68">
        <f>_xlfn.XLOOKUP(Tabela4[[#This Row],[Destino]],Tabela2[Estado],Tabela2[Id_Porto],-1)</f>
        <v>9</v>
      </c>
      <c r="G5228" s="68">
        <f>_xlfn.XLOOKUP(Tabela4[[#This Row],[Tipo]],Tabela5[Tipo],Tabela5[Id_Carga],-1)</f>
        <v>4</v>
      </c>
      <c r="H5228" s="59">
        <f>MONTH(DATE(2024, FIND(Tabela4[[#This Row],[Mês]], "janfevmarabrmaijunjulagosetoutnovdez")/3 + 1, 1))</f>
        <v>12</v>
      </c>
      <c r="I5228" s="51">
        <v>4</v>
      </c>
      <c r="J5228" s="47">
        <v>8</v>
      </c>
    </row>
    <row r="5229" spans="1:10" x14ac:dyDescent="0.25">
      <c r="A5229" s="59" t="s">
        <v>207</v>
      </c>
      <c r="B5229" s="46" t="s">
        <v>191</v>
      </c>
      <c r="C5229" s="46" t="s">
        <v>183</v>
      </c>
      <c r="D5229" s="46" t="s">
        <v>177</v>
      </c>
      <c r="E5229" s="68">
        <f>_xlfn.XLOOKUP(Tabela4[[#This Row],[Origem]],Tabela2[Estado],Tabela2[Id_Porto],-1)</f>
        <v>8</v>
      </c>
      <c r="F5229" s="68">
        <f>_xlfn.XLOOKUP(Tabela4[[#This Row],[Destino]],Tabela2[Estado],Tabela2[Id_Porto],-1)</f>
        <v>1</v>
      </c>
      <c r="G5229" s="68">
        <f>_xlfn.XLOOKUP(Tabela4[[#This Row],[Tipo]],Tabela5[Tipo],Tabela5[Id_Carga],-1)</f>
        <v>3</v>
      </c>
      <c r="H5229" s="59">
        <f>MONTH(DATE(2024, FIND(Tabela4[[#This Row],[Mês]], "janfevmarabrmaijunjulagosetoutnovdez")/3 + 1, 1))</f>
        <v>12</v>
      </c>
      <c r="I5229" s="51">
        <v>4</v>
      </c>
      <c r="J5229" s="47">
        <v>8</v>
      </c>
    </row>
    <row r="5230" spans="1:10" x14ac:dyDescent="0.25">
      <c r="A5230" s="59" t="s">
        <v>207</v>
      </c>
      <c r="B5230" s="46" t="s">
        <v>193</v>
      </c>
      <c r="C5230" s="46" t="s">
        <v>183</v>
      </c>
      <c r="D5230" s="46" t="s">
        <v>181</v>
      </c>
      <c r="E5230" s="68">
        <f>_xlfn.XLOOKUP(Tabela4[[#This Row],[Origem]],Tabela2[Estado],Tabela2[Id_Porto],-1)</f>
        <v>8</v>
      </c>
      <c r="F5230" s="68">
        <f>_xlfn.XLOOKUP(Tabela4[[#This Row],[Destino]],Tabela2[Estado],Tabela2[Id_Porto],-1)</f>
        <v>6</v>
      </c>
      <c r="G5230" s="68">
        <f>_xlfn.XLOOKUP(Tabela4[[#This Row],[Tipo]],Tabela5[Tipo],Tabela5[Id_Carga],-1)</f>
        <v>4</v>
      </c>
      <c r="H5230" s="59">
        <f>MONTH(DATE(2024, FIND(Tabela4[[#This Row],[Mês]], "janfevmarabrmaijunjulagosetoutnovdez")/3 + 1, 1))</f>
        <v>12</v>
      </c>
      <c r="I5230" s="51">
        <v>4</v>
      </c>
      <c r="J5230" s="47">
        <v>8</v>
      </c>
    </row>
    <row r="5231" spans="1:10" x14ac:dyDescent="0.25">
      <c r="A5231" s="59" t="s">
        <v>207</v>
      </c>
      <c r="B5231" s="46" t="s">
        <v>191</v>
      </c>
      <c r="C5231" s="46" t="s">
        <v>187</v>
      </c>
      <c r="D5231" s="46" t="s">
        <v>181</v>
      </c>
      <c r="E5231" s="68">
        <f>_xlfn.XLOOKUP(Tabela4[[#This Row],[Origem]],Tabela2[Estado],Tabela2[Id_Porto],-1)</f>
        <v>12</v>
      </c>
      <c r="F5231" s="68">
        <f>_xlfn.XLOOKUP(Tabela4[[#This Row],[Destino]],Tabela2[Estado],Tabela2[Id_Porto],-1)</f>
        <v>6</v>
      </c>
      <c r="G5231" s="68">
        <f>_xlfn.XLOOKUP(Tabela4[[#This Row],[Tipo]],Tabela5[Tipo],Tabela5[Id_Carga],-1)</f>
        <v>3</v>
      </c>
      <c r="H5231" s="59">
        <f>MONTH(DATE(2024, FIND(Tabela4[[#This Row],[Mês]], "janfevmarabrmaijunjulagosetoutnovdez")/3 + 1, 1))</f>
        <v>12</v>
      </c>
      <c r="I5231" s="51">
        <v>4</v>
      </c>
      <c r="J5231" s="47">
        <v>8</v>
      </c>
    </row>
    <row r="5232" spans="1:10" x14ac:dyDescent="0.25">
      <c r="A5232" s="59" t="s">
        <v>207</v>
      </c>
      <c r="B5232" s="46" t="s">
        <v>191</v>
      </c>
      <c r="C5232" s="46" t="s">
        <v>187</v>
      </c>
      <c r="D5232" s="46" t="s">
        <v>186</v>
      </c>
      <c r="E5232" s="68">
        <f>_xlfn.XLOOKUP(Tabela4[[#This Row],[Origem]],Tabela2[Estado],Tabela2[Id_Porto],-1)</f>
        <v>12</v>
      </c>
      <c r="F5232" s="68">
        <f>_xlfn.XLOOKUP(Tabela4[[#This Row],[Destino]],Tabela2[Estado],Tabela2[Id_Porto],-1)</f>
        <v>11</v>
      </c>
      <c r="G5232" s="68">
        <f>_xlfn.XLOOKUP(Tabela4[[#This Row],[Tipo]],Tabela5[Tipo],Tabela5[Id_Carga],-1)</f>
        <v>3</v>
      </c>
      <c r="H5232" s="59">
        <f>MONTH(DATE(2024, FIND(Tabela4[[#This Row],[Mês]], "janfevmarabrmaijunjulagosetoutnovdez")/3 + 1, 1))</f>
        <v>12</v>
      </c>
      <c r="I5232" s="51">
        <v>4</v>
      </c>
      <c r="J5232" s="47">
        <v>8</v>
      </c>
    </row>
    <row r="5233" spans="1:10" x14ac:dyDescent="0.25">
      <c r="A5233" s="59" t="s">
        <v>207</v>
      </c>
      <c r="B5233" s="46" t="s">
        <v>192</v>
      </c>
      <c r="C5233" s="46" t="s">
        <v>186</v>
      </c>
      <c r="D5233" s="46" t="s">
        <v>181</v>
      </c>
      <c r="E5233" s="68">
        <f>_xlfn.XLOOKUP(Tabela4[[#This Row],[Origem]],Tabela2[Estado],Tabela2[Id_Porto],-1)</f>
        <v>11</v>
      </c>
      <c r="F5233" s="68">
        <f>_xlfn.XLOOKUP(Tabela4[[#This Row],[Destino]],Tabela2[Estado],Tabela2[Id_Porto],-1)</f>
        <v>6</v>
      </c>
      <c r="G5233" s="68">
        <f>_xlfn.XLOOKUP(Tabela4[[#This Row],[Tipo]],Tabela5[Tipo],Tabela5[Id_Carga],-1)</f>
        <v>1</v>
      </c>
      <c r="H5233" s="59">
        <f>MONTH(DATE(2024, FIND(Tabela4[[#This Row],[Mês]], "janfevmarabrmaijunjulagosetoutnovdez")/3 + 1, 1))</f>
        <v>12</v>
      </c>
      <c r="I5233" s="51">
        <v>8</v>
      </c>
      <c r="J5233" s="47">
        <v>8</v>
      </c>
    </row>
    <row r="5234" spans="1:10" x14ac:dyDescent="0.25">
      <c r="A5234" s="59" t="s">
        <v>207</v>
      </c>
      <c r="B5234" s="46" t="s">
        <v>191</v>
      </c>
      <c r="C5234" s="46" t="s">
        <v>186</v>
      </c>
      <c r="D5234" s="46" t="s">
        <v>180</v>
      </c>
      <c r="E5234" s="68">
        <f>_xlfn.XLOOKUP(Tabela4[[#This Row],[Origem]],Tabela2[Estado],Tabela2[Id_Porto],-1)</f>
        <v>11</v>
      </c>
      <c r="F5234" s="68">
        <f>_xlfn.XLOOKUP(Tabela4[[#This Row],[Destino]],Tabela2[Estado],Tabela2[Id_Porto],-1)</f>
        <v>5</v>
      </c>
      <c r="G5234" s="68">
        <f>_xlfn.XLOOKUP(Tabela4[[#This Row],[Tipo]],Tabela5[Tipo],Tabela5[Id_Carga],-1)</f>
        <v>3</v>
      </c>
      <c r="H5234" s="59">
        <f>MONTH(DATE(2024, FIND(Tabela4[[#This Row],[Mês]], "janfevmarabrmaijunjulagosetoutnovdez")/3 + 1, 1))</f>
        <v>12</v>
      </c>
      <c r="I5234" s="51">
        <v>4</v>
      </c>
      <c r="J5234" s="47">
        <v>8</v>
      </c>
    </row>
    <row r="5235" spans="1:10" x14ac:dyDescent="0.25">
      <c r="A5235" s="59" t="s">
        <v>207</v>
      </c>
      <c r="B5235" s="46" t="s">
        <v>192</v>
      </c>
      <c r="C5235" s="46" t="s">
        <v>184</v>
      </c>
      <c r="D5235" s="46" t="s">
        <v>177</v>
      </c>
      <c r="E5235" s="68">
        <f>_xlfn.XLOOKUP(Tabela4[[#This Row],[Origem]],Tabela2[Estado],Tabela2[Id_Porto],-1)</f>
        <v>9</v>
      </c>
      <c r="F5235" s="68">
        <f>_xlfn.XLOOKUP(Tabela4[[#This Row],[Destino]],Tabela2[Estado],Tabela2[Id_Porto],-1)</f>
        <v>1</v>
      </c>
      <c r="G5235" s="68">
        <f>_xlfn.XLOOKUP(Tabela4[[#This Row],[Tipo]],Tabela5[Tipo],Tabela5[Id_Carga],-1)</f>
        <v>1</v>
      </c>
      <c r="H5235" s="59">
        <f>MONTH(DATE(2024, FIND(Tabela4[[#This Row],[Mês]], "janfevmarabrmaijunjulagosetoutnovdez")/3 + 1, 1))</f>
        <v>12</v>
      </c>
      <c r="I5235" s="51">
        <v>8</v>
      </c>
      <c r="J5235" s="47">
        <v>8</v>
      </c>
    </row>
    <row r="5236" spans="1:10" x14ac:dyDescent="0.25">
      <c r="A5236" s="59" t="s">
        <v>207</v>
      </c>
      <c r="B5236" s="46" t="s">
        <v>191</v>
      </c>
      <c r="C5236" s="46" t="s">
        <v>184</v>
      </c>
      <c r="D5236" s="46" t="s">
        <v>177</v>
      </c>
      <c r="E5236" s="68">
        <f>_xlfn.XLOOKUP(Tabela4[[#This Row],[Origem]],Tabela2[Estado],Tabela2[Id_Porto],-1)</f>
        <v>9</v>
      </c>
      <c r="F5236" s="68">
        <f>_xlfn.XLOOKUP(Tabela4[[#This Row],[Destino]],Tabela2[Estado],Tabela2[Id_Porto],-1)</f>
        <v>1</v>
      </c>
      <c r="G5236" s="68">
        <f>_xlfn.XLOOKUP(Tabela4[[#This Row],[Tipo]],Tabela5[Tipo],Tabela5[Id_Carga],-1)</f>
        <v>3</v>
      </c>
      <c r="H5236" s="59">
        <f>MONTH(DATE(2024, FIND(Tabela4[[#This Row],[Mês]], "janfevmarabrmaijunjulagosetoutnovdez")/3 + 1, 1))</f>
        <v>12</v>
      </c>
      <c r="I5236" s="51">
        <v>4</v>
      </c>
      <c r="J5236" s="47">
        <v>8</v>
      </c>
    </row>
    <row r="5237" spans="1:10" x14ac:dyDescent="0.25">
      <c r="A5237" s="59" t="s">
        <v>207</v>
      </c>
      <c r="B5237" s="46" t="s">
        <v>191</v>
      </c>
      <c r="C5237" s="46" t="s">
        <v>184</v>
      </c>
      <c r="D5237" s="46" t="s">
        <v>180</v>
      </c>
      <c r="E5237" s="68">
        <f>_xlfn.XLOOKUP(Tabela4[[#This Row],[Origem]],Tabela2[Estado],Tabela2[Id_Porto],-1)</f>
        <v>9</v>
      </c>
      <c r="F5237" s="68">
        <f>_xlfn.XLOOKUP(Tabela4[[#This Row],[Destino]],Tabela2[Estado],Tabela2[Id_Porto],-1)</f>
        <v>5</v>
      </c>
      <c r="G5237" s="68">
        <f>_xlfn.XLOOKUP(Tabela4[[#This Row],[Tipo]],Tabela5[Tipo],Tabela5[Id_Carga],-1)</f>
        <v>3</v>
      </c>
      <c r="H5237" s="59">
        <f>MONTH(DATE(2024, FIND(Tabela4[[#This Row],[Mês]], "janfevmarabrmaijunjulagosetoutnovdez")/3 + 1, 1))</f>
        <v>12</v>
      </c>
      <c r="I5237" s="51">
        <v>4</v>
      </c>
      <c r="J5237" s="47">
        <v>8</v>
      </c>
    </row>
    <row r="5238" spans="1:10" x14ac:dyDescent="0.25">
      <c r="A5238" s="59" t="s">
        <v>207</v>
      </c>
      <c r="B5238" s="46" t="s">
        <v>191</v>
      </c>
      <c r="C5238" s="46" t="s">
        <v>184</v>
      </c>
      <c r="D5238" s="46" t="s">
        <v>180</v>
      </c>
      <c r="E5238" s="68">
        <f>_xlfn.XLOOKUP(Tabela4[[#This Row],[Origem]],Tabela2[Estado],Tabela2[Id_Porto],-1)</f>
        <v>9</v>
      </c>
      <c r="F5238" s="68">
        <f>_xlfn.XLOOKUP(Tabela4[[#This Row],[Destino]],Tabela2[Estado],Tabela2[Id_Porto],-1)</f>
        <v>5</v>
      </c>
      <c r="G5238" s="68">
        <f>_xlfn.XLOOKUP(Tabela4[[#This Row],[Tipo]],Tabela5[Tipo],Tabela5[Id_Carga],-1)</f>
        <v>3</v>
      </c>
      <c r="H5238" s="59">
        <f>MONTH(DATE(2024, FIND(Tabela4[[#This Row],[Mês]], "janfevmarabrmaijunjulagosetoutnovdez")/3 + 1, 1))</f>
        <v>12</v>
      </c>
      <c r="I5238" s="51">
        <v>4</v>
      </c>
      <c r="J5238" s="47">
        <v>8</v>
      </c>
    </row>
    <row r="5239" spans="1:10" x14ac:dyDescent="0.25">
      <c r="A5239" s="59" t="s">
        <v>207</v>
      </c>
      <c r="B5239" s="46" t="s">
        <v>191</v>
      </c>
      <c r="C5239" s="46" t="s">
        <v>184</v>
      </c>
      <c r="D5239" s="46" t="s">
        <v>183</v>
      </c>
      <c r="E5239" s="68">
        <f>_xlfn.XLOOKUP(Tabela4[[#This Row],[Origem]],Tabela2[Estado],Tabela2[Id_Porto],-1)</f>
        <v>9</v>
      </c>
      <c r="F5239" s="68">
        <f>_xlfn.XLOOKUP(Tabela4[[#This Row],[Destino]],Tabela2[Estado],Tabela2[Id_Porto],-1)</f>
        <v>8</v>
      </c>
      <c r="G5239" s="68">
        <f>_xlfn.XLOOKUP(Tabela4[[#This Row],[Tipo]],Tabela5[Tipo],Tabela5[Id_Carga],-1)</f>
        <v>3</v>
      </c>
      <c r="H5239" s="59">
        <f>MONTH(DATE(2024, FIND(Tabela4[[#This Row],[Mês]], "janfevmarabrmaijunjulagosetoutnovdez")/3 + 1, 1))</f>
        <v>12</v>
      </c>
      <c r="I5239" s="51">
        <v>4</v>
      </c>
      <c r="J5239" s="47">
        <v>8</v>
      </c>
    </row>
    <row r="5240" spans="1:10" x14ac:dyDescent="0.25">
      <c r="A5240" s="59" t="s">
        <v>207</v>
      </c>
      <c r="B5240" s="46" t="s">
        <v>192</v>
      </c>
      <c r="C5240" s="46" t="s">
        <v>180</v>
      </c>
      <c r="D5240" s="46" t="s">
        <v>181</v>
      </c>
      <c r="E5240" s="68">
        <f>_xlfn.XLOOKUP(Tabela4[[#This Row],[Origem]],Tabela2[Estado],Tabela2[Id_Porto],-1)</f>
        <v>5</v>
      </c>
      <c r="F5240" s="68">
        <f>_xlfn.XLOOKUP(Tabela4[[#This Row],[Destino]],Tabela2[Estado],Tabela2[Id_Porto],-1)</f>
        <v>6</v>
      </c>
      <c r="G5240" s="68">
        <f>_xlfn.XLOOKUP(Tabela4[[#This Row],[Tipo]],Tabela5[Tipo],Tabela5[Id_Carga],-1)</f>
        <v>1</v>
      </c>
      <c r="H5240" s="59">
        <f>MONTH(DATE(2024, FIND(Tabela4[[#This Row],[Mês]], "janfevmarabrmaijunjulagosetoutnovdez")/3 + 1, 1))</f>
        <v>12</v>
      </c>
      <c r="I5240" s="51">
        <v>7</v>
      </c>
      <c r="J5240" s="47">
        <v>7</v>
      </c>
    </row>
    <row r="5241" spans="1:10" x14ac:dyDescent="0.25">
      <c r="A5241" s="59" t="s">
        <v>207</v>
      </c>
      <c r="B5241" s="46" t="s">
        <v>192</v>
      </c>
      <c r="C5241" s="46" t="s">
        <v>180</v>
      </c>
      <c r="D5241" s="46" t="s">
        <v>187</v>
      </c>
      <c r="E5241" s="68">
        <f>_xlfn.XLOOKUP(Tabela4[[#This Row],[Origem]],Tabela2[Estado],Tabela2[Id_Porto],-1)</f>
        <v>5</v>
      </c>
      <c r="F5241" s="68">
        <f>_xlfn.XLOOKUP(Tabela4[[#This Row],[Destino]],Tabela2[Estado],Tabela2[Id_Porto],-1)</f>
        <v>12</v>
      </c>
      <c r="G5241" s="68">
        <f>_xlfn.XLOOKUP(Tabela4[[#This Row],[Tipo]],Tabela5[Tipo],Tabela5[Id_Carga],-1)</f>
        <v>1</v>
      </c>
      <c r="H5241" s="59">
        <f>MONTH(DATE(2024, FIND(Tabela4[[#This Row],[Mês]], "janfevmarabrmaijunjulagosetoutnovdez")/3 + 1, 1))</f>
        <v>12</v>
      </c>
      <c r="I5241" s="51">
        <v>7</v>
      </c>
      <c r="J5241" s="47">
        <v>7</v>
      </c>
    </row>
    <row r="5242" spans="1:10" x14ac:dyDescent="0.25">
      <c r="A5242" s="59" t="s">
        <v>207</v>
      </c>
      <c r="B5242" s="46" t="s">
        <v>192</v>
      </c>
      <c r="C5242" s="46" t="s">
        <v>180</v>
      </c>
      <c r="D5242" s="46" t="s">
        <v>186</v>
      </c>
      <c r="E5242" s="68">
        <f>_xlfn.XLOOKUP(Tabela4[[#This Row],[Origem]],Tabela2[Estado],Tabela2[Id_Porto],-1)</f>
        <v>5</v>
      </c>
      <c r="F5242" s="68">
        <f>_xlfn.XLOOKUP(Tabela4[[#This Row],[Destino]],Tabela2[Estado],Tabela2[Id_Porto],-1)</f>
        <v>11</v>
      </c>
      <c r="G5242" s="68">
        <f>_xlfn.XLOOKUP(Tabela4[[#This Row],[Tipo]],Tabela5[Tipo],Tabela5[Id_Carga],-1)</f>
        <v>1</v>
      </c>
      <c r="H5242" s="59">
        <f>MONTH(DATE(2024, FIND(Tabela4[[#This Row],[Mês]], "janfevmarabrmaijunjulagosetoutnovdez")/3 + 1, 1))</f>
        <v>12</v>
      </c>
      <c r="I5242" s="51">
        <v>7</v>
      </c>
      <c r="J5242" s="47">
        <v>7</v>
      </c>
    </row>
    <row r="5243" spans="1:10" x14ac:dyDescent="0.25">
      <c r="A5243" s="59" t="s">
        <v>207</v>
      </c>
      <c r="B5243" s="46" t="s">
        <v>191</v>
      </c>
      <c r="C5243" s="46" t="s">
        <v>177</v>
      </c>
      <c r="D5243" s="46" t="s">
        <v>181</v>
      </c>
      <c r="E5243" s="68">
        <f>_xlfn.XLOOKUP(Tabela4[[#This Row],[Origem]],Tabela2[Estado],Tabela2[Id_Porto],-1)</f>
        <v>1</v>
      </c>
      <c r="F5243" s="68">
        <f>_xlfn.XLOOKUP(Tabela4[[#This Row],[Destino]],Tabela2[Estado],Tabela2[Id_Porto],-1)</f>
        <v>6</v>
      </c>
      <c r="G5243" s="68">
        <f>_xlfn.XLOOKUP(Tabela4[[#This Row],[Tipo]],Tabela5[Tipo],Tabela5[Id_Carga],-1)</f>
        <v>3</v>
      </c>
      <c r="H5243" s="59">
        <f>MONTH(DATE(2024, FIND(Tabela4[[#This Row],[Mês]], "janfevmarabrmaijunjulagosetoutnovdez")/3 + 1, 1))</f>
        <v>12</v>
      </c>
      <c r="I5243" s="51">
        <v>3</v>
      </c>
      <c r="J5243" s="47">
        <v>6</v>
      </c>
    </row>
    <row r="5244" spans="1:10" x14ac:dyDescent="0.25">
      <c r="A5244" s="59" t="s">
        <v>207</v>
      </c>
      <c r="B5244" s="46" t="s">
        <v>191</v>
      </c>
      <c r="C5244" s="46" t="s">
        <v>177</v>
      </c>
      <c r="D5244" s="46" t="s">
        <v>184</v>
      </c>
      <c r="E5244" s="68">
        <f>_xlfn.XLOOKUP(Tabela4[[#This Row],[Origem]],Tabela2[Estado],Tabela2[Id_Porto],-1)</f>
        <v>1</v>
      </c>
      <c r="F5244" s="68">
        <f>_xlfn.XLOOKUP(Tabela4[[#This Row],[Destino]],Tabela2[Estado],Tabela2[Id_Porto],-1)</f>
        <v>9</v>
      </c>
      <c r="G5244" s="68">
        <f>_xlfn.XLOOKUP(Tabela4[[#This Row],[Tipo]],Tabela5[Tipo],Tabela5[Id_Carga],-1)</f>
        <v>3</v>
      </c>
      <c r="H5244" s="59">
        <f>MONTH(DATE(2024, FIND(Tabela4[[#This Row],[Mês]], "janfevmarabrmaijunjulagosetoutnovdez")/3 + 1, 1))</f>
        <v>12</v>
      </c>
      <c r="I5244" s="51">
        <v>3</v>
      </c>
      <c r="J5244" s="47">
        <v>6</v>
      </c>
    </row>
    <row r="5245" spans="1:10" x14ac:dyDescent="0.25">
      <c r="A5245" s="59" t="s">
        <v>207</v>
      </c>
      <c r="B5245" s="46" t="s">
        <v>192</v>
      </c>
      <c r="C5245" s="46" t="s">
        <v>181</v>
      </c>
      <c r="D5245" s="46" t="s">
        <v>177</v>
      </c>
      <c r="E5245" s="68">
        <f>_xlfn.XLOOKUP(Tabela4[[#This Row],[Origem]],Tabela2[Estado],Tabela2[Id_Porto],-1)</f>
        <v>6</v>
      </c>
      <c r="F5245" s="68">
        <f>_xlfn.XLOOKUP(Tabela4[[#This Row],[Destino]],Tabela2[Estado],Tabela2[Id_Porto],-1)</f>
        <v>1</v>
      </c>
      <c r="G5245" s="68">
        <f>_xlfn.XLOOKUP(Tabela4[[#This Row],[Tipo]],Tabela5[Tipo],Tabela5[Id_Carga],-1)</f>
        <v>1</v>
      </c>
      <c r="H5245" s="59">
        <f>MONTH(DATE(2024, FIND(Tabela4[[#This Row],[Mês]], "janfevmarabrmaijunjulagosetoutnovdez")/3 + 1, 1))</f>
        <v>12</v>
      </c>
      <c r="I5245" s="51">
        <v>6</v>
      </c>
      <c r="J5245" s="47">
        <v>6</v>
      </c>
    </row>
    <row r="5246" spans="1:10" x14ac:dyDescent="0.25">
      <c r="A5246" s="59" t="s">
        <v>207</v>
      </c>
      <c r="B5246" s="46" t="s">
        <v>191</v>
      </c>
      <c r="C5246" s="46" t="s">
        <v>181</v>
      </c>
      <c r="D5246" s="46" t="s">
        <v>86</v>
      </c>
      <c r="E5246" s="68">
        <f>_xlfn.XLOOKUP(Tabela4[[#This Row],[Origem]],Tabela2[Estado],Tabela2[Id_Porto],-1)</f>
        <v>6</v>
      </c>
      <c r="F5246" s="68">
        <f>_xlfn.XLOOKUP(Tabela4[[#This Row],[Destino]],Tabela2[Estado],Tabela2[Id_Porto],-1)</f>
        <v>4</v>
      </c>
      <c r="G5246" s="68">
        <f>_xlfn.XLOOKUP(Tabela4[[#This Row],[Tipo]],Tabela5[Tipo],Tabela5[Id_Carga],-1)</f>
        <v>3</v>
      </c>
      <c r="H5246" s="59">
        <f>MONTH(DATE(2024, FIND(Tabela4[[#This Row],[Mês]], "janfevmarabrmaijunjulagosetoutnovdez")/3 + 1, 1))</f>
        <v>12</v>
      </c>
      <c r="I5246" s="51">
        <v>3</v>
      </c>
      <c r="J5246" s="47">
        <v>6</v>
      </c>
    </row>
    <row r="5247" spans="1:10" x14ac:dyDescent="0.25">
      <c r="A5247" s="59" t="s">
        <v>207</v>
      </c>
      <c r="B5247" s="46" t="s">
        <v>192</v>
      </c>
      <c r="C5247" s="46" t="s">
        <v>181</v>
      </c>
      <c r="D5247" s="46" t="s">
        <v>187</v>
      </c>
      <c r="E5247" s="68">
        <f>_xlfn.XLOOKUP(Tabela4[[#This Row],[Origem]],Tabela2[Estado],Tabela2[Id_Porto],-1)</f>
        <v>6</v>
      </c>
      <c r="F5247" s="68">
        <f>_xlfn.XLOOKUP(Tabela4[[#This Row],[Destino]],Tabela2[Estado],Tabela2[Id_Porto],-1)</f>
        <v>12</v>
      </c>
      <c r="G5247" s="68">
        <f>_xlfn.XLOOKUP(Tabela4[[#This Row],[Tipo]],Tabela5[Tipo],Tabela5[Id_Carga],-1)</f>
        <v>1</v>
      </c>
      <c r="H5247" s="59">
        <f>MONTH(DATE(2024, FIND(Tabela4[[#This Row],[Mês]], "janfevmarabrmaijunjulagosetoutnovdez")/3 + 1, 1))</f>
        <v>12</v>
      </c>
      <c r="I5247" s="51">
        <v>6</v>
      </c>
      <c r="J5247" s="47">
        <v>6</v>
      </c>
    </row>
    <row r="5248" spans="1:10" x14ac:dyDescent="0.25">
      <c r="A5248" s="59" t="s">
        <v>207</v>
      </c>
      <c r="B5248" s="46" t="s">
        <v>191</v>
      </c>
      <c r="C5248" s="46" t="s">
        <v>181</v>
      </c>
      <c r="D5248" s="46" t="s">
        <v>186</v>
      </c>
      <c r="E5248" s="68">
        <f>_xlfn.XLOOKUP(Tabela4[[#This Row],[Origem]],Tabela2[Estado],Tabela2[Id_Porto],-1)</f>
        <v>6</v>
      </c>
      <c r="F5248" s="68">
        <f>_xlfn.XLOOKUP(Tabela4[[#This Row],[Destino]],Tabela2[Estado],Tabela2[Id_Porto],-1)</f>
        <v>11</v>
      </c>
      <c r="G5248" s="68">
        <f>_xlfn.XLOOKUP(Tabela4[[#This Row],[Tipo]],Tabela5[Tipo],Tabela5[Id_Carga],-1)</f>
        <v>3</v>
      </c>
      <c r="H5248" s="59">
        <f>MONTH(DATE(2024, FIND(Tabela4[[#This Row],[Mês]], "janfevmarabrmaijunjulagosetoutnovdez")/3 + 1, 1))</f>
        <v>12</v>
      </c>
      <c r="I5248" s="51">
        <v>3</v>
      </c>
      <c r="J5248" s="47">
        <v>6</v>
      </c>
    </row>
    <row r="5249" spans="1:10" x14ac:dyDescent="0.25">
      <c r="A5249" s="59" t="s">
        <v>207</v>
      </c>
      <c r="B5249" s="46" t="s">
        <v>193</v>
      </c>
      <c r="C5249" s="46" t="s">
        <v>86</v>
      </c>
      <c r="D5249" s="46" t="s">
        <v>186</v>
      </c>
      <c r="E5249" s="68">
        <f>_xlfn.XLOOKUP(Tabela4[[#This Row],[Origem]],Tabela2[Estado],Tabela2[Id_Porto],-1)</f>
        <v>4</v>
      </c>
      <c r="F5249" s="68">
        <f>_xlfn.XLOOKUP(Tabela4[[#This Row],[Destino]],Tabela2[Estado],Tabela2[Id_Porto],-1)</f>
        <v>11</v>
      </c>
      <c r="G5249" s="68">
        <f>_xlfn.XLOOKUP(Tabela4[[#This Row],[Tipo]],Tabela5[Tipo],Tabela5[Id_Carga],-1)</f>
        <v>4</v>
      </c>
      <c r="H5249" s="59">
        <f>MONTH(DATE(2024, FIND(Tabela4[[#This Row],[Mês]], "janfevmarabrmaijunjulagosetoutnovdez")/3 + 1, 1))</f>
        <v>12</v>
      </c>
      <c r="I5249" s="51">
        <v>3</v>
      </c>
      <c r="J5249" s="47">
        <v>6</v>
      </c>
    </row>
    <row r="5250" spans="1:10" x14ac:dyDescent="0.25">
      <c r="A5250" s="59" t="s">
        <v>207</v>
      </c>
      <c r="B5250" s="46" t="s">
        <v>191</v>
      </c>
      <c r="C5250" s="46" t="s">
        <v>180</v>
      </c>
      <c r="D5250" s="46" t="s">
        <v>86</v>
      </c>
      <c r="E5250" s="68">
        <f>_xlfn.XLOOKUP(Tabela4[[#This Row],[Origem]],Tabela2[Estado],Tabela2[Id_Porto],-1)</f>
        <v>5</v>
      </c>
      <c r="F5250" s="68">
        <f>_xlfn.XLOOKUP(Tabela4[[#This Row],[Destino]],Tabela2[Estado],Tabela2[Id_Porto],-1)</f>
        <v>4</v>
      </c>
      <c r="G5250" s="68">
        <f>_xlfn.XLOOKUP(Tabela4[[#This Row],[Tipo]],Tabela5[Tipo],Tabela5[Id_Carga],-1)</f>
        <v>3</v>
      </c>
      <c r="H5250" s="59">
        <f>MONTH(DATE(2024, FIND(Tabela4[[#This Row],[Mês]], "janfevmarabrmaijunjulagosetoutnovdez")/3 + 1, 1))</f>
        <v>12</v>
      </c>
      <c r="I5250" s="51">
        <v>3</v>
      </c>
      <c r="J5250" s="47">
        <v>6</v>
      </c>
    </row>
    <row r="5251" spans="1:10" x14ac:dyDescent="0.25">
      <c r="A5251" s="59" t="s">
        <v>207</v>
      </c>
      <c r="B5251" s="46" t="s">
        <v>193</v>
      </c>
      <c r="C5251" s="46" t="s">
        <v>180</v>
      </c>
      <c r="D5251" s="46" t="s">
        <v>186</v>
      </c>
      <c r="E5251" s="68">
        <f>_xlfn.XLOOKUP(Tabela4[[#This Row],[Origem]],Tabela2[Estado],Tabela2[Id_Porto],-1)</f>
        <v>5</v>
      </c>
      <c r="F5251" s="68">
        <f>_xlfn.XLOOKUP(Tabela4[[#This Row],[Destino]],Tabela2[Estado],Tabela2[Id_Porto],-1)</f>
        <v>11</v>
      </c>
      <c r="G5251" s="68">
        <f>_xlfn.XLOOKUP(Tabela4[[#This Row],[Tipo]],Tabela5[Tipo],Tabela5[Id_Carga],-1)</f>
        <v>4</v>
      </c>
      <c r="H5251" s="59">
        <f>MONTH(DATE(2024, FIND(Tabela4[[#This Row],[Mês]], "janfevmarabrmaijunjulagosetoutnovdez")/3 + 1, 1))</f>
        <v>12</v>
      </c>
      <c r="I5251" s="51">
        <v>3</v>
      </c>
      <c r="J5251" s="47">
        <v>6</v>
      </c>
    </row>
    <row r="5252" spans="1:10" x14ac:dyDescent="0.25">
      <c r="A5252" s="59" t="s">
        <v>207</v>
      </c>
      <c r="B5252" s="46" t="s">
        <v>191</v>
      </c>
      <c r="C5252" s="46" t="s">
        <v>180</v>
      </c>
      <c r="D5252" s="46" t="s">
        <v>184</v>
      </c>
      <c r="E5252" s="68">
        <f>_xlfn.XLOOKUP(Tabela4[[#This Row],[Origem]],Tabela2[Estado],Tabela2[Id_Porto],-1)</f>
        <v>5</v>
      </c>
      <c r="F5252" s="68">
        <f>_xlfn.XLOOKUP(Tabela4[[#This Row],[Destino]],Tabela2[Estado],Tabela2[Id_Porto],-1)</f>
        <v>9</v>
      </c>
      <c r="G5252" s="68">
        <f>_xlfn.XLOOKUP(Tabela4[[#This Row],[Tipo]],Tabela5[Tipo],Tabela5[Id_Carga],-1)</f>
        <v>3</v>
      </c>
      <c r="H5252" s="59">
        <f>MONTH(DATE(2024, FIND(Tabela4[[#This Row],[Mês]], "janfevmarabrmaijunjulagosetoutnovdez")/3 + 1, 1))</f>
        <v>12</v>
      </c>
      <c r="I5252" s="51">
        <v>6</v>
      </c>
      <c r="J5252" s="47">
        <v>6</v>
      </c>
    </row>
    <row r="5253" spans="1:10" x14ac:dyDescent="0.25">
      <c r="A5253" s="59" t="s">
        <v>207</v>
      </c>
      <c r="B5253" s="46" t="s">
        <v>191</v>
      </c>
      <c r="C5253" s="46" t="s">
        <v>183</v>
      </c>
      <c r="D5253" s="46" t="s">
        <v>186</v>
      </c>
      <c r="E5253" s="68">
        <f>_xlfn.XLOOKUP(Tabela4[[#This Row],[Origem]],Tabela2[Estado],Tabela2[Id_Porto],-1)</f>
        <v>8</v>
      </c>
      <c r="F5253" s="68">
        <f>_xlfn.XLOOKUP(Tabela4[[#This Row],[Destino]],Tabela2[Estado],Tabela2[Id_Porto],-1)</f>
        <v>11</v>
      </c>
      <c r="G5253" s="68">
        <f>_xlfn.XLOOKUP(Tabela4[[#This Row],[Tipo]],Tabela5[Tipo],Tabela5[Id_Carga],-1)</f>
        <v>3</v>
      </c>
      <c r="H5253" s="59">
        <f>MONTH(DATE(2024, FIND(Tabela4[[#This Row],[Mês]], "janfevmarabrmaijunjulagosetoutnovdez")/3 + 1, 1))</f>
        <v>12</v>
      </c>
      <c r="I5253" s="51">
        <v>3</v>
      </c>
      <c r="J5253" s="47">
        <v>6</v>
      </c>
    </row>
    <row r="5254" spans="1:10" x14ac:dyDescent="0.25">
      <c r="A5254" s="59" t="s">
        <v>207</v>
      </c>
      <c r="B5254" s="46" t="s">
        <v>192</v>
      </c>
      <c r="C5254" s="46" t="s">
        <v>183</v>
      </c>
      <c r="D5254" s="46" t="s">
        <v>184</v>
      </c>
      <c r="E5254" s="68">
        <f>_xlfn.XLOOKUP(Tabela4[[#This Row],[Origem]],Tabela2[Estado],Tabela2[Id_Porto],-1)</f>
        <v>8</v>
      </c>
      <c r="F5254" s="68">
        <f>_xlfn.XLOOKUP(Tabela4[[#This Row],[Destino]],Tabela2[Estado],Tabela2[Id_Porto],-1)</f>
        <v>9</v>
      </c>
      <c r="G5254" s="68">
        <f>_xlfn.XLOOKUP(Tabela4[[#This Row],[Tipo]],Tabela5[Tipo],Tabela5[Id_Carga],-1)</f>
        <v>1</v>
      </c>
      <c r="H5254" s="59">
        <f>MONTH(DATE(2024, FIND(Tabela4[[#This Row],[Mês]], "janfevmarabrmaijunjulagosetoutnovdez")/3 + 1, 1))</f>
        <v>12</v>
      </c>
      <c r="I5254" s="51">
        <v>6</v>
      </c>
      <c r="J5254" s="47">
        <v>6</v>
      </c>
    </row>
    <row r="5255" spans="1:10" x14ac:dyDescent="0.25">
      <c r="A5255" s="59" t="s">
        <v>207</v>
      </c>
      <c r="B5255" s="46" t="s">
        <v>191</v>
      </c>
      <c r="C5255" s="46" t="s">
        <v>186</v>
      </c>
      <c r="D5255" s="46" t="s">
        <v>86</v>
      </c>
      <c r="E5255" s="68">
        <f>_xlfn.XLOOKUP(Tabela4[[#This Row],[Origem]],Tabela2[Estado],Tabela2[Id_Porto],-1)</f>
        <v>11</v>
      </c>
      <c r="F5255" s="68">
        <f>_xlfn.XLOOKUP(Tabela4[[#This Row],[Destino]],Tabela2[Estado],Tabela2[Id_Porto],-1)</f>
        <v>4</v>
      </c>
      <c r="G5255" s="68">
        <f>_xlfn.XLOOKUP(Tabela4[[#This Row],[Tipo]],Tabela5[Tipo],Tabela5[Id_Carga],-1)</f>
        <v>3</v>
      </c>
      <c r="H5255" s="59">
        <f>MONTH(DATE(2024, FIND(Tabela4[[#This Row],[Mês]], "janfevmarabrmaijunjulagosetoutnovdez")/3 + 1, 1))</f>
        <v>12</v>
      </c>
      <c r="I5255" s="51">
        <v>3</v>
      </c>
      <c r="J5255" s="47">
        <v>6</v>
      </c>
    </row>
    <row r="5256" spans="1:10" x14ac:dyDescent="0.25">
      <c r="A5256" s="59" t="s">
        <v>207</v>
      </c>
      <c r="B5256" s="46" t="s">
        <v>192</v>
      </c>
      <c r="C5256" s="46" t="s">
        <v>186</v>
      </c>
      <c r="D5256" s="46" t="s">
        <v>180</v>
      </c>
      <c r="E5256" s="68">
        <f>_xlfn.XLOOKUP(Tabela4[[#This Row],[Origem]],Tabela2[Estado],Tabela2[Id_Porto],-1)</f>
        <v>11</v>
      </c>
      <c r="F5256" s="68">
        <f>_xlfn.XLOOKUP(Tabela4[[#This Row],[Destino]],Tabela2[Estado],Tabela2[Id_Porto],-1)</f>
        <v>5</v>
      </c>
      <c r="G5256" s="68">
        <f>_xlfn.XLOOKUP(Tabela4[[#This Row],[Tipo]],Tabela5[Tipo],Tabela5[Id_Carga],-1)</f>
        <v>1</v>
      </c>
      <c r="H5256" s="59">
        <f>MONTH(DATE(2024, FIND(Tabela4[[#This Row],[Mês]], "janfevmarabrmaijunjulagosetoutnovdez")/3 + 1, 1))</f>
        <v>12</v>
      </c>
      <c r="I5256" s="51">
        <v>6</v>
      </c>
      <c r="J5256" s="47">
        <v>6</v>
      </c>
    </row>
    <row r="5257" spans="1:10" x14ac:dyDescent="0.25">
      <c r="A5257" s="59" t="s">
        <v>207</v>
      </c>
      <c r="B5257" s="46" t="s">
        <v>193</v>
      </c>
      <c r="C5257" s="46" t="s">
        <v>186</v>
      </c>
      <c r="D5257" s="46" t="s">
        <v>184</v>
      </c>
      <c r="E5257" s="68">
        <f>_xlfn.XLOOKUP(Tabela4[[#This Row],[Origem]],Tabela2[Estado],Tabela2[Id_Porto],-1)</f>
        <v>11</v>
      </c>
      <c r="F5257" s="68">
        <f>_xlfn.XLOOKUP(Tabela4[[#This Row],[Destino]],Tabela2[Estado],Tabela2[Id_Porto],-1)</f>
        <v>9</v>
      </c>
      <c r="G5257" s="68">
        <f>_xlfn.XLOOKUP(Tabela4[[#This Row],[Tipo]],Tabela5[Tipo],Tabela5[Id_Carga],-1)</f>
        <v>4</v>
      </c>
      <c r="H5257" s="59">
        <f>MONTH(DATE(2024, FIND(Tabela4[[#This Row],[Mês]], "janfevmarabrmaijunjulagosetoutnovdez")/3 + 1, 1))</f>
        <v>12</v>
      </c>
      <c r="I5257" s="51">
        <v>3</v>
      </c>
      <c r="J5257" s="47">
        <v>6</v>
      </c>
    </row>
    <row r="5258" spans="1:10" x14ac:dyDescent="0.25">
      <c r="A5258" s="59" t="s">
        <v>207</v>
      </c>
      <c r="B5258" s="46" t="s">
        <v>191</v>
      </c>
      <c r="C5258" s="46" t="s">
        <v>184</v>
      </c>
      <c r="D5258" s="46" t="s">
        <v>180</v>
      </c>
      <c r="E5258" s="68">
        <f>_xlfn.XLOOKUP(Tabela4[[#This Row],[Origem]],Tabela2[Estado],Tabela2[Id_Porto],-1)</f>
        <v>9</v>
      </c>
      <c r="F5258" s="68">
        <f>_xlfn.XLOOKUP(Tabela4[[#This Row],[Destino]],Tabela2[Estado],Tabela2[Id_Porto],-1)</f>
        <v>5</v>
      </c>
      <c r="G5258" s="68">
        <f>_xlfn.XLOOKUP(Tabela4[[#This Row],[Tipo]],Tabela5[Tipo],Tabela5[Id_Carga],-1)</f>
        <v>3</v>
      </c>
      <c r="H5258" s="59">
        <f>MONTH(DATE(2024, FIND(Tabela4[[#This Row],[Mês]], "janfevmarabrmaijunjulagosetoutnovdez")/3 + 1, 1))</f>
        <v>12</v>
      </c>
      <c r="I5258" s="51">
        <v>3</v>
      </c>
      <c r="J5258" s="47">
        <v>6</v>
      </c>
    </row>
    <row r="5259" spans="1:10" x14ac:dyDescent="0.25">
      <c r="A5259" s="59" t="s">
        <v>207</v>
      </c>
      <c r="B5259" s="46" t="s">
        <v>191</v>
      </c>
      <c r="C5259" s="46" t="s">
        <v>184</v>
      </c>
      <c r="D5259" s="46" t="s">
        <v>183</v>
      </c>
      <c r="E5259" s="68">
        <f>_xlfn.XLOOKUP(Tabela4[[#This Row],[Origem]],Tabela2[Estado],Tabela2[Id_Porto],-1)</f>
        <v>9</v>
      </c>
      <c r="F5259" s="68">
        <f>_xlfn.XLOOKUP(Tabela4[[#This Row],[Destino]],Tabela2[Estado],Tabela2[Id_Porto],-1)</f>
        <v>8</v>
      </c>
      <c r="G5259" s="68">
        <f>_xlfn.XLOOKUP(Tabela4[[#This Row],[Tipo]],Tabela5[Tipo],Tabela5[Id_Carga],-1)</f>
        <v>3</v>
      </c>
      <c r="H5259" s="59">
        <f>MONTH(DATE(2024, FIND(Tabela4[[#This Row],[Mês]], "janfevmarabrmaijunjulagosetoutnovdez")/3 + 1, 1))</f>
        <v>12</v>
      </c>
      <c r="I5259" s="51">
        <v>3</v>
      </c>
      <c r="J5259" s="47">
        <v>6</v>
      </c>
    </row>
    <row r="5260" spans="1:10" x14ac:dyDescent="0.25">
      <c r="A5260" s="59" t="s">
        <v>207</v>
      </c>
      <c r="B5260" s="46" t="s">
        <v>192</v>
      </c>
      <c r="C5260" s="46" t="s">
        <v>181</v>
      </c>
      <c r="D5260" s="46" t="s">
        <v>177</v>
      </c>
      <c r="E5260" s="68">
        <f>_xlfn.XLOOKUP(Tabela4[[#This Row],[Origem]],Tabela2[Estado],Tabela2[Id_Porto],-1)</f>
        <v>6</v>
      </c>
      <c r="F5260" s="68">
        <f>_xlfn.XLOOKUP(Tabela4[[#This Row],[Destino]],Tabela2[Estado],Tabela2[Id_Porto],-1)</f>
        <v>1</v>
      </c>
      <c r="G5260" s="68">
        <f>_xlfn.XLOOKUP(Tabela4[[#This Row],[Tipo]],Tabela5[Tipo],Tabela5[Id_Carga],-1)</f>
        <v>1</v>
      </c>
      <c r="H5260" s="59">
        <f>MONTH(DATE(2024, FIND(Tabela4[[#This Row],[Mês]], "janfevmarabrmaijunjulagosetoutnovdez")/3 + 1, 1))</f>
        <v>12</v>
      </c>
      <c r="I5260" s="51">
        <v>5</v>
      </c>
      <c r="J5260" s="47">
        <v>5</v>
      </c>
    </row>
    <row r="5261" spans="1:10" x14ac:dyDescent="0.25">
      <c r="A5261" s="59" t="s">
        <v>207</v>
      </c>
      <c r="B5261" s="46" t="s">
        <v>192</v>
      </c>
      <c r="C5261" s="46" t="s">
        <v>180</v>
      </c>
      <c r="D5261" s="46" t="s">
        <v>186</v>
      </c>
      <c r="E5261" s="68">
        <f>_xlfn.XLOOKUP(Tabela4[[#This Row],[Origem]],Tabela2[Estado],Tabela2[Id_Porto],-1)</f>
        <v>5</v>
      </c>
      <c r="F5261" s="68">
        <f>_xlfn.XLOOKUP(Tabela4[[#This Row],[Destino]],Tabela2[Estado],Tabela2[Id_Porto],-1)</f>
        <v>11</v>
      </c>
      <c r="G5261" s="68">
        <f>_xlfn.XLOOKUP(Tabela4[[#This Row],[Tipo]],Tabela5[Tipo],Tabela5[Id_Carga],-1)</f>
        <v>1</v>
      </c>
      <c r="H5261" s="59">
        <f>MONTH(DATE(2024, FIND(Tabela4[[#This Row],[Mês]], "janfevmarabrmaijunjulagosetoutnovdez")/3 + 1, 1))</f>
        <v>12</v>
      </c>
      <c r="I5261" s="51">
        <v>5</v>
      </c>
      <c r="J5261" s="47">
        <v>5</v>
      </c>
    </row>
    <row r="5262" spans="1:10" x14ac:dyDescent="0.25">
      <c r="A5262" s="59" t="s">
        <v>207</v>
      </c>
      <c r="B5262" s="46" t="s">
        <v>192</v>
      </c>
      <c r="C5262" s="46" t="s">
        <v>183</v>
      </c>
      <c r="D5262" s="46" t="s">
        <v>186</v>
      </c>
      <c r="E5262" s="68">
        <f>_xlfn.XLOOKUP(Tabela4[[#This Row],[Origem]],Tabela2[Estado],Tabela2[Id_Porto],-1)</f>
        <v>8</v>
      </c>
      <c r="F5262" s="68">
        <f>_xlfn.XLOOKUP(Tabela4[[#This Row],[Destino]],Tabela2[Estado],Tabela2[Id_Porto],-1)</f>
        <v>11</v>
      </c>
      <c r="G5262" s="68">
        <f>_xlfn.XLOOKUP(Tabela4[[#This Row],[Tipo]],Tabela5[Tipo],Tabela5[Id_Carga],-1)</f>
        <v>1</v>
      </c>
      <c r="H5262" s="59">
        <f>MONTH(DATE(2024, FIND(Tabela4[[#This Row],[Mês]], "janfevmarabrmaijunjulagosetoutnovdez")/3 + 1, 1))</f>
        <v>12</v>
      </c>
      <c r="I5262" s="51">
        <v>5</v>
      </c>
      <c r="J5262" s="47">
        <v>5</v>
      </c>
    </row>
    <row r="5263" spans="1:10" x14ac:dyDescent="0.25">
      <c r="A5263" s="59" t="s">
        <v>207</v>
      </c>
      <c r="B5263" s="46" t="s">
        <v>192</v>
      </c>
      <c r="C5263" s="46" t="s">
        <v>187</v>
      </c>
      <c r="D5263" s="46" t="s">
        <v>177</v>
      </c>
      <c r="E5263" s="68">
        <f>_xlfn.XLOOKUP(Tabela4[[#This Row],[Origem]],Tabela2[Estado],Tabela2[Id_Porto],-1)</f>
        <v>12</v>
      </c>
      <c r="F5263" s="68">
        <f>_xlfn.XLOOKUP(Tabela4[[#This Row],[Destino]],Tabela2[Estado],Tabela2[Id_Porto],-1)</f>
        <v>1</v>
      </c>
      <c r="G5263" s="68">
        <f>_xlfn.XLOOKUP(Tabela4[[#This Row],[Tipo]],Tabela5[Tipo],Tabela5[Id_Carga],-1)</f>
        <v>1</v>
      </c>
      <c r="H5263" s="59">
        <f>MONTH(DATE(2024, FIND(Tabela4[[#This Row],[Mês]], "janfevmarabrmaijunjulagosetoutnovdez")/3 + 1, 1))</f>
        <v>12</v>
      </c>
      <c r="I5263" s="51">
        <v>5</v>
      </c>
      <c r="J5263" s="47">
        <v>5</v>
      </c>
    </row>
    <row r="5264" spans="1:10" x14ac:dyDescent="0.25">
      <c r="A5264" s="59" t="s">
        <v>207</v>
      </c>
      <c r="B5264" s="46" t="s">
        <v>192</v>
      </c>
      <c r="C5264" s="46" t="s">
        <v>186</v>
      </c>
      <c r="D5264" s="46" t="s">
        <v>177</v>
      </c>
      <c r="E5264" s="68">
        <f>_xlfn.XLOOKUP(Tabela4[[#This Row],[Origem]],Tabela2[Estado],Tabela2[Id_Porto],-1)</f>
        <v>11</v>
      </c>
      <c r="F5264" s="68">
        <f>_xlfn.XLOOKUP(Tabela4[[#This Row],[Destino]],Tabela2[Estado],Tabela2[Id_Porto],-1)</f>
        <v>1</v>
      </c>
      <c r="G5264" s="68">
        <f>_xlfn.XLOOKUP(Tabela4[[#This Row],[Tipo]],Tabela5[Tipo],Tabela5[Id_Carga],-1)</f>
        <v>1</v>
      </c>
      <c r="H5264" s="59">
        <f>MONTH(DATE(2024, FIND(Tabela4[[#This Row],[Mês]], "janfevmarabrmaijunjulagosetoutnovdez")/3 + 1, 1))</f>
        <v>12</v>
      </c>
      <c r="I5264" s="51">
        <v>5</v>
      </c>
      <c r="J5264" s="47">
        <v>5</v>
      </c>
    </row>
    <row r="5265" spans="1:10" x14ac:dyDescent="0.25">
      <c r="A5265" s="59" t="s">
        <v>207</v>
      </c>
      <c r="B5265" s="46" t="s">
        <v>191</v>
      </c>
      <c r="C5265" s="46" t="s">
        <v>177</v>
      </c>
      <c r="D5265" s="46" t="s">
        <v>181</v>
      </c>
      <c r="E5265" s="68">
        <f>_xlfn.XLOOKUP(Tabela4[[#This Row],[Origem]],Tabela2[Estado],Tabela2[Id_Porto],-1)</f>
        <v>1</v>
      </c>
      <c r="F5265" s="68">
        <f>_xlfn.XLOOKUP(Tabela4[[#This Row],[Destino]],Tabela2[Estado],Tabela2[Id_Porto],-1)</f>
        <v>6</v>
      </c>
      <c r="G5265" s="68">
        <f>_xlfn.XLOOKUP(Tabela4[[#This Row],[Tipo]],Tabela5[Tipo],Tabela5[Id_Carga],-1)</f>
        <v>3</v>
      </c>
      <c r="H5265" s="59">
        <f>MONTH(DATE(2024, FIND(Tabela4[[#This Row],[Mês]], "janfevmarabrmaijunjulagosetoutnovdez")/3 + 1, 1))</f>
        <v>12</v>
      </c>
      <c r="I5265" s="51">
        <v>4</v>
      </c>
      <c r="J5265" s="47">
        <v>4</v>
      </c>
    </row>
    <row r="5266" spans="1:10" x14ac:dyDescent="0.25">
      <c r="A5266" s="59" t="s">
        <v>207</v>
      </c>
      <c r="B5266" s="46" t="s">
        <v>192</v>
      </c>
      <c r="C5266" s="46" t="s">
        <v>181</v>
      </c>
      <c r="D5266" s="46" t="s">
        <v>177</v>
      </c>
      <c r="E5266" s="68">
        <f>_xlfn.XLOOKUP(Tabela4[[#This Row],[Origem]],Tabela2[Estado],Tabela2[Id_Porto],-1)</f>
        <v>6</v>
      </c>
      <c r="F5266" s="68">
        <f>_xlfn.XLOOKUP(Tabela4[[#This Row],[Destino]],Tabela2[Estado],Tabela2[Id_Porto],-1)</f>
        <v>1</v>
      </c>
      <c r="G5266" s="68">
        <f>_xlfn.XLOOKUP(Tabela4[[#This Row],[Tipo]],Tabela5[Tipo],Tabela5[Id_Carga],-1)</f>
        <v>1</v>
      </c>
      <c r="H5266" s="59">
        <f>MONTH(DATE(2024, FIND(Tabela4[[#This Row],[Mês]], "janfevmarabrmaijunjulagosetoutnovdez")/3 + 1, 1))</f>
        <v>12</v>
      </c>
      <c r="I5266" s="51">
        <v>4</v>
      </c>
      <c r="J5266" s="47">
        <v>4</v>
      </c>
    </row>
    <row r="5267" spans="1:10" x14ac:dyDescent="0.25">
      <c r="A5267" s="59" t="s">
        <v>207</v>
      </c>
      <c r="B5267" s="46" t="s">
        <v>192</v>
      </c>
      <c r="C5267" s="46" t="s">
        <v>181</v>
      </c>
      <c r="D5267" s="46" t="s">
        <v>182</v>
      </c>
      <c r="E5267" s="68">
        <f>_xlfn.XLOOKUP(Tabela4[[#This Row],[Origem]],Tabela2[Estado],Tabela2[Id_Porto],-1)</f>
        <v>6</v>
      </c>
      <c r="F5267" s="68">
        <f>_xlfn.XLOOKUP(Tabela4[[#This Row],[Destino]],Tabela2[Estado],Tabela2[Id_Porto],-1)</f>
        <v>7</v>
      </c>
      <c r="G5267" s="68">
        <f>_xlfn.XLOOKUP(Tabela4[[#This Row],[Tipo]],Tabela5[Tipo],Tabela5[Id_Carga],-1)</f>
        <v>1</v>
      </c>
      <c r="H5267" s="59">
        <f>MONTH(DATE(2024, FIND(Tabela4[[#This Row],[Mês]], "janfevmarabrmaijunjulagosetoutnovdez")/3 + 1, 1))</f>
        <v>12</v>
      </c>
      <c r="I5267" s="51">
        <v>4</v>
      </c>
      <c r="J5267" s="47">
        <v>4</v>
      </c>
    </row>
    <row r="5268" spans="1:10" x14ac:dyDescent="0.25">
      <c r="A5268" s="59" t="s">
        <v>207</v>
      </c>
      <c r="B5268" s="46" t="s">
        <v>191</v>
      </c>
      <c r="C5268" s="46" t="s">
        <v>181</v>
      </c>
      <c r="D5268" s="46" t="s">
        <v>184</v>
      </c>
      <c r="E5268" s="68">
        <f>_xlfn.XLOOKUP(Tabela4[[#This Row],[Origem]],Tabela2[Estado],Tabela2[Id_Porto],-1)</f>
        <v>6</v>
      </c>
      <c r="F5268" s="68">
        <f>_xlfn.XLOOKUP(Tabela4[[#This Row],[Destino]],Tabela2[Estado],Tabela2[Id_Porto],-1)</f>
        <v>9</v>
      </c>
      <c r="G5268" s="68">
        <f>_xlfn.XLOOKUP(Tabela4[[#This Row],[Tipo]],Tabela5[Tipo],Tabela5[Id_Carga],-1)</f>
        <v>3</v>
      </c>
      <c r="H5268" s="59">
        <f>MONTH(DATE(2024, FIND(Tabela4[[#This Row],[Mês]], "janfevmarabrmaijunjulagosetoutnovdez")/3 + 1, 1))</f>
        <v>12</v>
      </c>
      <c r="I5268" s="51">
        <v>4</v>
      </c>
      <c r="J5268" s="47">
        <v>4</v>
      </c>
    </row>
    <row r="5269" spans="1:10" x14ac:dyDescent="0.25">
      <c r="A5269" s="59" t="s">
        <v>207</v>
      </c>
      <c r="B5269" s="46" t="s">
        <v>191</v>
      </c>
      <c r="C5269" s="46" t="s">
        <v>181</v>
      </c>
      <c r="D5269" s="46" t="s">
        <v>184</v>
      </c>
      <c r="E5269" s="68">
        <f>_xlfn.XLOOKUP(Tabela4[[#This Row],[Origem]],Tabela2[Estado],Tabela2[Id_Porto],-1)</f>
        <v>6</v>
      </c>
      <c r="F5269" s="68">
        <f>_xlfn.XLOOKUP(Tabela4[[#This Row],[Destino]],Tabela2[Estado],Tabela2[Id_Porto],-1)</f>
        <v>9</v>
      </c>
      <c r="G5269" s="68">
        <f>_xlfn.XLOOKUP(Tabela4[[#This Row],[Tipo]],Tabela5[Tipo],Tabela5[Id_Carga],-1)</f>
        <v>3</v>
      </c>
      <c r="H5269" s="59">
        <f>MONTH(DATE(2024, FIND(Tabela4[[#This Row],[Mês]], "janfevmarabrmaijunjulagosetoutnovdez")/3 + 1, 1))</f>
        <v>12</v>
      </c>
      <c r="I5269" s="51">
        <v>2</v>
      </c>
      <c r="J5269" s="47">
        <v>4</v>
      </c>
    </row>
    <row r="5270" spans="1:10" x14ac:dyDescent="0.25">
      <c r="A5270" s="59" t="s">
        <v>207</v>
      </c>
      <c r="B5270" s="46" t="s">
        <v>192</v>
      </c>
      <c r="C5270" s="46" t="s">
        <v>86</v>
      </c>
      <c r="D5270" s="46" t="s">
        <v>177</v>
      </c>
      <c r="E5270" s="68">
        <f>_xlfn.XLOOKUP(Tabela4[[#This Row],[Origem]],Tabela2[Estado],Tabela2[Id_Porto],-1)</f>
        <v>4</v>
      </c>
      <c r="F5270" s="68">
        <f>_xlfn.XLOOKUP(Tabela4[[#This Row],[Destino]],Tabela2[Estado],Tabela2[Id_Porto],-1)</f>
        <v>1</v>
      </c>
      <c r="G5270" s="68">
        <f>_xlfn.XLOOKUP(Tabela4[[#This Row],[Tipo]],Tabela5[Tipo],Tabela5[Id_Carga],-1)</f>
        <v>1</v>
      </c>
      <c r="H5270" s="59">
        <f>MONTH(DATE(2024, FIND(Tabela4[[#This Row],[Mês]], "janfevmarabrmaijunjulagosetoutnovdez")/3 + 1, 1))</f>
        <v>12</v>
      </c>
      <c r="I5270" s="51">
        <v>4</v>
      </c>
      <c r="J5270" s="47">
        <v>4</v>
      </c>
    </row>
    <row r="5271" spans="1:10" x14ac:dyDescent="0.25">
      <c r="A5271" s="59" t="s">
        <v>207</v>
      </c>
      <c r="B5271" s="46" t="s">
        <v>191</v>
      </c>
      <c r="C5271" s="46" t="s">
        <v>86</v>
      </c>
      <c r="D5271" s="46" t="s">
        <v>184</v>
      </c>
      <c r="E5271" s="68">
        <f>_xlfn.XLOOKUP(Tabela4[[#This Row],[Origem]],Tabela2[Estado],Tabela2[Id_Porto],-1)</f>
        <v>4</v>
      </c>
      <c r="F5271" s="68">
        <f>_xlfn.XLOOKUP(Tabela4[[#This Row],[Destino]],Tabela2[Estado],Tabela2[Id_Porto],-1)</f>
        <v>9</v>
      </c>
      <c r="G5271" s="68">
        <f>_xlfn.XLOOKUP(Tabela4[[#This Row],[Tipo]],Tabela5[Tipo],Tabela5[Id_Carga],-1)</f>
        <v>3</v>
      </c>
      <c r="H5271" s="59">
        <f>MONTH(DATE(2024, FIND(Tabela4[[#This Row],[Mês]], "janfevmarabrmaijunjulagosetoutnovdez")/3 + 1, 1))</f>
        <v>12</v>
      </c>
      <c r="I5271" s="51">
        <v>4</v>
      </c>
      <c r="J5271" s="47">
        <v>4</v>
      </c>
    </row>
    <row r="5272" spans="1:10" x14ac:dyDescent="0.25">
      <c r="A5272" s="59" t="s">
        <v>207</v>
      </c>
      <c r="B5272" s="46" t="s">
        <v>192</v>
      </c>
      <c r="C5272" s="46" t="s">
        <v>182</v>
      </c>
      <c r="D5272" s="46" t="s">
        <v>177</v>
      </c>
      <c r="E5272" s="68">
        <f>_xlfn.XLOOKUP(Tabela4[[#This Row],[Origem]],Tabela2[Estado],Tabela2[Id_Porto],-1)</f>
        <v>7</v>
      </c>
      <c r="F5272" s="68">
        <f>_xlfn.XLOOKUP(Tabela4[[#This Row],[Destino]],Tabela2[Estado],Tabela2[Id_Porto],-1)</f>
        <v>1</v>
      </c>
      <c r="G5272" s="68">
        <f>_xlfn.XLOOKUP(Tabela4[[#This Row],[Tipo]],Tabela5[Tipo],Tabela5[Id_Carga],-1)</f>
        <v>1</v>
      </c>
      <c r="H5272" s="59">
        <f>MONTH(DATE(2024, FIND(Tabela4[[#This Row],[Mês]], "janfevmarabrmaijunjulagosetoutnovdez")/3 + 1, 1))</f>
        <v>12</v>
      </c>
      <c r="I5272" s="51">
        <v>4</v>
      </c>
      <c r="J5272" s="47">
        <v>4</v>
      </c>
    </row>
    <row r="5273" spans="1:10" x14ac:dyDescent="0.25">
      <c r="A5273" s="59" t="s">
        <v>207</v>
      </c>
      <c r="B5273" s="46" t="s">
        <v>192</v>
      </c>
      <c r="C5273" s="46" t="s">
        <v>182</v>
      </c>
      <c r="D5273" s="46" t="s">
        <v>186</v>
      </c>
      <c r="E5273" s="68">
        <f>_xlfn.XLOOKUP(Tabela4[[#This Row],[Origem]],Tabela2[Estado],Tabela2[Id_Porto],-1)</f>
        <v>7</v>
      </c>
      <c r="F5273" s="68">
        <f>_xlfn.XLOOKUP(Tabela4[[#This Row],[Destino]],Tabela2[Estado],Tabela2[Id_Porto],-1)</f>
        <v>11</v>
      </c>
      <c r="G5273" s="68">
        <f>_xlfn.XLOOKUP(Tabela4[[#This Row],[Tipo]],Tabela5[Tipo],Tabela5[Id_Carga],-1)</f>
        <v>1</v>
      </c>
      <c r="H5273" s="59">
        <f>MONTH(DATE(2024, FIND(Tabela4[[#This Row],[Mês]], "janfevmarabrmaijunjulagosetoutnovdez")/3 + 1, 1))</f>
        <v>12</v>
      </c>
      <c r="I5273" s="51">
        <v>4</v>
      </c>
      <c r="J5273" s="47">
        <v>4</v>
      </c>
    </row>
    <row r="5274" spans="1:10" x14ac:dyDescent="0.25">
      <c r="A5274" s="59" t="s">
        <v>207</v>
      </c>
      <c r="B5274" s="46" t="s">
        <v>193</v>
      </c>
      <c r="C5274" s="46" t="s">
        <v>182</v>
      </c>
      <c r="D5274" s="46" t="s">
        <v>186</v>
      </c>
      <c r="E5274" s="68">
        <f>_xlfn.XLOOKUP(Tabela4[[#This Row],[Origem]],Tabela2[Estado],Tabela2[Id_Porto],-1)</f>
        <v>7</v>
      </c>
      <c r="F5274" s="68">
        <f>_xlfn.XLOOKUP(Tabela4[[#This Row],[Destino]],Tabela2[Estado],Tabela2[Id_Porto],-1)</f>
        <v>11</v>
      </c>
      <c r="G5274" s="68">
        <f>_xlfn.XLOOKUP(Tabela4[[#This Row],[Tipo]],Tabela5[Tipo],Tabela5[Id_Carga],-1)</f>
        <v>4</v>
      </c>
      <c r="H5274" s="59">
        <f>MONTH(DATE(2024, FIND(Tabela4[[#This Row],[Mês]], "janfevmarabrmaijunjulagosetoutnovdez")/3 + 1, 1))</f>
        <v>12</v>
      </c>
      <c r="I5274" s="51">
        <v>2</v>
      </c>
      <c r="J5274" s="47">
        <v>4</v>
      </c>
    </row>
    <row r="5275" spans="1:10" x14ac:dyDescent="0.25">
      <c r="A5275" s="59" t="s">
        <v>207</v>
      </c>
      <c r="B5275" s="46" t="s">
        <v>191</v>
      </c>
      <c r="C5275" s="46" t="s">
        <v>182</v>
      </c>
      <c r="D5275" s="46" t="s">
        <v>184</v>
      </c>
      <c r="E5275" s="68">
        <f>_xlfn.XLOOKUP(Tabela4[[#This Row],[Origem]],Tabela2[Estado],Tabela2[Id_Porto],-1)</f>
        <v>7</v>
      </c>
      <c r="F5275" s="68">
        <f>_xlfn.XLOOKUP(Tabela4[[#This Row],[Destino]],Tabela2[Estado],Tabela2[Id_Porto],-1)</f>
        <v>9</v>
      </c>
      <c r="G5275" s="68">
        <f>_xlfn.XLOOKUP(Tabela4[[#This Row],[Tipo]],Tabela5[Tipo],Tabela5[Id_Carga],-1)</f>
        <v>3</v>
      </c>
      <c r="H5275" s="59">
        <f>MONTH(DATE(2024, FIND(Tabela4[[#This Row],[Mês]], "janfevmarabrmaijunjulagosetoutnovdez")/3 + 1, 1))</f>
        <v>12</v>
      </c>
      <c r="I5275" s="51">
        <v>2</v>
      </c>
      <c r="J5275" s="47">
        <v>4</v>
      </c>
    </row>
    <row r="5276" spans="1:10" x14ac:dyDescent="0.25">
      <c r="A5276" s="59" t="s">
        <v>207</v>
      </c>
      <c r="B5276" s="46" t="s">
        <v>192</v>
      </c>
      <c r="C5276" s="46" t="s">
        <v>178</v>
      </c>
      <c r="D5276" s="46" t="s">
        <v>86</v>
      </c>
      <c r="E5276" s="68">
        <f>_xlfn.XLOOKUP(Tabela4[[#This Row],[Origem]],Tabela2[Estado],Tabela2[Id_Porto],-1)</f>
        <v>2</v>
      </c>
      <c r="F5276" s="68">
        <f>_xlfn.XLOOKUP(Tabela4[[#This Row],[Destino]],Tabela2[Estado],Tabela2[Id_Porto],-1)</f>
        <v>4</v>
      </c>
      <c r="G5276" s="68">
        <f>_xlfn.XLOOKUP(Tabela4[[#This Row],[Tipo]],Tabela5[Tipo],Tabela5[Id_Carga],-1)</f>
        <v>1</v>
      </c>
      <c r="H5276" s="59">
        <f>MONTH(DATE(2024, FIND(Tabela4[[#This Row],[Mês]], "janfevmarabrmaijunjulagosetoutnovdez")/3 + 1, 1))</f>
        <v>12</v>
      </c>
      <c r="I5276" s="51">
        <v>4</v>
      </c>
      <c r="J5276" s="47">
        <v>4</v>
      </c>
    </row>
    <row r="5277" spans="1:10" x14ac:dyDescent="0.25">
      <c r="A5277" s="59" t="s">
        <v>207</v>
      </c>
      <c r="B5277" s="46" t="s">
        <v>191</v>
      </c>
      <c r="C5277" s="46" t="s">
        <v>178</v>
      </c>
      <c r="D5277" s="46" t="s">
        <v>86</v>
      </c>
      <c r="E5277" s="68">
        <f>_xlfn.XLOOKUP(Tabela4[[#This Row],[Origem]],Tabela2[Estado],Tabela2[Id_Porto],-1)</f>
        <v>2</v>
      </c>
      <c r="F5277" s="68">
        <f>_xlfn.XLOOKUP(Tabela4[[#This Row],[Destino]],Tabela2[Estado],Tabela2[Id_Porto],-1)</f>
        <v>4</v>
      </c>
      <c r="G5277" s="68">
        <f>_xlfn.XLOOKUP(Tabela4[[#This Row],[Tipo]],Tabela5[Tipo],Tabela5[Id_Carga],-1)</f>
        <v>3</v>
      </c>
      <c r="H5277" s="59">
        <f>MONTH(DATE(2024, FIND(Tabela4[[#This Row],[Mês]], "janfevmarabrmaijunjulagosetoutnovdez")/3 + 1, 1))</f>
        <v>12</v>
      </c>
      <c r="I5277" s="51">
        <v>2</v>
      </c>
      <c r="J5277" s="47">
        <v>4</v>
      </c>
    </row>
    <row r="5278" spans="1:10" x14ac:dyDescent="0.25">
      <c r="A5278" s="59" t="s">
        <v>207</v>
      </c>
      <c r="B5278" s="46" t="s">
        <v>191</v>
      </c>
      <c r="C5278" s="46" t="s">
        <v>180</v>
      </c>
      <c r="D5278" s="46" t="s">
        <v>86</v>
      </c>
      <c r="E5278" s="68">
        <f>_xlfn.XLOOKUP(Tabela4[[#This Row],[Origem]],Tabela2[Estado],Tabela2[Id_Porto],-1)</f>
        <v>5</v>
      </c>
      <c r="F5278" s="68">
        <f>_xlfn.XLOOKUP(Tabela4[[#This Row],[Destino]],Tabela2[Estado],Tabela2[Id_Porto],-1)</f>
        <v>4</v>
      </c>
      <c r="G5278" s="68">
        <f>_xlfn.XLOOKUP(Tabela4[[#This Row],[Tipo]],Tabela5[Tipo],Tabela5[Id_Carga],-1)</f>
        <v>3</v>
      </c>
      <c r="H5278" s="59">
        <f>MONTH(DATE(2024, FIND(Tabela4[[#This Row],[Mês]], "janfevmarabrmaijunjulagosetoutnovdez")/3 + 1, 1))</f>
        <v>12</v>
      </c>
      <c r="I5278" s="51">
        <v>2</v>
      </c>
      <c r="J5278" s="47">
        <v>4</v>
      </c>
    </row>
    <row r="5279" spans="1:10" x14ac:dyDescent="0.25">
      <c r="A5279" s="59" t="s">
        <v>207</v>
      </c>
      <c r="B5279" s="46" t="s">
        <v>193</v>
      </c>
      <c r="C5279" s="46" t="s">
        <v>185</v>
      </c>
      <c r="D5279" s="46" t="s">
        <v>183</v>
      </c>
      <c r="E5279" s="68">
        <f>_xlfn.XLOOKUP(Tabela4[[#This Row],[Origem]],Tabela2[Estado],Tabela2[Id_Porto],-1)</f>
        <v>10</v>
      </c>
      <c r="F5279" s="68">
        <f>_xlfn.XLOOKUP(Tabela4[[#This Row],[Destino]],Tabela2[Estado],Tabela2[Id_Porto],-1)</f>
        <v>8</v>
      </c>
      <c r="G5279" s="68">
        <f>_xlfn.XLOOKUP(Tabela4[[#This Row],[Tipo]],Tabela5[Tipo],Tabela5[Id_Carga],-1)</f>
        <v>4</v>
      </c>
      <c r="H5279" s="59">
        <f>MONTH(DATE(2024, FIND(Tabela4[[#This Row],[Mês]], "janfevmarabrmaijunjulagosetoutnovdez")/3 + 1, 1))</f>
        <v>12</v>
      </c>
      <c r="I5279" s="51">
        <v>2</v>
      </c>
      <c r="J5279" s="47">
        <v>4</v>
      </c>
    </row>
    <row r="5280" spans="1:10" x14ac:dyDescent="0.25">
      <c r="A5280" s="59" t="s">
        <v>207</v>
      </c>
      <c r="B5280" s="46" t="s">
        <v>192</v>
      </c>
      <c r="C5280" s="46" t="s">
        <v>183</v>
      </c>
      <c r="D5280" s="46" t="s">
        <v>177</v>
      </c>
      <c r="E5280" s="68">
        <f>_xlfn.XLOOKUP(Tabela4[[#This Row],[Origem]],Tabela2[Estado],Tabela2[Id_Porto],-1)</f>
        <v>8</v>
      </c>
      <c r="F5280" s="68">
        <f>_xlfn.XLOOKUP(Tabela4[[#This Row],[Destino]],Tabela2[Estado],Tabela2[Id_Porto],-1)</f>
        <v>1</v>
      </c>
      <c r="G5280" s="68">
        <f>_xlfn.XLOOKUP(Tabela4[[#This Row],[Tipo]],Tabela5[Tipo],Tabela5[Id_Carga],-1)</f>
        <v>1</v>
      </c>
      <c r="H5280" s="59">
        <f>MONTH(DATE(2024, FIND(Tabela4[[#This Row],[Mês]], "janfevmarabrmaijunjulagosetoutnovdez")/3 + 1, 1))</f>
        <v>12</v>
      </c>
      <c r="I5280" s="51">
        <v>4</v>
      </c>
      <c r="J5280" s="47">
        <v>4</v>
      </c>
    </row>
    <row r="5281" spans="1:10" x14ac:dyDescent="0.25">
      <c r="A5281" s="59" t="s">
        <v>207</v>
      </c>
      <c r="B5281" s="46" t="s">
        <v>191</v>
      </c>
      <c r="C5281" s="46" t="s">
        <v>183</v>
      </c>
      <c r="D5281" s="46" t="s">
        <v>181</v>
      </c>
      <c r="E5281" s="68">
        <f>_xlfn.XLOOKUP(Tabela4[[#This Row],[Origem]],Tabela2[Estado],Tabela2[Id_Porto],-1)</f>
        <v>8</v>
      </c>
      <c r="F5281" s="68">
        <f>_xlfn.XLOOKUP(Tabela4[[#This Row],[Destino]],Tabela2[Estado],Tabela2[Id_Porto],-1)</f>
        <v>6</v>
      </c>
      <c r="G5281" s="68">
        <f>_xlfn.XLOOKUP(Tabela4[[#This Row],[Tipo]],Tabela5[Tipo],Tabela5[Id_Carga],-1)</f>
        <v>3</v>
      </c>
      <c r="H5281" s="59">
        <f>MONTH(DATE(2024, FIND(Tabela4[[#This Row],[Mês]], "janfevmarabrmaijunjulagosetoutnovdez")/3 + 1, 1))</f>
        <v>12</v>
      </c>
      <c r="I5281" s="51">
        <v>2</v>
      </c>
      <c r="J5281" s="47">
        <v>4</v>
      </c>
    </row>
    <row r="5282" spans="1:10" x14ac:dyDescent="0.25">
      <c r="A5282" s="59" t="s">
        <v>207</v>
      </c>
      <c r="B5282" s="46" t="s">
        <v>193</v>
      </c>
      <c r="C5282" s="46" t="s">
        <v>183</v>
      </c>
      <c r="D5282" s="46" t="s">
        <v>86</v>
      </c>
      <c r="E5282" s="68">
        <f>_xlfn.XLOOKUP(Tabela4[[#This Row],[Origem]],Tabela2[Estado],Tabela2[Id_Porto],-1)</f>
        <v>8</v>
      </c>
      <c r="F5282" s="68">
        <f>_xlfn.XLOOKUP(Tabela4[[#This Row],[Destino]],Tabela2[Estado],Tabela2[Id_Porto],-1)</f>
        <v>4</v>
      </c>
      <c r="G5282" s="68">
        <f>_xlfn.XLOOKUP(Tabela4[[#This Row],[Tipo]],Tabela5[Tipo],Tabela5[Id_Carga],-1)</f>
        <v>4</v>
      </c>
      <c r="H5282" s="59">
        <f>MONTH(DATE(2024, FIND(Tabela4[[#This Row],[Mês]], "janfevmarabrmaijunjulagosetoutnovdez")/3 + 1, 1))</f>
        <v>12</v>
      </c>
      <c r="I5282" s="51">
        <v>2</v>
      </c>
      <c r="J5282" s="47">
        <v>4</v>
      </c>
    </row>
    <row r="5283" spans="1:10" x14ac:dyDescent="0.25">
      <c r="A5283" s="59" t="s">
        <v>207</v>
      </c>
      <c r="B5283" s="46" t="s">
        <v>192</v>
      </c>
      <c r="C5283" s="46" t="s">
        <v>183</v>
      </c>
      <c r="D5283" s="46" t="s">
        <v>180</v>
      </c>
      <c r="E5283" s="68">
        <f>_xlfn.XLOOKUP(Tabela4[[#This Row],[Origem]],Tabela2[Estado],Tabela2[Id_Porto],-1)</f>
        <v>8</v>
      </c>
      <c r="F5283" s="68">
        <f>_xlfn.XLOOKUP(Tabela4[[#This Row],[Destino]],Tabela2[Estado],Tabela2[Id_Porto],-1)</f>
        <v>5</v>
      </c>
      <c r="G5283" s="68">
        <f>_xlfn.XLOOKUP(Tabela4[[#This Row],[Tipo]],Tabela5[Tipo],Tabela5[Id_Carga],-1)</f>
        <v>1</v>
      </c>
      <c r="H5283" s="59">
        <f>MONTH(DATE(2024, FIND(Tabela4[[#This Row],[Mês]], "janfevmarabrmaijunjulagosetoutnovdez")/3 + 1, 1))</f>
        <v>12</v>
      </c>
      <c r="I5283" s="51">
        <v>4</v>
      </c>
      <c r="J5283" s="47">
        <v>4</v>
      </c>
    </row>
    <row r="5284" spans="1:10" x14ac:dyDescent="0.25">
      <c r="A5284" s="59" t="s">
        <v>207</v>
      </c>
      <c r="B5284" s="46" t="s">
        <v>191</v>
      </c>
      <c r="C5284" s="46" t="s">
        <v>183</v>
      </c>
      <c r="D5284" s="46" t="s">
        <v>180</v>
      </c>
      <c r="E5284" s="68">
        <f>_xlfn.XLOOKUP(Tabela4[[#This Row],[Origem]],Tabela2[Estado],Tabela2[Id_Porto],-1)</f>
        <v>8</v>
      </c>
      <c r="F5284" s="68">
        <f>_xlfn.XLOOKUP(Tabela4[[#This Row],[Destino]],Tabela2[Estado],Tabela2[Id_Porto],-1)</f>
        <v>5</v>
      </c>
      <c r="G5284" s="68">
        <f>_xlfn.XLOOKUP(Tabela4[[#This Row],[Tipo]],Tabela5[Tipo],Tabela5[Id_Carga],-1)</f>
        <v>3</v>
      </c>
      <c r="H5284" s="59">
        <f>MONTH(DATE(2024, FIND(Tabela4[[#This Row],[Mês]], "janfevmarabrmaijunjulagosetoutnovdez")/3 + 1, 1))</f>
        <v>12</v>
      </c>
      <c r="I5284" s="51">
        <v>2</v>
      </c>
      <c r="J5284" s="47">
        <v>4</v>
      </c>
    </row>
    <row r="5285" spans="1:10" x14ac:dyDescent="0.25">
      <c r="A5285" s="59" t="s">
        <v>207</v>
      </c>
      <c r="B5285" s="46" t="s">
        <v>191</v>
      </c>
      <c r="C5285" s="46" t="s">
        <v>183</v>
      </c>
      <c r="D5285" s="46" t="s">
        <v>185</v>
      </c>
      <c r="E5285" s="68">
        <f>_xlfn.XLOOKUP(Tabela4[[#This Row],[Origem]],Tabela2[Estado],Tabela2[Id_Porto],-1)</f>
        <v>8</v>
      </c>
      <c r="F5285" s="68">
        <f>_xlfn.XLOOKUP(Tabela4[[#This Row],[Destino]],Tabela2[Estado],Tabela2[Id_Porto],-1)</f>
        <v>10</v>
      </c>
      <c r="G5285" s="68">
        <f>_xlfn.XLOOKUP(Tabela4[[#This Row],[Tipo]],Tabela5[Tipo],Tabela5[Id_Carga],-1)</f>
        <v>3</v>
      </c>
      <c r="H5285" s="59">
        <f>MONTH(DATE(2024, FIND(Tabela4[[#This Row],[Mês]], "janfevmarabrmaijunjulagosetoutnovdez")/3 + 1, 1))</f>
        <v>12</v>
      </c>
      <c r="I5285" s="51">
        <v>2</v>
      </c>
      <c r="J5285" s="47">
        <v>4</v>
      </c>
    </row>
    <row r="5286" spans="1:10" x14ac:dyDescent="0.25">
      <c r="A5286" s="59" t="s">
        <v>207</v>
      </c>
      <c r="B5286" s="46" t="s">
        <v>191</v>
      </c>
      <c r="C5286" s="46" t="s">
        <v>187</v>
      </c>
      <c r="D5286" s="46" t="s">
        <v>181</v>
      </c>
      <c r="E5286" s="68">
        <f>_xlfn.XLOOKUP(Tabela4[[#This Row],[Origem]],Tabela2[Estado],Tabela2[Id_Porto],-1)</f>
        <v>12</v>
      </c>
      <c r="F5286" s="68">
        <f>_xlfn.XLOOKUP(Tabela4[[#This Row],[Destino]],Tabela2[Estado],Tabela2[Id_Porto],-1)</f>
        <v>6</v>
      </c>
      <c r="G5286" s="68">
        <f>_xlfn.XLOOKUP(Tabela4[[#This Row],[Tipo]],Tabela5[Tipo],Tabela5[Id_Carga],-1)</f>
        <v>3</v>
      </c>
      <c r="H5286" s="59">
        <f>MONTH(DATE(2024, FIND(Tabela4[[#This Row],[Mês]], "janfevmarabrmaijunjulagosetoutnovdez")/3 + 1, 1))</f>
        <v>12</v>
      </c>
      <c r="I5286" s="51">
        <v>2</v>
      </c>
      <c r="J5286" s="47">
        <v>4</v>
      </c>
    </row>
    <row r="5287" spans="1:10" x14ac:dyDescent="0.25">
      <c r="A5287" s="59" t="s">
        <v>207</v>
      </c>
      <c r="B5287" s="46" t="s">
        <v>191</v>
      </c>
      <c r="C5287" s="46" t="s">
        <v>187</v>
      </c>
      <c r="D5287" s="46" t="s">
        <v>180</v>
      </c>
      <c r="E5287" s="68">
        <f>_xlfn.XLOOKUP(Tabela4[[#This Row],[Origem]],Tabela2[Estado],Tabela2[Id_Porto],-1)</f>
        <v>12</v>
      </c>
      <c r="F5287" s="68">
        <f>_xlfn.XLOOKUP(Tabela4[[#This Row],[Destino]],Tabela2[Estado],Tabela2[Id_Porto],-1)</f>
        <v>5</v>
      </c>
      <c r="G5287" s="68">
        <f>_xlfn.XLOOKUP(Tabela4[[#This Row],[Tipo]],Tabela5[Tipo],Tabela5[Id_Carga],-1)</f>
        <v>3</v>
      </c>
      <c r="H5287" s="59">
        <f>MONTH(DATE(2024, FIND(Tabela4[[#This Row],[Mês]], "janfevmarabrmaijunjulagosetoutnovdez")/3 + 1, 1))</f>
        <v>12</v>
      </c>
      <c r="I5287" s="51">
        <v>2</v>
      </c>
      <c r="J5287" s="47">
        <v>4</v>
      </c>
    </row>
    <row r="5288" spans="1:10" x14ac:dyDescent="0.25">
      <c r="A5288" s="59" t="s">
        <v>207</v>
      </c>
      <c r="B5288" s="46" t="s">
        <v>191</v>
      </c>
      <c r="C5288" s="46" t="s">
        <v>186</v>
      </c>
      <c r="D5288" s="46" t="s">
        <v>86</v>
      </c>
      <c r="E5288" s="68">
        <f>_xlfn.XLOOKUP(Tabela4[[#This Row],[Origem]],Tabela2[Estado],Tabela2[Id_Porto],-1)</f>
        <v>11</v>
      </c>
      <c r="F5288" s="68">
        <f>_xlfn.XLOOKUP(Tabela4[[#This Row],[Destino]],Tabela2[Estado],Tabela2[Id_Porto],-1)</f>
        <v>4</v>
      </c>
      <c r="G5288" s="68">
        <f>_xlfn.XLOOKUP(Tabela4[[#This Row],[Tipo]],Tabela5[Tipo],Tabela5[Id_Carga],-1)</f>
        <v>3</v>
      </c>
      <c r="H5288" s="59">
        <f>MONTH(DATE(2024, FIND(Tabela4[[#This Row],[Mês]], "janfevmarabrmaijunjulagosetoutnovdez")/3 + 1, 1))</f>
        <v>12</v>
      </c>
      <c r="I5288" s="51">
        <v>2</v>
      </c>
      <c r="J5288" s="47">
        <v>4</v>
      </c>
    </row>
    <row r="5289" spans="1:10" x14ac:dyDescent="0.25">
      <c r="A5289" s="59" t="s">
        <v>207</v>
      </c>
      <c r="B5289" s="46" t="s">
        <v>191</v>
      </c>
      <c r="C5289" s="46" t="s">
        <v>186</v>
      </c>
      <c r="D5289" s="46" t="s">
        <v>180</v>
      </c>
      <c r="E5289" s="68">
        <f>_xlfn.XLOOKUP(Tabela4[[#This Row],[Origem]],Tabela2[Estado],Tabela2[Id_Porto],-1)</f>
        <v>11</v>
      </c>
      <c r="F5289" s="68">
        <f>_xlfn.XLOOKUP(Tabela4[[#This Row],[Destino]],Tabela2[Estado],Tabela2[Id_Porto],-1)</f>
        <v>5</v>
      </c>
      <c r="G5289" s="68">
        <f>_xlfn.XLOOKUP(Tabela4[[#This Row],[Tipo]],Tabela5[Tipo],Tabela5[Id_Carga],-1)</f>
        <v>3</v>
      </c>
      <c r="H5289" s="59">
        <f>MONTH(DATE(2024, FIND(Tabela4[[#This Row],[Mês]], "janfevmarabrmaijunjulagosetoutnovdez")/3 + 1, 1))</f>
        <v>12</v>
      </c>
      <c r="I5289" s="51">
        <v>4</v>
      </c>
      <c r="J5289" s="47">
        <v>4</v>
      </c>
    </row>
    <row r="5290" spans="1:10" x14ac:dyDescent="0.25">
      <c r="A5290" s="59" t="s">
        <v>207</v>
      </c>
      <c r="B5290" s="46" t="s">
        <v>193</v>
      </c>
      <c r="C5290" s="46" t="s">
        <v>186</v>
      </c>
      <c r="D5290" s="46" t="s">
        <v>183</v>
      </c>
      <c r="E5290" s="68">
        <f>_xlfn.XLOOKUP(Tabela4[[#This Row],[Origem]],Tabela2[Estado],Tabela2[Id_Porto],-1)</f>
        <v>11</v>
      </c>
      <c r="F5290" s="68">
        <f>_xlfn.XLOOKUP(Tabela4[[#This Row],[Destino]],Tabela2[Estado],Tabela2[Id_Porto],-1)</f>
        <v>8</v>
      </c>
      <c r="G5290" s="68">
        <f>_xlfn.XLOOKUP(Tabela4[[#This Row],[Tipo]],Tabela5[Tipo],Tabela5[Id_Carga],-1)</f>
        <v>4</v>
      </c>
      <c r="H5290" s="59">
        <f>MONTH(DATE(2024, FIND(Tabela4[[#This Row],[Mês]], "janfevmarabrmaijunjulagosetoutnovdez")/3 + 1, 1))</f>
        <v>12</v>
      </c>
      <c r="I5290" s="51">
        <v>2</v>
      </c>
      <c r="J5290" s="47">
        <v>4</v>
      </c>
    </row>
    <row r="5291" spans="1:10" x14ac:dyDescent="0.25">
      <c r="A5291" s="59" t="s">
        <v>207</v>
      </c>
      <c r="B5291" s="46" t="s">
        <v>191</v>
      </c>
      <c r="C5291" s="46" t="s">
        <v>184</v>
      </c>
      <c r="D5291" s="46" t="s">
        <v>181</v>
      </c>
      <c r="E5291" s="68">
        <f>_xlfn.XLOOKUP(Tabela4[[#This Row],[Origem]],Tabela2[Estado],Tabela2[Id_Porto],-1)</f>
        <v>9</v>
      </c>
      <c r="F5291" s="68">
        <f>_xlfn.XLOOKUP(Tabela4[[#This Row],[Destino]],Tabela2[Estado],Tabela2[Id_Porto],-1)</f>
        <v>6</v>
      </c>
      <c r="G5291" s="68">
        <f>_xlfn.XLOOKUP(Tabela4[[#This Row],[Tipo]],Tabela5[Tipo],Tabela5[Id_Carga],-1)</f>
        <v>3</v>
      </c>
      <c r="H5291" s="59">
        <f>MONTH(DATE(2024, FIND(Tabela4[[#This Row],[Mês]], "janfevmarabrmaijunjulagosetoutnovdez")/3 + 1, 1))</f>
        <v>12</v>
      </c>
      <c r="I5291" s="51">
        <v>2</v>
      </c>
      <c r="J5291" s="47">
        <v>4</v>
      </c>
    </row>
    <row r="5292" spans="1:10" x14ac:dyDescent="0.25">
      <c r="A5292" s="59" t="s">
        <v>207</v>
      </c>
      <c r="B5292" s="46" t="s">
        <v>191</v>
      </c>
      <c r="C5292" s="46" t="s">
        <v>184</v>
      </c>
      <c r="D5292" s="46" t="s">
        <v>181</v>
      </c>
      <c r="E5292" s="68">
        <f>_xlfn.XLOOKUP(Tabela4[[#This Row],[Origem]],Tabela2[Estado],Tabela2[Id_Porto],-1)</f>
        <v>9</v>
      </c>
      <c r="F5292" s="68">
        <f>_xlfn.XLOOKUP(Tabela4[[#This Row],[Destino]],Tabela2[Estado],Tabela2[Id_Porto],-1)</f>
        <v>6</v>
      </c>
      <c r="G5292" s="68">
        <f>_xlfn.XLOOKUP(Tabela4[[#This Row],[Tipo]],Tabela5[Tipo],Tabela5[Id_Carga],-1)</f>
        <v>3</v>
      </c>
      <c r="H5292" s="59">
        <f>MONTH(DATE(2024, FIND(Tabela4[[#This Row],[Mês]], "janfevmarabrmaijunjulagosetoutnovdez")/3 + 1, 1))</f>
        <v>12</v>
      </c>
      <c r="I5292" s="51">
        <v>2</v>
      </c>
      <c r="J5292" s="47">
        <v>4</v>
      </c>
    </row>
    <row r="5293" spans="1:10" x14ac:dyDescent="0.25">
      <c r="A5293" s="59" t="s">
        <v>207</v>
      </c>
      <c r="B5293" s="46" t="s">
        <v>193</v>
      </c>
      <c r="C5293" s="46" t="s">
        <v>184</v>
      </c>
      <c r="D5293" s="46" t="s">
        <v>181</v>
      </c>
      <c r="E5293" s="68">
        <f>_xlfn.XLOOKUP(Tabela4[[#This Row],[Origem]],Tabela2[Estado],Tabela2[Id_Porto],-1)</f>
        <v>9</v>
      </c>
      <c r="F5293" s="68">
        <f>_xlfn.XLOOKUP(Tabela4[[#This Row],[Destino]],Tabela2[Estado],Tabela2[Id_Porto],-1)</f>
        <v>6</v>
      </c>
      <c r="G5293" s="68">
        <f>_xlfn.XLOOKUP(Tabela4[[#This Row],[Tipo]],Tabela5[Tipo],Tabela5[Id_Carga],-1)</f>
        <v>4</v>
      </c>
      <c r="H5293" s="59">
        <f>MONTH(DATE(2024, FIND(Tabela4[[#This Row],[Mês]], "janfevmarabrmaijunjulagosetoutnovdez")/3 + 1, 1))</f>
        <v>12</v>
      </c>
      <c r="I5293" s="51">
        <v>2</v>
      </c>
      <c r="J5293" s="47">
        <v>4</v>
      </c>
    </row>
    <row r="5294" spans="1:10" x14ac:dyDescent="0.25">
      <c r="A5294" s="59" t="s">
        <v>207</v>
      </c>
      <c r="B5294" s="46" t="s">
        <v>191</v>
      </c>
      <c r="C5294" s="46" t="s">
        <v>184</v>
      </c>
      <c r="D5294" s="46" t="s">
        <v>86</v>
      </c>
      <c r="E5294" s="68">
        <f>_xlfn.XLOOKUP(Tabela4[[#This Row],[Origem]],Tabela2[Estado],Tabela2[Id_Porto],-1)</f>
        <v>9</v>
      </c>
      <c r="F5294" s="68">
        <f>_xlfn.XLOOKUP(Tabela4[[#This Row],[Destino]],Tabela2[Estado],Tabela2[Id_Porto],-1)</f>
        <v>4</v>
      </c>
      <c r="G5294" s="68">
        <f>_xlfn.XLOOKUP(Tabela4[[#This Row],[Tipo]],Tabela5[Tipo],Tabela5[Id_Carga],-1)</f>
        <v>3</v>
      </c>
      <c r="H5294" s="59">
        <f>MONTH(DATE(2024, FIND(Tabela4[[#This Row],[Mês]], "janfevmarabrmaijunjulagosetoutnovdez")/3 + 1, 1))</f>
        <v>12</v>
      </c>
      <c r="I5294" s="51">
        <v>2</v>
      </c>
      <c r="J5294" s="47">
        <v>4</v>
      </c>
    </row>
    <row r="5295" spans="1:10" x14ac:dyDescent="0.25">
      <c r="A5295" s="59" t="s">
        <v>207</v>
      </c>
      <c r="B5295" s="46" t="s">
        <v>191</v>
      </c>
      <c r="C5295" s="46" t="s">
        <v>184</v>
      </c>
      <c r="D5295" s="46" t="s">
        <v>180</v>
      </c>
      <c r="E5295" s="68">
        <f>_xlfn.XLOOKUP(Tabela4[[#This Row],[Origem]],Tabela2[Estado],Tabela2[Id_Porto],-1)</f>
        <v>9</v>
      </c>
      <c r="F5295" s="68">
        <f>_xlfn.XLOOKUP(Tabela4[[#This Row],[Destino]],Tabela2[Estado],Tabela2[Id_Porto],-1)</f>
        <v>5</v>
      </c>
      <c r="G5295" s="68">
        <f>_xlfn.XLOOKUP(Tabela4[[#This Row],[Tipo]],Tabela5[Tipo],Tabela5[Id_Carga],-1)</f>
        <v>3</v>
      </c>
      <c r="H5295" s="59">
        <f>MONTH(DATE(2024, FIND(Tabela4[[#This Row],[Mês]], "janfevmarabrmaijunjulagosetoutnovdez")/3 + 1, 1))</f>
        <v>12</v>
      </c>
      <c r="I5295" s="51">
        <v>2</v>
      </c>
      <c r="J5295" s="47">
        <v>4</v>
      </c>
    </row>
    <row r="5296" spans="1:10" x14ac:dyDescent="0.25">
      <c r="A5296" s="59" t="s">
        <v>207</v>
      </c>
      <c r="B5296" s="46" t="s">
        <v>192</v>
      </c>
      <c r="C5296" s="46" t="s">
        <v>184</v>
      </c>
      <c r="D5296" s="46" t="s">
        <v>186</v>
      </c>
      <c r="E5296" s="68">
        <f>_xlfn.XLOOKUP(Tabela4[[#This Row],[Origem]],Tabela2[Estado],Tabela2[Id_Porto],-1)</f>
        <v>9</v>
      </c>
      <c r="F5296" s="68">
        <f>_xlfn.XLOOKUP(Tabela4[[#This Row],[Destino]],Tabela2[Estado],Tabela2[Id_Porto],-1)</f>
        <v>11</v>
      </c>
      <c r="G5296" s="68">
        <f>_xlfn.XLOOKUP(Tabela4[[#This Row],[Tipo]],Tabela5[Tipo],Tabela5[Id_Carga],-1)</f>
        <v>1</v>
      </c>
      <c r="H5296" s="59">
        <f>MONTH(DATE(2024, FIND(Tabela4[[#This Row],[Mês]], "janfevmarabrmaijunjulagosetoutnovdez")/3 + 1, 1))</f>
        <v>12</v>
      </c>
      <c r="I5296" s="51">
        <v>4</v>
      </c>
      <c r="J5296" s="47">
        <v>4</v>
      </c>
    </row>
    <row r="5297" spans="1:10" x14ac:dyDescent="0.25">
      <c r="A5297" s="59" t="s">
        <v>207</v>
      </c>
      <c r="B5297" s="46" t="s">
        <v>192</v>
      </c>
      <c r="C5297" s="46" t="s">
        <v>177</v>
      </c>
      <c r="D5297" s="46" t="s">
        <v>86</v>
      </c>
      <c r="E5297" s="68">
        <f>_xlfn.XLOOKUP(Tabela4[[#This Row],[Origem]],Tabela2[Estado],Tabela2[Id_Porto],-1)</f>
        <v>1</v>
      </c>
      <c r="F5297" s="68">
        <f>_xlfn.XLOOKUP(Tabela4[[#This Row],[Destino]],Tabela2[Estado],Tabela2[Id_Porto],-1)</f>
        <v>4</v>
      </c>
      <c r="G5297" s="68">
        <f>_xlfn.XLOOKUP(Tabela4[[#This Row],[Tipo]],Tabela5[Tipo],Tabela5[Id_Carga],-1)</f>
        <v>1</v>
      </c>
      <c r="H5297" s="59">
        <f>MONTH(DATE(2024, FIND(Tabela4[[#This Row],[Mês]], "janfevmarabrmaijunjulagosetoutnovdez")/3 + 1, 1))</f>
        <v>12</v>
      </c>
      <c r="I5297" s="51">
        <v>3</v>
      </c>
      <c r="J5297" s="47">
        <v>3</v>
      </c>
    </row>
    <row r="5298" spans="1:10" x14ac:dyDescent="0.25">
      <c r="A5298" s="59" t="s">
        <v>207</v>
      </c>
      <c r="B5298" s="46" t="s">
        <v>192</v>
      </c>
      <c r="C5298" s="46" t="s">
        <v>177</v>
      </c>
      <c r="D5298" s="46" t="s">
        <v>183</v>
      </c>
      <c r="E5298" s="68">
        <f>_xlfn.XLOOKUP(Tabela4[[#This Row],[Origem]],Tabela2[Estado],Tabela2[Id_Porto],-1)</f>
        <v>1</v>
      </c>
      <c r="F5298" s="68">
        <f>_xlfn.XLOOKUP(Tabela4[[#This Row],[Destino]],Tabela2[Estado],Tabela2[Id_Porto],-1)</f>
        <v>8</v>
      </c>
      <c r="G5298" s="68">
        <f>_xlfn.XLOOKUP(Tabela4[[#This Row],[Tipo]],Tabela5[Tipo],Tabela5[Id_Carga],-1)</f>
        <v>1</v>
      </c>
      <c r="H5298" s="59">
        <f>MONTH(DATE(2024, FIND(Tabela4[[#This Row],[Mês]], "janfevmarabrmaijunjulagosetoutnovdez")/3 + 1, 1))</f>
        <v>12</v>
      </c>
      <c r="I5298" s="51">
        <v>3</v>
      </c>
      <c r="J5298" s="47">
        <v>3</v>
      </c>
    </row>
    <row r="5299" spans="1:10" x14ac:dyDescent="0.25">
      <c r="A5299" s="59" t="s">
        <v>207</v>
      </c>
      <c r="B5299" s="46" t="s">
        <v>192</v>
      </c>
      <c r="C5299" s="46" t="s">
        <v>86</v>
      </c>
      <c r="D5299" s="46" t="s">
        <v>186</v>
      </c>
      <c r="E5299" s="68">
        <f>_xlfn.XLOOKUP(Tabela4[[#This Row],[Origem]],Tabela2[Estado],Tabela2[Id_Porto],-1)</f>
        <v>4</v>
      </c>
      <c r="F5299" s="68">
        <f>_xlfn.XLOOKUP(Tabela4[[#This Row],[Destino]],Tabela2[Estado],Tabela2[Id_Porto],-1)</f>
        <v>11</v>
      </c>
      <c r="G5299" s="68">
        <f>_xlfn.XLOOKUP(Tabela4[[#This Row],[Tipo]],Tabela5[Tipo],Tabela5[Id_Carga],-1)</f>
        <v>1</v>
      </c>
      <c r="H5299" s="59">
        <f>MONTH(DATE(2024, FIND(Tabela4[[#This Row],[Mês]], "janfevmarabrmaijunjulagosetoutnovdez")/3 + 1, 1))</f>
        <v>12</v>
      </c>
      <c r="I5299" s="51">
        <v>3</v>
      </c>
      <c r="J5299" s="47">
        <v>3</v>
      </c>
    </row>
    <row r="5300" spans="1:10" x14ac:dyDescent="0.25">
      <c r="A5300" s="59" t="s">
        <v>207</v>
      </c>
      <c r="B5300" s="46" t="s">
        <v>192</v>
      </c>
      <c r="C5300" s="46" t="s">
        <v>178</v>
      </c>
      <c r="D5300" s="46" t="s">
        <v>181</v>
      </c>
      <c r="E5300" s="68">
        <f>_xlfn.XLOOKUP(Tabela4[[#This Row],[Origem]],Tabela2[Estado],Tabela2[Id_Porto],-1)</f>
        <v>2</v>
      </c>
      <c r="F5300" s="68">
        <f>_xlfn.XLOOKUP(Tabela4[[#This Row],[Destino]],Tabela2[Estado],Tabela2[Id_Porto],-1)</f>
        <v>6</v>
      </c>
      <c r="G5300" s="68">
        <f>_xlfn.XLOOKUP(Tabela4[[#This Row],[Tipo]],Tabela5[Tipo],Tabela5[Id_Carga],-1)</f>
        <v>1</v>
      </c>
      <c r="H5300" s="59">
        <f>MONTH(DATE(2024, FIND(Tabela4[[#This Row],[Mês]], "janfevmarabrmaijunjulagosetoutnovdez")/3 + 1, 1))</f>
        <v>12</v>
      </c>
      <c r="I5300" s="51">
        <v>3</v>
      </c>
      <c r="J5300" s="47">
        <v>3</v>
      </c>
    </row>
    <row r="5301" spans="1:10" x14ac:dyDescent="0.25">
      <c r="A5301" s="59" t="s">
        <v>207</v>
      </c>
      <c r="B5301" s="46" t="s">
        <v>192</v>
      </c>
      <c r="C5301" s="46" t="s">
        <v>178</v>
      </c>
      <c r="D5301" s="46" t="s">
        <v>86</v>
      </c>
      <c r="E5301" s="68">
        <f>_xlfn.XLOOKUP(Tabela4[[#This Row],[Origem]],Tabela2[Estado],Tabela2[Id_Porto],-1)</f>
        <v>2</v>
      </c>
      <c r="F5301" s="68">
        <f>_xlfn.XLOOKUP(Tabela4[[#This Row],[Destino]],Tabela2[Estado],Tabela2[Id_Porto],-1)</f>
        <v>4</v>
      </c>
      <c r="G5301" s="68">
        <f>_xlfn.XLOOKUP(Tabela4[[#This Row],[Tipo]],Tabela5[Tipo],Tabela5[Id_Carga],-1)</f>
        <v>1</v>
      </c>
      <c r="H5301" s="59">
        <f>MONTH(DATE(2024, FIND(Tabela4[[#This Row],[Mês]], "janfevmarabrmaijunjulagosetoutnovdez")/3 + 1, 1))</f>
        <v>12</v>
      </c>
      <c r="I5301" s="51">
        <v>3</v>
      </c>
      <c r="J5301" s="47">
        <v>3</v>
      </c>
    </row>
    <row r="5302" spans="1:10" x14ac:dyDescent="0.25">
      <c r="A5302" s="59" t="s">
        <v>207</v>
      </c>
      <c r="B5302" s="46" t="s">
        <v>192</v>
      </c>
      <c r="C5302" s="46" t="s">
        <v>180</v>
      </c>
      <c r="D5302" s="46" t="s">
        <v>177</v>
      </c>
      <c r="E5302" s="68">
        <f>_xlfn.XLOOKUP(Tabela4[[#This Row],[Origem]],Tabela2[Estado],Tabela2[Id_Porto],-1)</f>
        <v>5</v>
      </c>
      <c r="F5302" s="68">
        <f>_xlfn.XLOOKUP(Tabela4[[#This Row],[Destino]],Tabela2[Estado],Tabela2[Id_Porto],-1)</f>
        <v>1</v>
      </c>
      <c r="G5302" s="68">
        <f>_xlfn.XLOOKUP(Tabela4[[#This Row],[Tipo]],Tabela5[Tipo],Tabela5[Id_Carga],-1)</f>
        <v>1</v>
      </c>
      <c r="H5302" s="59">
        <f>MONTH(DATE(2024, FIND(Tabela4[[#This Row],[Mês]], "janfevmarabrmaijunjulagosetoutnovdez")/3 + 1, 1))</f>
        <v>12</v>
      </c>
      <c r="I5302" s="51">
        <v>3</v>
      </c>
      <c r="J5302" s="47">
        <v>3</v>
      </c>
    </row>
    <row r="5303" spans="1:10" x14ac:dyDescent="0.25">
      <c r="A5303" s="59" t="s">
        <v>207</v>
      </c>
      <c r="B5303" s="46" t="s">
        <v>192</v>
      </c>
      <c r="C5303" s="46" t="s">
        <v>180</v>
      </c>
      <c r="D5303" s="46" t="s">
        <v>183</v>
      </c>
      <c r="E5303" s="68">
        <f>_xlfn.XLOOKUP(Tabela4[[#This Row],[Origem]],Tabela2[Estado],Tabela2[Id_Porto],-1)</f>
        <v>5</v>
      </c>
      <c r="F5303" s="68">
        <f>_xlfn.XLOOKUP(Tabela4[[#This Row],[Destino]],Tabela2[Estado],Tabela2[Id_Porto],-1)</f>
        <v>8</v>
      </c>
      <c r="G5303" s="68">
        <f>_xlfn.XLOOKUP(Tabela4[[#This Row],[Tipo]],Tabela5[Tipo],Tabela5[Id_Carga],-1)</f>
        <v>1</v>
      </c>
      <c r="H5303" s="59">
        <f>MONTH(DATE(2024, FIND(Tabela4[[#This Row],[Mês]], "janfevmarabrmaijunjulagosetoutnovdez")/3 + 1, 1))</f>
        <v>12</v>
      </c>
      <c r="I5303" s="51">
        <v>3</v>
      </c>
      <c r="J5303" s="47">
        <v>3</v>
      </c>
    </row>
    <row r="5304" spans="1:10" x14ac:dyDescent="0.25">
      <c r="A5304" s="59" t="s">
        <v>207</v>
      </c>
      <c r="B5304" s="46" t="s">
        <v>192</v>
      </c>
      <c r="C5304" s="46" t="s">
        <v>183</v>
      </c>
      <c r="D5304" s="46" t="s">
        <v>86</v>
      </c>
      <c r="E5304" s="68">
        <f>_xlfn.XLOOKUP(Tabela4[[#This Row],[Origem]],Tabela2[Estado],Tabela2[Id_Porto],-1)</f>
        <v>8</v>
      </c>
      <c r="F5304" s="68">
        <f>_xlfn.XLOOKUP(Tabela4[[#This Row],[Destino]],Tabela2[Estado],Tabela2[Id_Porto],-1)</f>
        <v>4</v>
      </c>
      <c r="G5304" s="68">
        <f>_xlfn.XLOOKUP(Tabela4[[#This Row],[Tipo]],Tabela5[Tipo],Tabela5[Id_Carga],-1)</f>
        <v>1</v>
      </c>
      <c r="H5304" s="59">
        <f>MONTH(DATE(2024, FIND(Tabela4[[#This Row],[Mês]], "janfevmarabrmaijunjulagosetoutnovdez")/3 + 1, 1))</f>
        <v>12</v>
      </c>
      <c r="I5304" s="51">
        <v>3</v>
      </c>
      <c r="J5304" s="47">
        <v>3</v>
      </c>
    </row>
    <row r="5305" spans="1:10" x14ac:dyDescent="0.25">
      <c r="A5305" s="59" t="s">
        <v>207</v>
      </c>
      <c r="B5305" s="46" t="s">
        <v>192</v>
      </c>
      <c r="C5305" s="46" t="s">
        <v>187</v>
      </c>
      <c r="D5305" s="46" t="s">
        <v>185</v>
      </c>
      <c r="E5305" s="68">
        <f>_xlfn.XLOOKUP(Tabela4[[#This Row],[Origem]],Tabela2[Estado],Tabela2[Id_Porto],-1)</f>
        <v>12</v>
      </c>
      <c r="F5305" s="68">
        <f>_xlfn.XLOOKUP(Tabela4[[#This Row],[Destino]],Tabela2[Estado],Tabela2[Id_Porto],-1)</f>
        <v>10</v>
      </c>
      <c r="G5305" s="68">
        <f>_xlfn.XLOOKUP(Tabela4[[#This Row],[Tipo]],Tabela5[Tipo],Tabela5[Id_Carga],-1)</f>
        <v>1</v>
      </c>
      <c r="H5305" s="59">
        <f>MONTH(DATE(2024, FIND(Tabela4[[#This Row],[Mês]], "janfevmarabrmaijunjulagosetoutnovdez")/3 + 1, 1))</f>
        <v>12</v>
      </c>
      <c r="I5305" s="51">
        <v>3</v>
      </c>
      <c r="J5305" s="47">
        <v>3</v>
      </c>
    </row>
    <row r="5306" spans="1:10" x14ac:dyDescent="0.25">
      <c r="A5306" s="59" t="s">
        <v>207</v>
      </c>
      <c r="B5306" s="46" t="s">
        <v>192</v>
      </c>
      <c r="C5306" s="46" t="s">
        <v>187</v>
      </c>
      <c r="D5306" s="46" t="s">
        <v>184</v>
      </c>
      <c r="E5306" s="68">
        <f>_xlfn.XLOOKUP(Tabela4[[#This Row],[Origem]],Tabela2[Estado],Tabela2[Id_Porto],-1)</f>
        <v>12</v>
      </c>
      <c r="F5306" s="68">
        <f>_xlfn.XLOOKUP(Tabela4[[#This Row],[Destino]],Tabela2[Estado],Tabela2[Id_Porto],-1)</f>
        <v>9</v>
      </c>
      <c r="G5306" s="68">
        <f>_xlfn.XLOOKUP(Tabela4[[#This Row],[Tipo]],Tabela5[Tipo],Tabela5[Id_Carga],-1)</f>
        <v>1</v>
      </c>
      <c r="H5306" s="59">
        <f>MONTH(DATE(2024, FIND(Tabela4[[#This Row],[Mês]], "janfevmarabrmaijunjulagosetoutnovdez")/3 + 1, 1))</f>
        <v>12</v>
      </c>
      <c r="I5306" s="51">
        <v>3</v>
      </c>
      <c r="J5306" s="47">
        <v>3</v>
      </c>
    </row>
    <row r="5307" spans="1:10" x14ac:dyDescent="0.25">
      <c r="A5307" s="59" t="s">
        <v>207</v>
      </c>
      <c r="B5307" s="46" t="s">
        <v>192</v>
      </c>
      <c r="C5307" s="46" t="s">
        <v>184</v>
      </c>
      <c r="D5307" s="46" t="s">
        <v>181</v>
      </c>
      <c r="E5307" s="68">
        <f>_xlfn.XLOOKUP(Tabela4[[#This Row],[Origem]],Tabela2[Estado],Tabela2[Id_Porto],-1)</f>
        <v>9</v>
      </c>
      <c r="F5307" s="68">
        <f>_xlfn.XLOOKUP(Tabela4[[#This Row],[Destino]],Tabela2[Estado],Tabela2[Id_Porto],-1)</f>
        <v>6</v>
      </c>
      <c r="G5307" s="68">
        <f>_xlfn.XLOOKUP(Tabela4[[#This Row],[Tipo]],Tabela5[Tipo],Tabela5[Id_Carga],-1)</f>
        <v>1</v>
      </c>
      <c r="H5307" s="59">
        <f>MONTH(DATE(2024, FIND(Tabela4[[#This Row],[Mês]], "janfevmarabrmaijunjulagosetoutnovdez")/3 + 1, 1))</f>
        <v>12</v>
      </c>
      <c r="I5307" s="51">
        <v>3</v>
      </c>
      <c r="J5307" s="47">
        <v>3</v>
      </c>
    </row>
    <row r="5308" spans="1:10" x14ac:dyDescent="0.25">
      <c r="A5308" s="59" t="s">
        <v>207</v>
      </c>
      <c r="B5308" s="46" t="s">
        <v>192</v>
      </c>
      <c r="C5308" s="46" t="s">
        <v>184</v>
      </c>
      <c r="D5308" s="46" t="s">
        <v>180</v>
      </c>
      <c r="E5308" s="68">
        <f>_xlfn.XLOOKUP(Tabela4[[#This Row],[Origem]],Tabela2[Estado],Tabela2[Id_Porto],-1)</f>
        <v>9</v>
      </c>
      <c r="F5308" s="68">
        <f>_xlfn.XLOOKUP(Tabela4[[#This Row],[Destino]],Tabela2[Estado],Tabela2[Id_Porto],-1)</f>
        <v>5</v>
      </c>
      <c r="G5308" s="68">
        <f>_xlfn.XLOOKUP(Tabela4[[#This Row],[Tipo]],Tabela5[Tipo],Tabela5[Id_Carga],-1)</f>
        <v>1</v>
      </c>
      <c r="H5308" s="59">
        <f>MONTH(DATE(2024, FIND(Tabela4[[#This Row],[Mês]], "janfevmarabrmaijunjulagosetoutnovdez")/3 + 1, 1))</f>
        <v>12</v>
      </c>
      <c r="I5308" s="51">
        <v>3</v>
      </c>
      <c r="J5308" s="47">
        <v>3</v>
      </c>
    </row>
    <row r="5309" spans="1:10" x14ac:dyDescent="0.25">
      <c r="A5309" s="59" t="s">
        <v>207</v>
      </c>
      <c r="B5309" s="46" t="s">
        <v>192</v>
      </c>
      <c r="C5309" s="46" t="s">
        <v>177</v>
      </c>
      <c r="D5309" s="46" t="s">
        <v>183</v>
      </c>
      <c r="E5309" s="68">
        <f>_xlfn.XLOOKUP(Tabela4[[#This Row],[Origem]],Tabela2[Estado],Tabela2[Id_Porto],-1)</f>
        <v>1</v>
      </c>
      <c r="F5309" s="68">
        <f>_xlfn.XLOOKUP(Tabela4[[#This Row],[Destino]],Tabela2[Estado],Tabela2[Id_Porto],-1)</f>
        <v>8</v>
      </c>
      <c r="G5309" s="68">
        <f>_xlfn.XLOOKUP(Tabela4[[#This Row],[Tipo]],Tabela5[Tipo],Tabela5[Id_Carga],-1)</f>
        <v>1</v>
      </c>
      <c r="H5309" s="59">
        <f>MONTH(DATE(2024, FIND(Tabela4[[#This Row],[Mês]], "janfevmarabrmaijunjulagosetoutnovdez")/3 + 1, 1))</f>
        <v>12</v>
      </c>
      <c r="I5309" s="51">
        <v>2</v>
      </c>
      <c r="J5309" s="47">
        <v>2</v>
      </c>
    </row>
    <row r="5310" spans="1:10" x14ac:dyDescent="0.25">
      <c r="A5310" s="59" t="s">
        <v>207</v>
      </c>
      <c r="B5310" s="46" t="s">
        <v>192</v>
      </c>
      <c r="C5310" s="46" t="s">
        <v>177</v>
      </c>
      <c r="D5310" s="46" t="s">
        <v>187</v>
      </c>
      <c r="E5310" s="68">
        <f>_xlfn.XLOOKUP(Tabela4[[#This Row],[Origem]],Tabela2[Estado],Tabela2[Id_Porto],-1)</f>
        <v>1</v>
      </c>
      <c r="F5310" s="68">
        <f>_xlfn.XLOOKUP(Tabela4[[#This Row],[Destino]],Tabela2[Estado],Tabela2[Id_Porto],-1)</f>
        <v>12</v>
      </c>
      <c r="G5310" s="68">
        <f>_xlfn.XLOOKUP(Tabela4[[#This Row],[Tipo]],Tabela5[Tipo],Tabela5[Id_Carga],-1)</f>
        <v>1</v>
      </c>
      <c r="H5310" s="59">
        <f>MONTH(DATE(2024, FIND(Tabela4[[#This Row],[Mês]], "janfevmarabrmaijunjulagosetoutnovdez")/3 + 1, 1))</f>
        <v>12</v>
      </c>
      <c r="I5310" s="51">
        <v>2</v>
      </c>
      <c r="J5310" s="47">
        <v>2</v>
      </c>
    </row>
    <row r="5311" spans="1:10" x14ac:dyDescent="0.25">
      <c r="A5311" s="59" t="s">
        <v>207</v>
      </c>
      <c r="B5311" s="46" t="s">
        <v>191</v>
      </c>
      <c r="C5311" s="46" t="s">
        <v>177</v>
      </c>
      <c r="D5311" s="46" t="s">
        <v>186</v>
      </c>
      <c r="E5311" s="68">
        <f>_xlfn.XLOOKUP(Tabela4[[#This Row],[Origem]],Tabela2[Estado],Tabela2[Id_Porto],-1)</f>
        <v>1</v>
      </c>
      <c r="F5311" s="68">
        <f>_xlfn.XLOOKUP(Tabela4[[#This Row],[Destino]],Tabela2[Estado],Tabela2[Id_Porto],-1)</f>
        <v>11</v>
      </c>
      <c r="G5311" s="68">
        <f>_xlfn.XLOOKUP(Tabela4[[#This Row],[Tipo]],Tabela5[Tipo],Tabela5[Id_Carga],-1)</f>
        <v>3</v>
      </c>
      <c r="H5311" s="59">
        <f>MONTH(DATE(2024, FIND(Tabela4[[#This Row],[Mês]], "janfevmarabrmaijunjulagosetoutnovdez")/3 + 1, 1))</f>
        <v>12</v>
      </c>
      <c r="I5311" s="51">
        <v>2</v>
      </c>
      <c r="J5311" s="47">
        <v>2</v>
      </c>
    </row>
    <row r="5312" spans="1:10" x14ac:dyDescent="0.25">
      <c r="A5312" s="59" t="s">
        <v>207</v>
      </c>
      <c r="B5312" s="46" t="s">
        <v>192</v>
      </c>
      <c r="C5312" s="46" t="s">
        <v>177</v>
      </c>
      <c r="D5312" s="46" t="s">
        <v>184</v>
      </c>
      <c r="E5312" s="68">
        <f>_xlfn.XLOOKUP(Tabela4[[#This Row],[Origem]],Tabela2[Estado],Tabela2[Id_Porto],-1)</f>
        <v>1</v>
      </c>
      <c r="F5312" s="68">
        <f>_xlfn.XLOOKUP(Tabela4[[#This Row],[Destino]],Tabela2[Estado],Tabela2[Id_Porto],-1)</f>
        <v>9</v>
      </c>
      <c r="G5312" s="68">
        <f>_xlfn.XLOOKUP(Tabela4[[#This Row],[Tipo]],Tabela5[Tipo],Tabela5[Id_Carga],-1)</f>
        <v>1</v>
      </c>
      <c r="H5312" s="59">
        <f>MONTH(DATE(2024, FIND(Tabela4[[#This Row],[Mês]], "janfevmarabrmaijunjulagosetoutnovdez")/3 + 1, 1))</f>
        <v>12</v>
      </c>
      <c r="I5312" s="51">
        <v>2</v>
      </c>
      <c r="J5312" s="47">
        <v>2</v>
      </c>
    </row>
    <row r="5313" spans="1:10" x14ac:dyDescent="0.25">
      <c r="A5313" s="59" t="s">
        <v>207</v>
      </c>
      <c r="B5313" s="46" t="s">
        <v>191</v>
      </c>
      <c r="C5313" s="46" t="s">
        <v>177</v>
      </c>
      <c r="D5313" s="46" t="s">
        <v>184</v>
      </c>
      <c r="E5313" s="68">
        <f>_xlfn.XLOOKUP(Tabela4[[#This Row],[Origem]],Tabela2[Estado],Tabela2[Id_Porto],-1)</f>
        <v>1</v>
      </c>
      <c r="F5313" s="68">
        <f>_xlfn.XLOOKUP(Tabela4[[#This Row],[Destino]],Tabela2[Estado],Tabela2[Id_Porto],-1)</f>
        <v>9</v>
      </c>
      <c r="G5313" s="68">
        <f>_xlfn.XLOOKUP(Tabela4[[#This Row],[Tipo]],Tabela5[Tipo],Tabela5[Id_Carga],-1)</f>
        <v>3</v>
      </c>
      <c r="H5313" s="59">
        <f>MONTH(DATE(2024, FIND(Tabela4[[#This Row],[Mês]], "janfevmarabrmaijunjulagosetoutnovdez")/3 + 1, 1))</f>
        <v>12</v>
      </c>
      <c r="I5313" s="51">
        <v>1</v>
      </c>
      <c r="J5313" s="47">
        <v>2</v>
      </c>
    </row>
    <row r="5314" spans="1:10" x14ac:dyDescent="0.25">
      <c r="A5314" s="59" t="s">
        <v>207</v>
      </c>
      <c r="B5314" s="46" t="s">
        <v>191</v>
      </c>
      <c r="C5314" s="46" t="s">
        <v>181</v>
      </c>
      <c r="D5314" s="46" t="s">
        <v>86</v>
      </c>
      <c r="E5314" s="68">
        <f>_xlfn.XLOOKUP(Tabela4[[#This Row],[Origem]],Tabela2[Estado],Tabela2[Id_Porto],-1)</f>
        <v>6</v>
      </c>
      <c r="F5314" s="68">
        <f>_xlfn.XLOOKUP(Tabela4[[#This Row],[Destino]],Tabela2[Estado],Tabela2[Id_Porto],-1)</f>
        <v>4</v>
      </c>
      <c r="G5314" s="68">
        <f>_xlfn.XLOOKUP(Tabela4[[#This Row],[Tipo]],Tabela5[Tipo],Tabela5[Id_Carga],-1)</f>
        <v>3</v>
      </c>
      <c r="H5314" s="59">
        <f>MONTH(DATE(2024, FIND(Tabela4[[#This Row],[Mês]], "janfevmarabrmaijunjulagosetoutnovdez")/3 + 1, 1))</f>
        <v>12</v>
      </c>
      <c r="I5314" s="51">
        <v>1</v>
      </c>
      <c r="J5314" s="47">
        <v>2</v>
      </c>
    </row>
    <row r="5315" spans="1:10" x14ac:dyDescent="0.25">
      <c r="A5315" s="59" t="s">
        <v>207</v>
      </c>
      <c r="B5315" s="46" t="s">
        <v>191</v>
      </c>
      <c r="C5315" s="46" t="s">
        <v>181</v>
      </c>
      <c r="D5315" s="46" t="s">
        <v>86</v>
      </c>
      <c r="E5315" s="68">
        <f>_xlfn.XLOOKUP(Tabela4[[#This Row],[Origem]],Tabela2[Estado],Tabela2[Id_Porto],-1)</f>
        <v>6</v>
      </c>
      <c r="F5315" s="68">
        <f>_xlfn.XLOOKUP(Tabela4[[#This Row],[Destino]],Tabela2[Estado],Tabela2[Id_Porto],-1)</f>
        <v>4</v>
      </c>
      <c r="G5315" s="68">
        <f>_xlfn.XLOOKUP(Tabela4[[#This Row],[Tipo]],Tabela5[Tipo],Tabela5[Id_Carga],-1)</f>
        <v>3</v>
      </c>
      <c r="H5315" s="59">
        <f>MONTH(DATE(2024, FIND(Tabela4[[#This Row],[Mês]], "janfevmarabrmaijunjulagosetoutnovdez")/3 + 1, 1))</f>
        <v>12</v>
      </c>
      <c r="I5315" s="51">
        <v>1</v>
      </c>
      <c r="J5315" s="47">
        <v>2</v>
      </c>
    </row>
    <row r="5316" spans="1:10" x14ac:dyDescent="0.25">
      <c r="A5316" s="59" t="s">
        <v>207</v>
      </c>
      <c r="B5316" s="46" t="s">
        <v>191</v>
      </c>
      <c r="C5316" s="46" t="s">
        <v>181</v>
      </c>
      <c r="D5316" s="46" t="s">
        <v>186</v>
      </c>
      <c r="E5316" s="68">
        <f>_xlfn.XLOOKUP(Tabela4[[#This Row],[Origem]],Tabela2[Estado],Tabela2[Id_Porto],-1)</f>
        <v>6</v>
      </c>
      <c r="F5316" s="68">
        <f>_xlfn.XLOOKUP(Tabela4[[#This Row],[Destino]],Tabela2[Estado],Tabela2[Id_Porto],-1)</f>
        <v>11</v>
      </c>
      <c r="G5316" s="68">
        <f>_xlfn.XLOOKUP(Tabela4[[#This Row],[Tipo]],Tabela5[Tipo],Tabela5[Id_Carga],-1)</f>
        <v>3</v>
      </c>
      <c r="H5316" s="59">
        <f>MONTH(DATE(2024, FIND(Tabela4[[#This Row],[Mês]], "janfevmarabrmaijunjulagosetoutnovdez")/3 + 1, 1))</f>
        <v>12</v>
      </c>
      <c r="I5316" s="51">
        <v>1</v>
      </c>
      <c r="J5316" s="47">
        <v>2</v>
      </c>
    </row>
    <row r="5317" spans="1:10" x14ac:dyDescent="0.25">
      <c r="A5317" s="59" t="s">
        <v>207</v>
      </c>
      <c r="B5317" s="46" t="s">
        <v>191</v>
      </c>
      <c r="C5317" s="46" t="s">
        <v>181</v>
      </c>
      <c r="D5317" s="46" t="s">
        <v>184</v>
      </c>
      <c r="E5317" s="68">
        <f>_xlfn.XLOOKUP(Tabela4[[#This Row],[Origem]],Tabela2[Estado],Tabela2[Id_Porto],-1)</f>
        <v>6</v>
      </c>
      <c r="F5317" s="68">
        <f>_xlfn.XLOOKUP(Tabela4[[#This Row],[Destino]],Tabela2[Estado],Tabela2[Id_Porto],-1)</f>
        <v>9</v>
      </c>
      <c r="G5317" s="68">
        <f>_xlfn.XLOOKUP(Tabela4[[#This Row],[Tipo]],Tabela5[Tipo],Tabela5[Id_Carga],-1)</f>
        <v>3</v>
      </c>
      <c r="H5317" s="59">
        <f>MONTH(DATE(2024, FIND(Tabela4[[#This Row],[Mês]], "janfevmarabrmaijunjulagosetoutnovdez")/3 + 1, 1))</f>
        <v>12</v>
      </c>
      <c r="I5317" s="51">
        <v>1</v>
      </c>
      <c r="J5317" s="47">
        <v>2</v>
      </c>
    </row>
    <row r="5318" spans="1:10" x14ac:dyDescent="0.25">
      <c r="A5318" s="59" t="s">
        <v>207</v>
      </c>
      <c r="B5318" s="46" t="s">
        <v>191</v>
      </c>
      <c r="C5318" s="46" t="s">
        <v>181</v>
      </c>
      <c r="D5318" s="46" t="s">
        <v>184</v>
      </c>
      <c r="E5318" s="68">
        <f>_xlfn.XLOOKUP(Tabela4[[#This Row],[Origem]],Tabela2[Estado],Tabela2[Id_Porto],-1)</f>
        <v>6</v>
      </c>
      <c r="F5318" s="68">
        <f>_xlfn.XLOOKUP(Tabela4[[#This Row],[Destino]],Tabela2[Estado],Tabela2[Id_Porto],-1)</f>
        <v>9</v>
      </c>
      <c r="G5318" s="68">
        <f>_xlfn.XLOOKUP(Tabela4[[#This Row],[Tipo]],Tabela5[Tipo],Tabela5[Id_Carga],-1)</f>
        <v>3</v>
      </c>
      <c r="H5318" s="59">
        <f>MONTH(DATE(2024, FIND(Tabela4[[#This Row],[Mês]], "janfevmarabrmaijunjulagosetoutnovdez")/3 + 1, 1))</f>
        <v>12</v>
      </c>
      <c r="I5318" s="51">
        <v>1</v>
      </c>
      <c r="J5318" s="47">
        <v>2</v>
      </c>
    </row>
    <row r="5319" spans="1:10" x14ac:dyDescent="0.25">
      <c r="A5319" s="59" t="s">
        <v>207</v>
      </c>
      <c r="B5319" s="46" t="s">
        <v>191</v>
      </c>
      <c r="C5319" s="46" t="s">
        <v>86</v>
      </c>
      <c r="D5319" s="46" t="s">
        <v>186</v>
      </c>
      <c r="E5319" s="68">
        <f>_xlfn.XLOOKUP(Tabela4[[#This Row],[Origem]],Tabela2[Estado],Tabela2[Id_Porto],-1)</f>
        <v>4</v>
      </c>
      <c r="F5319" s="68">
        <f>_xlfn.XLOOKUP(Tabela4[[#This Row],[Destino]],Tabela2[Estado],Tabela2[Id_Porto],-1)</f>
        <v>11</v>
      </c>
      <c r="G5319" s="68">
        <f>_xlfn.XLOOKUP(Tabela4[[#This Row],[Tipo]],Tabela5[Tipo],Tabela5[Id_Carga],-1)</f>
        <v>3</v>
      </c>
      <c r="H5319" s="59">
        <f>MONTH(DATE(2024, FIND(Tabela4[[#This Row],[Mês]], "janfevmarabrmaijunjulagosetoutnovdez")/3 + 1, 1))</f>
        <v>12</v>
      </c>
      <c r="I5319" s="51">
        <v>1</v>
      </c>
      <c r="J5319" s="47">
        <v>2</v>
      </c>
    </row>
    <row r="5320" spans="1:10" x14ac:dyDescent="0.25">
      <c r="A5320" s="59" t="s">
        <v>207</v>
      </c>
      <c r="B5320" s="46" t="s">
        <v>191</v>
      </c>
      <c r="C5320" s="46" t="s">
        <v>86</v>
      </c>
      <c r="D5320" s="46" t="s">
        <v>184</v>
      </c>
      <c r="E5320" s="68">
        <f>_xlfn.XLOOKUP(Tabela4[[#This Row],[Origem]],Tabela2[Estado],Tabela2[Id_Porto],-1)</f>
        <v>4</v>
      </c>
      <c r="F5320" s="68">
        <f>_xlfn.XLOOKUP(Tabela4[[#This Row],[Destino]],Tabela2[Estado],Tabela2[Id_Porto],-1)</f>
        <v>9</v>
      </c>
      <c r="G5320" s="68">
        <f>_xlfn.XLOOKUP(Tabela4[[#This Row],[Tipo]],Tabela5[Tipo],Tabela5[Id_Carga],-1)</f>
        <v>3</v>
      </c>
      <c r="H5320" s="59">
        <f>MONTH(DATE(2024, FIND(Tabela4[[#This Row],[Mês]], "janfevmarabrmaijunjulagosetoutnovdez")/3 + 1, 1))</f>
        <v>12</v>
      </c>
      <c r="I5320" s="51">
        <v>1</v>
      </c>
      <c r="J5320" s="47">
        <v>2</v>
      </c>
    </row>
    <row r="5321" spans="1:10" x14ac:dyDescent="0.25">
      <c r="A5321" s="59" t="s">
        <v>207</v>
      </c>
      <c r="B5321" s="46" t="s">
        <v>194</v>
      </c>
      <c r="C5321" s="46" t="s">
        <v>182</v>
      </c>
      <c r="D5321" s="46" t="s">
        <v>184</v>
      </c>
      <c r="E5321" s="68">
        <f>_xlfn.XLOOKUP(Tabela4[[#This Row],[Origem]],Tabela2[Estado],Tabela2[Id_Porto],-1)</f>
        <v>7</v>
      </c>
      <c r="F5321" s="68">
        <f>_xlfn.XLOOKUP(Tabela4[[#This Row],[Destino]],Tabela2[Estado],Tabela2[Id_Porto],-1)</f>
        <v>9</v>
      </c>
      <c r="G5321" s="68">
        <f>_xlfn.XLOOKUP(Tabela4[[#This Row],[Tipo]],Tabela5[Tipo],Tabela5[Id_Carga],-1)</f>
        <v>2</v>
      </c>
      <c r="H5321" s="59">
        <f>MONTH(DATE(2024, FIND(Tabela4[[#This Row],[Mês]], "janfevmarabrmaijunjulagosetoutnovdez")/3 + 1, 1))</f>
        <v>12</v>
      </c>
      <c r="I5321" s="51">
        <v>2</v>
      </c>
      <c r="J5321" s="47">
        <v>2</v>
      </c>
    </row>
    <row r="5322" spans="1:10" x14ac:dyDescent="0.25">
      <c r="A5322" s="59" t="s">
        <v>207</v>
      </c>
      <c r="B5322" s="46" t="s">
        <v>192</v>
      </c>
      <c r="C5322" s="46" t="s">
        <v>178</v>
      </c>
      <c r="D5322" s="46" t="s">
        <v>187</v>
      </c>
      <c r="E5322" s="68">
        <f>_xlfn.XLOOKUP(Tabela4[[#This Row],[Origem]],Tabela2[Estado],Tabela2[Id_Porto],-1)</f>
        <v>2</v>
      </c>
      <c r="F5322" s="68">
        <f>_xlfn.XLOOKUP(Tabela4[[#This Row],[Destino]],Tabela2[Estado],Tabela2[Id_Porto],-1)</f>
        <v>12</v>
      </c>
      <c r="G5322" s="68">
        <f>_xlfn.XLOOKUP(Tabela4[[#This Row],[Tipo]],Tabela5[Tipo],Tabela5[Id_Carga],-1)</f>
        <v>1</v>
      </c>
      <c r="H5322" s="59">
        <f>MONTH(DATE(2024, FIND(Tabela4[[#This Row],[Mês]], "janfevmarabrmaijunjulagosetoutnovdez")/3 + 1, 1))</f>
        <v>12</v>
      </c>
      <c r="I5322" s="51">
        <v>2</v>
      </c>
      <c r="J5322" s="47">
        <v>2</v>
      </c>
    </row>
    <row r="5323" spans="1:10" x14ac:dyDescent="0.25">
      <c r="A5323" s="59" t="s">
        <v>207</v>
      </c>
      <c r="B5323" s="46" t="s">
        <v>191</v>
      </c>
      <c r="C5323" s="46" t="s">
        <v>178</v>
      </c>
      <c r="D5323" s="46" t="s">
        <v>187</v>
      </c>
      <c r="E5323" s="68">
        <f>_xlfn.XLOOKUP(Tabela4[[#This Row],[Origem]],Tabela2[Estado],Tabela2[Id_Porto],-1)</f>
        <v>2</v>
      </c>
      <c r="F5323" s="68">
        <f>_xlfn.XLOOKUP(Tabela4[[#This Row],[Destino]],Tabela2[Estado],Tabela2[Id_Porto],-1)</f>
        <v>12</v>
      </c>
      <c r="G5323" s="68">
        <f>_xlfn.XLOOKUP(Tabela4[[#This Row],[Tipo]],Tabela5[Tipo],Tabela5[Id_Carga],-1)</f>
        <v>3</v>
      </c>
      <c r="H5323" s="59">
        <f>MONTH(DATE(2024, FIND(Tabela4[[#This Row],[Mês]], "janfevmarabrmaijunjulagosetoutnovdez")/3 + 1, 1))</f>
        <v>12</v>
      </c>
      <c r="I5323" s="51">
        <v>1</v>
      </c>
      <c r="J5323" s="47">
        <v>2</v>
      </c>
    </row>
    <row r="5324" spans="1:10" x14ac:dyDescent="0.25">
      <c r="A5324" s="59" t="s">
        <v>207</v>
      </c>
      <c r="B5324" s="46" t="s">
        <v>191</v>
      </c>
      <c r="C5324" s="46" t="s">
        <v>178</v>
      </c>
      <c r="D5324" s="46" t="s">
        <v>184</v>
      </c>
      <c r="E5324" s="68">
        <f>_xlfn.XLOOKUP(Tabela4[[#This Row],[Origem]],Tabela2[Estado],Tabela2[Id_Porto],-1)</f>
        <v>2</v>
      </c>
      <c r="F5324" s="68">
        <f>_xlfn.XLOOKUP(Tabela4[[#This Row],[Destino]],Tabela2[Estado],Tabela2[Id_Porto],-1)</f>
        <v>9</v>
      </c>
      <c r="G5324" s="68">
        <f>_xlfn.XLOOKUP(Tabela4[[#This Row],[Tipo]],Tabela5[Tipo],Tabela5[Id_Carga],-1)</f>
        <v>3</v>
      </c>
      <c r="H5324" s="59">
        <f>MONTH(DATE(2024, FIND(Tabela4[[#This Row],[Mês]], "janfevmarabrmaijunjulagosetoutnovdez")/3 + 1, 1))</f>
        <v>12</v>
      </c>
      <c r="I5324" s="51">
        <v>1</v>
      </c>
      <c r="J5324" s="47">
        <v>2</v>
      </c>
    </row>
    <row r="5325" spans="1:10" x14ac:dyDescent="0.25">
      <c r="A5325" s="59" t="s">
        <v>207</v>
      </c>
      <c r="B5325" s="46" t="s">
        <v>191</v>
      </c>
      <c r="C5325" s="46" t="s">
        <v>180</v>
      </c>
      <c r="D5325" s="46" t="s">
        <v>177</v>
      </c>
      <c r="E5325" s="68">
        <f>_xlfn.XLOOKUP(Tabela4[[#This Row],[Origem]],Tabela2[Estado],Tabela2[Id_Porto],-1)</f>
        <v>5</v>
      </c>
      <c r="F5325" s="68">
        <f>_xlfn.XLOOKUP(Tabela4[[#This Row],[Destino]],Tabela2[Estado],Tabela2[Id_Porto],-1)</f>
        <v>1</v>
      </c>
      <c r="G5325" s="68">
        <f>_xlfn.XLOOKUP(Tabela4[[#This Row],[Tipo]],Tabela5[Tipo],Tabela5[Id_Carga],-1)</f>
        <v>3</v>
      </c>
      <c r="H5325" s="59">
        <f>MONTH(DATE(2024, FIND(Tabela4[[#This Row],[Mês]], "janfevmarabrmaijunjulagosetoutnovdez")/3 + 1, 1))</f>
        <v>12</v>
      </c>
      <c r="I5325" s="51">
        <v>2</v>
      </c>
      <c r="J5325" s="47">
        <v>2</v>
      </c>
    </row>
    <row r="5326" spans="1:10" x14ac:dyDescent="0.25">
      <c r="A5326" s="59" t="s">
        <v>207</v>
      </c>
      <c r="B5326" s="46" t="s">
        <v>191</v>
      </c>
      <c r="C5326" s="46" t="s">
        <v>180</v>
      </c>
      <c r="D5326" s="46" t="s">
        <v>181</v>
      </c>
      <c r="E5326" s="68">
        <f>_xlfn.XLOOKUP(Tabela4[[#This Row],[Origem]],Tabela2[Estado],Tabela2[Id_Porto],-1)</f>
        <v>5</v>
      </c>
      <c r="F5326" s="68">
        <f>_xlfn.XLOOKUP(Tabela4[[#This Row],[Destino]],Tabela2[Estado],Tabela2[Id_Porto],-1)</f>
        <v>6</v>
      </c>
      <c r="G5326" s="68">
        <f>_xlfn.XLOOKUP(Tabela4[[#This Row],[Tipo]],Tabela5[Tipo],Tabela5[Id_Carga],-1)</f>
        <v>3</v>
      </c>
      <c r="H5326" s="59">
        <f>MONTH(DATE(2024, FIND(Tabela4[[#This Row],[Mês]], "janfevmarabrmaijunjulagosetoutnovdez")/3 + 1, 1))</f>
        <v>12</v>
      </c>
      <c r="I5326" s="51">
        <v>1</v>
      </c>
      <c r="J5326" s="47">
        <v>2</v>
      </c>
    </row>
    <row r="5327" spans="1:10" x14ac:dyDescent="0.25">
      <c r="A5327" s="59" t="s">
        <v>207</v>
      </c>
      <c r="B5327" s="46" t="s">
        <v>192</v>
      </c>
      <c r="C5327" s="46" t="s">
        <v>180</v>
      </c>
      <c r="D5327" s="46" t="s">
        <v>86</v>
      </c>
      <c r="E5327" s="68">
        <f>_xlfn.XLOOKUP(Tabela4[[#This Row],[Origem]],Tabela2[Estado],Tabela2[Id_Porto],-1)</f>
        <v>5</v>
      </c>
      <c r="F5327" s="68">
        <f>_xlfn.XLOOKUP(Tabela4[[#This Row],[Destino]],Tabela2[Estado],Tabela2[Id_Porto],-1)</f>
        <v>4</v>
      </c>
      <c r="G5327" s="68">
        <f>_xlfn.XLOOKUP(Tabela4[[#This Row],[Tipo]],Tabela5[Tipo],Tabela5[Id_Carga],-1)</f>
        <v>1</v>
      </c>
      <c r="H5327" s="59">
        <f>MONTH(DATE(2024, FIND(Tabela4[[#This Row],[Mês]], "janfevmarabrmaijunjulagosetoutnovdez")/3 + 1, 1))</f>
        <v>12</v>
      </c>
      <c r="I5327" s="51">
        <v>2</v>
      </c>
      <c r="J5327" s="47">
        <v>2</v>
      </c>
    </row>
    <row r="5328" spans="1:10" x14ac:dyDescent="0.25">
      <c r="A5328" s="59" t="s">
        <v>207</v>
      </c>
      <c r="B5328" s="46" t="s">
        <v>191</v>
      </c>
      <c r="C5328" s="46" t="s">
        <v>180</v>
      </c>
      <c r="D5328" s="46" t="s">
        <v>86</v>
      </c>
      <c r="E5328" s="68">
        <f>_xlfn.XLOOKUP(Tabela4[[#This Row],[Origem]],Tabela2[Estado],Tabela2[Id_Porto],-1)</f>
        <v>5</v>
      </c>
      <c r="F5328" s="68">
        <f>_xlfn.XLOOKUP(Tabela4[[#This Row],[Destino]],Tabela2[Estado],Tabela2[Id_Porto],-1)</f>
        <v>4</v>
      </c>
      <c r="G5328" s="68">
        <f>_xlfn.XLOOKUP(Tabela4[[#This Row],[Tipo]],Tabela5[Tipo],Tabela5[Id_Carga],-1)</f>
        <v>3</v>
      </c>
      <c r="H5328" s="59">
        <f>MONTH(DATE(2024, FIND(Tabela4[[#This Row],[Mês]], "janfevmarabrmaijunjulagosetoutnovdez")/3 + 1, 1))</f>
        <v>12</v>
      </c>
      <c r="I5328" s="51">
        <v>1</v>
      </c>
      <c r="J5328" s="47">
        <v>2</v>
      </c>
    </row>
    <row r="5329" spans="1:10" x14ac:dyDescent="0.25">
      <c r="A5329" s="59" t="s">
        <v>207</v>
      </c>
      <c r="B5329" s="46" t="s">
        <v>191</v>
      </c>
      <c r="C5329" s="46" t="s">
        <v>180</v>
      </c>
      <c r="D5329" s="46" t="s">
        <v>183</v>
      </c>
      <c r="E5329" s="68">
        <f>_xlfn.XLOOKUP(Tabela4[[#This Row],[Origem]],Tabela2[Estado],Tabela2[Id_Porto],-1)</f>
        <v>5</v>
      </c>
      <c r="F5329" s="68">
        <f>_xlfn.XLOOKUP(Tabela4[[#This Row],[Destino]],Tabela2[Estado],Tabela2[Id_Porto],-1)</f>
        <v>8</v>
      </c>
      <c r="G5329" s="68">
        <f>_xlfn.XLOOKUP(Tabela4[[#This Row],[Tipo]],Tabela5[Tipo],Tabela5[Id_Carga],-1)</f>
        <v>3</v>
      </c>
      <c r="H5329" s="59">
        <f>MONTH(DATE(2024, FIND(Tabela4[[#This Row],[Mês]], "janfevmarabrmaijunjulagosetoutnovdez")/3 + 1, 1))</f>
        <v>12</v>
      </c>
      <c r="I5329" s="51">
        <v>1</v>
      </c>
      <c r="J5329" s="47">
        <v>2</v>
      </c>
    </row>
    <row r="5330" spans="1:10" x14ac:dyDescent="0.25">
      <c r="A5330" s="59" t="s">
        <v>207</v>
      </c>
      <c r="B5330" s="46" t="s">
        <v>192</v>
      </c>
      <c r="C5330" s="46" t="s">
        <v>180</v>
      </c>
      <c r="D5330" s="46" t="s">
        <v>186</v>
      </c>
      <c r="E5330" s="68">
        <f>_xlfn.XLOOKUP(Tabela4[[#This Row],[Origem]],Tabela2[Estado],Tabela2[Id_Porto],-1)</f>
        <v>5</v>
      </c>
      <c r="F5330" s="68">
        <f>_xlfn.XLOOKUP(Tabela4[[#This Row],[Destino]],Tabela2[Estado],Tabela2[Id_Porto],-1)</f>
        <v>11</v>
      </c>
      <c r="G5330" s="68">
        <f>_xlfn.XLOOKUP(Tabela4[[#This Row],[Tipo]],Tabela5[Tipo],Tabela5[Id_Carga],-1)</f>
        <v>1</v>
      </c>
      <c r="H5330" s="59">
        <f>MONTH(DATE(2024, FIND(Tabela4[[#This Row],[Mês]], "janfevmarabrmaijunjulagosetoutnovdez")/3 + 1, 1))</f>
        <v>12</v>
      </c>
      <c r="I5330" s="51">
        <v>2</v>
      </c>
      <c r="J5330" s="47">
        <v>2</v>
      </c>
    </row>
    <row r="5331" spans="1:10" x14ac:dyDescent="0.25">
      <c r="A5331" s="59" t="s">
        <v>207</v>
      </c>
      <c r="B5331" s="46" t="s">
        <v>191</v>
      </c>
      <c r="C5331" s="46" t="s">
        <v>180</v>
      </c>
      <c r="D5331" s="46" t="s">
        <v>186</v>
      </c>
      <c r="E5331" s="68">
        <f>_xlfn.XLOOKUP(Tabela4[[#This Row],[Origem]],Tabela2[Estado],Tabela2[Id_Porto],-1)</f>
        <v>5</v>
      </c>
      <c r="F5331" s="68">
        <f>_xlfn.XLOOKUP(Tabela4[[#This Row],[Destino]],Tabela2[Estado],Tabela2[Id_Porto],-1)</f>
        <v>11</v>
      </c>
      <c r="G5331" s="68">
        <f>_xlfn.XLOOKUP(Tabela4[[#This Row],[Tipo]],Tabela5[Tipo],Tabela5[Id_Carga],-1)</f>
        <v>3</v>
      </c>
      <c r="H5331" s="59">
        <f>MONTH(DATE(2024, FIND(Tabela4[[#This Row],[Mês]], "janfevmarabrmaijunjulagosetoutnovdez")/3 + 1, 1))</f>
        <v>12</v>
      </c>
      <c r="I5331" s="51">
        <v>1</v>
      </c>
      <c r="J5331" s="47">
        <v>2</v>
      </c>
    </row>
    <row r="5332" spans="1:10" x14ac:dyDescent="0.25">
      <c r="A5332" s="59" t="s">
        <v>207</v>
      </c>
      <c r="B5332" s="46" t="s">
        <v>193</v>
      </c>
      <c r="C5332" s="46" t="s">
        <v>180</v>
      </c>
      <c r="D5332" s="46" t="s">
        <v>184</v>
      </c>
      <c r="E5332" s="68">
        <f>_xlfn.XLOOKUP(Tabela4[[#This Row],[Origem]],Tabela2[Estado],Tabela2[Id_Porto],-1)</f>
        <v>5</v>
      </c>
      <c r="F5332" s="68">
        <f>_xlfn.XLOOKUP(Tabela4[[#This Row],[Destino]],Tabela2[Estado],Tabela2[Id_Porto],-1)</f>
        <v>9</v>
      </c>
      <c r="G5332" s="68">
        <f>_xlfn.XLOOKUP(Tabela4[[#This Row],[Tipo]],Tabela5[Tipo],Tabela5[Id_Carga],-1)</f>
        <v>4</v>
      </c>
      <c r="H5332" s="59">
        <f>MONTH(DATE(2024, FIND(Tabela4[[#This Row],[Mês]], "janfevmarabrmaijunjulagosetoutnovdez")/3 + 1, 1))</f>
        <v>12</v>
      </c>
      <c r="I5332" s="51">
        <v>1</v>
      </c>
      <c r="J5332" s="47">
        <v>2</v>
      </c>
    </row>
    <row r="5333" spans="1:10" x14ac:dyDescent="0.25">
      <c r="A5333" s="59" t="s">
        <v>207</v>
      </c>
      <c r="B5333" s="46" t="s">
        <v>192</v>
      </c>
      <c r="C5333" s="46" t="s">
        <v>185</v>
      </c>
      <c r="D5333" s="46" t="s">
        <v>86</v>
      </c>
      <c r="E5333" s="68">
        <f>_xlfn.XLOOKUP(Tabela4[[#This Row],[Origem]],Tabela2[Estado],Tabela2[Id_Porto],-1)</f>
        <v>10</v>
      </c>
      <c r="F5333" s="68">
        <f>_xlfn.XLOOKUP(Tabela4[[#This Row],[Destino]],Tabela2[Estado],Tabela2[Id_Porto],-1)</f>
        <v>4</v>
      </c>
      <c r="G5333" s="68">
        <f>_xlfn.XLOOKUP(Tabela4[[#This Row],[Tipo]],Tabela5[Tipo],Tabela5[Id_Carga],-1)</f>
        <v>1</v>
      </c>
      <c r="H5333" s="59">
        <f>MONTH(DATE(2024, FIND(Tabela4[[#This Row],[Mês]], "janfevmarabrmaijunjulagosetoutnovdez")/3 + 1, 1))</f>
        <v>12</v>
      </c>
      <c r="I5333" s="51">
        <v>2</v>
      </c>
      <c r="J5333" s="47">
        <v>2</v>
      </c>
    </row>
    <row r="5334" spans="1:10" x14ac:dyDescent="0.25">
      <c r="A5334" s="59" t="s">
        <v>207</v>
      </c>
      <c r="B5334" s="46" t="s">
        <v>191</v>
      </c>
      <c r="C5334" s="46" t="s">
        <v>185</v>
      </c>
      <c r="D5334" s="46" t="s">
        <v>184</v>
      </c>
      <c r="E5334" s="68">
        <f>_xlfn.XLOOKUP(Tabela4[[#This Row],[Origem]],Tabela2[Estado],Tabela2[Id_Porto],-1)</f>
        <v>10</v>
      </c>
      <c r="F5334" s="68">
        <f>_xlfn.XLOOKUP(Tabela4[[#This Row],[Destino]],Tabela2[Estado],Tabela2[Id_Porto],-1)</f>
        <v>9</v>
      </c>
      <c r="G5334" s="68">
        <f>_xlfn.XLOOKUP(Tabela4[[#This Row],[Tipo]],Tabela5[Tipo],Tabela5[Id_Carga],-1)</f>
        <v>3</v>
      </c>
      <c r="H5334" s="59">
        <f>MONTH(DATE(2024, FIND(Tabela4[[#This Row],[Mês]], "janfevmarabrmaijunjulagosetoutnovdez")/3 + 1, 1))</f>
        <v>12</v>
      </c>
      <c r="I5334" s="51">
        <v>1</v>
      </c>
      <c r="J5334" s="47">
        <v>2</v>
      </c>
    </row>
    <row r="5335" spans="1:10" x14ac:dyDescent="0.25">
      <c r="A5335" s="59" t="s">
        <v>207</v>
      </c>
      <c r="B5335" s="46" t="s">
        <v>193</v>
      </c>
      <c r="C5335" s="46" t="s">
        <v>183</v>
      </c>
      <c r="D5335" s="46" t="s">
        <v>177</v>
      </c>
      <c r="E5335" s="68">
        <f>_xlfn.XLOOKUP(Tabela4[[#This Row],[Origem]],Tabela2[Estado],Tabela2[Id_Porto],-1)</f>
        <v>8</v>
      </c>
      <c r="F5335" s="68">
        <f>_xlfn.XLOOKUP(Tabela4[[#This Row],[Destino]],Tabela2[Estado],Tabela2[Id_Porto],-1)</f>
        <v>1</v>
      </c>
      <c r="G5335" s="68">
        <f>_xlfn.XLOOKUP(Tabela4[[#This Row],[Tipo]],Tabela5[Tipo],Tabela5[Id_Carga],-1)</f>
        <v>4</v>
      </c>
      <c r="H5335" s="59">
        <f>MONTH(DATE(2024, FIND(Tabela4[[#This Row],[Mês]], "janfevmarabrmaijunjulagosetoutnovdez")/3 + 1, 1))</f>
        <v>12</v>
      </c>
      <c r="I5335" s="51">
        <v>1</v>
      </c>
      <c r="J5335" s="47">
        <v>2</v>
      </c>
    </row>
    <row r="5336" spans="1:10" x14ac:dyDescent="0.25">
      <c r="A5336" s="59" t="s">
        <v>207</v>
      </c>
      <c r="B5336" s="46" t="s">
        <v>192</v>
      </c>
      <c r="C5336" s="46" t="s">
        <v>183</v>
      </c>
      <c r="D5336" s="46" t="s">
        <v>180</v>
      </c>
      <c r="E5336" s="68">
        <f>_xlfn.XLOOKUP(Tabela4[[#This Row],[Origem]],Tabela2[Estado],Tabela2[Id_Porto],-1)</f>
        <v>8</v>
      </c>
      <c r="F5336" s="68">
        <f>_xlfn.XLOOKUP(Tabela4[[#This Row],[Destino]],Tabela2[Estado],Tabela2[Id_Porto],-1)</f>
        <v>5</v>
      </c>
      <c r="G5336" s="68">
        <f>_xlfn.XLOOKUP(Tabela4[[#This Row],[Tipo]],Tabela5[Tipo],Tabela5[Id_Carga],-1)</f>
        <v>1</v>
      </c>
      <c r="H5336" s="59">
        <f>MONTH(DATE(2024, FIND(Tabela4[[#This Row],[Mês]], "janfevmarabrmaijunjulagosetoutnovdez")/3 + 1, 1))</f>
        <v>12</v>
      </c>
      <c r="I5336" s="51">
        <v>2</v>
      </c>
      <c r="J5336" s="47">
        <v>2</v>
      </c>
    </row>
    <row r="5337" spans="1:10" x14ac:dyDescent="0.25">
      <c r="A5337" s="59" t="s">
        <v>207</v>
      </c>
      <c r="B5337" s="46" t="s">
        <v>191</v>
      </c>
      <c r="C5337" s="46" t="s">
        <v>183</v>
      </c>
      <c r="D5337" s="46" t="s">
        <v>180</v>
      </c>
      <c r="E5337" s="68">
        <f>_xlfn.XLOOKUP(Tabela4[[#This Row],[Origem]],Tabela2[Estado],Tabela2[Id_Porto],-1)</f>
        <v>8</v>
      </c>
      <c r="F5337" s="68">
        <f>_xlfn.XLOOKUP(Tabela4[[#This Row],[Destino]],Tabela2[Estado],Tabela2[Id_Porto],-1)</f>
        <v>5</v>
      </c>
      <c r="G5337" s="68">
        <f>_xlfn.XLOOKUP(Tabela4[[#This Row],[Tipo]],Tabela5[Tipo],Tabela5[Id_Carga],-1)</f>
        <v>3</v>
      </c>
      <c r="H5337" s="59">
        <f>MONTH(DATE(2024, FIND(Tabela4[[#This Row],[Mês]], "janfevmarabrmaijunjulagosetoutnovdez")/3 + 1, 1))</f>
        <v>12</v>
      </c>
      <c r="I5337" s="51">
        <v>1</v>
      </c>
      <c r="J5337" s="47">
        <v>2</v>
      </c>
    </row>
    <row r="5338" spans="1:10" x14ac:dyDescent="0.25">
      <c r="A5338" s="59" t="s">
        <v>207</v>
      </c>
      <c r="B5338" s="46" t="s">
        <v>193</v>
      </c>
      <c r="C5338" s="46" t="s">
        <v>183</v>
      </c>
      <c r="D5338" s="46" t="s">
        <v>186</v>
      </c>
      <c r="E5338" s="68">
        <f>_xlfn.XLOOKUP(Tabela4[[#This Row],[Origem]],Tabela2[Estado],Tabela2[Id_Porto],-1)</f>
        <v>8</v>
      </c>
      <c r="F5338" s="68">
        <f>_xlfn.XLOOKUP(Tabela4[[#This Row],[Destino]],Tabela2[Estado],Tabela2[Id_Porto],-1)</f>
        <v>11</v>
      </c>
      <c r="G5338" s="68">
        <f>_xlfn.XLOOKUP(Tabela4[[#This Row],[Tipo]],Tabela5[Tipo],Tabela5[Id_Carga],-1)</f>
        <v>4</v>
      </c>
      <c r="H5338" s="59">
        <f>MONTH(DATE(2024, FIND(Tabela4[[#This Row],[Mês]], "janfevmarabrmaijunjulagosetoutnovdez")/3 + 1, 1))</f>
        <v>12</v>
      </c>
      <c r="I5338" s="51">
        <v>1</v>
      </c>
      <c r="J5338" s="47">
        <v>2</v>
      </c>
    </row>
    <row r="5339" spans="1:10" x14ac:dyDescent="0.25">
      <c r="A5339" s="59" t="s">
        <v>207</v>
      </c>
      <c r="B5339" s="46" t="s">
        <v>193</v>
      </c>
      <c r="C5339" s="46" t="s">
        <v>187</v>
      </c>
      <c r="D5339" s="46" t="s">
        <v>185</v>
      </c>
      <c r="E5339" s="68">
        <f>_xlfn.XLOOKUP(Tabela4[[#This Row],[Origem]],Tabela2[Estado],Tabela2[Id_Porto],-1)</f>
        <v>12</v>
      </c>
      <c r="F5339" s="68">
        <f>_xlfn.XLOOKUP(Tabela4[[#This Row],[Destino]],Tabela2[Estado],Tabela2[Id_Porto],-1)</f>
        <v>10</v>
      </c>
      <c r="G5339" s="68">
        <f>_xlfn.XLOOKUP(Tabela4[[#This Row],[Tipo]],Tabela5[Tipo],Tabela5[Id_Carga],-1)</f>
        <v>4</v>
      </c>
      <c r="H5339" s="59">
        <f>MONTH(DATE(2024, FIND(Tabela4[[#This Row],[Mês]], "janfevmarabrmaijunjulagosetoutnovdez")/3 + 1, 1))</f>
        <v>12</v>
      </c>
      <c r="I5339" s="51">
        <v>1</v>
      </c>
      <c r="J5339" s="47">
        <v>2</v>
      </c>
    </row>
    <row r="5340" spans="1:10" x14ac:dyDescent="0.25">
      <c r="A5340" s="59" t="s">
        <v>207</v>
      </c>
      <c r="B5340" s="46" t="s">
        <v>192</v>
      </c>
      <c r="C5340" s="46" t="s">
        <v>187</v>
      </c>
      <c r="D5340" s="46" t="s">
        <v>186</v>
      </c>
      <c r="E5340" s="68">
        <f>_xlfn.XLOOKUP(Tabela4[[#This Row],[Origem]],Tabela2[Estado],Tabela2[Id_Porto],-1)</f>
        <v>12</v>
      </c>
      <c r="F5340" s="68">
        <f>_xlfn.XLOOKUP(Tabela4[[#This Row],[Destino]],Tabela2[Estado],Tabela2[Id_Porto],-1)</f>
        <v>11</v>
      </c>
      <c r="G5340" s="68">
        <f>_xlfn.XLOOKUP(Tabela4[[#This Row],[Tipo]],Tabela5[Tipo],Tabela5[Id_Carga],-1)</f>
        <v>1</v>
      </c>
      <c r="H5340" s="59">
        <f>MONTH(DATE(2024, FIND(Tabela4[[#This Row],[Mês]], "janfevmarabrmaijunjulagosetoutnovdez")/3 + 1, 1))</f>
        <v>12</v>
      </c>
      <c r="I5340" s="51">
        <v>2</v>
      </c>
      <c r="J5340" s="47">
        <v>2</v>
      </c>
    </row>
    <row r="5341" spans="1:10" x14ac:dyDescent="0.25">
      <c r="A5341" s="59" t="s">
        <v>207</v>
      </c>
      <c r="B5341" s="46" t="s">
        <v>193</v>
      </c>
      <c r="C5341" s="46" t="s">
        <v>187</v>
      </c>
      <c r="D5341" s="46" t="s">
        <v>184</v>
      </c>
      <c r="E5341" s="68">
        <f>_xlfn.XLOOKUP(Tabela4[[#This Row],[Origem]],Tabela2[Estado],Tabela2[Id_Porto],-1)</f>
        <v>12</v>
      </c>
      <c r="F5341" s="68">
        <f>_xlfn.XLOOKUP(Tabela4[[#This Row],[Destino]],Tabela2[Estado],Tabela2[Id_Porto],-1)</f>
        <v>9</v>
      </c>
      <c r="G5341" s="68">
        <f>_xlfn.XLOOKUP(Tabela4[[#This Row],[Tipo]],Tabela5[Tipo],Tabela5[Id_Carga],-1)</f>
        <v>4</v>
      </c>
      <c r="H5341" s="59">
        <f>MONTH(DATE(2024, FIND(Tabela4[[#This Row],[Mês]], "janfevmarabrmaijunjulagosetoutnovdez")/3 + 1, 1))</f>
        <v>12</v>
      </c>
      <c r="I5341" s="51">
        <v>1</v>
      </c>
      <c r="J5341" s="47">
        <v>2</v>
      </c>
    </row>
    <row r="5342" spans="1:10" x14ac:dyDescent="0.25">
      <c r="A5342" s="59" t="s">
        <v>207</v>
      </c>
      <c r="B5342" s="46" t="s">
        <v>191</v>
      </c>
      <c r="C5342" s="46" t="s">
        <v>186</v>
      </c>
      <c r="D5342" s="46" t="s">
        <v>181</v>
      </c>
      <c r="E5342" s="68">
        <f>_xlfn.XLOOKUP(Tabela4[[#This Row],[Origem]],Tabela2[Estado],Tabela2[Id_Porto],-1)</f>
        <v>11</v>
      </c>
      <c r="F5342" s="68">
        <f>_xlfn.XLOOKUP(Tabela4[[#This Row],[Destino]],Tabela2[Estado],Tabela2[Id_Porto],-1)</f>
        <v>6</v>
      </c>
      <c r="G5342" s="68">
        <f>_xlfn.XLOOKUP(Tabela4[[#This Row],[Tipo]],Tabela5[Tipo],Tabela5[Id_Carga],-1)</f>
        <v>3</v>
      </c>
      <c r="H5342" s="59">
        <f>MONTH(DATE(2024, FIND(Tabela4[[#This Row],[Mês]], "janfevmarabrmaijunjulagosetoutnovdez")/3 + 1, 1))</f>
        <v>12</v>
      </c>
      <c r="I5342" s="51">
        <v>2</v>
      </c>
      <c r="J5342" s="47">
        <v>2</v>
      </c>
    </row>
    <row r="5343" spans="1:10" x14ac:dyDescent="0.25">
      <c r="A5343" s="59" t="s">
        <v>207</v>
      </c>
      <c r="B5343" s="46" t="s">
        <v>191</v>
      </c>
      <c r="C5343" s="46" t="s">
        <v>186</v>
      </c>
      <c r="D5343" s="46" t="s">
        <v>180</v>
      </c>
      <c r="E5343" s="68">
        <f>_xlfn.XLOOKUP(Tabela4[[#This Row],[Origem]],Tabela2[Estado],Tabela2[Id_Porto],-1)</f>
        <v>11</v>
      </c>
      <c r="F5343" s="68">
        <f>_xlfn.XLOOKUP(Tabela4[[#This Row],[Destino]],Tabela2[Estado],Tabela2[Id_Porto],-1)</f>
        <v>5</v>
      </c>
      <c r="G5343" s="68">
        <f>_xlfn.XLOOKUP(Tabela4[[#This Row],[Tipo]],Tabela5[Tipo],Tabela5[Id_Carga],-1)</f>
        <v>3</v>
      </c>
      <c r="H5343" s="59">
        <f>MONTH(DATE(2024, FIND(Tabela4[[#This Row],[Mês]], "janfevmarabrmaijunjulagosetoutnovdez")/3 + 1, 1))</f>
        <v>12</v>
      </c>
      <c r="I5343" s="51">
        <v>1</v>
      </c>
      <c r="J5343" s="47">
        <v>2</v>
      </c>
    </row>
    <row r="5344" spans="1:10" x14ac:dyDescent="0.25">
      <c r="A5344" s="59" t="s">
        <v>207</v>
      </c>
      <c r="B5344" s="46" t="s">
        <v>191</v>
      </c>
      <c r="C5344" s="46" t="s">
        <v>186</v>
      </c>
      <c r="D5344" s="46" t="s">
        <v>180</v>
      </c>
      <c r="E5344" s="68">
        <f>_xlfn.XLOOKUP(Tabela4[[#This Row],[Origem]],Tabela2[Estado],Tabela2[Id_Porto],-1)</f>
        <v>11</v>
      </c>
      <c r="F5344" s="68">
        <f>_xlfn.XLOOKUP(Tabela4[[#This Row],[Destino]],Tabela2[Estado],Tabela2[Id_Porto],-1)</f>
        <v>5</v>
      </c>
      <c r="G5344" s="68">
        <f>_xlfn.XLOOKUP(Tabela4[[#This Row],[Tipo]],Tabela5[Tipo],Tabela5[Id_Carga],-1)</f>
        <v>3</v>
      </c>
      <c r="H5344" s="59">
        <f>MONTH(DATE(2024, FIND(Tabela4[[#This Row],[Mês]], "janfevmarabrmaijunjulagosetoutnovdez")/3 + 1, 1))</f>
        <v>12</v>
      </c>
      <c r="I5344" s="51">
        <v>1</v>
      </c>
      <c r="J5344" s="47">
        <v>2</v>
      </c>
    </row>
    <row r="5345" spans="1:10" x14ac:dyDescent="0.25">
      <c r="A5345" s="59" t="s">
        <v>207</v>
      </c>
      <c r="B5345" s="46" t="s">
        <v>193</v>
      </c>
      <c r="C5345" s="46" t="s">
        <v>186</v>
      </c>
      <c r="D5345" s="46" t="s">
        <v>186</v>
      </c>
      <c r="E5345" s="68">
        <f>_xlfn.XLOOKUP(Tabela4[[#This Row],[Origem]],Tabela2[Estado],Tabela2[Id_Porto],-1)</f>
        <v>11</v>
      </c>
      <c r="F5345" s="68">
        <f>_xlfn.XLOOKUP(Tabela4[[#This Row],[Destino]],Tabela2[Estado],Tabela2[Id_Porto],-1)</f>
        <v>11</v>
      </c>
      <c r="G5345" s="68">
        <f>_xlfn.XLOOKUP(Tabela4[[#This Row],[Tipo]],Tabela5[Tipo],Tabela5[Id_Carga],-1)</f>
        <v>4</v>
      </c>
      <c r="H5345" s="59">
        <f>MONTH(DATE(2024, FIND(Tabela4[[#This Row],[Mês]], "janfevmarabrmaijunjulagosetoutnovdez")/3 + 1, 1))</f>
        <v>12</v>
      </c>
      <c r="I5345" s="51">
        <v>1</v>
      </c>
      <c r="J5345" s="47">
        <v>2</v>
      </c>
    </row>
    <row r="5346" spans="1:10" x14ac:dyDescent="0.25">
      <c r="A5346" s="59" t="s">
        <v>207</v>
      </c>
      <c r="B5346" s="46" t="s">
        <v>191</v>
      </c>
      <c r="C5346" s="46" t="s">
        <v>186</v>
      </c>
      <c r="D5346" s="46" t="s">
        <v>184</v>
      </c>
      <c r="E5346" s="68">
        <f>_xlfn.XLOOKUP(Tabela4[[#This Row],[Origem]],Tabela2[Estado],Tabela2[Id_Porto],-1)</f>
        <v>11</v>
      </c>
      <c r="F5346" s="68">
        <f>_xlfn.XLOOKUP(Tabela4[[#This Row],[Destino]],Tabela2[Estado],Tabela2[Id_Porto],-1)</f>
        <v>9</v>
      </c>
      <c r="G5346" s="68">
        <f>_xlfn.XLOOKUP(Tabela4[[#This Row],[Tipo]],Tabela5[Tipo],Tabela5[Id_Carga],-1)</f>
        <v>3</v>
      </c>
      <c r="H5346" s="59">
        <f>MONTH(DATE(2024, FIND(Tabela4[[#This Row],[Mês]], "janfevmarabrmaijunjulagosetoutnovdez")/3 + 1, 1))</f>
        <v>12</v>
      </c>
      <c r="I5346" s="51">
        <v>2</v>
      </c>
      <c r="J5346" s="47">
        <v>2</v>
      </c>
    </row>
    <row r="5347" spans="1:10" x14ac:dyDescent="0.25">
      <c r="A5347" s="59" t="s">
        <v>207</v>
      </c>
      <c r="B5347" s="46" t="s">
        <v>192</v>
      </c>
      <c r="C5347" s="46" t="s">
        <v>186</v>
      </c>
      <c r="D5347" s="46" t="s">
        <v>184</v>
      </c>
      <c r="E5347" s="68">
        <f>_xlfn.XLOOKUP(Tabela4[[#This Row],[Origem]],Tabela2[Estado],Tabela2[Id_Porto],-1)</f>
        <v>11</v>
      </c>
      <c r="F5347" s="68">
        <f>_xlfn.XLOOKUP(Tabela4[[#This Row],[Destino]],Tabela2[Estado],Tabela2[Id_Porto],-1)</f>
        <v>9</v>
      </c>
      <c r="G5347" s="68">
        <f>_xlfn.XLOOKUP(Tabela4[[#This Row],[Tipo]],Tabela5[Tipo],Tabela5[Id_Carga],-1)</f>
        <v>1</v>
      </c>
      <c r="H5347" s="59">
        <f>MONTH(DATE(2024, FIND(Tabela4[[#This Row],[Mês]], "janfevmarabrmaijunjulagosetoutnovdez")/3 + 1, 1))</f>
        <v>12</v>
      </c>
      <c r="I5347" s="51">
        <v>2</v>
      </c>
      <c r="J5347" s="47">
        <v>2</v>
      </c>
    </row>
    <row r="5348" spans="1:10" x14ac:dyDescent="0.25">
      <c r="A5348" s="59" t="s">
        <v>207</v>
      </c>
      <c r="B5348" s="46" t="s">
        <v>192</v>
      </c>
      <c r="C5348" s="46" t="s">
        <v>184</v>
      </c>
      <c r="D5348" s="46" t="s">
        <v>177</v>
      </c>
      <c r="E5348" s="68">
        <f>_xlfn.XLOOKUP(Tabela4[[#This Row],[Origem]],Tabela2[Estado],Tabela2[Id_Porto],-1)</f>
        <v>9</v>
      </c>
      <c r="F5348" s="68">
        <f>_xlfn.XLOOKUP(Tabela4[[#This Row],[Destino]],Tabela2[Estado],Tabela2[Id_Porto],-1)</f>
        <v>1</v>
      </c>
      <c r="G5348" s="68">
        <f>_xlfn.XLOOKUP(Tabela4[[#This Row],[Tipo]],Tabela5[Tipo],Tabela5[Id_Carga],-1)</f>
        <v>1</v>
      </c>
      <c r="H5348" s="59">
        <f>MONTH(DATE(2024, FIND(Tabela4[[#This Row],[Mês]], "janfevmarabrmaijunjulagosetoutnovdez")/3 + 1, 1))</f>
        <v>12</v>
      </c>
      <c r="I5348" s="51">
        <v>2</v>
      </c>
      <c r="J5348" s="47">
        <v>2</v>
      </c>
    </row>
    <row r="5349" spans="1:10" x14ac:dyDescent="0.25">
      <c r="A5349" s="59" t="s">
        <v>207</v>
      </c>
      <c r="B5349" s="46" t="s">
        <v>194</v>
      </c>
      <c r="C5349" s="46" t="s">
        <v>184</v>
      </c>
      <c r="D5349" s="46" t="s">
        <v>180</v>
      </c>
      <c r="E5349" s="68">
        <f>_xlfn.XLOOKUP(Tabela4[[#This Row],[Origem]],Tabela2[Estado],Tabela2[Id_Porto],-1)</f>
        <v>9</v>
      </c>
      <c r="F5349" s="68">
        <f>_xlfn.XLOOKUP(Tabela4[[#This Row],[Destino]],Tabela2[Estado],Tabela2[Id_Porto],-1)</f>
        <v>5</v>
      </c>
      <c r="G5349" s="68">
        <f>_xlfn.XLOOKUP(Tabela4[[#This Row],[Tipo]],Tabela5[Tipo],Tabela5[Id_Carga],-1)</f>
        <v>2</v>
      </c>
      <c r="H5349" s="59">
        <f>MONTH(DATE(2024, FIND(Tabela4[[#This Row],[Mês]], "janfevmarabrmaijunjulagosetoutnovdez")/3 + 1, 1))</f>
        <v>12</v>
      </c>
      <c r="I5349" s="51">
        <v>2</v>
      </c>
      <c r="J5349" s="47">
        <v>2</v>
      </c>
    </row>
    <row r="5350" spans="1:10" x14ac:dyDescent="0.25">
      <c r="A5350" s="59" t="s">
        <v>207</v>
      </c>
      <c r="B5350" s="46" t="s">
        <v>191</v>
      </c>
      <c r="C5350" s="46" t="s">
        <v>184</v>
      </c>
      <c r="D5350" s="46" t="s">
        <v>187</v>
      </c>
      <c r="E5350" s="68">
        <f>_xlfn.XLOOKUP(Tabela4[[#This Row],[Origem]],Tabela2[Estado],Tabela2[Id_Porto],-1)</f>
        <v>9</v>
      </c>
      <c r="F5350" s="68">
        <f>_xlfn.XLOOKUP(Tabela4[[#This Row],[Destino]],Tabela2[Estado],Tabela2[Id_Porto],-1)</f>
        <v>12</v>
      </c>
      <c r="G5350" s="68">
        <f>_xlfn.XLOOKUP(Tabela4[[#This Row],[Tipo]],Tabela5[Tipo],Tabela5[Id_Carga],-1)</f>
        <v>3</v>
      </c>
      <c r="H5350" s="59">
        <f>MONTH(DATE(2024, FIND(Tabela4[[#This Row],[Mês]], "janfevmarabrmaijunjulagosetoutnovdez")/3 + 1, 1))</f>
        <v>12</v>
      </c>
      <c r="I5350" s="51">
        <v>1</v>
      </c>
      <c r="J5350" s="47">
        <v>2</v>
      </c>
    </row>
    <row r="5351" spans="1:10" x14ac:dyDescent="0.25">
      <c r="A5351" s="59" t="s">
        <v>207</v>
      </c>
      <c r="B5351" s="46" t="s">
        <v>192</v>
      </c>
      <c r="C5351" s="46" t="s">
        <v>177</v>
      </c>
      <c r="D5351" s="46" t="s">
        <v>181</v>
      </c>
      <c r="E5351" s="68">
        <f>_xlfn.XLOOKUP(Tabela4[[#This Row],[Origem]],Tabela2[Estado],Tabela2[Id_Porto],-1)</f>
        <v>1</v>
      </c>
      <c r="F5351" s="68">
        <f>_xlfn.XLOOKUP(Tabela4[[#This Row],[Destino]],Tabela2[Estado],Tabela2[Id_Porto],-1)</f>
        <v>6</v>
      </c>
      <c r="G5351" s="68">
        <f>_xlfn.XLOOKUP(Tabela4[[#This Row],[Tipo]],Tabela5[Tipo],Tabela5[Id_Carga],-1)</f>
        <v>1</v>
      </c>
      <c r="H5351" s="59">
        <f>MONTH(DATE(2024, FIND(Tabela4[[#This Row],[Mês]], "janfevmarabrmaijunjulagosetoutnovdez")/3 + 1, 1))</f>
        <v>12</v>
      </c>
      <c r="I5351" s="51">
        <v>1</v>
      </c>
      <c r="J5351" s="47">
        <v>1</v>
      </c>
    </row>
    <row r="5352" spans="1:10" x14ac:dyDescent="0.25">
      <c r="A5352" s="59" t="s">
        <v>207</v>
      </c>
      <c r="B5352" s="46" t="s">
        <v>192</v>
      </c>
      <c r="C5352" s="46" t="s">
        <v>177</v>
      </c>
      <c r="D5352" s="46" t="s">
        <v>186</v>
      </c>
      <c r="E5352" s="68">
        <f>_xlfn.XLOOKUP(Tabela4[[#This Row],[Origem]],Tabela2[Estado],Tabela2[Id_Porto],-1)</f>
        <v>1</v>
      </c>
      <c r="F5352" s="68">
        <f>_xlfn.XLOOKUP(Tabela4[[#This Row],[Destino]],Tabela2[Estado],Tabela2[Id_Porto],-1)</f>
        <v>11</v>
      </c>
      <c r="G5352" s="68">
        <f>_xlfn.XLOOKUP(Tabela4[[#This Row],[Tipo]],Tabela5[Tipo],Tabela5[Id_Carga],-1)</f>
        <v>1</v>
      </c>
      <c r="H5352" s="59">
        <f>MONTH(DATE(2024, FIND(Tabela4[[#This Row],[Mês]], "janfevmarabrmaijunjulagosetoutnovdez")/3 + 1, 1))</f>
        <v>12</v>
      </c>
      <c r="I5352" s="51">
        <v>1</v>
      </c>
      <c r="J5352" s="47">
        <v>1</v>
      </c>
    </row>
    <row r="5353" spans="1:10" x14ac:dyDescent="0.25">
      <c r="A5353" s="59" t="s">
        <v>207</v>
      </c>
      <c r="B5353" s="46" t="s">
        <v>192</v>
      </c>
      <c r="C5353" s="46" t="s">
        <v>181</v>
      </c>
      <c r="D5353" s="46" t="s">
        <v>86</v>
      </c>
      <c r="E5353" s="68">
        <f>_xlfn.XLOOKUP(Tabela4[[#This Row],[Origem]],Tabela2[Estado],Tabela2[Id_Porto],-1)</f>
        <v>6</v>
      </c>
      <c r="F5353" s="68">
        <f>_xlfn.XLOOKUP(Tabela4[[#This Row],[Destino]],Tabela2[Estado],Tabela2[Id_Porto],-1)</f>
        <v>4</v>
      </c>
      <c r="G5353" s="68">
        <f>_xlfn.XLOOKUP(Tabela4[[#This Row],[Tipo]],Tabela5[Tipo],Tabela5[Id_Carga],-1)</f>
        <v>1</v>
      </c>
      <c r="H5353" s="59">
        <f>MONTH(DATE(2024, FIND(Tabela4[[#This Row],[Mês]], "janfevmarabrmaijunjulagosetoutnovdez")/3 + 1, 1))</f>
        <v>12</v>
      </c>
      <c r="I5353" s="51">
        <v>1</v>
      </c>
      <c r="J5353" s="47">
        <v>1</v>
      </c>
    </row>
    <row r="5354" spans="1:10" x14ac:dyDescent="0.25">
      <c r="A5354" s="59" t="s">
        <v>207</v>
      </c>
      <c r="B5354" s="46" t="s">
        <v>192</v>
      </c>
      <c r="C5354" s="46" t="s">
        <v>181</v>
      </c>
      <c r="D5354" s="46" t="s">
        <v>186</v>
      </c>
      <c r="E5354" s="68">
        <f>_xlfn.XLOOKUP(Tabela4[[#This Row],[Origem]],Tabela2[Estado],Tabela2[Id_Porto],-1)</f>
        <v>6</v>
      </c>
      <c r="F5354" s="68">
        <f>_xlfn.XLOOKUP(Tabela4[[#This Row],[Destino]],Tabela2[Estado],Tabela2[Id_Porto],-1)</f>
        <v>11</v>
      </c>
      <c r="G5354" s="68">
        <f>_xlfn.XLOOKUP(Tabela4[[#This Row],[Tipo]],Tabela5[Tipo],Tabela5[Id_Carga],-1)</f>
        <v>1</v>
      </c>
      <c r="H5354" s="59">
        <f>MONTH(DATE(2024, FIND(Tabela4[[#This Row],[Mês]], "janfevmarabrmaijunjulagosetoutnovdez")/3 + 1, 1))</f>
        <v>12</v>
      </c>
      <c r="I5354" s="51">
        <v>1</v>
      </c>
      <c r="J5354" s="47">
        <v>1</v>
      </c>
    </row>
    <row r="5355" spans="1:10" x14ac:dyDescent="0.25">
      <c r="A5355" s="59" t="s">
        <v>207</v>
      </c>
      <c r="B5355" s="46" t="s">
        <v>192</v>
      </c>
      <c r="C5355" s="46" t="s">
        <v>181</v>
      </c>
      <c r="D5355" s="46" t="s">
        <v>184</v>
      </c>
      <c r="E5355" s="68">
        <f>_xlfn.XLOOKUP(Tabela4[[#This Row],[Origem]],Tabela2[Estado],Tabela2[Id_Porto],-1)</f>
        <v>6</v>
      </c>
      <c r="F5355" s="68">
        <f>_xlfn.XLOOKUP(Tabela4[[#This Row],[Destino]],Tabela2[Estado],Tabela2[Id_Porto],-1)</f>
        <v>9</v>
      </c>
      <c r="G5355" s="68">
        <f>_xlfn.XLOOKUP(Tabela4[[#This Row],[Tipo]],Tabela5[Tipo],Tabela5[Id_Carga],-1)</f>
        <v>1</v>
      </c>
      <c r="H5355" s="59">
        <f>MONTH(DATE(2024, FIND(Tabela4[[#This Row],[Mês]], "janfevmarabrmaijunjulagosetoutnovdez")/3 + 1, 1))</f>
        <v>12</v>
      </c>
      <c r="I5355" s="51">
        <v>1</v>
      </c>
      <c r="J5355" s="47">
        <v>1</v>
      </c>
    </row>
    <row r="5356" spans="1:10" x14ac:dyDescent="0.25">
      <c r="A5356" s="59" t="s">
        <v>207</v>
      </c>
      <c r="B5356" s="46" t="s">
        <v>192</v>
      </c>
      <c r="C5356" s="46" t="s">
        <v>86</v>
      </c>
      <c r="D5356" s="46" t="s">
        <v>181</v>
      </c>
      <c r="E5356" s="68">
        <f>_xlfn.XLOOKUP(Tabela4[[#This Row],[Origem]],Tabela2[Estado],Tabela2[Id_Porto],-1)</f>
        <v>4</v>
      </c>
      <c r="F5356" s="68">
        <f>_xlfn.XLOOKUP(Tabela4[[#This Row],[Destino]],Tabela2[Estado],Tabela2[Id_Porto],-1)</f>
        <v>6</v>
      </c>
      <c r="G5356" s="68">
        <f>_xlfn.XLOOKUP(Tabela4[[#This Row],[Tipo]],Tabela5[Tipo],Tabela5[Id_Carga],-1)</f>
        <v>1</v>
      </c>
      <c r="H5356" s="59">
        <f>MONTH(DATE(2024, FIND(Tabela4[[#This Row],[Mês]], "janfevmarabrmaijunjulagosetoutnovdez")/3 + 1, 1))</f>
        <v>12</v>
      </c>
      <c r="I5356" s="51">
        <v>1</v>
      </c>
      <c r="J5356" s="47">
        <v>1</v>
      </c>
    </row>
    <row r="5357" spans="1:10" x14ac:dyDescent="0.25">
      <c r="A5357" s="59" t="s">
        <v>207</v>
      </c>
      <c r="B5357" s="46" t="s">
        <v>192</v>
      </c>
      <c r="C5357" s="46" t="s">
        <v>86</v>
      </c>
      <c r="D5357" s="46" t="s">
        <v>184</v>
      </c>
      <c r="E5357" s="68">
        <f>_xlfn.XLOOKUP(Tabela4[[#This Row],[Origem]],Tabela2[Estado],Tabela2[Id_Porto],-1)</f>
        <v>4</v>
      </c>
      <c r="F5357" s="68">
        <f>_xlfn.XLOOKUP(Tabela4[[#This Row],[Destino]],Tabela2[Estado],Tabela2[Id_Porto],-1)</f>
        <v>9</v>
      </c>
      <c r="G5357" s="68">
        <f>_xlfn.XLOOKUP(Tabela4[[#This Row],[Tipo]],Tabela5[Tipo],Tabela5[Id_Carga],-1)</f>
        <v>1</v>
      </c>
      <c r="H5357" s="59">
        <f>MONTH(DATE(2024, FIND(Tabela4[[#This Row],[Mês]], "janfevmarabrmaijunjulagosetoutnovdez")/3 + 1, 1))</f>
        <v>12</v>
      </c>
      <c r="I5357" s="51">
        <v>1</v>
      </c>
      <c r="J5357" s="47">
        <v>1</v>
      </c>
    </row>
    <row r="5358" spans="1:10" x14ac:dyDescent="0.25">
      <c r="A5358" s="59" t="s">
        <v>207</v>
      </c>
      <c r="B5358" s="46" t="s">
        <v>192</v>
      </c>
      <c r="C5358" s="46" t="s">
        <v>182</v>
      </c>
      <c r="D5358" s="46" t="s">
        <v>184</v>
      </c>
      <c r="E5358" s="68">
        <f>_xlfn.XLOOKUP(Tabela4[[#This Row],[Origem]],Tabela2[Estado],Tabela2[Id_Porto],-1)</f>
        <v>7</v>
      </c>
      <c r="F5358" s="68">
        <f>_xlfn.XLOOKUP(Tabela4[[#This Row],[Destino]],Tabela2[Estado],Tabela2[Id_Porto],-1)</f>
        <v>9</v>
      </c>
      <c r="G5358" s="68">
        <f>_xlfn.XLOOKUP(Tabela4[[#This Row],[Tipo]],Tabela5[Tipo],Tabela5[Id_Carga],-1)</f>
        <v>1</v>
      </c>
      <c r="H5358" s="59">
        <f>MONTH(DATE(2024, FIND(Tabela4[[#This Row],[Mês]], "janfevmarabrmaijunjulagosetoutnovdez")/3 + 1, 1))</f>
        <v>12</v>
      </c>
      <c r="I5358" s="51">
        <v>1</v>
      </c>
      <c r="J5358" s="47">
        <v>1</v>
      </c>
    </row>
    <row r="5359" spans="1:10" x14ac:dyDescent="0.25">
      <c r="A5359" s="59" t="s">
        <v>207</v>
      </c>
      <c r="B5359" s="46" t="s">
        <v>192</v>
      </c>
      <c r="C5359" s="46" t="s">
        <v>180</v>
      </c>
      <c r="D5359" s="46" t="s">
        <v>181</v>
      </c>
      <c r="E5359" s="68">
        <f>_xlfn.XLOOKUP(Tabela4[[#This Row],[Origem]],Tabela2[Estado],Tabela2[Id_Porto],-1)</f>
        <v>5</v>
      </c>
      <c r="F5359" s="68">
        <f>_xlfn.XLOOKUP(Tabela4[[#This Row],[Destino]],Tabela2[Estado],Tabela2[Id_Porto],-1)</f>
        <v>6</v>
      </c>
      <c r="G5359" s="68">
        <f>_xlfn.XLOOKUP(Tabela4[[#This Row],[Tipo]],Tabela5[Tipo],Tabela5[Id_Carga],-1)</f>
        <v>1</v>
      </c>
      <c r="H5359" s="59">
        <f>MONTH(DATE(2024, FIND(Tabela4[[#This Row],[Mês]], "janfevmarabrmaijunjulagosetoutnovdez")/3 + 1, 1))</f>
        <v>12</v>
      </c>
      <c r="I5359" s="51">
        <v>1</v>
      </c>
      <c r="J5359" s="47">
        <v>1</v>
      </c>
    </row>
    <row r="5360" spans="1:10" x14ac:dyDescent="0.25">
      <c r="A5360" s="59" t="s">
        <v>207</v>
      </c>
      <c r="B5360" s="46" t="s">
        <v>192</v>
      </c>
      <c r="C5360" s="46" t="s">
        <v>180</v>
      </c>
      <c r="D5360" s="46" t="s">
        <v>86</v>
      </c>
      <c r="E5360" s="68">
        <f>_xlfn.XLOOKUP(Tabela4[[#This Row],[Origem]],Tabela2[Estado],Tabela2[Id_Porto],-1)</f>
        <v>5</v>
      </c>
      <c r="F5360" s="68">
        <f>_xlfn.XLOOKUP(Tabela4[[#This Row],[Destino]],Tabela2[Estado],Tabela2[Id_Porto],-1)</f>
        <v>4</v>
      </c>
      <c r="G5360" s="68">
        <f>_xlfn.XLOOKUP(Tabela4[[#This Row],[Tipo]],Tabela5[Tipo],Tabela5[Id_Carga],-1)</f>
        <v>1</v>
      </c>
      <c r="H5360" s="59">
        <f>MONTH(DATE(2024, FIND(Tabela4[[#This Row],[Mês]], "janfevmarabrmaijunjulagosetoutnovdez")/3 + 1, 1))</f>
        <v>12</v>
      </c>
      <c r="I5360" s="51">
        <v>1</v>
      </c>
      <c r="J5360" s="47">
        <v>1</v>
      </c>
    </row>
    <row r="5361" spans="1:10" x14ac:dyDescent="0.25">
      <c r="A5361" s="59" t="s">
        <v>207</v>
      </c>
      <c r="B5361" s="46" t="s">
        <v>192</v>
      </c>
      <c r="C5361" s="46" t="s">
        <v>180</v>
      </c>
      <c r="D5361" s="46" t="s">
        <v>186</v>
      </c>
      <c r="E5361" s="68">
        <f>_xlfn.XLOOKUP(Tabela4[[#This Row],[Origem]],Tabela2[Estado],Tabela2[Id_Porto],-1)</f>
        <v>5</v>
      </c>
      <c r="F5361" s="68">
        <f>_xlfn.XLOOKUP(Tabela4[[#This Row],[Destino]],Tabela2[Estado],Tabela2[Id_Porto],-1)</f>
        <v>11</v>
      </c>
      <c r="G5361" s="68">
        <f>_xlfn.XLOOKUP(Tabela4[[#This Row],[Tipo]],Tabela5[Tipo],Tabela5[Id_Carga],-1)</f>
        <v>1</v>
      </c>
      <c r="H5361" s="59">
        <f>MONTH(DATE(2024, FIND(Tabela4[[#This Row],[Mês]], "janfevmarabrmaijunjulagosetoutnovdez")/3 + 1, 1))</f>
        <v>12</v>
      </c>
      <c r="I5361" s="51">
        <v>1</v>
      </c>
      <c r="J5361" s="47">
        <v>1</v>
      </c>
    </row>
    <row r="5362" spans="1:10" x14ac:dyDescent="0.25">
      <c r="A5362" s="59" t="s">
        <v>207</v>
      </c>
      <c r="B5362" s="46" t="s">
        <v>192</v>
      </c>
      <c r="C5362" s="46" t="s">
        <v>185</v>
      </c>
      <c r="D5362" s="46" t="s">
        <v>186</v>
      </c>
      <c r="E5362" s="68">
        <f>_xlfn.XLOOKUP(Tabela4[[#This Row],[Origem]],Tabela2[Estado],Tabela2[Id_Porto],-1)</f>
        <v>10</v>
      </c>
      <c r="F5362" s="68">
        <f>_xlfn.XLOOKUP(Tabela4[[#This Row],[Destino]],Tabela2[Estado],Tabela2[Id_Porto],-1)</f>
        <v>11</v>
      </c>
      <c r="G5362" s="68">
        <f>_xlfn.XLOOKUP(Tabela4[[#This Row],[Tipo]],Tabela5[Tipo],Tabela5[Id_Carga],-1)</f>
        <v>1</v>
      </c>
      <c r="H5362" s="59">
        <f>MONTH(DATE(2024, FIND(Tabela4[[#This Row],[Mês]], "janfevmarabrmaijunjulagosetoutnovdez")/3 + 1, 1))</f>
        <v>12</v>
      </c>
      <c r="I5362" s="51">
        <v>1</v>
      </c>
      <c r="J5362" s="47">
        <v>1</v>
      </c>
    </row>
    <row r="5363" spans="1:10" x14ac:dyDescent="0.25">
      <c r="A5363" s="59" t="s">
        <v>207</v>
      </c>
      <c r="B5363" s="46" t="s">
        <v>192</v>
      </c>
      <c r="C5363" s="46" t="s">
        <v>183</v>
      </c>
      <c r="D5363" s="46" t="s">
        <v>184</v>
      </c>
      <c r="E5363" s="68">
        <f>_xlfn.XLOOKUP(Tabela4[[#This Row],[Origem]],Tabela2[Estado],Tabela2[Id_Porto],-1)</f>
        <v>8</v>
      </c>
      <c r="F5363" s="68">
        <f>_xlfn.XLOOKUP(Tabela4[[#This Row],[Destino]],Tabela2[Estado],Tabela2[Id_Porto],-1)</f>
        <v>9</v>
      </c>
      <c r="G5363" s="68">
        <f>_xlfn.XLOOKUP(Tabela4[[#This Row],[Tipo]],Tabela5[Tipo],Tabela5[Id_Carga],-1)</f>
        <v>1</v>
      </c>
      <c r="H5363" s="59">
        <f>MONTH(DATE(2024, FIND(Tabela4[[#This Row],[Mês]], "janfevmarabrmaijunjulagosetoutnovdez")/3 + 1, 1))</f>
        <v>12</v>
      </c>
      <c r="I5363" s="51">
        <v>1</v>
      </c>
      <c r="J5363" s="47">
        <v>1</v>
      </c>
    </row>
    <row r="5364" spans="1:10" x14ac:dyDescent="0.25">
      <c r="A5364" s="59" t="s">
        <v>207</v>
      </c>
      <c r="B5364" s="46" t="s">
        <v>192</v>
      </c>
      <c r="C5364" s="46" t="s">
        <v>187</v>
      </c>
      <c r="D5364" s="46" t="s">
        <v>180</v>
      </c>
      <c r="E5364" s="68">
        <f>_xlfn.XLOOKUP(Tabela4[[#This Row],[Origem]],Tabela2[Estado],Tabela2[Id_Porto],-1)</f>
        <v>12</v>
      </c>
      <c r="F5364" s="68">
        <f>_xlfn.XLOOKUP(Tabela4[[#This Row],[Destino]],Tabela2[Estado],Tabela2[Id_Porto],-1)</f>
        <v>5</v>
      </c>
      <c r="G5364" s="68">
        <f>_xlfn.XLOOKUP(Tabela4[[#This Row],[Tipo]],Tabela5[Tipo],Tabela5[Id_Carga],-1)</f>
        <v>1</v>
      </c>
      <c r="H5364" s="59">
        <f>MONTH(DATE(2024, FIND(Tabela4[[#This Row],[Mês]], "janfevmarabrmaijunjulagosetoutnovdez")/3 + 1, 1))</f>
        <v>12</v>
      </c>
      <c r="I5364" s="51">
        <v>1</v>
      </c>
      <c r="J5364" s="47">
        <v>1</v>
      </c>
    </row>
    <row r="5365" spans="1:10" x14ac:dyDescent="0.25">
      <c r="A5365" s="59" t="s">
        <v>207</v>
      </c>
      <c r="B5365" s="46" t="s">
        <v>194</v>
      </c>
      <c r="C5365" s="46" t="s">
        <v>187</v>
      </c>
      <c r="D5365" s="46" t="s">
        <v>186</v>
      </c>
      <c r="E5365" s="68">
        <f>_xlfn.XLOOKUP(Tabela4[[#This Row],[Origem]],Tabela2[Estado],Tabela2[Id_Porto],-1)</f>
        <v>12</v>
      </c>
      <c r="F5365" s="68">
        <f>_xlfn.XLOOKUP(Tabela4[[#This Row],[Destino]],Tabela2[Estado],Tabela2[Id_Porto],-1)</f>
        <v>11</v>
      </c>
      <c r="G5365" s="68">
        <f>_xlfn.XLOOKUP(Tabela4[[#This Row],[Tipo]],Tabela5[Tipo],Tabela5[Id_Carga],-1)</f>
        <v>2</v>
      </c>
      <c r="H5365" s="59">
        <f>MONTH(DATE(2024, FIND(Tabela4[[#This Row],[Mês]], "janfevmarabrmaijunjulagosetoutnovdez")/3 + 1, 1))</f>
        <v>12</v>
      </c>
      <c r="I5365" s="51">
        <v>1</v>
      </c>
      <c r="J5365" s="47">
        <v>1</v>
      </c>
    </row>
    <row r="5366" spans="1:10" x14ac:dyDescent="0.25">
      <c r="A5366" s="59" t="s">
        <v>207</v>
      </c>
      <c r="B5366" s="46" t="s">
        <v>192</v>
      </c>
      <c r="C5366" s="46" t="s">
        <v>187</v>
      </c>
      <c r="D5366" s="46" t="s">
        <v>184</v>
      </c>
      <c r="E5366" s="68">
        <f>_xlfn.XLOOKUP(Tabela4[[#This Row],[Origem]],Tabela2[Estado],Tabela2[Id_Porto],-1)</f>
        <v>12</v>
      </c>
      <c r="F5366" s="68">
        <f>_xlfn.XLOOKUP(Tabela4[[#This Row],[Destino]],Tabela2[Estado],Tabela2[Id_Porto],-1)</f>
        <v>9</v>
      </c>
      <c r="G5366" s="68">
        <f>_xlfn.XLOOKUP(Tabela4[[#This Row],[Tipo]],Tabela5[Tipo],Tabela5[Id_Carga],-1)</f>
        <v>1</v>
      </c>
      <c r="H5366" s="59">
        <f>MONTH(DATE(2024, FIND(Tabela4[[#This Row],[Mês]], "janfevmarabrmaijunjulagosetoutnovdez")/3 + 1, 1))</f>
        <v>12</v>
      </c>
      <c r="I5366" s="51">
        <v>1</v>
      </c>
      <c r="J5366" s="47">
        <v>1</v>
      </c>
    </row>
    <row r="5367" spans="1:10" x14ac:dyDescent="0.25">
      <c r="A5367" s="59" t="s">
        <v>207</v>
      </c>
      <c r="B5367" s="46" t="s">
        <v>192</v>
      </c>
      <c r="C5367" s="46" t="s">
        <v>186</v>
      </c>
      <c r="D5367" s="46" t="s">
        <v>86</v>
      </c>
      <c r="E5367" s="68">
        <f>_xlfn.XLOOKUP(Tabela4[[#This Row],[Origem]],Tabela2[Estado],Tabela2[Id_Porto],-1)</f>
        <v>11</v>
      </c>
      <c r="F5367" s="68">
        <f>_xlfn.XLOOKUP(Tabela4[[#This Row],[Destino]],Tabela2[Estado],Tabela2[Id_Porto],-1)</f>
        <v>4</v>
      </c>
      <c r="G5367" s="68">
        <f>_xlfn.XLOOKUP(Tabela4[[#This Row],[Tipo]],Tabela5[Tipo],Tabela5[Id_Carga],-1)</f>
        <v>1</v>
      </c>
      <c r="H5367" s="59">
        <f>MONTH(DATE(2024, FIND(Tabela4[[#This Row],[Mês]], "janfevmarabrmaijunjulagosetoutnovdez")/3 + 1, 1))</f>
        <v>12</v>
      </c>
      <c r="I5367" s="51">
        <v>1</v>
      </c>
      <c r="J5367" s="47">
        <v>1</v>
      </c>
    </row>
    <row r="5368" spans="1:10" x14ac:dyDescent="0.25">
      <c r="A5368" s="59" t="s">
        <v>207</v>
      </c>
      <c r="B5368" s="46" t="s">
        <v>194</v>
      </c>
      <c r="C5368" s="46" t="s">
        <v>186</v>
      </c>
      <c r="D5368" s="46" t="s">
        <v>86</v>
      </c>
      <c r="E5368" s="68">
        <f>_xlfn.XLOOKUP(Tabela4[[#This Row],[Origem]],Tabela2[Estado],Tabela2[Id_Porto],-1)</f>
        <v>11</v>
      </c>
      <c r="F5368" s="68">
        <f>_xlfn.XLOOKUP(Tabela4[[#This Row],[Destino]],Tabela2[Estado],Tabela2[Id_Porto],-1)</f>
        <v>4</v>
      </c>
      <c r="G5368" s="68">
        <f>_xlfn.XLOOKUP(Tabela4[[#This Row],[Tipo]],Tabela5[Tipo],Tabela5[Id_Carga],-1)</f>
        <v>2</v>
      </c>
      <c r="H5368" s="59">
        <f>MONTH(DATE(2024, FIND(Tabela4[[#This Row],[Mês]], "janfevmarabrmaijunjulagosetoutnovdez")/3 + 1, 1))</f>
        <v>12</v>
      </c>
      <c r="I5368" s="51">
        <v>1</v>
      </c>
      <c r="J5368" s="47">
        <v>1</v>
      </c>
    </row>
    <row r="5369" spans="1:10" x14ac:dyDescent="0.25">
      <c r="A5369" s="59" t="s">
        <v>207</v>
      </c>
      <c r="B5369" s="46" t="s">
        <v>194</v>
      </c>
      <c r="C5369" s="46" t="s">
        <v>186</v>
      </c>
      <c r="D5369" s="46" t="s">
        <v>180</v>
      </c>
      <c r="E5369" s="68">
        <f>_xlfn.XLOOKUP(Tabela4[[#This Row],[Origem]],Tabela2[Estado],Tabela2[Id_Porto],-1)</f>
        <v>11</v>
      </c>
      <c r="F5369" s="68">
        <f>_xlfn.XLOOKUP(Tabela4[[#This Row],[Destino]],Tabela2[Estado],Tabela2[Id_Porto],-1)</f>
        <v>5</v>
      </c>
      <c r="G5369" s="68">
        <f>_xlfn.XLOOKUP(Tabela4[[#This Row],[Tipo]],Tabela5[Tipo],Tabela5[Id_Carga],-1)</f>
        <v>2</v>
      </c>
      <c r="H5369" s="59">
        <f>MONTH(DATE(2024, FIND(Tabela4[[#This Row],[Mês]], "janfevmarabrmaijunjulagosetoutnovdez")/3 + 1, 1))</f>
        <v>12</v>
      </c>
      <c r="I5369" s="51">
        <v>1</v>
      </c>
      <c r="J5369" s="47">
        <v>1</v>
      </c>
    </row>
    <row r="5370" spans="1:10" x14ac:dyDescent="0.25">
      <c r="A5370" s="59" t="s">
        <v>207</v>
      </c>
      <c r="B5370" s="46" t="s">
        <v>192</v>
      </c>
      <c r="C5370" s="46" t="s">
        <v>184</v>
      </c>
      <c r="D5370" s="46" t="s">
        <v>86</v>
      </c>
      <c r="E5370" s="68">
        <f>_xlfn.XLOOKUP(Tabela4[[#This Row],[Origem]],Tabela2[Estado],Tabela2[Id_Porto],-1)</f>
        <v>9</v>
      </c>
      <c r="F5370" s="68">
        <f>_xlfn.XLOOKUP(Tabela4[[#This Row],[Destino]],Tabela2[Estado],Tabela2[Id_Porto],-1)</f>
        <v>4</v>
      </c>
      <c r="G5370" s="68">
        <f>_xlfn.XLOOKUP(Tabela4[[#This Row],[Tipo]],Tabela5[Tipo],Tabela5[Id_Carga],-1)</f>
        <v>1</v>
      </c>
      <c r="H5370" s="59">
        <f>MONTH(DATE(2024, FIND(Tabela4[[#This Row],[Mês]], "janfevmarabrmaijunjulagosetoutnovdez")/3 + 1, 1))</f>
        <v>12</v>
      </c>
      <c r="I5370" s="51">
        <v>1</v>
      </c>
      <c r="J5370" s="47">
        <v>1</v>
      </c>
    </row>
    <row r="5371" spans="1:10" x14ac:dyDescent="0.25">
      <c r="A5371" s="59" t="s">
        <v>207</v>
      </c>
      <c r="B5371" s="46" t="s">
        <v>194</v>
      </c>
      <c r="C5371" s="46" t="s">
        <v>184</v>
      </c>
      <c r="D5371" s="46" t="s">
        <v>185</v>
      </c>
      <c r="E5371" s="68">
        <f>_xlfn.XLOOKUP(Tabela4[[#This Row],[Origem]],Tabela2[Estado],Tabela2[Id_Porto],-1)</f>
        <v>9</v>
      </c>
      <c r="F5371" s="68">
        <f>_xlfn.XLOOKUP(Tabela4[[#This Row],[Destino]],Tabela2[Estado],Tabela2[Id_Porto],-1)</f>
        <v>10</v>
      </c>
      <c r="G5371" s="68">
        <f>_xlfn.XLOOKUP(Tabela4[[#This Row],[Tipo]],Tabela5[Tipo],Tabela5[Id_Carga],-1)</f>
        <v>2</v>
      </c>
      <c r="H5371" s="59">
        <f>MONTH(DATE(2024, FIND(Tabela4[[#This Row],[Mês]], "janfevmarabrmaijunjulagosetoutnovdez")/3 + 1, 1))</f>
        <v>12</v>
      </c>
      <c r="I5371" s="51">
        <v>1</v>
      </c>
      <c r="J5371" s="47">
        <v>1</v>
      </c>
    </row>
    <row r="5372" spans="1:10" x14ac:dyDescent="0.25">
      <c r="A5372" s="59" t="s">
        <v>207</v>
      </c>
      <c r="B5372" s="46" t="s">
        <v>192</v>
      </c>
      <c r="C5372" s="46" t="s">
        <v>184</v>
      </c>
      <c r="D5372" s="46" t="s">
        <v>183</v>
      </c>
      <c r="E5372" s="68">
        <f>_xlfn.XLOOKUP(Tabela4[[#This Row],[Origem]],Tabela2[Estado],Tabela2[Id_Porto],-1)</f>
        <v>9</v>
      </c>
      <c r="F5372" s="68">
        <f>_xlfn.XLOOKUP(Tabela4[[#This Row],[Destino]],Tabela2[Estado],Tabela2[Id_Porto],-1)</f>
        <v>8</v>
      </c>
      <c r="G5372" s="68">
        <f>_xlfn.XLOOKUP(Tabela4[[#This Row],[Tipo]],Tabela5[Tipo],Tabela5[Id_Carga],-1)</f>
        <v>1</v>
      </c>
      <c r="H5372" s="59">
        <f>MONTH(DATE(2024, FIND(Tabela4[[#This Row],[Mês]], "janfevmarabrmaijunjulagosetoutnovdez")/3 + 1, 1))</f>
        <v>12</v>
      </c>
      <c r="I5372" s="51">
        <v>1</v>
      </c>
      <c r="J5372" s="47">
        <v>1</v>
      </c>
    </row>
    <row r="5373" spans="1:10" x14ac:dyDescent="0.25">
      <c r="A5373" s="61" t="s">
        <v>207</v>
      </c>
      <c r="B5373" s="62" t="s">
        <v>192</v>
      </c>
      <c r="C5373" s="62" t="s">
        <v>184</v>
      </c>
      <c r="D5373" s="62" t="s">
        <v>186</v>
      </c>
      <c r="E5373" s="69">
        <f>_xlfn.XLOOKUP(Tabela4[[#This Row],[Origem]],Tabela2[Estado],Tabela2[Id_Porto],-1)</f>
        <v>9</v>
      </c>
      <c r="F5373" s="69">
        <f>_xlfn.XLOOKUP(Tabela4[[#This Row],[Destino]],Tabela2[Estado],Tabela2[Id_Porto],-1)</f>
        <v>11</v>
      </c>
      <c r="G5373" s="69">
        <f>_xlfn.XLOOKUP(Tabela4[[#This Row],[Tipo]],Tabela5[Tipo],Tabela5[Id_Carga],-1)</f>
        <v>1</v>
      </c>
      <c r="H5373" s="61">
        <f>MONTH(DATE(2024, FIND(Tabela4[[#This Row],[Mês]], "janfevmarabrmaijunjulagosetoutnovdez")/3 + 1, 1))</f>
        <v>12</v>
      </c>
      <c r="I5373" s="57">
        <v>1</v>
      </c>
      <c r="J5373" s="6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08A2-E080-4775-8EAA-04EBFC111BA1}">
  <sheetPr>
    <tabColor rgb="FF0070C0"/>
  </sheetPr>
  <dimension ref="A1:D7"/>
  <sheetViews>
    <sheetView workbookViewId="0">
      <selection activeCell="A9" sqref="A9"/>
    </sheetView>
  </sheetViews>
  <sheetFormatPr defaultRowHeight="13.2" x14ac:dyDescent="0.25"/>
  <cols>
    <col min="1" max="1" width="39.109375" style="73" customWidth="1"/>
  </cols>
  <sheetData>
    <row r="1" spans="1:4" x14ac:dyDescent="0.25">
      <c r="A1" s="75" t="s">
        <v>252</v>
      </c>
      <c r="B1" s="76" t="s">
        <v>253</v>
      </c>
      <c r="C1" s="76" t="s">
        <v>215</v>
      </c>
      <c r="D1" s="76" t="s">
        <v>212</v>
      </c>
    </row>
    <row r="2" spans="1:4" x14ac:dyDescent="0.25">
      <c r="A2" s="74" t="s">
        <v>254</v>
      </c>
      <c r="B2" s="48" t="s">
        <v>114</v>
      </c>
      <c r="C2" s="48">
        <v>45372.210881325504</v>
      </c>
      <c r="D2" s="48" t="s">
        <v>255</v>
      </c>
    </row>
    <row r="3" spans="1:4" x14ac:dyDescent="0.25">
      <c r="A3" s="74" t="s">
        <v>256</v>
      </c>
      <c r="B3" s="48" t="s">
        <v>257</v>
      </c>
      <c r="C3" s="48">
        <v>4</v>
      </c>
      <c r="D3" s="48" t="s">
        <v>258</v>
      </c>
    </row>
    <row r="4" spans="1:4" x14ac:dyDescent="0.25">
      <c r="A4" s="74"/>
      <c r="B4" s="48" t="s">
        <v>259</v>
      </c>
      <c r="C4" s="48">
        <v>0.93</v>
      </c>
      <c r="D4" s="48"/>
    </row>
    <row r="5" spans="1:4" x14ac:dyDescent="0.25">
      <c r="A5" s="74" t="s">
        <v>263</v>
      </c>
      <c r="B5" s="48" t="s">
        <v>261</v>
      </c>
      <c r="C5" s="48">
        <v>2660</v>
      </c>
      <c r="D5" s="48" t="s">
        <v>189</v>
      </c>
    </row>
    <row r="6" spans="1:4" x14ac:dyDescent="0.25">
      <c r="A6" s="74" t="s">
        <v>262</v>
      </c>
      <c r="B6" s="48" t="s">
        <v>260</v>
      </c>
      <c r="C6" s="48">
        <v>45372</v>
      </c>
      <c r="D6" s="48" t="s">
        <v>255</v>
      </c>
    </row>
    <row r="7" spans="1:4" x14ac:dyDescent="0.25">
      <c r="A7" s="74" t="s">
        <v>266</v>
      </c>
      <c r="B7" s="48" t="s">
        <v>264</v>
      </c>
      <c r="C7" s="48">
        <v>350</v>
      </c>
      <c r="D7" s="48" t="s">
        <v>265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K101"/>
  <sheetViews>
    <sheetView showGridLines="0" zoomScaleNormal="100" workbookViewId="0">
      <selection activeCell="H25" sqref="H25"/>
    </sheetView>
  </sheetViews>
  <sheetFormatPr defaultColWidth="9.109375" defaultRowHeight="13.8" x14ac:dyDescent="0.3"/>
  <cols>
    <col min="1" max="6" width="10.6640625" style="8" customWidth="1"/>
    <col min="7" max="16384" width="9.109375" style="8"/>
  </cols>
  <sheetData>
    <row r="1" spans="1:11" x14ac:dyDescent="0.3">
      <c r="C1" s="8" t="s">
        <v>81</v>
      </c>
      <c r="D1" s="8" t="s">
        <v>82</v>
      </c>
      <c r="E1" s="8" t="s">
        <v>83</v>
      </c>
      <c r="F1" s="8" t="s">
        <v>84</v>
      </c>
      <c r="H1" s="8" t="s">
        <v>76</v>
      </c>
      <c r="I1" s="8" t="s">
        <v>77</v>
      </c>
      <c r="J1" s="8" t="s">
        <v>78</v>
      </c>
      <c r="K1" s="8" t="s">
        <v>85</v>
      </c>
    </row>
    <row r="2" spans="1:11" x14ac:dyDescent="0.3">
      <c r="A2" s="6" t="s">
        <v>34</v>
      </c>
      <c r="B2" s="6" t="s">
        <v>60</v>
      </c>
      <c r="C2" s="6">
        <v>1440</v>
      </c>
      <c r="D2" s="6">
        <v>2440</v>
      </c>
      <c r="E2" s="6">
        <v>1440</v>
      </c>
      <c r="F2" s="12">
        <v>2440</v>
      </c>
      <c r="H2" s="8">
        <v>1</v>
      </c>
      <c r="I2" s="8">
        <v>1</v>
      </c>
      <c r="J2" s="8">
        <v>1</v>
      </c>
      <c r="K2" s="8">
        <v>1440</v>
      </c>
    </row>
    <row r="3" spans="1:11" x14ac:dyDescent="0.3">
      <c r="A3" s="6" t="s">
        <v>34</v>
      </c>
      <c r="B3" s="6" t="s">
        <v>63</v>
      </c>
      <c r="C3" s="6">
        <v>1450</v>
      </c>
      <c r="D3" s="6">
        <v>2122</v>
      </c>
      <c r="E3" s="6">
        <v>1450</v>
      </c>
      <c r="F3" s="12">
        <v>2122</v>
      </c>
      <c r="H3" s="8">
        <v>1</v>
      </c>
      <c r="I3" s="8">
        <v>2</v>
      </c>
      <c r="J3" s="8">
        <v>1</v>
      </c>
      <c r="K3" s="8">
        <v>1450</v>
      </c>
    </row>
    <row r="4" spans="1:11" x14ac:dyDescent="0.3">
      <c r="A4" s="6" t="s">
        <v>34</v>
      </c>
      <c r="B4" s="6" t="s">
        <v>71</v>
      </c>
      <c r="C4" s="6">
        <v>1820</v>
      </c>
      <c r="D4" s="6">
        <v>2632</v>
      </c>
      <c r="E4" s="6">
        <v>1820</v>
      </c>
      <c r="F4" s="12">
        <v>2632</v>
      </c>
      <c r="H4" s="8">
        <v>1</v>
      </c>
      <c r="I4" s="8">
        <v>3</v>
      </c>
      <c r="J4" s="8">
        <v>1</v>
      </c>
      <c r="K4" s="8">
        <v>1820</v>
      </c>
    </row>
    <row r="5" spans="1:11" x14ac:dyDescent="0.3">
      <c r="A5" s="6" t="s">
        <v>34</v>
      </c>
      <c r="B5" s="6" t="s">
        <v>68</v>
      </c>
      <c r="C5" s="6">
        <v>1420</v>
      </c>
      <c r="D5" s="6">
        <v>2212</v>
      </c>
      <c r="E5" s="6">
        <v>1420</v>
      </c>
      <c r="F5" s="12">
        <v>2212</v>
      </c>
      <c r="H5" s="8">
        <v>1</v>
      </c>
      <c r="I5" s="8">
        <v>4</v>
      </c>
      <c r="J5" s="8">
        <v>1</v>
      </c>
      <c r="K5" s="8">
        <v>1420</v>
      </c>
    </row>
    <row r="6" spans="1:11" x14ac:dyDescent="0.3">
      <c r="A6" s="6" t="s">
        <v>34</v>
      </c>
      <c r="B6" s="6" t="s">
        <v>65</v>
      </c>
      <c r="C6" s="6">
        <v>1660</v>
      </c>
      <c r="D6" s="6">
        <v>2450</v>
      </c>
      <c r="E6" s="6">
        <v>1660</v>
      </c>
      <c r="F6" s="12">
        <v>2450</v>
      </c>
      <c r="H6" s="8">
        <v>1</v>
      </c>
      <c r="I6" s="8">
        <v>5</v>
      </c>
      <c r="J6" s="8">
        <v>1</v>
      </c>
      <c r="K6" s="8">
        <v>1660</v>
      </c>
    </row>
    <row r="7" spans="1:11" x14ac:dyDescent="0.3">
      <c r="A7" s="6" t="s">
        <v>41</v>
      </c>
      <c r="B7" s="6" t="s">
        <v>60</v>
      </c>
      <c r="C7" s="6">
        <v>1450</v>
      </c>
      <c r="D7" s="6">
        <v>2122</v>
      </c>
      <c r="E7" s="6">
        <v>1450</v>
      </c>
      <c r="F7" s="12">
        <v>2122</v>
      </c>
      <c r="H7" s="8">
        <v>2</v>
      </c>
      <c r="I7" s="8">
        <v>1</v>
      </c>
      <c r="J7" s="8">
        <v>1</v>
      </c>
      <c r="K7" s="8">
        <v>1450</v>
      </c>
    </row>
    <row r="8" spans="1:11" x14ac:dyDescent="0.3">
      <c r="A8" s="6" t="s">
        <v>41</v>
      </c>
      <c r="B8" s="6" t="s">
        <v>63</v>
      </c>
      <c r="C8" s="6">
        <v>1460</v>
      </c>
      <c r="D8" s="6">
        <v>1804</v>
      </c>
      <c r="E8" s="6">
        <v>1460</v>
      </c>
      <c r="F8" s="12">
        <v>1804</v>
      </c>
      <c r="H8" s="8">
        <v>2</v>
      </c>
      <c r="I8" s="8">
        <v>2</v>
      </c>
      <c r="J8" s="8">
        <v>1</v>
      </c>
      <c r="K8" s="8">
        <v>1460</v>
      </c>
    </row>
    <row r="9" spans="1:11" x14ac:dyDescent="0.3">
      <c r="A9" s="6" t="s">
        <v>41</v>
      </c>
      <c r="B9" s="6" t="s">
        <v>71</v>
      </c>
      <c r="C9" s="6">
        <v>1830</v>
      </c>
      <c r="D9" s="6">
        <v>2314</v>
      </c>
      <c r="E9" s="6">
        <v>1830</v>
      </c>
      <c r="F9" s="12">
        <v>2314</v>
      </c>
      <c r="H9" s="8">
        <v>2</v>
      </c>
      <c r="I9" s="8">
        <v>3</v>
      </c>
      <c r="J9" s="8">
        <v>1</v>
      </c>
      <c r="K9" s="8">
        <v>1830</v>
      </c>
    </row>
    <row r="10" spans="1:11" x14ac:dyDescent="0.3">
      <c r="A10" s="6" t="s">
        <v>41</v>
      </c>
      <c r="B10" s="6" t="s">
        <v>68</v>
      </c>
      <c r="C10" s="6">
        <v>1430</v>
      </c>
      <c r="D10" s="6">
        <v>1894</v>
      </c>
      <c r="E10" s="6">
        <v>1430</v>
      </c>
      <c r="F10" s="12">
        <v>1894</v>
      </c>
      <c r="H10" s="8">
        <v>2</v>
      </c>
      <c r="I10" s="8">
        <v>4</v>
      </c>
      <c r="J10" s="8">
        <v>1</v>
      </c>
      <c r="K10" s="8">
        <v>1430</v>
      </c>
    </row>
    <row r="11" spans="1:11" x14ac:dyDescent="0.3">
      <c r="A11" s="6" t="s">
        <v>41</v>
      </c>
      <c r="B11" s="6" t="s">
        <v>65</v>
      </c>
      <c r="C11" s="6">
        <v>1670</v>
      </c>
      <c r="D11" s="6">
        <v>2132</v>
      </c>
      <c r="E11" s="6">
        <v>1670</v>
      </c>
      <c r="F11" s="12">
        <v>2132</v>
      </c>
      <c r="H11" s="8">
        <v>2</v>
      </c>
      <c r="I11" s="8">
        <v>5</v>
      </c>
      <c r="J11" s="8">
        <v>1</v>
      </c>
      <c r="K11" s="8">
        <v>1670</v>
      </c>
    </row>
    <row r="12" spans="1:11" x14ac:dyDescent="0.3">
      <c r="A12" s="6" t="s">
        <v>57</v>
      </c>
      <c r="B12" s="6" t="s">
        <v>60</v>
      </c>
      <c r="C12" s="6">
        <v>1820</v>
      </c>
      <c r="D12" s="6">
        <v>2632</v>
      </c>
      <c r="E12" s="6">
        <v>1820</v>
      </c>
      <c r="F12" s="12">
        <v>2632</v>
      </c>
      <c r="H12" s="8">
        <v>3</v>
      </c>
      <c r="I12" s="8">
        <v>1</v>
      </c>
      <c r="J12" s="8">
        <v>1</v>
      </c>
      <c r="K12" s="8">
        <v>1820</v>
      </c>
    </row>
    <row r="13" spans="1:11" x14ac:dyDescent="0.3">
      <c r="A13" s="6" t="s">
        <v>57</v>
      </c>
      <c r="B13" s="6" t="s">
        <v>63</v>
      </c>
      <c r="C13" s="6">
        <v>1830</v>
      </c>
      <c r="D13" s="6">
        <v>2314</v>
      </c>
      <c r="E13" s="6">
        <v>1830</v>
      </c>
      <c r="F13" s="12">
        <v>2314</v>
      </c>
      <c r="H13" s="8">
        <v>3</v>
      </c>
      <c r="I13" s="8">
        <v>2</v>
      </c>
      <c r="J13" s="8">
        <v>1</v>
      </c>
      <c r="K13" s="8">
        <v>1830</v>
      </c>
    </row>
    <row r="14" spans="1:11" x14ac:dyDescent="0.3">
      <c r="A14" s="6" t="s">
        <v>57</v>
      </c>
      <c r="B14" s="6" t="s">
        <v>71</v>
      </c>
      <c r="C14" s="6">
        <v>2200</v>
      </c>
      <c r="D14" s="6">
        <v>2824</v>
      </c>
      <c r="E14" s="6">
        <v>2200</v>
      </c>
      <c r="F14" s="12">
        <v>2824</v>
      </c>
      <c r="H14" s="8">
        <v>3</v>
      </c>
      <c r="I14" s="8">
        <v>3</v>
      </c>
      <c r="J14" s="8">
        <v>1</v>
      </c>
      <c r="K14" s="8">
        <v>2200</v>
      </c>
    </row>
    <row r="15" spans="1:11" x14ac:dyDescent="0.3">
      <c r="A15" s="6" t="s">
        <v>57</v>
      </c>
      <c r="B15" s="6" t="s">
        <v>68</v>
      </c>
      <c r="C15" s="6">
        <v>1800</v>
      </c>
      <c r="D15" s="6">
        <v>2404</v>
      </c>
      <c r="E15" s="6">
        <v>1800</v>
      </c>
      <c r="F15" s="12">
        <v>2404</v>
      </c>
      <c r="H15" s="8">
        <v>3</v>
      </c>
      <c r="I15" s="8">
        <v>4</v>
      </c>
      <c r="J15" s="8">
        <v>1</v>
      </c>
      <c r="K15" s="8">
        <v>1800</v>
      </c>
    </row>
    <row r="16" spans="1:11" x14ac:dyDescent="0.3">
      <c r="A16" s="6" t="s">
        <v>57</v>
      </c>
      <c r="B16" s="6" t="s">
        <v>65</v>
      </c>
      <c r="C16" s="6">
        <v>2040</v>
      </c>
      <c r="D16" s="6">
        <v>2642</v>
      </c>
      <c r="E16" s="6">
        <v>2040</v>
      </c>
      <c r="F16" s="12">
        <v>2642</v>
      </c>
      <c r="H16" s="8">
        <v>3</v>
      </c>
      <c r="I16" s="8">
        <v>5</v>
      </c>
      <c r="J16" s="8">
        <v>1</v>
      </c>
      <c r="K16" s="8">
        <v>2040</v>
      </c>
    </row>
    <row r="17" spans="1:11" x14ac:dyDescent="0.3">
      <c r="A17" s="6" t="s">
        <v>53</v>
      </c>
      <c r="B17" s="6" t="s">
        <v>60</v>
      </c>
      <c r="C17" s="6">
        <v>1420</v>
      </c>
      <c r="D17" s="6">
        <v>2212</v>
      </c>
      <c r="E17" s="6">
        <v>1420</v>
      </c>
      <c r="F17" s="12">
        <v>2212</v>
      </c>
      <c r="H17" s="8">
        <v>4</v>
      </c>
      <c r="I17" s="8">
        <v>1</v>
      </c>
      <c r="J17" s="8">
        <v>1</v>
      </c>
      <c r="K17" s="8">
        <v>1420</v>
      </c>
    </row>
    <row r="18" spans="1:11" x14ac:dyDescent="0.3">
      <c r="A18" s="6" t="s">
        <v>53</v>
      </c>
      <c r="B18" s="6" t="s">
        <v>63</v>
      </c>
      <c r="C18" s="6">
        <v>1430</v>
      </c>
      <c r="D18" s="6">
        <v>1894</v>
      </c>
      <c r="E18" s="6">
        <v>1430</v>
      </c>
      <c r="F18" s="12">
        <v>1894</v>
      </c>
      <c r="H18" s="8">
        <v>4</v>
      </c>
      <c r="I18" s="8">
        <v>2</v>
      </c>
      <c r="J18" s="8">
        <v>1</v>
      </c>
      <c r="K18" s="8">
        <v>1430</v>
      </c>
    </row>
    <row r="19" spans="1:11" x14ac:dyDescent="0.3">
      <c r="A19" s="6" t="s">
        <v>53</v>
      </c>
      <c r="B19" s="6" t="s">
        <v>71</v>
      </c>
      <c r="C19" s="6">
        <v>1800</v>
      </c>
      <c r="D19" s="6">
        <v>2404</v>
      </c>
      <c r="E19" s="6">
        <v>1800</v>
      </c>
      <c r="F19" s="12">
        <v>2404</v>
      </c>
      <c r="H19" s="8">
        <v>4</v>
      </c>
      <c r="I19" s="8">
        <v>3</v>
      </c>
      <c r="J19" s="8">
        <v>1</v>
      </c>
      <c r="K19" s="8">
        <v>1800</v>
      </c>
    </row>
    <row r="20" spans="1:11" x14ac:dyDescent="0.3">
      <c r="A20" s="6" t="s">
        <v>53</v>
      </c>
      <c r="B20" s="6" t="s">
        <v>68</v>
      </c>
      <c r="C20" s="6">
        <v>1400</v>
      </c>
      <c r="D20" s="6">
        <v>1984</v>
      </c>
      <c r="E20" s="6">
        <v>1400</v>
      </c>
      <c r="F20" s="12">
        <v>1984</v>
      </c>
      <c r="H20" s="8">
        <v>4</v>
      </c>
      <c r="I20" s="8">
        <v>4</v>
      </c>
      <c r="J20" s="8">
        <v>1</v>
      </c>
      <c r="K20" s="8">
        <v>1400</v>
      </c>
    </row>
    <row r="21" spans="1:11" x14ac:dyDescent="0.3">
      <c r="A21" s="6" t="s">
        <v>53</v>
      </c>
      <c r="B21" s="6" t="s">
        <v>65</v>
      </c>
      <c r="C21" s="6">
        <v>1640</v>
      </c>
      <c r="D21" s="6">
        <v>2222</v>
      </c>
      <c r="E21" s="6">
        <v>1640</v>
      </c>
      <c r="F21" s="12">
        <v>2222</v>
      </c>
      <c r="H21" s="8">
        <v>4</v>
      </c>
      <c r="I21" s="8">
        <v>5</v>
      </c>
      <c r="J21" s="8">
        <v>1</v>
      </c>
      <c r="K21" s="8">
        <v>1640</v>
      </c>
    </row>
    <row r="22" spans="1:11" x14ac:dyDescent="0.3">
      <c r="A22" s="6" t="s">
        <v>48</v>
      </c>
      <c r="B22" s="6" t="s">
        <v>60</v>
      </c>
      <c r="C22" s="6">
        <v>1660</v>
      </c>
      <c r="D22" s="6">
        <v>2450</v>
      </c>
      <c r="E22" s="6">
        <v>1660</v>
      </c>
      <c r="F22" s="12">
        <v>2450</v>
      </c>
      <c r="H22" s="8">
        <v>5</v>
      </c>
      <c r="I22" s="8">
        <v>1</v>
      </c>
      <c r="J22" s="8">
        <v>1</v>
      </c>
      <c r="K22" s="8">
        <v>1660</v>
      </c>
    </row>
    <row r="23" spans="1:11" x14ac:dyDescent="0.3">
      <c r="A23" s="6" t="s">
        <v>48</v>
      </c>
      <c r="B23" s="6" t="s">
        <v>63</v>
      </c>
      <c r="C23" s="6">
        <v>1670</v>
      </c>
      <c r="D23" s="6">
        <v>2132</v>
      </c>
      <c r="E23" s="6">
        <v>1670</v>
      </c>
      <c r="F23" s="12">
        <v>2132</v>
      </c>
      <c r="H23" s="8">
        <v>5</v>
      </c>
      <c r="I23" s="8">
        <v>2</v>
      </c>
      <c r="J23" s="8">
        <v>1</v>
      </c>
      <c r="K23" s="8">
        <v>1670</v>
      </c>
    </row>
    <row r="24" spans="1:11" x14ac:dyDescent="0.3">
      <c r="A24" s="6" t="s">
        <v>48</v>
      </c>
      <c r="B24" s="6" t="s">
        <v>71</v>
      </c>
      <c r="C24" s="6">
        <v>2040</v>
      </c>
      <c r="D24" s="6">
        <v>2642</v>
      </c>
      <c r="E24" s="6">
        <v>2040</v>
      </c>
      <c r="F24" s="12">
        <v>2642</v>
      </c>
      <c r="H24" s="8">
        <v>5</v>
      </c>
      <c r="I24" s="8">
        <v>3</v>
      </c>
      <c r="J24" s="8">
        <v>1</v>
      </c>
      <c r="K24" s="8">
        <v>2040</v>
      </c>
    </row>
    <row r="25" spans="1:11" x14ac:dyDescent="0.3">
      <c r="A25" s="6" t="s">
        <v>48</v>
      </c>
      <c r="B25" s="6" t="s">
        <v>68</v>
      </c>
      <c r="C25" s="6">
        <v>1640</v>
      </c>
      <c r="D25" s="6">
        <v>2222</v>
      </c>
      <c r="E25" s="6">
        <v>1640</v>
      </c>
      <c r="F25" s="12">
        <v>2222</v>
      </c>
      <c r="H25" s="8">
        <v>5</v>
      </c>
      <c r="I25" s="8">
        <v>4</v>
      </c>
      <c r="J25" s="8">
        <v>1</v>
      </c>
      <c r="K25" s="8">
        <v>1640</v>
      </c>
    </row>
    <row r="26" spans="1:11" x14ac:dyDescent="0.3">
      <c r="A26" s="6" t="s">
        <v>48</v>
      </c>
      <c r="B26" s="6" t="s">
        <v>65</v>
      </c>
      <c r="C26" s="6">
        <v>1880</v>
      </c>
      <c r="D26" s="6">
        <v>2460</v>
      </c>
      <c r="E26" s="6">
        <v>1880</v>
      </c>
      <c r="F26" s="12">
        <v>2460</v>
      </c>
      <c r="H26" s="8">
        <v>5</v>
      </c>
      <c r="I26" s="8">
        <v>5</v>
      </c>
      <c r="J26" s="8">
        <v>1</v>
      </c>
      <c r="K26" s="8">
        <v>1880</v>
      </c>
    </row>
    <row r="27" spans="1:11" x14ac:dyDescent="0.3">
      <c r="H27" s="10">
        <v>1</v>
      </c>
      <c r="I27" s="10">
        <v>1</v>
      </c>
      <c r="J27" s="10">
        <v>2</v>
      </c>
      <c r="K27" s="10">
        <v>2440</v>
      </c>
    </row>
    <row r="28" spans="1:11" x14ac:dyDescent="0.3">
      <c r="H28" s="10">
        <v>1</v>
      </c>
      <c r="I28" s="10">
        <v>2</v>
      </c>
      <c r="J28" s="10">
        <v>2</v>
      </c>
      <c r="K28" s="10">
        <v>2122</v>
      </c>
    </row>
    <row r="29" spans="1:11" x14ac:dyDescent="0.3">
      <c r="H29" s="10">
        <v>1</v>
      </c>
      <c r="I29" s="10">
        <v>3</v>
      </c>
      <c r="J29" s="10">
        <v>2</v>
      </c>
      <c r="K29" s="10">
        <v>2632</v>
      </c>
    </row>
    <row r="30" spans="1:11" x14ac:dyDescent="0.3">
      <c r="H30" s="10">
        <v>1</v>
      </c>
      <c r="I30" s="10">
        <v>4</v>
      </c>
      <c r="J30" s="10">
        <v>2</v>
      </c>
      <c r="K30" s="10">
        <v>2212</v>
      </c>
    </row>
    <row r="31" spans="1:11" x14ac:dyDescent="0.3">
      <c r="H31" s="10">
        <v>1</v>
      </c>
      <c r="I31" s="10">
        <v>5</v>
      </c>
      <c r="J31" s="10">
        <v>2</v>
      </c>
      <c r="K31" s="10">
        <v>2450</v>
      </c>
    </row>
    <row r="32" spans="1:11" x14ac:dyDescent="0.3">
      <c r="H32" s="10">
        <v>2</v>
      </c>
      <c r="I32" s="10">
        <v>1</v>
      </c>
      <c r="J32" s="10">
        <v>2</v>
      </c>
      <c r="K32" s="10">
        <v>2122</v>
      </c>
    </row>
    <row r="33" spans="8:11" x14ac:dyDescent="0.3">
      <c r="H33" s="10">
        <v>2</v>
      </c>
      <c r="I33" s="10">
        <v>2</v>
      </c>
      <c r="J33" s="10">
        <v>2</v>
      </c>
      <c r="K33" s="10">
        <v>1804</v>
      </c>
    </row>
    <row r="34" spans="8:11" x14ac:dyDescent="0.3">
      <c r="H34" s="10">
        <v>2</v>
      </c>
      <c r="I34" s="10">
        <v>3</v>
      </c>
      <c r="J34" s="10">
        <v>2</v>
      </c>
      <c r="K34" s="10">
        <v>2314</v>
      </c>
    </row>
    <row r="35" spans="8:11" x14ac:dyDescent="0.3">
      <c r="H35" s="10">
        <v>2</v>
      </c>
      <c r="I35" s="10">
        <v>4</v>
      </c>
      <c r="J35" s="10">
        <v>2</v>
      </c>
      <c r="K35" s="10">
        <v>1894</v>
      </c>
    </row>
    <row r="36" spans="8:11" x14ac:dyDescent="0.3">
      <c r="H36" s="10">
        <v>2</v>
      </c>
      <c r="I36" s="10">
        <v>5</v>
      </c>
      <c r="J36" s="10">
        <v>2</v>
      </c>
      <c r="K36" s="10">
        <v>2132</v>
      </c>
    </row>
    <row r="37" spans="8:11" x14ac:dyDescent="0.3">
      <c r="H37" s="10">
        <v>3</v>
      </c>
      <c r="I37" s="10">
        <v>1</v>
      </c>
      <c r="J37" s="10">
        <v>2</v>
      </c>
      <c r="K37" s="10">
        <v>2632</v>
      </c>
    </row>
    <row r="38" spans="8:11" x14ac:dyDescent="0.3">
      <c r="H38" s="10">
        <v>3</v>
      </c>
      <c r="I38" s="10">
        <v>2</v>
      </c>
      <c r="J38" s="10">
        <v>2</v>
      </c>
      <c r="K38" s="10">
        <v>2314</v>
      </c>
    </row>
    <row r="39" spans="8:11" x14ac:dyDescent="0.3">
      <c r="H39" s="10">
        <v>3</v>
      </c>
      <c r="I39" s="10">
        <v>3</v>
      </c>
      <c r="J39" s="10">
        <v>2</v>
      </c>
      <c r="K39" s="10">
        <v>2824</v>
      </c>
    </row>
    <row r="40" spans="8:11" x14ac:dyDescent="0.3">
      <c r="H40" s="10">
        <v>3</v>
      </c>
      <c r="I40" s="10">
        <v>4</v>
      </c>
      <c r="J40" s="10">
        <v>2</v>
      </c>
      <c r="K40" s="10">
        <v>2404</v>
      </c>
    </row>
    <row r="41" spans="8:11" x14ac:dyDescent="0.3">
      <c r="H41" s="10">
        <v>3</v>
      </c>
      <c r="I41" s="10">
        <v>5</v>
      </c>
      <c r="J41" s="10">
        <v>2</v>
      </c>
      <c r="K41" s="10">
        <v>2642</v>
      </c>
    </row>
    <row r="42" spans="8:11" x14ac:dyDescent="0.3">
      <c r="H42" s="10">
        <v>4</v>
      </c>
      <c r="I42" s="10">
        <v>1</v>
      </c>
      <c r="J42" s="10">
        <v>2</v>
      </c>
      <c r="K42" s="10">
        <v>2212</v>
      </c>
    </row>
    <row r="43" spans="8:11" x14ac:dyDescent="0.3">
      <c r="H43" s="10">
        <v>4</v>
      </c>
      <c r="I43" s="10">
        <v>2</v>
      </c>
      <c r="J43" s="10">
        <v>2</v>
      </c>
      <c r="K43" s="10">
        <v>1894</v>
      </c>
    </row>
    <row r="44" spans="8:11" x14ac:dyDescent="0.3">
      <c r="H44" s="10">
        <v>4</v>
      </c>
      <c r="I44" s="10">
        <v>3</v>
      </c>
      <c r="J44" s="10">
        <v>2</v>
      </c>
      <c r="K44" s="10">
        <v>2404</v>
      </c>
    </row>
    <row r="45" spans="8:11" x14ac:dyDescent="0.3">
      <c r="H45" s="10">
        <v>4</v>
      </c>
      <c r="I45" s="10">
        <v>4</v>
      </c>
      <c r="J45" s="10">
        <v>2</v>
      </c>
      <c r="K45" s="10">
        <v>1984</v>
      </c>
    </row>
    <row r="46" spans="8:11" x14ac:dyDescent="0.3">
      <c r="H46" s="10">
        <v>4</v>
      </c>
      <c r="I46" s="10">
        <v>5</v>
      </c>
      <c r="J46" s="10">
        <v>2</v>
      </c>
      <c r="K46" s="10">
        <v>2222</v>
      </c>
    </row>
    <row r="47" spans="8:11" x14ac:dyDescent="0.3">
      <c r="H47" s="10">
        <v>5</v>
      </c>
      <c r="I47" s="10">
        <v>1</v>
      </c>
      <c r="J47" s="10">
        <v>2</v>
      </c>
      <c r="K47" s="10">
        <v>2450</v>
      </c>
    </row>
    <row r="48" spans="8:11" x14ac:dyDescent="0.3">
      <c r="H48" s="10">
        <v>5</v>
      </c>
      <c r="I48" s="10">
        <v>2</v>
      </c>
      <c r="J48" s="10">
        <v>2</v>
      </c>
      <c r="K48" s="10">
        <v>2132</v>
      </c>
    </row>
    <row r="49" spans="8:11" x14ac:dyDescent="0.3">
      <c r="H49" s="10">
        <v>5</v>
      </c>
      <c r="I49" s="10">
        <v>3</v>
      </c>
      <c r="J49" s="10">
        <v>2</v>
      </c>
      <c r="K49" s="10">
        <v>2642</v>
      </c>
    </row>
    <row r="50" spans="8:11" x14ac:dyDescent="0.3">
      <c r="H50" s="10">
        <v>5</v>
      </c>
      <c r="I50" s="10">
        <v>4</v>
      </c>
      <c r="J50" s="10">
        <v>2</v>
      </c>
      <c r="K50" s="10">
        <v>2222</v>
      </c>
    </row>
    <row r="51" spans="8:11" x14ac:dyDescent="0.3">
      <c r="H51" s="10">
        <v>5</v>
      </c>
      <c r="I51" s="10">
        <v>5</v>
      </c>
      <c r="J51" s="10">
        <v>2</v>
      </c>
      <c r="K51" s="10">
        <v>2460</v>
      </c>
    </row>
    <row r="52" spans="8:11" x14ac:dyDescent="0.3">
      <c r="H52" s="8">
        <v>1</v>
      </c>
      <c r="I52" s="8">
        <v>1</v>
      </c>
      <c r="J52" s="8">
        <v>3</v>
      </c>
      <c r="K52" s="8">
        <v>1440</v>
      </c>
    </row>
    <row r="53" spans="8:11" x14ac:dyDescent="0.3">
      <c r="H53" s="8">
        <v>1</v>
      </c>
      <c r="I53" s="8">
        <v>2</v>
      </c>
      <c r="J53" s="8">
        <v>3</v>
      </c>
      <c r="K53" s="8">
        <v>1450</v>
      </c>
    </row>
    <row r="54" spans="8:11" x14ac:dyDescent="0.3">
      <c r="H54" s="8">
        <v>1</v>
      </c>
      <c r="I54" s="8">
        <v>3</v>
      </c>
      <c r="J54" s="8">
        <v>3</v>
      </c>
      <c r="K54" s="8">
        <v>1820</v>
      </c>
    </row>
    <row r="55" spans="8:11" x14ac:dyDescent="0.3">
      <c r="H55" s="8">
        <v>1</v>
      </c>
      <c r="I55" s="8">
        <v>4</v>
      </c>
      <c r="J55" s="8">
        <v>3</v>
      </c>
      <c r="K55" s="8">
        <v>1420</v>
      </c>
    </row>
    <row r="56" spans="8:11" x14ac:dyDescent="0.3">
      <c r="H56" s="8">
        <v>1</v>
      </c>
      <c r="I56" s="8">
        <v>5</v>
      </c>
      <c r="J56" s="8">
        <v>3</v>
      </c>
      <c r="K56" s="8">
        <v>1660</v>
      </c>
    </row>
    <row r="57" spans="8:11" x14ac:dyDescent="0.3">
      <c r="H57" s="8">
        <v>2</v>
      </c>
      <c r="I57" s="8">
        <v>1</v>
      </c>
      <c r="J57" s="8">
        <v>3</v>
      </c>
      <c r="K57" s="8">
        <v>1450</v>
      </c>
    </row>
    <row r="58" spans="8:11" x14ac:dyDescent="0.3">
      <c r="H58" s="8">
        <v>2</v>
      </c>
      <c r="I58" s="8">
        <v>2</v>
      </c>
      <c r="J58" s="8">
        <v>3</v>
      </c>
      <c r="K58" s="8">
        <v>1460</v>
      </c>
    </row>
    <row r="59" spans="8:11" x14ac:dyDescent="0.3">
      <c r="H59" s="8">
        <v>2</v>
      </c>
      <c r="I59" s="8">
        <v>3</v>
      </c>
      <c r="J59" s="8">
        <v>3</v>
      </c>
      <c r="K59" s="8">
        <v>1830</v>
      </c>
    </row>
    <row r="60" spans="8:11" x14ac:dyDescent="0.3">
      <c r="H60" s="8">
        <v>2</v>
      </c>
      <c r="I60" s="8">
        <v>4</v>
      </c>
      <c r="J60" s="8">
        <v>3</v>
      </c>
      <c r="K60" s="8">
        <v>1430</v>
      </c>
    </row>
    <row r="61" spans="8:11" x14ac:dyDescent="0.3">
      <c r="H61" s="8">
        <v>2</v>
      </c>
      <c r="I61" s="8">
        <v>5</v>
      </c>
      <c r="J61" s="8">
        <v>3</v>
      </c>
      <c r="K61" s="8">
        <v>1670</v>
      </c>
    </row>
    <row r="62" spans="8:11" x14ac:dyDescent="0.3">
      <c r="H62" s="8">
        <v>3</v>
      </c>
      <c r="I62" s="8">
        <v>1</v>
      </c>
      <c r="J62" s="8">
        <v>3</v>
      </c>
      <c r="K62" s="8">
        <v>1820</v>
      </c>
    </row>
    <row r="63" spans="8:11" x14ac:dyDescent="0.3">
      <c r="H63" s="8">
        <v>3</v>
      </c>
      <c r="I63" s="8">
        <v>2</v>
      </c>
      <c r="J63" s="8">
        <v>3</v>
      </c>
      <c r="K63" s="8">
        <v>1830</v>
      </c>
    </row>
    <row r="64" spans="8:11" x14ac:dyDescent="0.3">
      <c r="H64" s="8">
        <v>3</v>
      </c>
      <c r="I64" s="8">
        <v>3</v>
      </c>
      <c r="J64" s="8">
        <v>3</v>
      </c>
      <c r="K64" s="8">
        <v>2200</v>
      </c>
    </row>
    <row r="65" spans="8:11" x14ac:dyDescent="0.3">
      <c r="H65" s="8">
        <v>3</v>
      </c>
      <c r="I65" s="8">
        <v>4</v>
      </c>
      <c r="J65" s="8">
        <v>3</v>
      </c>
      <c r="K65" s="8">
        <v>1800</v>
      </c>
    </row>
    <row r="66" spans="8:11" x14ac:dyDescent="0.3">
      <c r="H66" s="8">
        <v>3</v>
      </c>
      <c r="I66" s="8">
        <v>5</v>
      </c>
      <c r="J66" s="8">
        <v>3</v>
      </c>
      <c r="K66" s="8">
        <v>2040</v>
      </c>
    </row>
    <row r="67" spans="8:11" x14ac:dyDescent="0.3">
      <c r="H67" s="8">
        <v>4</v>
      </c>
      <c r="I67" s="8">
        <v>1</v>
      </c>
      <c r="J67" s="8">
        <v>3</v>
      </c>
      <c r="K67" s="8">
        <v>1420</v>
      </c>
    </row>
    <row r="68" spans="8:11" x14ac:dyDescent="0.3">
      <c r="H68" s="8">
        <v>4</v>
      </c>
      <c r="I68" s="8">
        <v>2</v>
      </c>
      <c r="J68" s="8">
        <v>3</v>
      </c>
      <c r="K68" s="8">
        <v>1430</v>
      </c>
    </row>
    <row r="69" spans="8:11" x14ac:dyDescent="0.3">
      <c r="H69" s="8">
        <v>4</v>
      </c>
      <c r="I69" s="8">
        <v>3</v>
      </c>
      <c r="J69" s="8">
        <v>3</v>
      </c>
      <c r="K69" s="8">
        <v>1800</v>
      </c>
    </row>
    <row r="70" spans="8:11" x14ac:dyDescent="0.3">
      <c r="H70" s="8">
        <v>4</v>
      </c>
      <c r="I70" s="8">
        <v>4</v>
      </c>
      <c r="J70" s="8">
        <v>3</v>
      </c>
      <c r="K70" s="8">
        <v>1400</v>
      </c>
    </row>
    <row r="71" spans="8:11" x14ac:dyDescent="0.3">
      <c r="H71" s="8">
        <v>4</v>
      </c>
      <c r="I71" s="8">
        <v>5</v>
      </c>
      <c r="J71" s="8">
        <v>3</v>
      </c>
      <c r="K71" s="8">
        <v>1640</v>
      </c>
    </row>
    <row r="72" spans="8:11" x14ac:dyDescent="0.3">
      <c r="H72" s="8">
        <v>5</v>
      </c>
      <c r="I72" s="8">
        <v>1</v>
      </c>
      <c r="J72" s="8">
        <v>3</v>
      </c>
      <c r="K72" s="8">
        <v>1660</v>
      </c>
    </row>
    <row r="73" spans="8:11" x14ac:dyDescent="0.3">
      <c r="H73" s="8">
        <v>5</v>
      </c>
      <c r="I73" s="8">
        <v>2</v>
      </c>
      <c r="J73" s="8">
        <v>3</v>
      </c>
      <c r="K73" s="8">
        <v>1670</v>
      </c>
    </row>
    <row r="74" spans="8:11" x14ac:dyDescent="0.3">
      <c r="H74" s="8">
        <v>5</v>
      </c>
      <c r="I74" s="8">
        <v>3</v>
      </c>
      <c r="J74" s="8">
        <v>3</v>
      </c>
      <c r="K74" s="8">
        <v>2040</v>
      </c>
    </row>
    <row r="75" spans="8:11" x14ac:dyDescent="0.3">
      <c r="H75" s="8">
        <v>5</v>
      </c>
      <c r="I75" s="8">
        <v>4</v>
      </c>
      <c r="J75" s="8">
        <v>3</v>
      </c>
      <c r="K75" s="8">
        <v>1640</v>
      </c>
    </row>
    <row r="76" spans="8:11" x14ac:dyDescent="0.3">
      <c r="H76" s="8">
        <v>5</v>
      </c>
      <c r="I76" s="8">
        <v>5</v>
      </c>
      <c r="J76" s="8">
        <v>3</v>
      </c>
      <c r="K76" s="8">
        <v>1880</v>
      </c>
    </row>
    <row r="77" spans="8:11" x14ac:dyDescent="0.3">
      <c r="H77" s="10">
        <v>1</v>
      </c>
      <c r="I77" s="10">
        <v>1</v>
      </c>
      <c r="J77" s="10">
        <v>4</v>
      </c>
      <c r="K77" s="10">
        <v>2440</v>
      </c>
    </row>
    <row r="78" spans="8:11" x14ac:dyDescent="0.3">
      <c r="H78" s="10">
        <v>1</v>
      </c>
      <c r="I78" s="10">
        <v>2</v>
      </c>
      <c r="J78" s="10">
        <v>4</v>
      </c>
      <c r="K78" s="10">
        <v>2122</v>
      </c>
    </row>
    <row r="79" spans="8:11" x14ac:dyDescent="0.3">
      <c r="H79" s="10">
        <v>1</v>
      </c>
      <c r="I79" s="10">
        <v>3</v>
      </c>
      <c r="J79" s="10">
        <v>4</v>
      </c>
      <c r="K79" s="10">
        <v>2632</v>
      </c>
    </row>
    <row r="80" spans="8:11" x14ac:dyDescent="0.3">
      <c r="H80" s="10">
        <v>1</v>
      </c>
      <c r="I80" s="10">
        <v>4</v>
      </c>
      <c r="J80" s="10">
        <v>4</v>
      </c>
      <c r="K80" s="10">
        <v>2212</v>
      </c>
    </row>
    <row r="81" spans="8:11" x14ac:dyDescent="0.3">
      <c r="H81" s="10">
        <v>1</v>
      </c>
      <c r="I81" s="10">
        <v>5</v>
      </c>
      <c r="J81" s="10">
        <v>4</v>
      </c>
      <c r="K81" s="10">
        <v>2450</v>
      </c>
    </row>
    <row r="82" spans="8:11" x14ac:dyDescent="0.3">
      <c r="H82" s="10">
        <v>2</v>
      </c>
      <c r="I82" s="10">
        <v>1</v>
      </c>
      <c r="J82" s="10">
        <v>4</v>
      </c>
      <c r="K82" s="10">
        <v>2122</v>
      </c>
    </row>
    <row r="83" spans="8:11" x14ac:dyDescent="0.3">
      <c r="H83" s="10">
        <v>2</v>
      </c>
      <c r="I83" s="10">
        <v>2</v>
      </c>
      <c r="J83" s="10">
        <v>4</v>
      </c>
      <c r="K83" s="10">
        <v>1804</v>
      </c>
    </row>
    <row r="84" spans="8:11" x14ac:dyDescent="0.3">
      <c r="H84" s="10">
        <v>2</v>
      </c>
      <c r="I84" s="10">
        <v>3</v>
      </c>
      <c r="J84" s="10">
        <v>4</v>
      </c>
      <c r="K84" s="10">
        <v>2314</v>
      </c>
    </row>
    <row r="85" spans="8:11" x14ac:dyDescent="0.3">
      <c r="H85" s="10">
        <v>2</v>
      </c>
      <c r="I85" s="10">
        <v>4</v>
      </c>
      <c r="J85" s="10">
        <v>4</v>
      </c>
      <c r="K85" s="10">
        <v>1894</v>
      </c>
    </row>
    <row r="86" spans="8:11" x14ac:dyDescent="0.3">
      <c r="H86" s="10">
        <v>2</v>
      </c>
      <c r="I86" s="10">
        <v>5</v>
      </c>
      <c r="J86" s="10">
        <v>4</v>
      </c>
      <c r="K86" s="10">
        <v>2132</v>
      </c>
    </row>
    <row r="87" spans="8:11" x14ac:dyDescent="0.3">
      <c r="H87" s="10">
        <v>3</v>
      </c>
      <c r="I87" s="10">
        <v>1</v>
      </c>
      <c r="J87" s="10">
        <v>4</v>
      </c>
      <c r="K87" s="10">
        <v>2632</v>
      </c>
    </row>
    <row r="88" spans="8:11" x14ac:dyDescent="0.3">
      <c r="H88" s="10">
        <v>3</v>
      </c>
      <c r="I88" s="10">
        <v>2</v>
      </c>
      <c r="J88" s="10">
        <v>4</v>
      </c>
      <c r="K88" s="10">
        <v>2314</v>
      </c>
    </row>
    <row r="89" spans="8:11" x14ac:dyDescent="0.3">
      <c r="H89" s="10">
        <v>3</v>
      </c>
      <c r="I89" s="10">
        <v>3</v>
      </c>
      <c r="J89" s="10">
        <v>4</v>
      </c>
      <c r="K89" s="10">
        <v>2824</v>
      </c>
    </row>
    <row r="90" spans="8:11" x14ac:dyDescent="0.3">
      <c r="H90" s="10">
        <v>3</v>
      </c>
      <c r="I90" s="10">
        <v>4</v>
      </c>
      <c r="J90" s="10">
        <v>4</v>
      </c>
      <c r="K90" s="10">
        <v>2404</v>
      </c>
    </row>
    <row r="91" spans="8:11" x14ac:dyDescent="0.3">
      <c r="H91" s="10">
        <v>3</v>
      </c>
      <c r="I91" s="10">
        <v>5</v>
      </c>
      <c r="J91" s="10">
        <v>4</v>
      </c>
      <c r="K91" s="10">
        <v>2642</v>
      </c>
    </row>
    <row r="92" spans="8:11" x14ac:dyDescent="0.3">
      <c r="H92" s="10">
        <v>4</v>
      </c>
      <c r="I92" s="10">
        <v>1</v>
      </c>
      <c r="J92" s="10">
        <v>4</v>
      </c>
      <c r="K92" s="10">
        <v>2212</v>
      </c>
    </row>
    <row r="93" spans="8:11" x14ac:dyDescent="0.3">
      <c r="H93" s="10">
        <v>4</v>
      </c>
      <c r="I93" s="10">
        <v>2</v>
      </c>
      <c r="J93" s="10">
        <v>4</v>
      </c>
      <c r="K93" s="10">
        <v>1894</v>
      </c>
    </row>
    <row r="94" spans="8:11" x14ac:dyDescent="0.3">
      <c r="H94" s="10">
        <v>4</v>
      </c>
      <c r="I94" s="10">
        <v>3</v>
      </c>
      <c r="J94" s="10">
        <v>4</v>
      </c>
      <c r="K94" s="10">
        <v>2404</v>
      </c>
    </row>
    <row r="95" spans="8:11" x14ac:dyDescent="0.3">
      <c r="H95" s="10">
        <v>4</v>
      </c>
      <c r="I95" s="10">
        <v>4</v>
      </c>
      <c r="J95" s="10">
        <v>4</v>
      </c>
      <c r="K95" s="10">
        <v>1984</v>
      </c>
    </row>
    <row r="96" spans="8:11" x14ac:dyDescent="0.3">
      <c r="H96" s="10">
        <v>4</v>
      </c>
      <c r="I96" s="10">
        <v>5</v>
      </c>
      <c r="J96" s="10">
        <v>4</v>
      </c>
      <c r="K96" s="10">
        <v>2222</v>
      </c>
    </row>
    <row r="97" spans="8:11" x14ac:dyDescent="0.3">
      <c r="H97" s="10">
        <v>5</v>
      </c>
      <c r="I97" s="10">
        <v>1</v>
      </c>
      <c r="J97" s="10">
        <v>4</v>
      </c>
      <c r="K97" s="10">
        <v>2450</v>
      </c>
    </row>
    <row r="98" spans="8:11" x14ac:dyDescent="0.3">
      <c r="H98" s="10">
        <v>5</v>
      </c>
      <c r="I98" s="10">
        <v>2</v>
      </c>
      <c r="J98" s="10">
        <v>4</v>
      </c>
      <c r="K98" s="10">
        <v>2132</v>
      </c>
    </row>
    <row r="99" spans="8:11" x14ac:dyDescent="0.3">
      <c r="H99" s="10">
        <v>5</v>
      </c>
      <c r="I99" s="10">
        <v>3</v>
      </c>
      <c r="J99" s="10">
        <v>4</v>
      </c>
      <c r="K99" s="10">
        <v>2642</v>
      </c>
    </row>
    <row r="100" spans="8:11" x14ac:dyDescent="0.3">
      <c r="H100" s="10">
        <v>5</v>
      </c>
      <c r="I100" s="10">
        <v>4</v>
      </c>
      <c r="J100" s="10">
        <v>4</v>
      </c>
      <c r="K100" s="10">
        <v>2222</v>
      </c>
    </row>
    <row r="101" spans="8:11" x14ac:dyDescent="0.3">
      <c r="H101" s="10">
        <v>5</v>
      </c>
      <c r="I101" s="10">
        <v>5</v>
      </c>
      <c r="J101" s="10">
        <v>4</v>
      </c>
      <c r="K101" s="10">
        <v>2460</v>
      </c>
    </row>
  </sheetData>
  <autoFilter ref="A1:F26" xr:uid="{00000000-0009-0000-0000-000003000000}"/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K101"/>
  <sheetViews>
    <sheetView showGridLines="0" zoomScaleNormal="100" workbookViewId="0">
      <selection activeCell="D22" sqref="D22"/>
    </sheetView>
  </sheetViews>
  <sheetFormatPr defaultColWidth="9.109375" defaultRowHeight="13.8" x14ac:dyDescent="0.3"/>
  <cols>
    <col min="1" max="6" width="10.6640625" style="8" customWidth="1"/>
    <col min="7" max="16384" width="9.109375" style="8"/>
  </cols>
  <sheetData>
    <row r="1" spans="1:11" x14ac:dyDescent="0.3">
      <c r="C1" s="8" t="s">
        <v>81</v>
      </c>
      <c r="D1" s="8" t="s">
        <v>82</v>
      </c>
      <c r="E1" s="8" t="s">
        <v>83</v>
      </c>
      <c r="F1" s="8" t="s">
        <v>84</v>
      </c>
      <c r="H1" s="8" t="s">
        <v>76</v>
      </c>
      <c r="I1" s="8" t="s">
        <v>77</v>
      </c>
      <c r="J1" s="8" t="s">
        <v>78</v>
      </c>
      <c r="K1" s="8" t="s">
        <v>86</v>
      </c>
    </row>
    <row r="2" spans="1:11" x14ac:dyDescent="0.3">
      <c r="A2" s="6" t="s">
        <v>34</v>
      </c>
      <c r="B2" s="6" t="s">
        <v>60</v>
      </c>
      <c r="C2" s="6">
        <v>1200</v>
      </c>
      <c r="D2" s="6">
        <v>1200</v>
      </c>
      <c r="E2" s="6">
        <v>1200</v>
      </c>
      <c r="F2" s="6">
        <v>1200</v>
      </c>
      <c r="H2" s="8">
        <v>1</v>
      </c>
      <c r="I2" s="8">
        <v>1</v>
      </c>
      <c r="J2" s="8">
        <v>1</v>
      </c>
      <c r="K2" s="8">
        <v>1200</v>
      </c>
    </row>
    <row r="3" spans="1:11" x14ac:dyDescent="0.3">
      <c r="A3" s="6" t="s">
        <v>34</v>
      </c>
      <c r="B3" s="6" t="s">
        <v>63</v>
      </c>
      <c r="C3" s="6">
        <v>1205</v>
      </c>
      <c r="D3" s="6">
        <v>1205</v>
      </c>
      <c r="E3" s="6">
        <v>1205</v>
      </c>
      <c r="F3" s="6">
        <v>1205</v>
      </c>
      <c r="H3" s="8">
        <v>1</v>
      </c>
      <c r="I3" s="8">
        <v>2</v>
      </c>
      <c r="J3" s="8">
        <v>1</v>
      </c>
      <c r="K3" s="8">
        <v>1205</v>
      </c>
    </row>
    <row r="4" spans="1:11" x14ac:dyDescent="0.3">
      <c r="A4" s="6" t="s">
        <v>34</v>
      </c>
      <c r="B4" s="6" t="s">
        <v>71</v>
      </c>
      <c r="C4" s="6">
        <v>1390</v>
      </c>
      <c r="D4" s="6">
        <v>1390</v>
      </c>
      <c r="E4" s="6">
        <v>1390</v>
      </c>
      <c r="F4" s="6">
        <v>1390</v>
      </c>
      <c r="H4" s="8">
        <v>1</v>
      </c>
      <c r="I4" s="8">
        <v>3</v>
      </c>
      <c r="J4" s="8">
        <v>1</v>
      </c>
      <c r="K4" s="8">
        <v>1390</v>
      </c>
    </row>
    <row r="5" spans="1:11" x14ac:dyDescent="0.3">
      <c r="A5" s="6" t="s">
        <v>34</v>
      </c>
      <c r="B5" s="6" t="s">
        <v>68</v>
      </c>
      <c r="C5" s="6">
        <v>1190</v>
      </c>
      <c r="D5" s="6">
        <v>1190</v>
      </c>
      <c r="E5" s="6">
        <v>1190</v>
      </c>
      <c r="F5" s="6">
        <v>1190</v>
      </c>
      <c r="H5" s="8">
        <v>1</v>
      </c>
      <c r="I5" s="8">
        <v>4</v>
      </c>
      <c r="J5" s="8">
        <v>1</v>
      </c>
      <c r="K5" s="8">
        <v>1190</v>
      </c>
    </row>
    <row r="6" spans="1:11" x14ac:dyDescent="0.3">
      <c r="A6" s="6" t="s">
        <v>34</v>
      </c>
      <c r="B6" s="6" t="s">
        <v>65</v>
      </c>
      <c r="C6" s="6">
        <v>1310</v>
      </c>
      <c r="D6" s="6">
        <v>1310</v>
      </c>
      <c r="E6" s="6">
        <v>1310</v>
      </c>
      <c r="F6" s="6">
        <v>1310</v>
      </c>
      <c r="H6" s="8">
        <v>1</v>
      </c>
      <c r="I6" s="8">
        <v>5</v>
      </c>
      <c r="J6" s="8">
        <v>1</v>
      </c>
      <c r="K6" s="8">
        <v>1310</v>
      </c>
    </row>
    <row r="7" spans="1:11" x14ac:dyDescent="0.3">
      <c r="A7" s="6" t="s">
        <v>41</v>
      </c>
      <c r="B7" s="6" t="s">
        <v>60</v>
      </c>
      <c r="C7" s="6">
        <v>1205</v>
      </c>
      <c r="D7" s="6">
        <v>1205</v>
      </c>
      <c r="E7" s="6">
        <v>1205</v>
      </c>
      <c r="F7" s="6">
        <v>1205</v>
      </c>
      <c r="H7" s="8">
        <v>2</v>
      </c>
      <c r="I7" s="8">
        <v>1</v>
      </c>
      <c r="J7" s="8">
        <v>1</v>
      </c>
      <c r="K7" s="8">
        <v>1205</v>
      </c>
    </row>
    <row r="8" spans="1:11" x14ac:dyDescent="0.3">
      <c r="A8" s="6" t="s">
        <v>41</v>
      </c>
      <c r="B8" s="6" t="s">
        <v>63</v>
      </c>
      <c r="C8" s="6">
        <v>1210</v>
      </c>
      <c r="D8" s="6">
        <v>1210</v>
      </c>
      <c r="E8" s="6">
        <v>1210</v>
      </c>
      <c r="F8" s="6">
        <v>1210</v>
      </c>
      <c r="H8" s="8">
        <v>2</v>
      </c>
      <c r="I8" s="8">
        <v>2</v>
      </c>
      <c r="J8" s="8">
        <v>1</v>
      </c>
      <c r="K8" s="8">
        <v>1210</v>
      </c>
    </row>
    <row r="9" spans="1:11" x14ac:dyDescent="0.3">
      <c r="A9" s="6" t="s">
        <v>41</v>
      </c>
      <c r="B9" s="6" t="s">
        <v>71</v>
      </c>
      <c r="C9" s="6">
        <v>1395</v>
      </c>
      <c r="D9" s="6">
        <v>1395</v>
      </c>
      <c r="E9" s="6">
        <v>1395</v>
      </c>
      <c r="F9" s="6">
        <v>1395</v>
      </c>
      <c r="H9" s="8">
        <v>2</v>
      </c>
      <c r="I9" s="8">
        <v>3</v>
      </c>
      <c r="J9" s="8">
        <v>1</v>
      </c>
      <c r="K9" s="8">
        <v>1395</v>
      </c>
    </row>
    <row r="10" spans="1:11" x14ac:dyDescent="0.3">
      <c r="A10" s="6" t="s">
        <v>41</v>
      </c>
      <c r="B10" s="6" t="s">
        <v>68</v>
      </c>
      <c r="C10" s="6">
        <v>1195</v>
      </c>
      <c r="D10" s="6">
        <v>1195</v>
      </c>
      <c r="E10" s="6">
        <v>1195</v>
      </c>
      <c r="F10" s="6">
        <v>1195</v>
      </c>
      <c r="H10" s="8">
        <v>2</v>
      </c>
      <c r="I10" s="8">
        <v>4</v>
      </c>
      <c r="J10" s="8">
        <v>1</v>
      </c>
      <c r="K10" s="8">
        <v>1195</v>
      </c>
    </row>
    <row r="11" spans="1:11" x14ac:dyDescent="0.3">
      <c r="A11" s="6" t="s">
        <v>41</v>
      </c>
      <c r="B11" s="6" t="s">
        <v>65</v>
      </c>
      <c r="C11" s="6">
        <v>1315</v>
      </c>
      <c r="D11" s="6">
        <v>1315</v>
      </c>
      <c r="E11" s="6">
        <v>1315</v>
      </c>
      <c r="F11" s="6">
        <v>1315</v>
      </c>
      <c r="H11" s="8">
        <v>2</v>
      </c>
      <c r="I11" s="8">
        <v>5</v>
      </c>
      <c r="J11" s="8">
        <v>1</v>
      </c>
      <c r="K11" s="8">
        <v>1315</v>
      </c>
    </row>
    <row r="12" spans="1:11" x14ac:dyDescent="0.3">
      <c r="A12" s="6" t="s">
        <v>57</v>
      </c>
      <c r="B12" s="6" t="s">
        <v>60</v>
      </c>
      <c r="C12" s="6">
        <v>1390</v>
      </c>
      <c r="D12" s="6">
        <v>1390</v>
      </c>
      <c r="E12" s="6">
        <v>1390</v>
      </c>
      <c r="F12" s="6">
        <v>1390</v>
      </c>
      <c r="H12" s="8">
        <v>3</v>
      </c>
      <c r="I12" s="8">
        <v>1</v>
      </c>
      <c r="J12" s="8">
        <v>1</v>
      </c>
      <c r="K12" s="8">
        <v>1390</v>
      </c>
    </row>
    <row r="13" spans="1:11" x14ac:dyDescent="0.3">
      <c r="A13" s="6" t="s">
        <v>57</v>
      </c>
      <c r="B13" s="6" t="s">
        <v>63</v>
      </c>
      <c r="C13" s="6">
        <v>1395</v>
      </c>
      <c r="D13" s="6">
        <v>1395</v>
      </c>
      <c r="E13" s="6">
        <v>1395</v>
      </c>
      <c r="F13" s="6">
        <v>1395</v>
      </c>
      <c r="H13" s="8">
        <v>3</v>
      </c>
      <c r="I13" s="8">
        <v>2</v>
      </c>
      <c r="J13" s="8">
        <v>1</v>
      </c>
      <c r="K13" s="8">
        <v>1395</v>
      </c>
    </row>
    <row r="14" spans="1:11" x14ac:dyDescent="0.3">
      <c r="A14" s="6" t="s">
        <v>57</v>
      </c>
      <c r="B14" s="6" t="s">
        <v>71</v>
      </c>
      <c r="C14" s="6">
        <v>1580</v>
      </c>
      <c r="D14" s="6">
        <v>1580</v>
      </c>
      <c r="E14" s="6">
        <v>1580</v>
      </c>
      <c r="F14" s="6">
        <v>1580</v>
      </c>
      <c r="H14" s="8">
        <v>3</v>
      </c>
      <c r="I14" s="8">
        <v>3</v>
      </c>
      <c r="J14" s="8">
        <v>1</v>
      </c>
      <c r="K14" s="8">
        <v>1580</v>
      </c>
    </row>
    <row r="15" spans="1:11" x14ac:dyDescent="0.3">
      <c r="A15" s="6" t="s">
        <v>57</v>
      </c>
      <c r="B15" s="6" t="s">
        <v>68</v>
      </c>
      <c r="C15" s="6">
        <v>1380</v>
      </c>
      <c r="D15" s="6">
        <v>1380</v>
      </c>
      <c r="E15" s="6">
        <v>1380</v>
      </c>
      <c r="F15" s="6">
        <v>1380</v>
      </c>
      <c r="H15" s="8">
        <v>3</v>
      </c>
      <c r="I15" s="8">
        <v>4</v>
      </c>
      <c r="J15" s="8">
        <v>1</v>
      </c>
      <c r="K15" s="8">
        <v>1380</v>
      </c>
    </row>
    <row r="16" spans="1:11" x14ac:dyDescent="0.3">
      <c r="A16" s="6" t="s">
        <v>57</v>
      </c>
      <c r="B16" s="6" t="s">
        <v>65</v>
      </c>
      <c r="C16" s="6">
        <v>1500</v>
      </c>
      <c r="D16" s="6">
        <v>1500</v>
      </c>
      <c r="E16" s="6">
        <v>1500</v>
      </c>
      <c r="F16" s="6">
        <v>1500</v>
      </c>
      <c r="H16" s="8">
        <v>3</v>
      </c>
      <c r="I16" s="8">
        <v>5</v>
      </c>
      <c r="J16" s="8">
        <v>1</v>
      </c>
      <c r="K16" s="8">
        <v>1500</v>
      </c>
    </row>
    <row r="17" spans="1:11" x14ac:dyDescent="0.3">
      <c r="A17" s="6" t="s">
        <v>53</v>
      </c>
      <c r="B17" s="6" t="s">
        <v>60</v>
      </c>
      <c r="C17" s="6">
        <v>1190</v>
      </c>
      <c r="D17" s="6">
        <v>1190</v>
      </c>
      <c r="E17" s="6">
        <v>1190</v>
      </c>
      <c r="F17" s="6">
        <v>1190</v>
      </c>
      <c r="H17" s="8">
        <v>4</v>
      </c>
      <c r="I17" s="8">
        <v>1</v>
      </c>
      <c r="J17" s="8">
        <v>1</v>
      </c>
      <c r="K17" s="8">
        <v>1190</v>
      </c>
    </row>
    <row r="18" spans="1:11" x14ac:dyDescent="0.3">
      <c r="A18" s="6" t="s">
        <v>53</v>
      </c>
      <c r="B18" s="6" t="s">
        <v>63</v>
      </c>
      <c r="C18" s="6">
        <v>1195</v>
      </c>
      <c r="D18" s="6">
        <v>1195</v>
      </c>
      <c r="E18" s="6">
        <v>1195</v>
      </c>
      <c r="F18" s="6">
        <v>1195</v>
      </c>
      <c r="H18" s="8">
        <v>4</v>
      </c>
      <c r="I18" s="8">
        <v>2</v>
      </c>
      <c r="J18" s="8">
        <v>1</v>
      </c>
      <c r="K18" s="8">
        <v>1195</v>
      </c>
    </row>
    <row r="19" spans="1:11" x14ac:dyDescent="0.3">
      <c r="A19" s="6" t="s">
        <v>53</v>
      </c>
      <c r="B19" s="6" t="s">
        <v>71</v>
      </c>
      <c r="C19" s="6">
        <v>1380</v>
      </c>
      <c r="D19" s="6">
        <v>1380</v>
      </c>
      <c r="E19" s="6">
        <v>1380</v>
      </c>
      <c r="F19" s="6">
        <v>1380</v>
      </c>
      <c r="H19" s="8">
        <v>4</v>
      </c>
      <c r="I19" s="8">
        <v>3</v>
      </c>
      <c r="J19" s="8">
        <v>1</v>
      </c>
      <c r="K19" s="8">
        <v>1380</v>
      </c>
    </row>
    <row r="20" spans="1:11" x14ac:dyDescent="0.3">
      <c r="A20" s="6" t="s">
        <v>53</v>
      </c>
      <c r="B20" s="6" t="s">
        <v>68</v>
      </c>
      <c r="C20" s="6">
        <v>1180</v>
      </c>
      <c r="D20" s="6">
        <v>1180</v>
      </c>
      <c r="E20" s="6">
        <v>1180</v>
      </c>
      <c r="F20" s="6">
        <v>1180</v>
      </c>
      <c r="H20" s="8">
        <v>4</v>
      </c>
      <c r="I20" s="8">
        <v>4</v>
      </c>
      <c r="J20" s="8">
        <v>1</v>
      </c>
      <c r="K20" s="8">
        <v>1180</v>
      </c>
    </row>
    <row r="21" spans="1:11" x14ac:dyDescent="0.3">
      <c r="A21" s="6" t="s">
        <v>53</v>
      </c>
      <c r="B21" s="6" t="s">
        <v>65</v>
      </c>
      <c r="C21" s="6">
        <v>1300</v>
      </c>
      <c r="D21" s="6">
        <v>1300</v>
      </c>
      <c r="E21" s="6">
        <v>1300</v>
      </c>
      <c r="F21" s="6">
        <v>1300</v>
      </c>
      <c r="H21" s="8">
        <v>4</v>
      </c>
      <c r="I21" s="8">
        <v>5</v>
      </c>
      <c r="J21" s="8">
        <v>1</v>
      </c>
      <c r="K21" s="8">
        <v>1300</v>
      </c>
    </row>
    <row r="22" spans="1:11" x14ac:dyDescent="0.3">
      <c r="A22" s="6" t="s">
        <v>48</v>
      </c>
      <c r="B22" s="6" t="s">
        <v>60</v>
      </c>
      <c r="C22" s="6">
        <v>1310</v>
      </c>
      <c r="D22" s="6">
        <v>1310</v>
      </c>
      <c r="E22" s="6">
        <v>1310</v>
      </c>
      <c r="F22" s="6">
        <v>1310</v>
      </c>
      <c r="H22" s="8">
        <v>5</v>
      </c>
      <c r="I22" s="8">
        <v>1</v>
      </c>
      <c r="J22" s="8">
        <v>1</v>
      </c>
      <c r="K22" s="8">
        <v>1310</v>
      </c>
    </row>
    <row r="23" spans="1:11" x14ac:dyDescent="0.3">
      <c r="A23" s="6" t="s">
        <v>48</v>
      </c>
      <c r="B23" s="6" t="s">
        <v>63</v>
      </c>
      <c r="C23" s="6">
        <v>1315</v>
      </c>
      <c r="D23" s="6">
        <v>1315</v>
      </c>
      <c r="E23" s="6">
        <v>1315</v>
      </c>
      <c r="F23" s="6">
        <v>1315</v>
      </c>
      <c r="H23" s="8">
        <v>5</v>
      </c>
      <c r="I23" s="8">
        <v>2</v>
      </c>
      <c r="J23" s="8">
        <v>1</v>
      </c>
      <c r="K23" s="8">
        <v>1315</v>
      </c>
    </row>
    <row r="24" spans="1:11" x14ac:dyDescent="0.3">
      <c r="A24" s="6" t="s">
        <v>48</v>
      </c>
      <c r="B24" s="6" t="s">
        <v>71</v>
      </c>
      <c r="C24" s="6">
        <v>1500</v>
      </c>
      <c r="D24" s="6">
        <v>1500</v>
      </c>
      <c r="E24" s="6">
        <v>1500</v>
      </c>
      <c r="F24" s="6">
        <v>1500</v>
      </c>
      <c r="H24" s="8">
        <v>5</v>
      </c>
      <c r="I24" s="8">
        <v>3</v>
      </c>
      <c r="J24" s="8">
        <v>1</v>
      </c>
      <c r="K24" s="8">
        <v>1500</v>
      </c>
    </row>
    <row r="25" spans="1:11" x14ac:dyDescent="0.3">
      <c r="A25" s="6" t="s">
        <v>48</v>
      </c>
      <c r="B25" s="6" t="s">
        <v>68</v>
      </c>
      <c r="C25" s="6">
        <v>1300</v>
      </c>
      <c r="D25" s="6">
        <v>1300</v>
      </c>
      <c r="E25" s="6">
        <v>1300</v>
      </c>
      <c r="F25" s="6">
        <v>1300</v>
      </c>
      <c r="H25" s="8">
        <v>5</v>
      </c>
      <c r="I25" s="8">
        <v>4</v>
      </c>
      <c r="J25" s="8">
        <v>1</v>
      </c>
      <c r="K25" s="8">
        <v>1300</v>
      </c>
    </row>
    <row r="26" spans="1:11" x14ac:dyDescent="0.3">
      <c r="A26" s="6" t="s">
        <v>48</v>
      </c>
      <c r="B26" s="6" t="s">
        <v>65</v>
      </c>
      <c r="C26" s="6">
        <v>1420</v>
      </c>
      <c r="D26" s="6">
        <v>1420</v>
      </c>
      <c r="E26" s="6">
        <v>1420</v>
      </c>
      <c r="F26" s="6">
        <v>1420</v>
      </c>
      <c r="H26" s="8">
        <v>5</v>
      </c>
      <c r="I26" s="8">
        <v>5</v>
      </c>
      <c r="J26" s="8">
        <v>1</v>
      </c>
      <c r="K26" s="8">
        <v>1420</v>
      </c>
    </row>
    <row r="27" spans="1:11" x14ac:dyDescent="0.3">
      <c r="H27" s="10">
        <v>1</v>
      </c>
      <c r="I27" s="10">
        <v>1</v>
      </c>
      <c r="J27" s="10">
        <v>2</v>
      </c>
      <c r="K27" s="10">
        <v>1200</v>
      </c>
    </row>
    <row r="28" spans="1:11" x14ac:dyDescent="0.3">
      <c r="H28" s="10">
        <v>1</v>
      </c>
      <c r="I28" s="10">
        <v>2</v>
      </c>
      <c r="J28" s="10">
        <v>2</v>
      </c>
      <c r="K28" s="10">
        <v>1205</v>
      </c>
    </row>
    <row r="29" spans="1:11" x14ac:dyDescent="0.3">
      <c r="H29" s="10">
        <v>1</v>
      </c>
      <c r="I29" s="10">
        <v>3</v>
      </c>
      <c r="J29" s="10">
        <v>2</v>
      </c>
      <c r="K29" s="10">
        <v>1390</v>
      </c>
    </row>
    <row r="30" spans="1:11" x14ac:dyDescent="0.3">
      <c r="H30" s="10">
        <v>1</v>
      </c>
      <c r="I30" s="10">
        <v>4</v>
      </c>
      <c r="J30" s="10">
        <v>2</v>
      </c>
      <c r="K30" s="10">
        <v>1190</v>
      </c>
    </row>
    <row r="31" spans="1:11" x14ac:dyDescent="0.3">
      <c r="H31" s="10">
        <v>1</v>
      </c>
      <c r="I31" s="10">
        <v>5</v>
      </c>
      <c r="J31" s="10">
        <v>2</v>
      </c>
      <c r="K31" s="10">
        <v>1310</v>
      </c>
    </row>
    <row r="32" spans="1:11" x14ac:dyDescent="0.3">
      <c r="H32" s="10">
        <v>2</v>
      </c>
      <c r="I32" s="10">
        <v>1</v>
      </c>
      <c r="J32" s="10">
        <v>2</v>
      </c>
      <c r="K32" s="10">
        <v>1205</v>
      </c>
    </row>
    <row r="33" spans="8:11" x14ac:dyDescent="0.3">
      <c r="H33" s="10">
        <v>2</v>
      </c>
      <c r="I33" s="10">
        <v>2</v>
      </c>
      <c r="J33" s="10">
        <v>2</v>
      </c>
      <c r="K33" s="10">
        <v>1210</v>
      </c>
    </row>
    <row r="34" spans="8:11" x14ac:dyDescent="0.3">
      <c r="H34" s="10">
        <v>2</v>
      </c>
      <c r="I34" s="10">
        <v>3</v>
      </c>
      <c r="J34" s="10">
        <v>2</v>
      </c>
      <c r="K34" s="10">
        <v>1395</v>
      </c>
    </row>
    <row r="35" spans="8:11" x14ac:dyDescent="0.3">
      <c r="H35" s="10">
        <v>2</v>
      </c>
      <c r="I35" s="10">
        <v>4</v>
      </c>
      <c r="J35" s="10">
        <v>2</v>
      </c>
      <c r="K35" s="10">
        <v>1195</v>
      </c>
    </row>
    <row r="36" spans="8:11" x14ac:dyDescent="0.3">
      <c r="H36" s="10">
        <v>2</v>
      </c>
      <c r="I36" s="10">
        <v>5</v>
      </c>
      <c r="J36" s="10">
        <v>2</v>
      </c>
      <c r="K36" s="10">
        <v>1315</v>
      </c>
    </row>
    <row r="37" spans="8:11" x14ac:dyDescent="0.3">
      <c r="H37" s="10">
        <v>3</v>
      </c>
      <c r="I37" s="10">
        <v>1</v>
      </c>
      <c r="J37" s="10">
        <v>2</v>
      </c>
      <c r="K37" s="10">
        <v>1390</v>
      </c>
    </row>
    <row r="38" spans="8:11" x14ac:dyDescent="0.3">
      <c r="H38" s="10">
        <v>3</v>
      </c>
      <c r="I38" s="10">
        <v>2</v>
      </c>
      <c r="J38" s="10">
        <v>2</v>
      </c>
      <c r="K38" s="10">
        <v>1395</v>
      </c>
    </row>
    <row r="39" spans="8:11" x14ac:dyDescent="0.3">
      <c r="H39" s="10">
        <v>3</v>
      </c>
      <c r="I39" s="10">
        <v>3</v>
      </c>
      <c r="J39" s="10">
        <v>2</v>
      </c>
      <c r="K39" s="10">
        <v>1580</v>
      </c>
    </row>
    <row r="40" spans="8:11" x14ac:dyDescent="0.3">
      <c r="H40" s="10">
        <v>3</v>
      </c>
      <c r="I40" s="10">
        <v>4</v>
      </c>
      <c r="J40" s="10">
        <v>2</v>
      </c>
      <c r="K40" s="10">
        <v>1380</v>
      </c>
    </row>
    <row r="41" spans="8:11" x14ac:dyDescent="0.3">
      <c r="H41" s="10">
        <v>3</v>
      </c>
      <c r="I41" s="10">
        <v>5</v>
      </c>
      <c r="J41" s="10">
        <v>2</v>
      </c>
      <c r="K41" s="10">
        <v>1500</v>
      </c>
    </row>
    <row r="42" spans="8:11" x14ac:dyDescent="0.3">
      <c r="H42" s="10">
        <v>4</v>
      </c>
      <c r="I42" s="10">
        <v>1</v>
      </c>
      <c r="J42" s="10">
        <v>2</v>
      </c>
      <c r="K42" s="10">
        <v>1190</v>
      </c>
    </row>
    <row r="43" spans="8:11" x14ac:dyDescent="0.3">
      <c r="H43" s="10">
        <v>4</v>
      </c>
      <c r="I43" s="10">
        <v>2</v>
      </c>
      <c r="J43" s="10">
        <v>2</v>
      </c>
      <c r="K43" s="10">
        <v>1195</v>
      </c>
    </row>
    <row r="44" spans="8:11" x14ac:dyDescent="0.3">
      <c r="H44" s="10">
        <v>4</v>
      </c>
      <c r="I44" s="10">
        <v>3</v>
      </c>
      <c r="J44" s="10">
        <v>2</v>
      </c>
      <c r="K44" s="10">
        <v>1380</v>
      </c>
    </row>
    <row r="45" spans="8:11" x14ac:dyDescent="0.3">
      <c r="H45" s="10">
        <v>4</v>
      </c>
      <c r="I45" s="10">
        <v>4</v>
      </c>
      <c r="J45" s="10">
        <v>2</v>
      </c>
      <c r="K45" s="10">
        <v>1180</v>
      </c>
    </row>
    <row r="46" spans="8:11" x14ac:dyDescent="0.3">
      <c r="H46" s="10">
        <v>4</v>
      </c>
      <c r="I46" s="10">
        <v>5</v>
      </c>
      <c r="J46" s="10">
        <v>2</v>
      </c>
      <c r="K46" s="10">
        <v>1300</v>
      </c>
    </row>
    <row r="47" spans="8:11" x14ac:dyDescent="0.3">
      <c r="H47" s="10">
        <v>5</v>
      </c>
      <c r="I47" s="10">
        <v>1</v>
      </c>
      <c r="J47" s="10">
        <v>2</v>
      </c>
      <c r="K47" s="10">
        <v>1310</v>
      </c>
    </row>
    <row r="48" spans="8:11" x14ac:dyDescent="0.3">
      <c r="H48" s="10">
        <v>5</v>
      </c>
      <c r="I48" s="10">
        <v>2</v>
      </c>
      <c r="J48" s="10">
        <v>2</v>
      </c>
      <c r="K48" s="10">
        <v>1315</v>
      </c>
    </row>
    <row r="49" spans="8:11" x14ac:dyDescent="0.3">
      <c r="H49" s="10">
        <v>5</v>
      </c>
      <c r="I49" s="10">
        <v>3</v>
      </c>
      <c r="J49" s="10">
        <v>2</v>
      </c>
      <c r="K49" s="10">
        <v>1500</v>
      </c>
    </row>
    <row r="50" spans="8:11" x14ac:dyDescent="0.3">
      <c r="H50" s="10">
        <v>5</v>
      </c>
      <c r="I50" s="10">
        <v>4</v>
      </c>
      <c r="J50" s="10">
        <v>2</v>
      </c>
      <c r="K50" s="10">
        <v>1300</v>
      </c>
    </row>
    <row r="51" spans="8:11" x14ac:dyDescent="0.3">
      <c r="H51" s="10">
        <v>5</v>
      </c>
      <c r="I51" s="10">
        <v>5</v>
      </c>
      <c r="J51" s="10">
        <v>2</v>
      </c>
      <c r="K51" s="10">
        <v>1420</v>
      </c>
    </row>
    <row r="52" spans="8:11" x14ac:dyDescent="0.3">
      <c r="H52" s="8">
        <v>1</v>
      </c>
      <c r="I52" s="8">
        <v>1</v>
      </c>
      <c r="J52" s="8">
        <v>3</v>
      </c>
      <c r="K52" s="8">
        <v>1200</v>
      </c>
    </row>
    <row r="53" spans="8:11" x14ac:dyDescent="0.3">
      <c r="H53" s="8">
        <v>1</v>
      </c>
      <c r="I53" s="8">
        <v>2</v>
      </c>
      <c r="J53" s="8">
        <v>3</v>
      </c>
      <c r="K53" s="8">
        <v>1205</v>
      </c>
    </row>
    <row r="54" spans="8:11" x14ac:dyDescent="0.3">
      <c r="H54" s="8">
        <v>1</v>
      </c>
      <c r="I54" s="8">
        <v>3</v>
      </c>
      <c r="J54" s="8">
        <v>3</v>
      </c>
      <c r="K54" s="8">
        <v>1390</v>
      </c>
    </row>
    <row r="55" spans="8:11" x14ac:dyDescent="0.3">
      <c r="H55" s="8">
        <v>1</v>
      </c>
      <c r="I55" s="8">
        <v>4</v>
      </c>
      <c r="J55" s="8">
        <v>3</v>
      </c>
      <c r="K55" s="8">
        <v>1190</v>
      </c>
    </row>
    <row r="56" spans="8:11" x14ac:dyDescent="0.3">
      <c r="H56" s="8">
        <v>1</v>
      </c>
      <c r="I56" s="8">
        <v>5</v>
      </c>
      <c r="J56" s="8">
        <v>3</v>
      </c>
      <c r="K56" s="8">
        <v>1310</v>
      </c>
    </row>
    <row r="57" spans="8:11" x14ac:dyDescent="0.3">
      <c r="H57" s="8">
        <v>2</v>
      </c>
      <c r="I57" s="8">
        <v>1</v>
      </c>
      <c r="J57" s="8">
        <v>3</v>
      </c>
      <c r="K57" s="8">
        <v>1205</v>
      </c>
    </row>
    <row r="58" spans="8:11" x14ac:dyDescent="0.3">
      <c r="H58" s="8">
        <v>2</v>
      </c>
      <c r="I58" s="8">
        <v>2</v>
      </c>
      <c r="J58" s="8">
        <v>3</v>
      </c>
      <c r="K58" s="8">
        <v>1210</v>
      </c>
    </row>
    <row r="59" spans="8:11" x14ac:dyDescent="0.3">
      <c r="H59" s="8">
        <v>2</v>
      </c>
      <c r="I59" s="8">
        <v>3</v>
      </c>
      <c r="J59" s="8">
        <v>3</v>
      </c>
      <c r="K59" s="8">
        <v>1395</v>
      </c>
    </row>
    <row r="60" spans="8:11" x14ac:dyDescent="0.3">
      <c r="H60" s="8">
        <v>2</v>
      </c>
      <c r="I60" s="8">
        <v>4</v>
      </c>
      <c r="J60" s="8">
        <v>3</v>
      </c>
      <c r="K60" s="8">
        <v>1195</v>
      </c>
    </row>
    <row r="61" spans="8:11" x14ac:dyDescent="0.3">
      <c r="H61" s="8">
        <v>2</v>
      </c>
      <c r="I61" s="8">
        <v>5</v>
      </c>
      <c r="J61" s="8">
        <v>3</v>
      </c>
      <c r="K61" s="8">
        <v>1315</v>
      </c>
    </row>
    <row r="62" spans="8:11" x14ac:dyDescent="0.3">
      <c r="H62" s="8">
        <v>3</v>
      </c>
      <c r="I62" s="8">
        <v>1</v>
      </c>
      <c r="J62" s="8">
        <v>3</v>
      </c>
      <c r="K62" s="8">
        <v>1390</v>
      </c>
    </row>
    <row r="63" spans="8:11" x14ac:dyDescent="0.3">
      <c r="H63" s="8">
        <v>3</v>
      </c>
      <c r="I63" s="8">
        <v>2</v>
      </c>
      <c r="J63" s="8">
        <v>3</v>
      </c>
      <c r="K63" s="8">
        <v>1395</v>
      </c>
    </row>
    <row r="64" spans="8:11" x14ac:dyDescent="0.3">
      <c r="H64" s="8">
        <v>3</v>
      </c>
      <c r="I64" s="8">
        <v>3</v>
      </c>
      <c r="J64" s="8">
        <v>3</v>
      </c>
      <c r="K64" s="8">
        <v>1580</v>
      </c>
    </row>
    <row r="65" spans="8:11" x14ac:dyDescent="0.3">
      <c r="H65" s="8">
        <v>3</v>
      </c>
      <c r="I65" s="8">
        <v>4</v>
      </c>
      <c r="J65" s="8">
        <v>3</v>
      </c>
      <c r="K65" s="8">
        <v>1380</v>
      </c>
    </row>
    <row r="66" spans="8:11" x14ac:dyDescent="0.3">
      <c r="H66" s="8">
        <v>3</v>
      </c>
      <c r="I66" s="8">
        <v>5</v>
      </c>
      <c r="J66" s="8">
        <v>3</v>
      </c>
      <c r="K66" s="8">
        <v>1500</v>
      </c>
    </row>
    <row r="67" spans="8:11" x14ac:dyDescent="0.3">
      <c r="H67" s="8">
        <v>4</v>
      </c>
      <c r="I67" s="8">
        <v>1</v>
      </c>
      <c r="J67" s="8">
        <v>3</v>
      </c>
      <c r="K67" s="8">
        <v>1190</v>
      </c>
    </row>
    <row r="68" spans="8:11" x14ac:dyDescent="0.3">
      <c r="H68" s="8">
        <v>4</v>
      </c>
      <c r="I68" s="8">
        <v>2</v>
      </c>
      <c r="J68" s="8">
        <v>3</v>
      </c>
      <c r="K68" s="8">
        <v>1195</v>
      </c>
    </row>
    <row r="69" spans="8:11" x14ac:dyDescent="0.3">
      <c r="H69" s="8">
        <v>4</v>
      </c>
      <c r="I69" s="8">
        <v>3</v>
      </c>
      <c r="J69" s="8">
        <v>3</v>
      </c>
      <c r="K69" s="8">
        <v>1380</v>
      </c>
    </row>
    <row r="70" spans="8:11" x14ac:dyDescent="0.3">
      <c r="H70" s="8">
        <v>4</v>
      </c>
      <c r="I70" s="8">
        <v>4</v>
      </c>
      <c r="J70" s="8">
        <v>3</v>
      </c>
      <c r="K70" s="8">
        <v>1180</v>
      </c>
    </row>
    <row r="71" spans="8:11" x14ac:dyDescent="0.3">
      <c r="H71" s="8">
        <v>4</v>
      </c>
      <c r="I71" s="8">
        <v>5</v>
      </c>
      <c r="J71" s="8">
        <v>3</v>
      </c>
      <c r="K71" s="8">
        <v>1300</v>
      </c>
    </row>
    <row r="72" spans="8:11" x14ac:dyDescent="0.3">
      <c r="H72" s="8">
        <v>5</v>
      </c>
      <c r="I72" s="8">
        <v>1</v>
      </c>
      <c r="J72" s="8">
        <v>3</v>
      </c>
      <c r="K72" s="8">
        <v>1310</v>
      </c>
    </row>
    <row r="73" spans="8:11" x14ac:dyDescent="0.3">
      <c r="H73" s="8">
        <v>5</v>
      </c>
      <c r="I73" s="8">
        <v>2</v>
      </c>
      <c r="J73" s="8">
        <v>3</v>
      </c>
      <c r="K73" s="8">
        <v>1315</v>
      </c>
    </row>
    <row r="74" spans="8:11" x14ac:dyDescent="0.3">
      <c r="H74" s="8">
        <v>5</v>
      </c>
      <c r="I74" s="8">
        <v>3</v>
      </c>
      <c r="J74" s="8">
        <v>3</v>
      </c>
      <c r="K74" s="8">
        <v>1500</v>
      </c>
    </row>
    <row r="75" spans="8:11" x14ac:dyDescent="0.3">
      <c r="H75" s="8">
        <v>5</v>
      </c>
      <c r="I75" s="8">
        <v>4</v>
      </c>
      <c r="J75" s="8">
        <v>3</v>
      </c>
      <c r="K75" s="8">
        <v>1300</v>
      </c>
    </row>
    <row r="76" spans="8:11" x14ac:dyDescent="0.3">
      <c r="H76" s="8">
        <v>5</v>
      </c>
      <c r="I76" s="8">
        <v>5</v>
      </c>
      <c r="J76" s="8">
        <v>3</v>
      </c>
      <c r="K76" s="8">
        <v>1420</v>
      </c>
    </row>
    <row r="77" spans="8:11" x14ac:dyDescent="0.3">
      <c r="H77" s="10">
        <v>1</v>
      </c>
      <c r="I77" s="10">
        <v>1</v>
      </c>
      <c r="J77" s="10">
        <v>4</v>
      </c>
      <c r="K77" s="10">
        <v>1200</v>
      </c>
    </row>
    <row r="78" spans="8:11" x14ac:dyDescent="0.3">
      <c r="H78" s="10">
        <v>1</v>
      </c>
      <c r="I78" s="10">
        <v>2</v>
      </c>
      <c r="J78" s="10">
        <v>4</v>
      </c>
      <c r="K78" s="10">
        <v>1205</v>
      </c>
    </row>
    <row r="79" spans="8:11" x14ac:dyDescent="0.3">
      <c r="H79" s="10">
        <v>1</v>
      </c>
      <c r="I79" s="10">
        <v>3</v>
      </c>
      <c r="J79" s="10">
        <v>4</v>
      </c>
      <c r="K79" s="10">
        <v>1390</v>
      </c>
    </row>
    <row r="80" spans="8:11" x14ac:dyDescent="0.3">
      <c r="H80" s="10">
        <v>1</v>
      </c>
      <c r="I80" s="10">
        <v>4</v>
      </c>
      <c r="J80" s="10">
        <v>4</v>
      </c>
      <c r="K80" s="10">
        <v>1190</v>
      </c>
    </row>
    <row r="81" spans="8:11" x14ac:dyDescent="0.3">
      <c r="H81" s="10">
        <v>1</v>
      </c>
      <c r="I81" s="10">
        <v>5</v>
      </c>
      <c r="J81" s="10">
        <v>4</v>
      </c>
      <c r="K81" s="10">
        <v>1310</v>
      </c>
    </row>
    <row r="82" spans="8:11" x14ac:dyDescent="0.3">
      <c r="H82" s="10">
        <v>2</v>
      </c>
      <c r="I82" s="10">
        <v>1</v>
      </c>
      <c r="J82" s="10">
        <v>4</v>
      </c>
      <c r="K82" s="10">
        <v>1205</v>
      </c>
    </row>
    <row r="83" spans="8:11" x14ac:dyDescent="0.3">
      <c r="H83" s="10">
        <v>2</v>
      </c>
      <c r="I83" s="10">
        <v>2</v>
      </c>
      <c r="J83" s="10">
        <v>4</v>
      </c>
      <c r="K83" s="10">
        <v>1210</v>
      </c>
    </row>
    <row r="84" spans="8:11" x14ac:dyDescent="0.3">
      <c r="H84" s="10">
        <v>2</v>
      </c>
      <c r="I84" s="10">
        <v>3</v>
      </c>
      <c r="J84" s="10">
        <v>4</v>
      </c>
      <c r="K84" s="10">
        <v>1395</v>
      </c>
    </row>
    <row r="85" spans="8:11" x14ac:dyDescent="0.3">
      <c r="H85" s="10">
        <v>2</v>
      </c>
      <c r="I85" s="10">
        <v>4</v>
      </c>
      <c r="J85" s="10">
        <v>4</v>
      </c>
      <c r="K85" s="10">
        <v>1195</v>
      </c>
    </row>
    <row r="86" spans="8:11" x14ac:dyDescent="0.3">
      <c r="H86" s="10">
        <v>2</v>
      </c>
      <c r="I86" s="10">
        <v>5</v>
      </c>
      <c r="J86" s="10">
        <v>4</v>
      </c>
      <c r="K86" s="10">
        <v>1315</v>
      </c>
    </row>
    <row r="87" spans="8:11" x14ac:dyDescent="0.3">
      <c r="H87" s="10">
        <v>3</v>
      </c>
      <c r="I87" s="10">
        <v>1</v>
      </c>
      <c r="J87" s="10">
        <v>4</v>
      </c>
      <c r="K87" s="10">
        <v>1390</v>
      </c>
    </row>
    <row r="88" spans="8:11" x14ac:dyDescent="0.3">
      <c r="H88" s="10">
        <v>3</v>
      </c>
      <c r="I88" s="10">
        <v>2</v>
      </c>
      <c r="J88" s="10">
        <v>4</v>
      </c>
      <c r="K88" s="10">
        <v>1395</v>
      </c>
    </row>
    <row r="89" spans="8:11" x14ac:dyDescent="0.3">
      <c r="H89" s="10">
        <v>3</v>
      </c>
      <c r="I89" s="10">
        <v>3</v>
      </c>
      <c r="J89" s="10">
        <v>4</v>
      </c>
      <c r="K89" s="10">
        <v>1580</v>
      </c>
    </row>
    <row r="90" spans="8:11" x14ac:dyDescent="0.3">
      <c r="H90" s="10">
        <v>3</v>
      </c>
      <c r="I90" s="10">
        <v>4</v>
      </c>
      <c r="J90" s="10">
        <v>4</v>
      </c>
      <c r="K90" s="10">
        <v>1380</v>
      </c>
    </row>
    <row r="91" spans="8:11" x14ac:dyDescent="0.3">
      <c r="H91" s="10">
        <v>3</v>
      </c>
      <c r="I91" s="10">
        <v>5</v>
      </c>
      <c r="J91" s="10">
        <v>4</v>
      </c>
      <c r="K91" s="10">
        <v>1500</v>
      </c>
    </row>
    <row r="92" spans="8:11" x14ac:dyDescent="0.3">
      <c r="H92" s="10">
        <v>4</v>
      </c>
      <c r="I92" s="10">
        <v>1</v>
      </c>
      <c r="J92" s="10">
        <v>4</v>
      </c>
      <c r="K92" s="10">
        <v>1190</v>
      </c>
    </row>
    <row r="93" spans="8:11" x14ac:dyDescent="0.3">
      <c r="H93" s="10">
        <v>4</v>
      </c>
      <c r="I93" s="10">
        <v>2</v>
      </c>
      <c r="J93" s="10">
        <v>4</v>
      </c>
      <c r="K93" s="10">
        <v>1195</v>
      </c>
    </row>
    <row r="94" spans="8:11" x14ac:dyDescent="0.3">
      <c r="H94" s="10">
        <v>4</v>
      </c>
      <c r="I94" s="10">
        <v>3</v>
      </c>
      <c r="J94" s="10">
        <v>4</v>
      </c>
      <c r="K94" s="10">
        <v>1380</v>
      </c>
    </row>
    <row r="95" spans="8:11" x14ac:dyDescent="0.3">
      <c r="H95" s="10">
        <v>4</v>
      </c>
      <c r="I95" s="10">
        <v>4</v>
      </c>
      <c r="J95" s="10">
        <v>4</v>
      </c>
      <c r="K95" s="10">
        <v>1180</v>
      </c>
    </row>
    <row r="96" spans="8:11" x14ac:dyDescent="0.3">
      <c r="H96" s="10">
        <v>4</v>
      </c>
      <c r="I96" s="10">
        <v>5</v>
      </c>
      <c r="J96" s="10">
        <v>4</v>
      </c>
      <c r="K96" s="10">
        <v>1300</v>
      </c>
    </row>
    <row r="97" spans="8:11" x14ac:dyDescent="0.3">
      <c r="H97" s="10">
        <v>5</v>
      </c>
      <c r="I97" s="10">
        <v>1</v>
      </c>
      <c r="J97" s="10">
        <v>4</v>
      </c>
      <c r="K97" s="10">
        <v>1310</v>
      </c>
    </row>
    <row r="98" spans="8:11" x14ac:dyDescent="0.3">
      <c r="H98" s="10">
        <v>5</v>
      </c>
      <c r="I98" s="10">
        <v>2</v>
      </c>
      <c r="J98" s="10">
        <v>4</v>
      </c>
      <c r="K98" s="10">
        <v>1315</v>
      </c>
    </row>
    <row r="99" spans="8:11" x14ac:dyDescent="0.3">
      <c r="H99" s="10">
        <v>5</v>
      </c>
      <c r="I99" s="10">
        <v>3</v>
      </c>
      <c r="J99" s="10">
        <v>4</v>
      </c>
      <c r="K99" s="10">
        <v>1500</v>
      </c>
    </row>
    <row r="100" spans="8:11" x14ac:dyDescent="0.3">
      <c r="H100" s="10">
        <v>5</v>
      </c>
      <c r="I100" s="10">
        <v>4</v>
      </c>
      <c r="J100" s="10">
        <v>4</v>
      </c>
      <c r="K100" s="10">
        <v>1300</v>
      </c>
    </row>
    <row r="101" spans="8:11" x14ac:dyDescent="0.3">
      <c r="H101" s="10">
        <v>5</v>
      </c>
      <c r="I101" s="10">
        <v>5</v>
      </c>
      <c r="J101" s="10">
        <v>4</v>
      </c>
      <c r="K101" s="10">
        <v>1420</v>
      </c>
    </row>
  </sheetData>
  <autoFilter ref="A1:F26" xr:uid="{00000000-0009-0000-0000-000004000000}"/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E5"/>
  <sheetViews>
    <sheetView showGridLines="0" zoomScaleNormal="100" workbookViewId="0">
      <selection activeCell="E2" sqref="E2:E5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5" ht="13.5" customHeight="1" x14ac:dyDescent="0.3">
      <c r="A1" s="8" t="s">
        <v>87</v>
      </c>
      <c r="B1" s="8">
        <v>2</v>
      </c>
      <c r="C1" s="8" t="s">
        <v>88</v>
      </c>
      <c r="D1" s="8" t="s">
        <v>78</v>
      </c>
      <c r="E1" s="8" t="s">
        <v>89</v>
      </c>
    </row>
    <row r="2" spans="1:5" x14ac:dyDescent="0.3">
      <c r="A2" s="8" t="s">
        <v>90</v>
      </c>
      <c r="B2" s="8">
        <v>2</v>
      </c>
      <c r="C2" s="8" t="s">
        <v>88</v>
      </c>
      <c r="D2" s="8">
        <v>1</v>
      </c>
      <c r="E2" s="8">
        <v>2</v>
      </c>
    </row>
    <row r="3" spans="1:5" x14ac:dyDescent="0.3">
      <c r="A3" s="8" t="s">
        <v>91</v>
      </c>
      <c r="B3" s="8">
        <v>2</v>
      </c>
      <c r="C3" s="8" t="s">
        <v>88</v>
      </c>
      <c r="D3" s="8">
        <v>2</v>
      </c>
      <c r="E3" s="8">
        <v>2</v>
      </c>
    </row>
    <row r="4" spans="1:5" x14ac:dyDescent="0.3">
      <c r="A4" s="8" t="s">
        <v>92</v>
      </c>
      <c r="B4" s="8">
        <v>2</v>
      </c>
      <c r="C4" s="8" t="s">
        <v>88</v>
      </c>
      <c r="D4" s="8">
        <v>3</v>
      </c>
      <c r="E4" s="8">
        <v>2</v>
      </c>
    </row>
    <row r="5" spans="1:5" x14ac:dyDescent="0.3">
      <c r="D5" s="8">
        <v>4</v>
      </c>
      <c r="E5" s="8">
        <v>2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30"/>
  <sheetViews>
    <sheetView zoomScaleNormal="100" workbookViewId="0">
      <selection activeCell="G1" sqref="G1"/>
    </sheetView>
  </sheetViews>
  <sheetFormatPr defaultColWidth="8.5546875" defaultRowHeight="13.2" x14ac:dyDescent="0.25"/>
  <cols>
    <col min="1" max="1" width="9.5546875" customWidth="1"/>
    <col min="2" max="2" width="8.88671875" customWidth="1"/>
    <col min="3" max="3" width="9.6640625" customWidth="1"/>
    <col min="4" max="4" width="8.44140625" customWidth="1"/>
    <col min="5" max="5" width="9.6640625" customWidth="1"/>
  </cols>
  <sheetData>
    <row r="1" spans="1:9" ht="13.5" customHeight="1" x14ac:dyDescent="0.3">
      <c r="B1" s="6" t="s">
        <v>81</v>
      </c>
      <c r="C1" s="6" t="s">
        <v>93</v>
      </c>
      <c r="D1" s="6" t="s">
        <v>83</v>
      </c>
      <c r="E1" s="6" t="s">
        <v>84</v>
      </c>
      <c r="G1" s="13" t="s">
        <v>76</v>
      </c>
      <c r="H1" s="13" t="s">
        <v>78</v>
      </c>
      <c r="I1" s="13" t="s">
        <v>94</v>
      </c>
    </row>
    <row r="2" spans="1:9" ht="13.5" customHeight="1" x14ac:dyDescent="0.3">
      <c r="A2" s="6" t="s">
        <v>34</v>
      </c>
      <c r="B2" s="6"/>
      <c r="C2" s="6"/>
      <c r="D2" s="6"/>
      <c r="E2" s="6"/>
      <c r="G2" s="14">
        <v>1</v>
      </c>
      <c r="H2" s="14">
        <v>1</v>
      </c>
      <c r="I2" s="14">
        <v>0</v>
      </c>
    </row>
    <row r="3" spans="1:9" ht="13.5" customHeight="1" x14ac:dyDescent="0.3">
      <c r="A3" s="6" t="s">
        <v>41</v>
      </c>
      <c r="B3" s="6"/>
      <c r="C3" s="6"/>
      <c r="D3" s="6"/>
      <c r="E3" s="6"/>
      <c r="G3" s="14">
        <v>2</v>
      </c>
      <c r="H3" s="14">
        <v>1</v>
      </c>
      <c r="I3" s="14">
        <v>0</v>
      </c>
    </row>
    <row r="4" spans="1:9" ht="13.5" customHeight="1" x14ac:dyDescent="0.3">
      <c r="A4" s="6" t="s">
        <v>57</v>
      </c>
      <c r="B4" s="6"/>
      <c r="C4" s="6"/>
      <c r="D4" s="6"/>
      <c r="E4" s="6"/>
      <c r="G4" s="14">
        <v>3</v>
      </c>
      <c r="H4" s="14">
        <v>1</v>
      </c>
      <c r="I4" s="14">
        <v>0</v>
      </c>
    </row>
    <row r="5" spans="1:9" ht="13.5" customHeight="1" x14ac:dyDescent="0.3">
      <c r="A5" s="6" t="s">
        <v>53</v>
      </c>
      <c r="B5" s="6"/>
      <c r="C5" s="6"/>
      <c r="D5" s="6"/>
      <c r="E5" s="6"/>
      <c r="G5" s="14">
        <v>4</v>
      </c>
      <c r="H5" s="14">
        <v>1</v>
      </c>
      <c r="I5" s="14">
        <v>0</v>
      </c>
    </row>
    <row r="6" spans="1:9" ht="13.5" customHeight="1" x14ac:dyDescent="0.3">
      <c r="A6" s="6" t="s">
        <v>48</v>
      </c>
      <c r="B6" s="6"/>
      <c r="C6" s="6"/>
      <c r="D6" s="6"/>
      <c r="E6" s="6"/>
      <c r="G6" s="14">
        <v>5</v>
      </c>
      <c r="H6" s="14">
        <v>1</v>
      </c>
      <c r="I6" s="14">
        <v>0</v>
      </c>
    </row>
    <row r="7" spans="1:9" ht="13.5" customHeight="1" x14ac:dyDescent="0.3">
      <c r="A7" s="8"/>
      <c r="B7" s="8"/>
      <c r="C7" s="8"/>
      <c r="G7" s="14">
        <v>1</v>
      </c>
      <c r="H7" s="14">
        <v>2</v>
      </c>
      <c r="I7" s="14">
        <v>0</v>
      </c>
    </row>
    <row r="8" spans="1:9" ht="13.5" customHeight="1" x14ac:dyDescent="0.3">
      <c r="A8" s="8"/>
      <c r="B8" s="8"/>
      <c r="C8" s="8"/>
      <c r="G8" s="14">
        <v>2</v>
      </c>
      <c r="H8" s="14">
        <v>2</v>
      </c>
      <c r="I8" s="14">
        <v>0</v>
      </c>
    </row>
    <row r="9" spans="1:9" ht="13.5" customHeight="1" x14ac:dyDescent="0.3">
      <c r="A9" s="8"/>
      <c r="B9" s="8"/>
      <c r="C9" s="8"/>
      <c r="G9" s="14">
        <v>3</v>
      </c>
      <c r="H9" s="14">
        <v>2</v>
      </c>
      <c r="I9" s="14">
        <v>0</v>
      </c>
    </row>
    <row r="10" spans="1:9" ht="13.5" customHeight="1" x14ac:dyDescent="0.3">
      <c r="A10" s="8"/>
      <c r="B10" s="8"/>
      <c r="C10" s="8"/>
      <c r="G10" s="14">
        <v>4</v>
      </c>
      <c r="H10" s="14">
        <v>2</v>
      </c>
      <c r="I10" s="14">
        <v>0</v>
      </c>
    </row>
    <row r="11" spans="1:9" ht="13.5" customHeight="1" x14ac:dyDescent="0.3">
      <c r="A11" s="8"/>
      <c r="B11" s="8"/>
      <c r="C11" s="8"/>
      <c r="G11" s="14">
        <v>5</v>
      </c>
      <c r="H11" s="14">
        <v>2</v>
      </c>
      <c r="I11" s="14">
        <v>0</v>
      </c>
    </row>
    <row r="12" spans="1:9" ht="13.5" customHeight="1" x14ac:dyDescent="0.3">
      <c r="A12" s="8"/>
      <c r="B12" s="8"/>
      <c r="C12" s="8"/>
      <c r="G12" s="14">
        <v>1</v>
      </c>
      <c r="H12" s="14">
        <v>3</v>
      </c>
      <c r="I12" s="14">
        <v>0</v>
      </c>
    </row>
    <row r="13" spans="1:9" ht="13.5" customHeight="1" x14ac:dyDescent="0.3">
      <c r="A13" s="8"/>
      <c r="B13" s="8"/>
      <c r="C13" s="8"/>
      <c r="G13" s="14">
        <v>2</v>
      </c>
      <c r="H13" s="14">
        <v>3</v>
      </c>
      <c r="I13" s="14">
        <v>0</v>
      </c>
    </row>
    <row r="14" spans="1:9" ht="13.5" customHeight="1" x14ac:dyDescent="0.3">
      <c r="A14" s="8"/>
      <c r="B14" s="8"/>
      <c r="C14" s="8"/>
      <c r="G14" s="14">
        <v>3</v>
      </c>
      <c r="H14" s="14">
        <v>3</v>
      </c>
      <c r="I14" s="14">
        <v>0</v>
      </c>
    </row>
    <row r="15" spans="1:9" ht="13.5" customHeight="1" x14ac:dyDescent="0.3">
      <c r="A15" s="8"/>
      <c r="B15" s="8"/>
      <c r="C15" s="8"/>
      <c r="G15" s="14">
        <v>4</v>
      </c>
      <c r="H15" s="14">
        <v>3</v>
      </c>
      <c r="I15" s="14">
        <v>0</v>
      </c>
    </row>
    <row r="16" spans="1:9" ht="13.5" customHeight="1" x14ac:dyDescent="0.3">
      <c r="A16" s="8"/>
      <c r="B16" s="8"/>
      <c r="C16" s="8"/>
      <c r="G16" s="14">
        <v>5</v>
      </c>
      <c r="H16" s="14">
        <v>3</v>
      </c>
      <c r="I16" s="14">
        <v>0</v>
      </c>
    </row>
    <row r="17" spans="1:9" ht="13.5" customHeight="1" x14ac:dyDescent="0.3">
      <c r="A17" s="8"/>
      <c r="B17" s="8"/>
      <c r="C17" s="8"/>
      <c r="G17" s="14">
        <v>1</v>
      </c>
      <c r="H17" s="14">
        <v>4</v>
      </c>
      <c r="I17" s="14">
        <v>0</v>
      </c>
    </row>
    <row r="18" spans="1:9" ht="13.5" customHeight="1" x14ac:dyDescent="0.3">
      <c r="A18" s="8"/>
      <c r="B18" s="8"/>
      <c r="C18" s="8"/>
      <c r="G18" s="14">
        <v>2</v>
      </c>
      <c r="H18" s="14">
        <v>4</v>
      </c>
      <c r="I18" s="14">
        <v>0</v>
      </c>
    </row>
    <row r="19" spans="1:9" ht="13.5" customHeight="1" x14ac:dyDescent="0.3">
      <c r="A19" s="8"/>
      <c r="B19" s="8"/>
      <c r="C19" s="8"/>
      <c r="G19" s="14">
        <v>3</v>
      </c>
      <c r="H19" s="14">
        <v>4</v>
      </c>
      <c r="I19" s="14">
        <v>0</v>
      </c>
    </row>
    <row r="20" spans="1:9" ht="13.5" customHeight="1" x14ac:dyDescent="0.3">
      <c r="A20" s="8"/>
      <c r="B20" s="8"/>
      <c r="C20" s="8"/>
      <c r="G20" s="14">
        <v>4</v>
      </c>
      <c r="H20" s="14">
        <v>4</v>
      </c>
      <c r="I20" s="14">
        <v>0</v>
      </c>
    </row>
    <row r="21" spans="1:9" ht="13.5" customHeight="1" x14ac:dyDescent="0.3">
      <c r="A21" s="8"/>
      <c r="B21" s="8"/>
      <c r="C21" s="8"/>
      <c r="G21" s="14">
        <v>5</v>
      </c>
      <c r="H21" s="14">
        <v>4</v>
      </c>
      <c r="I21" s="14">
        <v>0</v>
      </c>
    </row>
    <row r="22" spans="1:9" ht="13.5" customHeight="1" x14ac:dyDescent="0.3">
      <c r="A22" s="8"/>
      <c r="B22" s="8"/>
      <c r="C22" s="8"/>
    </row>
    <row r="23" spans="1:9" ht="13.5" customHeight="1" x14ac:dyDescent="0.3">
      <c r="A23" s="8"/>
      <c r="B23" s="8"/>
      <c r="C23" s="8"/>
    </row>
    <row r="24" spans="1:9" ht="13.5" customHeight="1" x14ac:dyDescent="0.3">
      <c r="A24" s="8"/>
      <c r="B24" s="8"/>
      <c r="C24" s="8"/>
    </row>
    <row r="25" spans="1:9" ht="13.5" customHeight="1" x14ac:dyDescent="0.3">
      <c r="A25" s="8"/>
      <c r="B25" s="8"/>
      <c r="C25" s="8"/>
    </row>
    <row r="26" spans="1:9" ht="13.5" customHeight="1" x14ac:dyDescent="0.3">
      <c r="A26" s="8"/>
      <c r="B26" s="8"/>
      <c r="C26" s="8"/>
    </row>
    <row r="27" spans="1:9" ht="13.5" customHeight="1" x14ac:dyDescent="0.3">
      <c r="A27" s="8"/>
      <c r="B27" s="8"/>
      <c r="C27" s="8"/>
    </row>
    <row r="28" spans="1:9" ht="13.5" customHeight="1" x14ac:dyDescent="0.3">
      <c r="A28" s="8"/>
      <c r="B28" s="8"/>
      <c r="C28" s="8"/>
    </row>
    <row r="29" spans="1:9" ht="13.5" customHeight="1" x14ac:dyDescent="0.3">
      <c r="A29" s="8"/>
      <c r="B29" s="8"/>
      <c r="C29" s="8"/>
    </row>
    <row r="30" spans="1:9" ht="13.5" customHeight="1" x14ac:dyDescent="0.3">
      <c r="A30" s="8"/>
      <c r="B30" s="8"/>
      <c r="C30" s="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E3"/>
  <sheetViews>
    <sheetView showGridLines="0" zoomScaleNormal="100" workbookViewId="0">
      <selection activeCell="E3" sqref="E3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5" x14ac:dyDescent="0.3">
      <c r="A1" s="8" t="s">
        <v>95</v>
      </c>
      <c r="B1" s="8">
        <v>0</v>
      </c>
      <c r="C1" s="8" t="s">
        <v>88</v>
      </c>
      <c r="D1" s="13" t="s">
        <v>79</v>
      </c>
      <c r="E1" s="13" t="s">
        <v>96</v>
      </c>
    </row>
    <row r="2" spans="1:5" x14ac:dyDescent="0.3">
      <c r="A2" s="8" t="s">
        <v>97</v>
      </c>
      <c r="B2" s="8">
        <v>0</v>
      </c>
      <c r="C2" s="8" t="s">
        <v>88</v>
      </c>
      <c r="D2" s="14">
        <v>1</v>
      </c>
      <c r="E2" s="14">
        <v>0</v>
      </c>
    </row>
    <row r="3" spans="1:5" x14ac:dyDescent="0.3">
      <c r="D3" s="14">
        <v>2</v>
      </c>
      <c r="E3" s="14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781"/>
  <sheetViews>
    <sheetView showGridLines="0" topLeftCell="G1" zoomScaleNormal="100" workbookViewId="0">
      <selection activeCell="T1" sqref="T1:T1048576"/>
    </sheetView>
  </sheetViews>
  <sheetFormatPr defaultColWidth="9.109375" defaultRowHeight="13.8" x14ac:dyDescent="0.3"/>
  <cols>
    <col min="1" max="4" width="9.33203125" customWidth="1"/>
    <col min="5" max="16" width="9.33203125" style="7" customWidth="1"/>
    <col min="17" max="16384" width="9.109375" style="15"/>
  </cols>
  <sheetData>
    <row r="1" spans="1:23" ht="12" customHeight="1" x14ac:dyDescent="0.3">
      <c r="A1" s="16"/>
      <c r="B1" s="16"/>
      <c r="C1" s="16"/>
      <c r="D1" s="16"/>
      <c r="E1" s="16" t="s">
        <v>37</v>
      </c>
      <c r="F1" s="16" t="s">
        <v>45</v>
      </c>
      <c r="G1" s="16" t="s">
        <v>50</v>
      </c>
      <c r="H1" s="16" t="s">
        <v>54</v>
      </c>
      <c r="I1" s="16" t="s">
        <v>58</v>
      </c>
      <c r="J1" s="16" t="s">
        <v>61</v>
      </c>
      <c r="K1" s="16" t="s">
        <v>64</v>
      </c>
      <c r="L1" s="16" t="s">
        <v>66</v>
      </c>
      <c r="M1" s="16" t="s">
        <v>69</v>
      </c>
      <c r="N1" s="16" t="s">
        <v>72</v>
      </c>
      <c r="O1" s="16" t="s">
        <v>74</v>
      </c>
      <c r="P1" s="16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98</v>
      </c>
    </row>
    <row r="2" spans="1:23" ht="12" customHeight="1" x14ac:dyDescent="0.3">
      <c r="A2" s="16" t="s">
        <v>34</v>
      </c>
      <c r="B2" s="16" t="s">
        <v>63</v>
      </c>
      <c r="C2" s="16" t="s">
        <v>35</v>
      </c>
      <c r="D2" s="16" t="s">
        <v>36</v>
      </c>
      <c r="E2" s="17">
        <v>4470</v>
      </c>
      <c r="F2" s="17">
        <v>4470</v>
      </c>
      <c r="G2" s="17">
        <v>4470</v>
      </c>
      <c r="H2" s="17">
        <v>4470</v>
      </c>
      <c r="I2" s="17">
        <v>4470</v>
      </c>
      <c r="J2" s="17">
        <v>4470</v>
      </c>
      <c r="K2" s="17">
        <v>4470</v>
      </c>
      <c r="L2" s="17">
        <v>4470</v>
      </c>
      <c r="M2" s="17">
        <v>4470</v>
      </c>
      <c r="N2" s="17">
        <v>4470</v>
      </c>
      <c r="O2" s="17">
        <v>4470</v>
      </c>
      <c r="P2" s="17">
        <v>4470</v>
      </c>
      <c r="R2" s="8">
        <v>1</v>
      </c>
      <c r="S2" s="8">
        <v>2</v>
      </c>
      <c r="T2" s="8">
        <v>1</v>
      </c>
      <c r="U2" s="8">
        <v>1</v>
      </c>
      <c r="V2" s="8">
        <v>1</v>
      </c>
      <c r="W2" s="9">
        <v>4470</v>
      </c>
    </row>
    <row r="3" spans="1:23" ht="12" customHeight="1" x14ac:dyDescent="0.3">
      <c r="A3" s="16" t="s">
        <v>34</v>
      </c>
      <c r="B3" s="16" t="s">
        <v>63</v>
      </c>
      <c r="C3" s="16" t="s">
        <v>42</v>
      </c>
      <c r="D3" s="16" t="s">
        <v>36</v>
      </c>
      <c r="E3" s="17">
        <v>5630</v>
      </c>
      <c r="F3" s="17">
        <v>5630</v>
      </c>
      <c r="G3" s="17">
        <v>5630</v>
      </c>
      <c r="H3" s="17">
        <v>5630</v>
      </c>
      <c r="I3" s="17">
        <v>5630</v>
      </c>
      <c r="J3" s="17">
        <v>5630</v>
      </c>
      <c r="K3" s="17">
        <v>5630</v>
      </c>
      <c r="L3" s="17">
        <v>5630</v>
      </c>
      <c r="M3" s="17">
        <v>5630</v>
      </c>
      <c r="N3" s="17">
        <v>5630</v>
      </c>
      <c r="O3" s="17">
        <v>5630</v>
      </c>
      <c r="P3" s="17">
        <v>5630</v>
      </c>
      <c r="R3" s="8">
        <v>1</v>
      </c>
      <c r="S3" s="8">
        <v>2</v>
      </c>
      <c r="T3" s="8">
        <v>3</v>
      </c>
      <c r="U3" s="8">
        <v>1</v>
      </c>
      <c r="V3" s="8">
        <v>1</v>
      </c>
      <c r="W3" s="9">
        <v>5630</v>
      </c>
    </row>
    <row r="4" spans="1:23" ht="12" customHeight="1" x14ac:dyDescent="0.3">
      <c r="A4" s="16" t="s">
        <v>34</v>
      </c>
      <c r="B4" s="16" t="s">
        <v>63</v>
      </c>
      <c r="C4" s="16" t="s">
        <v>49</v>
      </c>
      <c r="D4" s="16" t="s">
        <v>44</v>
      </c>
      <c r="E4" s="17">
        <v>5300</v>
      </c>
      <c r="F4" s="17">
        <v>5300</v>
      </c>
      <c r="G4" s="17">
        <v>5300</v>
      </c>
      <c r="H4" s="17">
        <v>5300</v>
      </c>
      <c r="I4" s="17">
        <v>5300</v>
      </c>
      <c r="J4" s="17">
        <v>5300</v>
      </c>
      <c r="K4" s="17">
        <v>5300</v>
      </c>
      <c r="L4" s="17">
        <v>5300</v>
      </c>
      <c r="M4" s="17">
        <v>5300</v>
      </c>
      <c r="N4" s="17">
        <v>5300</v>
      </c>
      <c r="O4" s="17">
        <v>5300</v>
      </c>
      <c r="P4" s="17">
        <v>5300</v>
      </c>
      <c r="R4" s="8">
        <v>1</v>
      </c>
      <c r="S4" s="8">
        <v>2</v>
      </c>
      <c r="T4" s="8">
        <v>4</v>
      </c>
      <c r="U4" s="8">
        <v>2</v>
      </c>
      <c r="V4" s="8">
        <v>1</v>
      </c>
      <c r="W4" s="9">
        <v>5300</v>
      </c>
    </row>
    <row r="5" spans="1:23" ht="12" customHeight="1" x14ac:dyDescent="0.3">
      <c r="A5" s="16" t="s">
        <v>34</v>
      </c>
      <c r="B5" s="16" t="s">
        <v>65</v>
      </c>
      <c r="C5" s="16" t="s">
        <v>35</v>
      </c>
      <c r="D5" s="16" t="s">
        <v>36</v>
      </c>
      <c r="E5" s="17">
        <v>6270</v>
      </c>
      <c r="F5" s="17">
        <v>6270</v>
      </c>
      <c r="G5" s="17">
        <v>6270</v>
      </c>
      <c r="H5" s="17">
        <v>6270</v>
      </c>
      <c r="I5" s="17">
        <v>6270</v>
      </c>
      <c r="J5" s="17">
        <v>6270</v>
      </c>
      <c r="K5" s="17">
        <v>6270</v>
      </c>
      <c r="L5" s="17">
        <v>6270</v>
      </c>
      <c r="M5" s="17">
        <v>6270</v>
      </c>
      <c r="N5" s="17">
        <v>6270</v>
      </c>
      <c r="O5" s="17">
        <v>6270</v>
      </c>
      <c r="P5" s="17">
        <v>6270</v>
      </c>
      <c r="R5" s="8">
        <v>1</v>
      </c>
      <c r="S5" s="8">
        <v>5</v>
      </c>
      <c r="T5" s="8">
        <v>1</v>
      </c>
      <c r="U5" s="8">
        <v>1</v>
      </c>
      <c r="V5" s="8">
        <v>1</v>
      </c>
      <c r="W5" s="9">
        <v>6270</v>
      </c>
    </row>
    <row r="6" spans="1:23" ht="12" customHeight="1" x14ac:dyDescent="0.3">
      <c r="A6" s="16" t="s">
        <v>34</v>
      </c>
      <c r="B6" s="16" t="s">
        <v>65</v>
      </c>
      <c r="C6" s="16" t="s">
        <v>42</v>
      </c>
      <c r="D6" s="16" t="s">
        <v>36</v>
      </c>
      <c r="E6" s="17">
        <v>5610</v>
      </c>
      <c r="F6" s="17">
        <v>5610</v>
      </c>
      <c r="G6" s="17">
        <v>5610</v>
      </c>
      <c r="H6" s="17">
        <v>5610</v>
      </c>
      <c r="I6" s="17">
        <v>5610</v>
      </c>
      <c r="J6" s="17">
        <v>5610</v>
      </c>
      <c r="K6" s="17">
        <v>5610</v>
      </c>
      <c r="L6" s="17">
        <v>5610</v>
      </c>
      <c r="M6" s="17">
        <v>5610</v>
      </c>
      <c r="N6" s="17">
        <v>5610</v>
      </c>
      <c r="O6" s="17">
        <v>5610</v>
      </c>
      <c r="P6" s="17">
        <v>5610</v>
      </c>
      <c r="R6" s="8">
        <v>1</v>
      </c>
      <c r="S6" s="8">
        <v>5</v>
      </c>
      <c r="T6" s="8">
        <v>3</v>
      </c>
      <c r="U6" s="8">
        <v>1</v>
      </c>
      <c r="V6" s="8">
        <v>1</v>
      </c>
      <c r="W6" s="9">
        <v>5610</v>
      </c>
    </row>
    <row r="7" spans="1:23" ht="12" customHeight="1" x14ac:dyDescent="0.3">
      <c r="A7" s="16" t="s">
        <v>34</v>
      </c>
      <c r="B7" s="16" t="s">
        <v>68</v>
      </c>
      <c r="C7" s="16" t="s">
        <v>35</v>
      </c>
      <c r="D7" s="16" t="s">
        <v>36</v>
      </c>
      <c r="E7" s="17">
        <v>3840</v>
      </c>
      <c r="F7" s="17">
        <v>3840</v>
      </c>
      <c r="G7" s="17">
        <v>3840</v>
      </c>
      <c r="H7" s="17">
        <v>3840</v>
      </c>
      <c r="I7" s="17">
        <v>3840</v>
      </c>
      <c r="J7" s="17">
        <v>3840</v>
      </c>
      <c r="K7" s="17">
        <v>3840</v>
      </c>
      <c r="L7" s="17">
        <v>3840</v>
      </c>
      <c r="M7" s="17">
        <v>3840</v>
      </c>
      <c r="N7" s="17">
        <v>3840</v>
      </c>
      <c r="O7" s="17">
        <v>3840</v>
      </c>
      <c r="P7" s="17">
        <v>3840</v>
      </c>
      <c r="R7" s="8">
        <v>1</v>
      </c>
      <c r="S7" s="8">
        <v>4</v>
      </c>
      <c r="T7" s="8">
        <v>1</v>
      </c>
      <c r="U7" s="8">
        <v>1</v>
      </c>
      <c r="V7" s="8">
        <v>1</v>
      </c>
      <c r="W7" s="9">
        <v>3840</v>
      </c>
    </row>
    <row r="8" spans="1:23" ht="12" customHeight="1" x14ac:dyDescent="0.3">
      <c r="A8" s="16" t="s">
        <v>34</v>
      </c>
      <c r="B8" s="16" t="s">
        <v>68</v>
      </c>
      <c r="C8" s="16" t="s">
        <v>43</v>
      </c>
      <c r="D8" s="16" t="s">
        <v>44</v>
      </c>
      <c r="E8" s="17">
        <v>7590</v>
      </c>
      <c r="F8" s="17">
        <v>7590</v>
      </c>
      <c r="G8" s="17">
        <v>7590</v>
      </c>
      <c r="H8" s="17">
        <v>7590</v>
      </c>
      <c r="I8" s="17">
        <v>7590</v>
      </c>
      <c r="J8" s="17">
        <v>7590</v>
      </c>
      <c r="K8" s="17">
        <v>7590</v>
      </c>
      <c r="L8" s="17">
        <v>7590</v>
      </c>
      <c r="M8" s="17">
        <v>7590</v>
      </c>
      <c r="N8" s="17">
        <v>7590</v>
      </c>
      <c r="O8" s="17">
        <v>7590</v>
      </c>
      <c r="P8" s="17">
        <v>7590</v>
      </c>
      <c r="R8" s="8">
        <v>1</v>
      </c>
      <c r="S8" s="8">
        <v>4</v>
      </c>
      <c r="T8" s="8">
        <v>2</v>
      </c>
      <c r="U8" s="8">
        <v>2</v>
      </c>
      <c r="V8" s="8">
        <v>1</v>
      </c>
      <c r="W8" s="9">
        <v>7590</v>
      </c>
    </row>
    <row r="9" spans="1:23" ht="12" customHeight="1" x14ac:dyDescent="0.3">
      <c r="A9" s="16" t="s">
        <v>34</v>
      </c>
      <c r="B9" s="16" t="s">
        <v>68</v>
      </c>
      <c r="C9" s="16" t="s">
        <v>42</v>
      </c>
      <c r="D9" s="16" t="s">
        <v>36</v>
      </c>
      <c r="E9" s="17">
        <v>5315</v>
      </c>
      <c r="F9" s="17">
        <v>5315</v>
      </c>
      <c r="G9" s="17">
        <v>5315</v>
      </c>
      <c r="H9" s="17">
        <v>5315</v>
      </c>
      <c r="I9" s="17">
        <v>5315</v>
      </c>
      <c r="J9" s="17">
        <v>5315</v>
      </c>
      <c r="K9" s="17">
        <v>5315</v>
      </c>
      <c r="L9" s="17">
        <v>5315</v>
      </c>
      <c r="M9" s="17">
        <v>5315</v>
      </c>
      <c r="N9" s="17">
        <v>5315</v>
      </c>
      <c r="O9" s="17">
        <v>5315</v>
      </c>
      <c r="P9" s="17">
        <v>5315</v>
      </c>
      <c r="R9" s="8">
        <v>1</v>
      </c>
      <c r="S9" s="8">
        <v>4</v>
      </c>
      <c r="T9" s="8">
        <v>3</v>
      </c>
      <c r="U9" s="8">
        <v>1</v>
      </c>
      <c r="V9" s="8">
        <v>1</v>
      </c>
      <c r="W9" s="9">
        <v>5315</v>
      </c>
    </row>
    <row r="10" spans="1:23" ht="12" customHeight="1" x14ac:dyDescent="0.3">
      <c r="A10" s="16" t="s">
        <v>34</v>
      </c>
      <c r="B10" s="16" t="s">
        <v>68</v>
      </c>
      <c r="C10" s="16" t="s">
        <v>49</v>
      </c>
      <c r="D10" s="16" t="s">
        <v>44</v>
      </c>
      <c r="E10" s="17">
        <v>6315</v>
      </c>
      <c r="F10" s="17">
        <v>6315</v>
      </c>
      <c r="G10" s="17">
        <v>6315</v>
      </c>
      <c r="H10" s="17">
        <v>6315</v>
      </c>
      <c r="I10" s="17">
        <v>6315</v>
      </c>
      <c r="J10" s="17">
        <v>6315</v>
      </c>
      <c r="K10" s="17">
        <v>6315</v>
      </c>
      <c r="L10" s="17">
        <v>6315</v>
      </c>
      <c r="M10" s="17">
        <v>6315</v>
      </c>
      <c r="N10" s="17">
        <v>6315</v>
      </c>
      <c r="O10" s="17">
        <v>6315</v>
      </c>
      <c r="P10" s="17">
        <v>6315</v>
      </c>
      <c r="R10" s="8">
        <v>1</v>
      </c>
      <c r="S10" s="8">
        <v>4</v>
      </c>
      <c r="T10" s="8">
        <v>4</v>
      </c>
      <c r="U10" s="8">
        <v>2</v>
      </c>
      <c r="V10" s="8">
        <v>1</v>
      </c>
      <c r="W10" s="9">
        <v>6315</v>
      </c>
    </row>
    <row r="11" spans="1:23" ht="12" customHeight="1" x14ac:dyDescent="0.3">
      <c r="A11" s="16" t="s">
        <v>34</v>
      </c>
      <c r="B11" s="16" t="s">
        <v>71</v>
      </c>
      <c r="C11" s="16" t="s">
        <v>35</v>
      </c>
      <c r="D11" s="16" t="s">
        <v>36</v>
      </c>
      <c r="E11" s="17">
        <v>3980</v>
      </c>
      <c r="F11" s="17">
        <v>3980</v>
      </c>
      <c r="G11" s="17">
        <v>3980</v>
      </c>
      <c r="H11" s="17">
        <v>3980</v>
      </c>
      <c r="I11" s="17">
        <v>3980</v>
      </c>
      <c r="J11" s="17">
        <v>3980</v>
      </c>
      <c r="K11" s="17">
        <v>3980</v>
      </c>
      <c r="L11" s="17">
        <v>3980</v>
      </c>
      <c r="M11" s="17">
        <v>3980</v>
      </c>
      <c r="N11" s="17">
        <v>3980</v>
      </c>
      <c r="O11" s="17">
        <v>3980</v>
      </c>
      <c r="P11" s="17">
        <v>3980</v>
      </c>
      <c r="R11" s="8">
        <v>1</v>
      </c>
      <c r="S11" s="8">
        <v>3</v>
      </c>
      <c r="T11" s="8">
        <v>1</v>
      </c>
      <c r="U11" s="8">
        <v>1</v>
      </c>
      <c r="V11" s="8">
        <v>1</v>
      </c>
      <c r="W11" s="9">
        <v>3980</v>
      </c>
    </row>
    <row r="12" spans="1:23" ht="12" customHeight="1" x14ac:dyDescent="0.3">
      <c r="A12" s="16" t="s">
        <v>34</v>
      </c>
      <c r="B12" s="16" t="s">
        <v>71</v>
      </c>
      <c r="C12" s="16" t="s">
        <v>42</v>
      </c>
      <c r="D12" s="16" t="s">
        <v>36</v>
      </c>
      <c r="E12" s="17">
        <v>5245</v>
      </c>
      <c r="F12" s="17">
        <v>5245</v>
      </c>
      <c r="G12" s="17">
        <v>5245</v>
      </c>
      <c r="H12" s="17">
        <v>5245</v>
      </c>
      <c r="I12" s="17">
        <v>5245</v>
      </c>
      <c r="J12" s="17">
        <v>5245</v>
      </c>
      <c r="K12" s="17">
        <v>5245</v>
      </c>
      <c r="L12" s="17">
        <v>5245</v>
      </c>
      <c r="M12" s="17">
        <v>5245</v>
      </c>
      <c r="N12" s="17">
        <v>5245</v>
      </c>
      <c r="O12" s="17">
        <v>5245</v>
      </c>
      <c r="P12" s="17">
        <v>5245</v>
      </c>
      <c r="R12" s="8">
        <v>1</v>
      </c>
      <c r="S12" s="8">
        <v>3</v>
      </c>
      <c r="T12" s="8">
        <v>3</v>
      </c>
      <c r="U12" s="8">
        <v>1</v>
      </c>
      <c r="V12" s="8">
        <v>1</v>
      </c>
      <c r="W12" s="9">
        <v>5245</v>
      </c>
    </row>
    <row r="13" spans="1:23" ht="12" customHeight="1" x14ac:dyDescent="0.3">
      <c r="A13" s="16" t="s">
        <v>34</v>
      </c>
      <c r="B13" s="16" t="s">
        <v>71</v>
      </c>
      <c r="C13" s="16" t="s">
        <v>49</v>
      </c>
      <c r="D13" s="16" t="s">
        <v>44</v>
      </c>
      <c r="E13" s="17">
        <v>5300</v>
      </c>
      <c r="F13" s="17">
        <v>5300</v>
      </c>
      <c r="G13" s="17">
        <v>5300</v>
      </c>
      <c r="H13" s="17">
        <v>5300</v>
      </c>
      <c r="I13" s="17">
        <v>5300</v>
      </c>
      <c r="J13" s="17">
        <v>5300</v>
      </c>
      <c r="K13" s="17">
        <v>5300</v>
      </c>
      <c r="L13" s="17">
        <v>5300</v>
      </c>
      <c r="M13" s="17">
        <v>5300</v>
      </c>
      <c r="N13" s="17">
        <v>5300</v>
      </c>
      <c r="O13" s="17">
        <v>5300</v>
      </c>
      <c r="P13" s="17">
        <v>5300</v>
      </c>
      <c r="R13" s="8">
        <v>1</v>
      </c>
      <c r="S13" s="8">
        <v>3</v>
      </c>
      <c r="T13" s="8">
        <v>4</v>
      </c>
      <c r="U13" s="8">
        <v>2</v>
      </c>
      <c r="V13" s="8">
        <v>1</v>
      </c>
      <c r="W13" s="9">
        <v>5300</v>
      </c>
    </row>
    <row r="14" spans="1:23" ht="12" customHeight="1" x14ac:dyDescent="0.3">
      <c r="A14" s="16" t="s">
        <v>41</v>
      </c>
      <c r="B14" s="16" t="s">
        <v>60</v>
      </c>
      <c r="C14" s="16" t="s">
        <v>35</v>
      </c>
      <c r="D14" s="16" t="s">
        <v>36</v>
      </c>
      <c r="E14" s="17">
        <v>8210</v>
      </c>
      <c r="F14" s="17">
        <v>8210</v>
      </c>
      <c r="G14" s="17">
        <v>8210</v>
      </c>
      <c r="H14" s="17">
        <v>8210</v>
      </c>
      <c r="I14" s="17">
        <v>8210</v>
      </c>
      <c r="J14" s="17">
        <v>8210</v>
      </c>
      <c r="K14" s="17">
        <v>8210</v>
      </c>
      <c r="L14" s="17">
        <v>8210</v>
      </c>
      <c r="M14" s="17">
        <v>8210</v>
      </c>
      <c r="N14" s="17">
        <v>8210</v>
      </c>
      <c r="O14" s="17">
        <v>8210</v>
      </c>
      <c r="P14" s="17">
        <v>8210</v>
      </c>
      <c r="R14" s="8">
        <v>2</v>
      </c>
      <c r="S14" s="8">
        <v>1</v>
      </c>
      <c r="T14" s="8">
        <v>1</v>
      </c>
      <c r="U14" s="8">
        <v>1</v>
      </c>
      <c r="V14" s="8">
        <v>1</v>
      </c>
      <c r="W14" s="9">
        <v>8210</v>
      </c>
    </row>
    <row r="15" spans="1:23" ht="12" customHeight="1" x14ac:dyDescent="0.3">
      <c r="A15" s="16" t="s">
        <v>41</v>
      </c>
      <c r="B15" s="16" t="s">
        <v>60</v>
      </c>
      <c r="C15" s="16" t="s">
        <v>43</v>
      </c>
      <c r="D15" s="16" t="s">
        <v>44</v>
      </c>
      <c r="E15" s="17">
        <v>5200</v>
      </c>
      <c r="F15" s="17">
        <v>5200</v>
      </c>
      <c r="G15" s="17">
        <v>5200</v>
      </c>
      <c r="H15" s="17">
        <v>5200</v>
      </c>
      <c r="I15" s="17">
        <v>5200</v>
      </c>
      <c r="J15" s="17">
        <v>5200</v>
      </c>
      <c r="K15" s="17">
        <v>5200</v>
      </c>
      <c r="L15" s="17">
        <v>5200</v>
      </c>
      <c r="M15" s="17">
        <v>5200</v>
      </c>
      <c r="N15" s="17">
        <v>5200</v>
      </c>
      <c r="O15" s="17">
        <v>5200</v>
      </c>
      <c r="P15" s="17">
        <v>5200</v>
      </c>
      <c r="R15" s="8">
        <v>2</v>
      </c>
      <c r="S15" s="8">
        <v>1</v>
      </c>
      <c r="T15" s="8">
        <v>2</v>
      </c>
      <c r="U15" s="8">
        <v>2</v>
      </c>
      <c r="V15" s="8">
        <v>1</v>
      </c>
      <c r="W15" s="9">
        <v>5200</v>
      </c>
    </row>
    <row r="16" spans="1:23" ht="12" customHeight="1" x14ac:dyDescent="0.3">
      <c r="A16" s="16" t="s">
        <v>41</v>
      </c>
      <c r="B16" s="16" t="s">
        <v>60</v>
      </c>
      <c r="C16" s="16" t="s">
        <v>42</v>
      </c>
      <c r="D16" s="16" t="s">
        <v>36</v>
      </c>
      <c r="E16" s="17">
        <v>9602</v>
      </c>
      <c r="F16" s="17">
        <v>9602</v>
      </c>
      <c r="G16" s="17">
        <v>9602</v>
      </c>
      <c r="H16" s="17">
        <v>9602</v>
      </c>
      <c r="I16" s="17">
        <v>9602</v>
      </c>
      <c r="J16" s="17">
        <v>9602</v>
      </c>
      <c r="K16" s="17">
        <v>9602</v>
      </c>
      <c r="L16" s="17">
        <v>9602</v>
      </c>
      <c r="M16" s="17">
        <v>9602</v>
      </c>
      <c r="N16" s="17">
        <v>9602</v>
      </c>
      <c r="O16" s="17">
        <v>9602</v>
      </c>
      <c r="P16" s="17">
        <v>9602</v>
      </c>
      <c r="R16" s="8">
        <v>2</v>
      </c>
      <c r="S16" s="8">
        <v>1</v>
      </c>
      <c r="T16" s="8">
        <v>3</v>
      </c>
      <c r="U16" s="8">
        <v>1</v>
      </c>
      <c r="V16" s="8">
        <v>1</v>
      </c>
      <c r="W16" s="9">
        <v>9602</v>
      </c>
    </row>
    <row r="17" spans="1:24" ht="12" customHeight="1" x14ac:dyDescent="0.3">
      <c r="A17" s="16" t="s">
        <v>41</v>
      </c>
      <c r="B17" s="16" t="s">
        <v>60</v>
      </c>
      <c r="C17" s="16" t="s">
        <v>49</v>
      </c>
      <c r="D17" s="16" t="s">
        <v>44</v>
      </c>
      <c r="E17" s="17">
        <v>10600</v>
      </c>
      <c r="F17" s="17">
        <v>10600</v>
      </c>
      <c r="G17" s="17">
        <v>10600</v>
      </c>
      <c r="H17" s="17">
        <v>10600</v>
      </c>
      <c r="I17" s="17">
        <v>10600</v>
      </c>
      <c r="J17" s="17">
        <v>10600</v>
      </c>
      <c r="K17" s="17">
        <v>10600</v>
      </c>
      <c r="L17" s="17">
        <v>10600</v>
      </c>
      <c r="M17" s="17">
        <v>10600</v>
      </c>
      <c r="N17" s="17">
        <v>10600</v>
      </c>
      <c r="O17" s="17">
        <v>10600</v>
      </c>
      <c r="P17" s="17">
        <v>10600</v>
      </c>
      <c r="R17" s="8">
        <v>2</v>
      </c>
      <c r="S17" s="8">
        <v>1</v>
      </c>
      <c r="T17" s="8">
        <v>4</v>
      </c>
      <c r="U17" s="8">
        <v>2</v>
      </c>
      <c r="V17" s="8">
        <v>1</v>
      </c>
      <c r="W17" s="9">
        <v>10600</v>
      </c>
    </row>
    <row r="18" spans="1:24" ht="12" customHeight="1" x14ac:dyDescent="0.3">
      <c r="A18" s="16" t="s">
        <v>41</v>
      </c>
      <c r="B18" s="16" t="s">
        <v>68</v>
      </c>
      <c r="C18" s="16" t="s">
        <v>35</v>
      </c>
      <c r="D18" s="16" t="s">
        <v>36</v>
      </c>
      <c r="E18" s="17">
        <v>4400</v>
      </c>
      <c r="F18" s="17">
        <v>4400</v>
      </c>
      <c r="G18" s="17">
        <v>4400</v>
      </c>
      <c r="H18" s="17">
        <v>4400</v>
      </c>
      <c r="I18" s="17">
        <v>4400</v>
      </c>
      <c r="J18" s="17">
        <v>4400</v>
      </c>
      <c r="K18" s="17">
        <v>4400</v>
      </c>
      <c r="L18" s="17">
        <v>4400</v>
      </c>
      <c r="M18" s="17">
        <v>4400</v>
      </c>
      <c r="N18" s="17">
        <v>4400</v>
      </c>
      <c r="O18" s="17">
        <v>4400</v>
      </c>
      <c r="P18" s="17">
        <v>4400</v>
      </c>
      <c r="R18" s="8">
        <v>2</v>
      </c>
      <c r="S18" s="8">
        <v>4</v>
      </c>
      <c r="T18" s="8">
        <v>1</v>
      </c>
      <c r="U18" s="8">
        <v>1</v>
      </c>
      <c r="V18" s="8">
        <v>1</v>
      </c>
      <c r="W18" s="9">
        <v>4400</v>
      </c>
    </row>
    <row r="19" spans="1:24" ht="12" customHeight="1" x14ac:dyDescent="0.3">
      <c r="A19" s="16" t="s">
        <v>41</v>
      </c>
      <c r="B19" s="16" t="s">
        <v>68</v>
      </c>
      <c r="C19" s="16" t="s">
        <v>43</v>
      </c>
      <c r="D19" s="16" t="s">
        <v>44</v>
      </c>
      <c r="E19" s="17">
        <v>6600</v>
      </c>
      <c r="F19" s="17">
        <v>6600</v>
      </c>
      <c r="G19" s="17">
        <v>6600</v>
      </c>
      <c r="H19" s="17">
        <v>6600</v>
      </c>
      <c r="I19" s="17">
        <v>6600</v>
      </c>
      <c r="J19" s="17">
        <v>6600</v>
      </c>
      <c r="K19" s="17">
        <v>6600</v>
      </c>
      <c r="L19" s="17">
        <v>6600</v>
      </c>
      <c r="M19" s="17">
        <v>6600</v>
      </c>
      <c r="N19" s="17">
        <v>6600</v>
      </c>
      <c r="O19" s="17">
        <v>6600</v>
      </c>
      <c r="P19" s="17">
        <v>6600</v>
      </c>
      <c r="R19" s="8">
        <v>2</v>
      </c>
      <c r="S19" s="8">
        <v>4</v>
      </c>
      <c r="T19" s="8">
        <v>2</v>
      </c>
      <c r="U19" s="8">
        <v>2</v>
      </c>
      <c r="V19" s="8">
        <v>1</v>
      </c>
      <c r="W19" s="9">
        <v>6600</v>
      </c>
    </row>
    <row r="20" spans="1:24" ht="12" customHeight="1" x14ac:dyDescent="0.3">
      <c r="A20" s="16" t="s">
        <v>41</v>
      </c>
      <c r="B20" s="16" t="s">
        <v>68</v>
      </c>
      <c r="C20" s="16" t="s">
        <v>42</v>
      </c>
      <c r="D20" s="16" t="s">
        <v>36</v>
      </c>
      <c r="E20" s="17">
        <v>5060</v>
      </c>
      <c r="F20" s="17">
        <v>5060</v>
      </c>
      <c r="G20" s="17">
        <v>5060</v>
      </c>
      <c r="H20" s="17">
        <v>5060</v>
      </c>
      <c r="I20" s="17">
        <v>5060</v>
      </c>
      <c r="J20" s="17">
        <v>5060</v>
      </c>
      <c r="K20" s="17">
        <v>5060</v>
      </c>
      <c r="L20" s="17">
        <v>5060</v>
      </c>
      <c r="M20" s="17">
        <v>5060</v>
      </c>
      <c r="N20" s="17">
        <v>5060</v>
      </c>
      <c r="O20" s="17">
        <v>5060</v>
      </c>
      <c r="P20" s="17">
        <v>5060</v>
      </c>
      <c r="R20" s="8">
        <v>2</v>
      </c>
      <c r="S20" s="8">
        <v>4</v>
      </c>
      <c r="T20" s="8">
        <v>3</v>
      </c>
      <c r="U20" s="8">
        <v>1</v>
      </c>
      <c r="V20" s="8">
        <v>1</v>
      </c>
      <c r="W20" s="9">
        <v>5060</v>
      </c>
    </row>
    <row r="21" spans="1:24" ht="12" customHeight="1" x14ac:dyDescent="0.3">
      <c r="A21" s="16" t="s">
        <v>41</v>
      </c>
      <c r="B21" s="16" t="s">
        <v>68</v>
      </c>
      <c r="C21" s="16" t="s">
        <v>49</v>
      </c>
      <c r="D21" s="16" t="s">
        <v>44</v>
      </c>
      <c r="E21" s="17">
        <v>7260</v>
      </c>
      <c r="F21" s="17">
        <v>7260</v>
      </c>
      <c r="G21" s="17">
        <v>7260</v>
      </c>
      <c r="H21" s="17">
        <v>7260</v>
      </c>
      <c r="I21" s="17">
        <v>7260</v>
      </c>
      <c r="J21" s="17">
        <v>7260</v>
      </c>
      <c r="K21" s="17">
        <v>7260</v>
      </c>
      <c r="L21" s="17">
        <v>7260</v>
      </c>
      <c r="M21" s="17">
        <v>7260</v>
      </c>
      <c r="N21" s="17">
        <v>7260</v>
      </c>
      <c r="O21" s="17">
        <v>7260</v>
      </c>
      <c r="P21" s="17">
        <v>7260</v>
      </c>
      <c r="R21" s="8">
        <v>2</v>
      </c>
      <c r="S21" s="8">
        <v>4</v>
      </c>
      <c r="T21" s="8">
        <v>4</v>
      </c>
      <c r="U21" s="8">
        <v>2</v>
      </c>
      <c r="V21" s="8">
        <v>1</v>
      </c>
      <c r="W21" s="9">
        <v>7260</v>
      </c>
    </row>
    <row r="22" spans="1:24" ht="12" customHeight="1" x14ac:dyDescent="0.3">
      <c r="A22" s="16" t="s">
        <v>41</v>
      </c>
      <c r="B22" s="16" t="s">
        <v>71</v>
      </c>
      <c r="C22" s="16" t="s">
        <v>35</v>
      </c>
      <c r="D22" s="16" t="s">
        <v>36</v>
      </c>
      <c r="E22" s="17">
        <v>2640</v>
      </c>
      <c r="F22" s="17">
        <v>2640</v>
      </c>
      <c r="G22" s="17">
        <v>2640</v>
      </c>
      <c r="H22" s="17">
        <v>2640</v>
      </c>
      <c r="I22" s="17">
        <v>2640</v>
      </c>
      <c r="J22" s="17">
        <v>2640</v>
      </c>
      <c r="K22" s="17">
        <v>2640</v>
      </c>
      <c r="L22" s="17">
        <v>2640</v>
      </c>
      <c r="M22" s="17">
        <v>2640</v>
      </c>
      <c r="N22" s="17">
        <v>2640</v>
      </c>
      <c r="O22" s="17">
        <v>2640</v>
      </c>
      <c r="P22" s="17">
        <v>2640</v>
      </c>
      <c r="R22" s="8">
        <v>2</v>
      </c>
      <c r="S22" s="8">
        <v>3</v>
      </c>
      <c r="T22" s="8">
        <v>1</v>
      </c>
      <c r="U22" s="8">
        <v>1</v>
      </c>
      <c r="V22" s="8">
        <v>1</v>
      </c>
      <c r="W22" s="9">
        <v>2640</v>
      </c>
    </row>
    <row r="23" spans="1:24" ht="12" customHeight="1" x14ac:dyDescent="0.3">
      <c r="A23" s="16" t="s">
        <v>41</v>
      </c>
      <c r="B23" s="16" t="s">
        <v>71</v>
      </c>
      <c r="C23" s="16" t="s">
        <v>42</v>
      </c>
      <c r="D23" s="16" t="s">
        <v>36</v>
      </c>
      <c r="E23" s="17">
        <v>3300</v>
      </c>
      <c r="F23" s="17">
        <v>3300</v>
      </c>
      <c r="G23" s="17">
        <v>3300</v>
      </c>
      <c r="H23" s="17">
        <v>3300</v>
      </c>
      <c r="I23" s="17">
        <v>3300</v>
      </c>
      <c r="J23" s="17">
        <v>3300</v>
      </c>
      <c r="K23" s="17">
        <v>3300</v>
      </c>
      <c r="L23" s="17">
        <v>3300</v>
      </c>
      <c r="M23" s="17">
        <v>3300</v>
      </c>
      <c r="N23" s="17">
        <v>3300</v>
      </c>
      <c r="O23" s="17">
        <v>3300</v>
      </c>
      <c r="P23" s="17">
        <v>3300</v>
      </c>
      <c r="R23" s="8">
        <v>2</v>
      </c>
      <c r="S23" s="8">
        <v>3</v>
      </c>
      <c r="T23" s="8">
        <v>3</v>
      </c>
      <c r="U23" s="8">
        <v>1</v>
      </c>
      <c r="V23" s="8">
        <v>1</v>
      </c>
      <c r="W23" s="9">
        <v>3300</v>
      </c>
    </row>
    <row r="24" spans="1:24" ht="12" customHeight="1" x14ac:dyDescent="0.3">
      <c r="A24" s="16" t="s">
        <v>48</v>
      </c>
      <c r="B24" s="16" t="s">
        <v>60</v>
      </c>
      <c r="C24" s="16" t="s">
        <v>35</v>
      </c>
      <c r="D24" s="16" t="s">
        <v>36</v>
      </c>
      <c r="E24" s="17">
        <v>8910</v>
      </c>
      <c r="F24" s="17">
        <v>8910</v>
      </c>
      <c r="G24" s="17">
        <v>8910</v>
      </c>
      <c r="H24" s="17">
        <v>8910</v>
      </c>
      <c r="I24" s="17">
        <v>8910</v>
      </c>
      <c r="J24" s="17">
        <v>8910</v>
      </c>
      <c r="K24" s="17">
        <v>8910</v>
      </c>
      <c r="L24" s="17">
        <v>8910</v>
      </c>
      <c r="M24" s="17">
        <v>8910</v>
      </c>
      <c r="N24" s="17">
        <v>8910</v>
      </c>
      <c r="O24" s="17">
        <v>8910</v>
      </c>
      <c r="P24" s="17">
        <v>8910</v>
      </c>
      <c r="R24" s="8">
        <v>5</v>
      </c>
      <c r="S24" s="8">
        <v>1</v>
      </c>
      <c r="T24" s="8">
        <v>1</v>
      </c>
      <c r="U24" s="8">
        <v>1</v>
      </c>
      <c r="V24" s="8">
        <v>1</v>
      </c>
      <c r="W24" s="9">
        <v>8910</v>
      </c>
    </row>
    <row r="25" spans="1:24" ht="12" customHeight="1" x14ac:dyDescent="0.3">
      <c r="A25" s="16" t="s">
        <v>48</v>
      </c>
      <c r="B25" s="16" t="s">
        <v>60</v>
      </c>
      <c r="C25" s="16" t="s">
        <v>42</v>
      </c>
      <c r="D25" s="16" t="s">
        <v>36</v>
      </c>
      <c r="E25" s="17">
        <v>10450</v>
      </c>
      <c r="F25" s="17">
        <v>10450</v>
      </c>
      <c r="G25" s="17">
        <v>10450</v>
      </c>
      <c r="H25" s="17">
        <v>10450</v>
      </c>
      <c r="I25" s="17">
        <v>10450</v>
      </c>
      <c r="J25" s="17">
        <v>10450</v>
      </c>
      <c r="K25" s="17">
        <v>10450</v>
      </c>
      <c r="L25" s="17">
        <v>10450</v>
      </c>
      <c r="M25" s="17">
        <v>10450</v>
      </c>
      <c r="N25" s="17">
        <v>10450</v>
      </c>
      <c r="O25" s="17">
        <v>10450</v>
      </c>
      <c r="P25" s="17">
        <v>10450</v>
      </c>
      <c r="R25" s="8">
        <v>5</v>
      </c>
      <c r="S25" s="8">
        <v>1</v>
      </c>
      <c r="T25" s="8">
        <v>3</v>
      </c>
      <c r="U25" s="8">
        <v>1</v>
      </c>
      <c r="V25" s="8">
        <v>1</v>
      </c>
      <c r="W25" s="9">
        <v>50000</v>
      </c>
      <c r="X25" s="15">
        <v>10450</v>
      </c>
    </row>
    <row r="26" spans="1:24" ht="12" customHeight="1" x14ac:dyDescent="0.3">
      <c r="A26" s="16" t="s">
        <v>48</v>
      </c>
      <c r="B26" s="16" t="s">
        <v>60</v>
      </c>
      <c r="C26" s="16" t="s">
        <v>49</v>
      </c>
      <c r="D26" s="16" t="s">
        <v>44</v>
      </c>
      <c r="E26" s="17">
        <v>12650</v>
      </c>
      <c r="F26" s="17">
        <v>12650</v>
      </c>
      <c r="G26" s="17">
        <v>12650</v>
      </c>
      <c r="H26" s="17">
        <v>12650</v>
      </c>
      <c r="I26" s="17">
        <v>12650</v>
      </c>
      <c r="J26" s="17">
        <v>12650</v>
      </c>
      <c r="K26" s="17">
        <v>12650</v>
      </c>
      <c r="L26" s="17">
        <v>12650</v>
      </c>
      <c r="M26" s="17">
        <v>12650</v>
      </c>
      <c r="N26" s="17">
        <v>12650</v>
      </c>
      <c r="O26" s="17">
        <v>12650</v>
      </c>
      <c r="P26" s="17">
        <v>12650</v>
      </c>
      <c r="R26" s="8">
        <v>5</v>
      </c>
      <c r="S26" s="8">
        <v>1</v>
      </c>
      <c r="T26" s="8">
        <v>4</v>
      </c>
      <c r="U26" s="8">
        <v>2</v>
      </c>
      <c r="V26" s="8">
        <v>1</v>
      </c>
      <c r="W26" s="9">
        <v>12650</v>
      </c>
    </row>
    <row r="27" spans="1:24" ht="12" customHeight="1" x14ac:dyDescent="0.3">
      <c r="A27" s="16" t="s">
        <v>48</v>
      </c>
      <c r="B27" s="16" t="s">
        <v>63</v>
      </c>
      <c r="C27" s="16" t="s">
        <v>35</v>
      </c>
      <c r="D27" s="16" t="s">
        <v>36</v>
      </c>
      <c r="E27" s="17">
        <v>7150</v>
      </c>
      <c r="F27" s="17">
        <v>7150</v>
      </c>
      <c r="G27" s="17">
        <v>7150</v>
      </c>
      <c r="H27" s="17">
        <v>7150</v>
      </c>
      <c r="I27" s="17">
        <v>7150</v>
      </c>
      <c r="J27" s="17">
        <v>7150</v>
      </c>
      <c r="K27" s="17">
        <v>7150</v>
      </c>
      <c r="L27" s="17">
        <v>7150</v>
      </c>
      <c r="M27" s="17">
        <v>7150</v>
      </c>
      <c r="N27" s="17">
        <v>7150</v>
      </c>
      <c r="O27" s="17">
        <v>7150</v>
      </c>
      <c r="P27" s="17">
        <v>7150</v>
      </c>
      <c r="R27" s="8">
        <v>5</v>
      </c>
      <c r="S27" s="8">
        <v>2</v>
      </c>
      <c r="T27" s="8">
        <v>1</v>
      </c>
      <c r="U27" s="8">
        <v>1</v>
      </c>
      <c r="V27" s="8">
        <v>1</v>
      </c>
      <c r="W27" s="9">
        <v>7150</v>
      </c>
    </row>
    <row r="28" spans="1:24" ht="12" customHeight="1" x14ac:dyDescent="0.3">
      <c r="A28" s="16" t="s">
        <v>48</v>
      </c>
      <c r="B28" s="16" t="s">
        <v>63</v>
      </c>
      <c r="C28" s="16" t="s">
        <v>42</v>
      </c>
      <c r="D28" s="16" t="s">
        <v>36</v>
      </c>
      <c r="E28" s="17">
        <v>8030</v>
      </c>
      <c r="F28" s="17">
        <v>8030</v>
      </c>
      <c r="G28" s="17">
        <v>8030</v>
      </c>
      <c r="H28" s="17">
        <v>8030</v>
      </c>
      <c r="I28" s="17">
        <v>8030</v>
      </c>
      <c r="J28" s="17">
        <v>8030</v>
      </c>
      <c r="K28" s="17">
        <v>8030</v>
      </c>
      <c r="L28" s="17">
        <v>8030</v>
      </c>
      <c r="M28" s="17">
        <v>8030</v>
      </c>
      <c r="N28" s="17">
        <v>8030</v>
      </c>
      <c r="O28" s="17">
        <v>8030</v>
      </c>
      <c r="P28" s="17">
        <v>8030</v>
      </c>
      <c r="R28" s="8">
        <v>5</v>
      </c>
      <c r="S28" s="8">
        <v>2</v>
      </c>
      <c r="T28" s="8">
        <v>3</v>
      </c>
      <c r="U28" s="8">
        <v>1</v>
      </c>
      <c r="V28" s="8">
        <v>1</v>
      </c>
      <c r="W28" s="9">
        <v>8030</v>
      </c>
    </row>
    <row r="29" spans="1:24" ht="12" customHeight="1" x14ac:dyDescent="0.3">
      <c r="A29" s="16" t="s">
        <v>48</v>
      </c>
      <c r="B29" s="16" t="s">
        <v>63</v>
      </c>
      <c r="C29" s="16" t="s">
        <v>49</v>
      </c>
      <c r="D29" s="16" t="s">
        <v>44</v>
      </c>
      <c r="E29" s="17">
        <v>10230</v>
      </c>
      <c r="F29" s="17">
        <v>10230</v>
      </c>
      <c r="G29" s="17">
        <v>10230</v>
      </c>
      <c r="H29" s="17">
        <v>10230</v>
      </c>
      <c r="I29" s="17">
        <v>10230</v>
      </c>
      <c r="J29" s="17">
        <v>10230</v>
      </c>
      <c r="K29" s="17">
        <v>10230</v>
      </c>
      <c r="L29" s="17">
        <v>10230</v>
      </c>
      <c r="M29" s="17">
        <v>10230</v>
      </c>
      <c r="N29" s="17">
        <v>10230</v>
      </c>
      <c r="O29" s="17">
        <v>10230</v>
      </c>
      <c r="P29" s="17">
        <v>10230</v>
      </c>
      <c r="R29" s="8">
        <v>5</v>
      </c>
      <c r="S29" s="8">
        <v>2</v>
      </c>
      <c r="T29" s="8">
        <v>4</v>
      </c>
      <c r="U29" s="8">
        <v>2</v>
      </c>
      <c r="V29" s="8">
        <v>1</v>
      </c>
      <c r="W29" s="9">
        <v>10230</v>
      </c>
    </row>
    <row r="30" spans="1:24" ht="12" customHeight="1" x14ac:dyDescent="0.3">
      <c r="A30" s="16" t="s">
        <v>48</v>
      </c>
      <c r="B30" s="16" t="s">
        <v>68</v>
      </c>
      <c r="C30" s="16" t="s">
        <v>35</v>
      </c>
      <c r="D30" s="16" t="s">
        <v>36</v>
      </c>
      <c r="E30" s="17">
        <v>2000</v>
      </c>
      <c r="F30" s="17">
        <v>2000</v>
      </c>
      <c r="G30" s="17">
        <v>2000</v>
      </c>
      <c r="H30" s="17">
        <v>2000</v>
      </c>
      <c r="I30" s="17">
        <v>2000</v>
      </c>
      <c r="J30" s="17">
        <v>2000</v>
      </c>
      <c r="K30" s="17">
        <v>2000</v>
      </c>
      <c r="L30" s="17">
        <v>2000</v>
      </c>
      <c r="M30" s="17">
        <v>2000</v>
      </c>
      <c r="N30" s="17">
        <v>2000</v>
      </c>
      <c r="O30" s="17">
        <v>2000</v>
      </c>
      <c r="P30" s="17">
        <v>2000</v>
      </c>
      <c r="R30" s="8">
        <v>5</v>
      </c>
      <c r="S30" s="8">
        <v>4</v>
      </c>
      <c r="T30" s="8">
        <v>1</v>
      </c>
      <c r="U30" s="8">
        <v>1</v>
      </c>
      <c r="V30" s="8">
        <v>1</v>
      </c>
      <c r="W30" s="9">
        <v>2000</v>
      </c>
    </row>
    <row r="31" spans="1:24" ht="12" customHeight="1" x14ac:dyDescent="0.3">
      <c r="A31" s="16" t="s">
        <v>48</v>
      </c>
      <c r="B31" s="16" t="s">
        <v>68</v>
      </c>
      <c r="C31" s="16" t="s">
        <v>43</v>
      </c>
      <c r="D31" s="16" t="s">
        <v>44</v>
      </c>
      <c r="E31" s="17">
        <v>4400</v>
      </c>
      <c r="F31" s="17">
        <v>4400</v>
      </c>
      <c r="G31" s="17">
        <v>4400</v>
      </c>
      <c r="H31" s="17">
        <v>4400</v>
      </c>
      <c r="I31" s="17">
        <v>4400</v>
      </c>
      <c r="J31" s="17">
        <v>4400</v>
      </c>
      <c r="K31" s="17">
        <v>4400</v>
      </c>
      <c r="L31" s="17">
        <v>4400</v>
      </c>
      <c r="M31" s="17">
        <v>4400</v>
      </c>
      <c r="N31" s="17">
        <v>4400</v>
      </c>
      <c r="O31" s="17">
        <v>4400</v>
      </c>
      <c r="P31" s="17">
        <v>4400</v>
      </c>
      <c r="R31" s="8">
        <v>5</v>
      </c>
      <c r="S31" s="8">
        <v>4</v>
      </c>
      <c r="T31" s="8">
        <v>2</v>
      </c>
      <c r="U31" s="8">
        <v>2</v>
      </c>
      <c r="V31" s="8">
        <v>1</v>
      </c>
      <c r="W31" s="9">
        <v>4400</v>
      </c>
    </row>
    <row r="32" spans="1:24" ht="12" customHeight="1" x14ac:dyDescent="0.3">
      <c r="A32" s="16" t="s">
        <v>48</v>
      </c>
      <c r="B32" s="16" t="s">
        <v>68</v>
      </c>
      <c r="C32" s="16" t="s">
        <v>42</v>
      </c>
      <c r="D32" s="16" t="s">
        <v>36</v>
      </c>
      <c r="E32" s="17">
        <v>2750</v>
      </c>
      <c r="F32" s="17">
        <v>2750</v>
      </c>
      <c r="G32" s="17">
        <v>2750</v>
      </c>
      <c r="H32" s="17">
        <v>2750</v>
      </c>
      <c r="I32" s="17">
        <v>2750</v>
      </c>
      <c r="J32" s="17">
        <v>2750</v>
      </c>
      <c r="K32" s="17">
        <v>2750</v>
      </c>
      <c r="L32" s="17">
        <v>2750</v>
      </c>
      <c r="M32" s="17">
        <v>2750</v>
      </c>
      <c r="N32" s="17">
        <v>2750</v>
      </c>
      <c r="O32" s="17">
        <v>2750</v>
      </c>
      <c r="P32" s="17">
        <v>2750</v>
      </c>
      <c r="R32" s="8">
        <v>5</v>
      </c>
      <c r="S32" s="8">
        <v>4</v>
      </c>
      <c r="T32" s="8">
        <v>3</v>
      </c>
      <c r="U32" s="8">
        <v>1</v>
      </c>
      <c r="V32" s="8">
        <v>1</v>
      </c>
      <c r="W32" s="9">
        <v>2750</v>
      </c>
    </row>
    <row r="33" spans="1:23" ht="12" customHeight="1" x14ac:dyDescent="0.3">
      <c r="A33" s="16" t="s">
        <v>48</v>
      </c>
      <c r="B33" s="16" t="s">
        <v>68</v>
      </c>
      <c r="C33" s="16" t="s">
        <v>49</v>
      </c>
      <c r="D33" s="16" t="s">
        <v>44</v>
      </c>
      <c r="E33" s="17">
        <v>4950</v>
      </c>
      <c r="F33" s="17">
        <v>4950</v>
      </c>
      <c r="G33" s="17">
        <v>4950</v>
      </c>
      <c r="H33" s="17">
        <v>4950</v>
      </c>
      <c r="I33" s="17">
        <v>4950</v>
      </c>
      <c r="J33" s="17">
        <v>4950</v>
      </c>
      <c r="K33" s="17">
        <v>4950</v>
      </c>
      <c r="L33" s="17">
        <v>4950</v>
      </c>
      <c r="M33" s="17">
        <v>4950</v>
      </c>
      <c r="N33" s="17">
        <v>4950</v>
      </c>
      <c r="O33" s="17">
        <v>4950</v>
      </c>
      <c r="P33" s="17">
        <v>4950</v>
      </c>
      <c r="R33" s="8">
        <v>5</v>
      </c>
      <c r="S33" s="8">
        <v>4</v>
      </c>
      <c r="T33" s="8">
        <v>4</v>
      </c>
      <c r="U33" s="8">
        <v>2</v>
      </c>
      <c r="V33" s="8">
        <v>1</v>
      </c>
      <c r="W33" s="9">
        <v>4950</v>
      </c>
    </row>
    <row r="34" spans="1:23" ht="12" customHeight="1" x14ac:dyDescent="0.3">
      <c r="A34" s="16" t="s">
        <v>48</v>
      </c>
      <c r="B34" s="16" t="s">
        <v>71</v>
      </c>
      <c r="C34" s="16" t="s">
        <v>35</v>
      </c>
      <c r="D34" s="16" t="s">
        <v>36</v>
      </c>
      <c r="E34" s="17">
        <v>7920</v>
      </c>
      <c r="F34" s="17">
        <v>7920</v>
      </c>
      <c r="G34" s="17">
        <v>7920</v>
      </c>
      <c r="H34" s="17">
        <v>7920</v>
      </c>
      <c r="I34" s="17">
        <v>7920</v>
      </c>
      <c r="J34" s="17">
        <v>7920</v>
      </c>
      <c r="K34" s="17">
        <v>7920</v>
      </c>
      <c r="L34" s="17">
        <v>7920</v>
      </c>
      <c r="M34" s="17">
        <v>7920</v>
      </c>
      <c r="N34" s="17">
        <v>7920</v>
      </c>
      <c r="O34" s="17">
        <v>7920</v>
      </c>
      <c r="P34" s="17">
        <v>7920</v>
      </c>
      <c r="R34" s="8">
        <v>5</v>
      </c>
      <c r="S34" s="8">
        <v>3</v>
      </c>
      <c r="T34" s="8">
        <v>1</v>
      </c>
      <c r="U34" s="8">
        <v>1</v>
      </c>
      <c r="V34" s="8">
        <v>1</v>
      </c>
      <c r="W34" s="9">
        <v>7920</v>
      </c>
    </row>
    <row r="35" spans="1:23" ht="12" customHeight="1" x14ac:dyDescent="0.3">
      <c r="A35" s="16" t="s">
        <v>48</v>
      </c>
      <c r="B35" s="16" t="s">
        <v>71</v>
      </c>
      <c r="C35" s="16" t="s">
        <v>43</v>
      </c>
      <c r="D35" s="16" t="s">
        <v>44</v>
      </c>
      <c r="E35" s="17">
        <v>5200</v>
      </c>
      <c r="F35" s="17">
        <v>5200</v>
      </c>
      <c r="G35" s="17">
        <v>5200</v>
      </c>
      <c r="H35" s="17">
        <v>5200</v>
      </c>
      <c r="I35" s="17">
        <v>5200</v>
      </c>
      <c r="J35" s="17">
        <v>5200</v>
      </c>
      <c r="K35" s="17">
        <v>5200</v>
      </c>
      <c r="L35" s="17">
        <v>5200</v>
      </c>
      <c r="M35" s="17">
        <v>5200</v>
      </c>
      <c r="N35" s="17">
        <v>5200</v>
      </c>
      <c r="O35" s="17">
        <v>5200</v>
      </c>
      <c r="P35" s="17">
        <v>5200</v>
      </c>
      <c r="R35" s="8">
        <v>5</v>
      </c>
      <c r="S35" s="8">
        <v>3</v>
      </c>
      <c r="T35" s="8">
        <v>2</v>
      </c>
      <c r="U35" s="8">
        <v>2</v>
      </c>
      <c r="V35" s="8">
        <v>1</v>
      </c>
      <c r="W35" s="9">
        <v>5200</v>
      </c>
    </row>
    <row r="36" spans="1:23" ht="12" customHeight="1" x14ac:dyDescent="0.3">
      <c r="A36" s="16" t="s">
        <v>48</v>
      </c>
      <c r="B36" s="16" t="s">
        <v>71</v>
      </c>
      <c r="C36" s="16" t="s">
        <v>42</v>
      </c>
      <c r="D36" s="16" t="s">
        <v>36</v>
      </c>
      <c r="E36" s="17">
        <v>8580</v>
      </c>
      <c r="F36" s="17">
        <v>8580</v>
      </c>
      <c r="G36" s="17">
        <v>8580</v>
      </c>
      <c r="H36" s="17">
        <v>8580</v>
      </c>
      <c r="I36" s="17">
        <v>8580</v>
      </c>
      <c r="J36" s="17">
        <v>8580</v>
      </c>
      <c r="K36" s="17">
        <v>8580</v>
      </c>
      <c r="L36" s="17">
        <v>8580</v>
      </c>
      <c r="M36" s="17">
        <v>8580</v>
      </c>
      <c r="N36" s="17">
        <v>8580</v>
      </c>
      <c r="O36" s="17">
        <v>8580</v>
      </c>
      <c r="P36" s="17">
        <v>8580</v>
      </c>
      <c r="R36" s="8">
        <v>5</v>
      </c>
      <c r="S36" s="8">
        <v>3</v>
      </c>
      <c r="T36" s="8">
        <v>3</v>
      </c>
      <c r="U36" s="8">
        <v>1</v>
      </c>
      <c r="V36" s="8">
        <v>1</v>
      </c>
      <c r="W36" s="9">
        <v>8580</v>
      </c>
    </row>
    <row r="37" spans="1:23" ht="12" customHeight="1" x14ac:dyDescent="0.3">
      <c r="A37" s="16" t="s">
        <v>48</v>
      </c>
      <c r="B37" s="16" t="s">
        <v>71</v>
      </c>
      <c r="C37" s="16" t="s">
        <v>49</v>
      </c>
      <c r="D37" s="16" t="s">
        <v>44</v>
      </c>
      <c r="E37" s="17">
        <v>10780</v>
      </c>
      <c r="F37" s="17">
        <v>10780</v>
      </c>
      <c r="G37" s="17">
        <v>10780</v>
      </c>
      <c r="H37" s="17">
        <v>10780</v>
      </c>
      <c r="I37" s="17">
        <v>10780</v>
      </c>
      <c r="J37" s="17">
        <v>10780</v>
      </c>
      <c r="K37" s="17">
        <v>10780</v>
      </c>
      <c r="L37" s="17">
        <v>10780</v>
      </c>
      <c r="M37" s="17">
        <v>10780</v>
      </c>
      <c r="N37" s="17">
        <v>10780</v>
      </c>
      <c r="O37" s="17">
        <v>10780</v>
      </c>
      <c r="P37" s="17">
        <v>10780</v>
      </c>
      <c r="R37" s="8">
        <v>5</v>
      </c>
      <c r="S37" s="8">
        <v>3</v>
      </c>
      <c r="T37" s="8">
        <v>4</v>
      </c>
      <c r="U37" s="8">
        <v>2</v>
      </c>
      <c r="V37" s="8">
        <v>1</v>
      </c>
      <c r="W37" s="9">
        <v>10780</v>
      </c>
    </row>
    <row r="38" spans="1:23" ht="12" customHeight="1" x14ac:dyDescent="0.3">
      <c r="A38" s="16" t="s">
        <v>53</v>
      </c>
      <c r="B38" s="16" t="s">
        <v>60</v>
      </c>
      <c r="C38" s="16" t="s">
        <v>35</v>
      </c>
      <c r="D38" s="16" t="s">
        <v>36</v>
      </c>
      <c r="E38" s="17">
        <v>10360</v>
      </c>
      <c r="F38" s="17">
        <v>10360</v>
      </c>
      <c r="G38" s="17">
        <v>10360</v>
      </c>
      <c r="H38" s="17">
        <v>10360</v>
      </c>
      <c r="I38" s="17">
        <v>10360</v>
      </c>
      <c r="J38" s="17">
        <v>10360</v>
      </c>
      <c r="K38" s="17">
        <v>10360</v>
      </c>
      <c r="L38" s="17">
        <v>10360</v>
      </c>
      <c r="M38" s="17">
        <v>10360</v>
      </c>
      <c r="N38" s="17">
        <v>10360</v>
      </c>
      <c r="O38" s="17">
        <v>10360</v>
      </c>
      <c r="P38" s="17">
        <v>10360</v>
      </c>
      <c r="R38" s="8">
        <v>4</v>
      </c>
      <c r="S38" s="8">
        <v>1</v>
      </c>
      <c r="T38" s="8">
        <v>1</v>
      </c>
      <c r="U38" s="8">
        <v>1</v>
      </c>
      <c r="V38" s="8">
        <v>1</v>
      </c>
      <c r="W38" s="9">
        <v>10360</v>
      </c>
    </row>
    <row r="39" spans="1:23" ht="12" customHeight="1" x14ac:dyDescent="0.3">
      <c r="A39" s="16" t="s">
        <v>53</v>
      </c>
      <c r="B39" s="16" t="s">
        <v>60</v>
      </c>
      <c r="C39" s="16" t="s">
        <v>43</v>
      </c>
      <c r="D39" s="16" t="s">
        <v>44</v>
      </c>
      <c r="E39" s="17">
        <v>6100</v>
      </c>
      <c r="F39" s="17">
        <v>6100</v>
      </c>
      <c r="G39" s="17">
        <v>6100</v>
      </c>
      <c r="H39" s="17">
        <v>6100</v>
      </c>
      <c r="I39" s="17">
        <v>6100</v>
      </c>
      <c r="J39" s="17">
        <v>6100</v>
      </c>
      <c r="K39" s="17">
        <v>6100</v>
      </c>
      <c r="L39" s="17">
        <v>6100</v>
      </c>
      <c r="M39" s="17">
        <v>6100</v>
      </c>
      <c r="N39" s="17">
        <v>6100</v>
      </c>
      <c r="O39" s="17">
        <v>6100</v>
      </c>
      <c r="P39" s="17">
        <v>6100</v>
      </c>
      <c r="R39" s="8">
        <v>4</v>
      </c>
      <c r="S39" s="8">
        <v>1</v>
      </c>
      <c r="T39" s="8">
        <v>2</v>
      </c>
      <c r="U39" s="8">
        <v>2</v>
      </c>
      <c r="V39" s="8">
        <v>1</v>
      </c>
      <c r="W39" s="9">
        <v>6100</v>
      </c>
    </row>
    <row r="40" spans="1:23" ht="12" customHeight="1" x14ac:dyDescent="0.3">
      <c r="A40" s="16" t="s">
        <v>53</v>
      </c>
      <c r="B40" s="16" t="s">
        <v>60</v>
      </c>
      <c r="C40" s="16" t="s">
        <v>42</v>
      </c>
      <c r="D40" s="16" t="s">
        <v>36</v>
      </c>
      <c r="E40" s="17">
        <v>12935</v>
      </c>
      <c r="F40" s="17">
        <v>12935</v>
      </c>
      <c r="G40" s="17">
        <v>12935</v>
      </c>
      <c r="H40" s="17">
        <v>12935</v>
      </c>
      <c r="I40" s="17">
        <v>12935</v>
      </c>
      <c r="J40" s="17">
        <v>12935</v>
      </c>
      <c r="K40" s="17">
        <v>12935</v>
      </c>
      <c r="L40" s="17">
        <v>12935</v>
      </c>
      <c r="M40" s="17">
        <v>12935</v>
      </c>
      <c r="N40" s="17">
        <v>12935</v>
      </c>
      <c r="O40" s="17">
        <v>12935</v>
      </c>
      <c r="P40" s="17">
        <v>12935</v>
      </c>
      <c r="R40" s="8">
        <v>4</v>
      </c>
      <c r="S40" s="8">
        <v>1</v>
      </c>
      <c r="T40" s="8">
        <v>3</v>
      </c>
      <c r="U40" s="8">
        <v>1</v>
      </c>
      <c r="V40" s="8">
        <v>1</v>
      </c>
      <c r="W40" s="9">
        <v>12935</v>
      </c>
    </row>
    <row r="41" spans="1:23" ht="12" customHeight="1" x14ac:dyDescent="0.3">
      <c r="A41" s="16" t="s">
        <v>53</v>
      </c>
      <c r="B41" s="16" t="s">
        <v>60</v>
      </c>
      <c r="C41" s="16" t="s">
        <v>49</v>
      </c>
      <c r="D41" s="16" t="s">
        <v>44</v>
      </c>
      <c r="E41" s="17">
        <v>13930</v>
      </c>
      <c r="F41" s="17">
        <v>13930</v>
      </c>
      <c r="G41" s="17">
        <v>13930</v>
      </c>
      <c r="H41" s="17">
        <v>13930</v>
      </c>
      <c r="I41" s="17">
        <v>13930</v>
      </c>
      <c r="J41" s="17">
        <v>13930</v>
      </c>
      <c r="K41" s="17">
        <v>13930</v>
      </c>
      <c r="L41" s="17">
        <v>13930</v>
      </c>
      <c r="M41" s="17">
        <v>13930</v>
      </c>
      <c r="N41" s="17">
        <v>13930</v>
      </c>
      <c r="O41" s="17">
        <v>13930</v>
      </c>
      <c r="P41" s="17">
        <v>13930</v>
      </c>
      <c r="R41" s="8">
        <v>4</v>
      </c>
      <c r="S41" s="8">
        <v>1</v>
      </c>
      <c r="T41" s="8">
        <v>4</v>
      </c>
      <c r="U41" s="8">
        <v>2</v>
      </c>
      <c r="V41" s="8">
        <v>1</v>
      </c>
      <c r="W41" s="9">
        <v>13930</v>
      </c>
    </row>
    <row r="42" spans="1:23" ht="12" customHeight="1" x14ac:dyDescent="0.3">
      <c r="A42" s="16" t="s">
        <v>53</v>
      </c>
      <c r="B42" s="16" t="s">
        <v>63</v>
      </c>
      <c r="C42" s="16" t="s">
        <v>35</v>
      </c>
      <c r="D42" s="16" t="s">
        <v>36</v>
      </c>
      <c r="E42" s="17">
        <v>5001</v>
      </c>
      <c r="F42" s="17">
        <v>5001</v>
      </c>
      <c r="G42" s="17">
        <v>5001</v>
      </c>
      <c r="H42" s="17">
        <v>5001</v>
      </c>
      <c r="I42" s="17">
        <v>5001</v>
      </c>
      <c r="J42" s="17">
        <v>5001</v>
      </c>
      <c r="K42" s="17">
        <v>5001</v>
      </c>
      <c r="L42" s="17">
        <v>5001</v>
      </c>
      <c r="M42" s="17">
        <v>5001</v>
      </c>
      <c r="N42" s="17">
        <v>5001</v>
      </c>
      <c r="O42" s="17">
        <v>5001</v>
      </c>
      <c r="P42" s="17">
        <v>5001</v>
      </c>
      <c r="R42" s="8">
        <v>4</v>
      </c>
      <c r="S42" s="8">
        <v>2</v>
      </c>
      <c r="T42" s="8">
        <v>1</v>
      </c>
      <c r="U42" s="8">
        <v>1</v>
      </c>
      <c r="V42" s="8">
        <v>1</v>
      </c>
      <c r="W42" s="9">
        <v>5001</v>
      </c>
    </row>
    <row r="43" spans="1:23" ht="12" customHeight="1" x14ac:dyDescent="0.3">
      <c r="A43" s="16" t="s">
        <v>53</v>
      </c>
      <c r="B43" s="16" t="s">
        <v>63</v>
      </c>
      <c r="C43" s="16" t="s">
        <v>43</v>
      </c>
      <c r="D43" s="16" t="s">
        <v>44</v>
      </c>
      <c r="E43" s="17">
        <v>4900</v>
      </c>
      <c r="F43" s="17">
        <v>4900</v>
      </c>
      <c r="G43" s="17">
        <v>4900</v>
      </c>
      <c r="H43" s="17">
        <v>4900</v>
      </c>
      <c r="I43" s="17">
        <v>4900</v>
      </c>
      <c r="J43" s="17">
        <v>4900</v>
      </c>
      <c r="K43" s="17">
        <v>4900</v>
      </c>
      <c r="L43" s="17">
        <v>4900</v>
      </c>
      <c r="M43" s="17">
        <v>4900</v>
      </c>
      <c r="N43" s="17">
        <v>4900</v>
      </c>
      <c r="O43" s="17">
        <v>4900</v>
      </c>
      <c r="P43" s="17">
        <v>4900</v>
      </c>
      <c r="R43" s="8">
        <v>4</v>
      </c>
      <c r="S43" s="8">
        <v>2</v>
      </c>
      <c r="T43" s="8">
        <v>2</v>
      </c>
      <c r="U43" s="8">
        <v>2</v>
      </c>
      <c r="V43" s="8">
        <v>1</v>
      </c>
      <c r="W43" s="9">
        <v>4900</v>
      </c>
    </row>
    <row r="44" spans="1:23" ht="12" customHeight="1" x14ac:dyDescent="0.3">
      <c r="A44" s="16" t="s">
        <v>53</v>
      </c>
      <c r="B44" s="16" t="s">
        <v>63</v>
      </c>
      <c r="C44" s="16" t="s">
        <v>42</v>
      </c>
      <c r="D44" s="16" t="s">
        <v>36</v>
      </c>
      <c r="E44" s="17">
        <v>6725.02</v>
      </c>
      <c r="F44" s="17">
        <v>6725.02</v>
      </c>
      <c r="G44" s="17">
        <v>6725.02</v>
      </c>
      <c r="H44" s="17">
        <v>6725.02</v>
      </c>
      <c r="I44" s="17">
        <v>6725.02</v>
      </c>
      <c r="J44" s="17">
        <v>6725.02</v>
      </c>
      <c r="K44" s="17">
        <v>6725.02</v>
      </c>
      <c r="L44" s="17">
        <v>6725.02</v>
      </c>
      <c r="M44" s="17">
        <v>6725.02</v>
      </c>
      <c r="N44" s="17">
        <v>6725.02</v>
      </c>
      <c r="O44" s="17">
        <v>6725.02</v>
      </c>
      <c r="P44" s="17">
        <v>6725.02</v>
      </c>
      <c r="R44" s="8">
        <v>4</v>
      </c>
      <c r="S44" s="8">
        <v>2</v>
      </c>
      <c r="T44" s="8">
        <v>3</v>
      </c>
      <c r="U44" s="8">
        <v>1</v>
      </c>
      <c r="V44" s="8">
        <v>1</v>
      </c>
      <c r="W44" s="9">
        <v>6725.02</v>
      </c>
    </row>
    <row r="45" spans="1:23" ht="12" customHeight="1" x14ac:dyDescent="0.3">
      <c r="A45" s="16" t="s">
        <v>53</v>
      </c>
      <c r="B45" s="16" t="s">
        <v>63</v>
      </c>
      <c r="C45" s="16" t="s">
        <v>49</v>
      </c>
      <c r="D45" s="16" t="s">
        <v>44</v>
      </c>
      <c r="E45" s="17">
        <v>7725</v>
      </c>
      <c r="F45" s="17">
        <v>7725</v>
      </c>
      <c r="G45" s="17">
        <v>7725</v>
      </c>
      <c r="H45" s="17">
        <v>7725</v>
      </c>
      <c r="I45" s="17">
        <v>7725</v>
      </c>
      <c r="J45" s="17">
        <v>7725</v>
      </c>
      <c r="K45" s="17">
        <v>7725</v>
      </c>
      <c r="L45" s="17">
        <v>7725</v>
      </c>
      <c r="M45" s="17">
        <v>7725</v>
      </c>
      <c r="N45" s="17">
        <v>7725</v>
      </c>
      <c r="O45" s="17">
        <v>7725</v>
      </c>
      <c r="P45" s="17">
        <v>7725</v>
      </c>
      <c r="R45" s="8">
        <v>4</v>
      </c>
      <c r="S45" s="8">
        <v>2</v>
      </c>
      <c r="T45" s="8">
        <v>4</v>
      </c>
      <c r="U45" s="8">
        <v>2</v>
      </c>
      <c r="V45" s="8">
        <v>1</v>
      </c>
      <c r="W45" s="9">
        <v>7725</v>
      </c>
    </row>
    <row r="46" spans="1:23" ht="12" customHeight="1" x14ac:dyDescent="0.3">
      <c r="A46" s="16" t="s">
        <v>53</v>
      </c>
      <c r="B46" s="16" t="s">
        <v>65</v>
      </c>
      <c r="C46" s="16" t="s">
        <v>35</v>
      </c>
      <c r="D46" s="16" t="s">
        <v>36</v>
      </c>
      <c r="E46" s="17">
        <v>2310</v>
      </c>
      <c r="F46" s="17">
        <v>2310</v>
      </c>
      <c r="G46" s="17">
        <v>2310</v>
      </c>
      <c r="H46" s="17">
        <v>2310</v>
      </c>
      <c r="I46" s="17">
        <v>2310</v>
      </c>
      <c r="J46" s="17">
        <v>2310</v>
      </c>
      <c r="K46" s="17">
        <v>2310</v>
      </c>
      <c r="L46" s="17">
        <v>2310</v>
      </c>
      <c r="M46" s="17">
        <v>2310</v>
      </c>
      <c r="N46" s="17">
        <v>2310</v>
      </c>
      <c r="O46" s="17">
        <v>2310</v>
      </c>
      <c r="P46" s="17">
        <v>2310</v>
      </c>
      <c r="R46" s="8">
        <v>4</v>
      </c>
      <c r="S46" s="8">
        <v>5</v>
      </c>
      <c r="T46" s="8">
        <v>1</v>
      </c>
      <c r="U46" s="8">
        <v>1</v>
      </c>
      <c r="V46" s="8">
        <v>1</v>
      </c>
      <c r="W46" s="9">
        <v>2310</v>
      </c>
    </row>
    <row r="47" spans="1:23" ht="12" customHeight="1" x14ac:dyDescent="0.3">
      <c r="A47" s="16" t="s">
        <v>53</v>
      </c>
      <c r="B47" s="16" t="s">
        <v>65</v>
      </c>
      <c r="C47" s="16" t="s">
        <v>43</v>
      </c>
      <c r="D47" s="16" t="s">
        <v>44</v>
      </c>
      <c r="E47" s="17">
        <v>3100</v>
      </c>
      <c r="F47" s="17">
        <v>3100</v>
      </c>
      <c r="G47" s="17">
        <v>3100</v>
      </c>
      <c r="H47" s="17">
        <v>3100</v>
      </c>
      <c r="I47" s="17">
        <v>3100</v>
      </c>
      <c r="J47" s="17">
        <v>3100</v>
      </c>
      <c r="K47" s="17">
        <v>3100</v>
      </c>
      <c r="L47" s="17">
        <v>3100</v>
      </c>
      <c r="M47" s="17">
        <v>3100</v>
      </c>
      <c r="N47" s="17">
        <v>3100</v>
      </c>
      <c r="O47" s="17">
        <v>3100</v>
      </c>
      <c r="P47" s="17">
        <v>3100</v>
      </c>
      <c r="R47" s="8">
        <v>4</v>
      </c>
      <c r="S47" s="8">
        <v>5</v>
      </c>
      <c r="T47" s="8">
        <v>2</v>
      </c>
      <c r="U47" s="8">
        <v>2</v>
      </c>
      <c r="V47" s="8">
        <v>1</v>
      </c>
      <c r="W47" s="9">
        <v>3100</v>
      </c>
    </row>
    <row r="48" spans="1:23" ht="12" customHeight="1" x14ac:dyDescent="0.3">
      <c r="A48" s="16" t="s">
        <v>53</v>
      </c>
      <c r="B48" s="16" t="s">
        <v>65</v>
      </c>
      <c r="C48" s="16" t="s">
        <v>42</v>
      </c>
      <c r="D48" s="16" t="s">
        <v>36</v>
      </c>
      <c r="E48" s="17">
        <v>2970</v>
      </c>
      <c r="F48" s="17">
        <v>2970</v>
      </c>
      <c r="G48" s="17">
        <v>2970</v>
      </c>
      <c r="H48" s="17">
        <v>2970</v>
      </c>
      <c r="I48" s="17">
        <v>2970</v>
      </c>
      <c r="J48" s="17">
        <v>2970</v>
      </c>
      <c r="K48" s="17">
        <v>2970</v>
      </c>
      <c r="L48" s="17">
        <v>2970</v>
      </c>
      <c r="M48" s="17">
        <v>2970</v>
      </c>
      <c r="N48" s="17">
        <v>2970</v>
      </c>
      <c r="O48" s="17">
        <v>2970</v>
      </c>
      <c r="P48" s="17">
        <v>2970</v>
      </c>
      <c r="R48" s="8">
        <v>4</v>
      </c>
      <c r="S48" s="8">
        <v>5</v>
      </c>
      <c r="T48" s="8">
        <v>3</v>
      </c>
      <c r="U48" s="8">
        <v>1</v>
      </c>
      <c r="V48" s="8">
        <v>1</v>
      </c>
      <c r="W48" s="9">
        <v>2970</v>
      </c>
    </row>
    <row r="49" spans="1:23" ht="12" customHeight="1" x14ac:dyDescent="0.3">
      <c r="A49" s="16" t="s">
        <v>53</v>
      </c>
      <c r="B49" s="16" t="s">
        <v>65</v>
      </c>
      <c r="C49" s="16" t="s">
        <v>49</v>
      </c>
      <c r="D49" s="16" t="s">
        <v>44</v>
      </c>
      <c r="E49" s="17">
        <v>5170</v>
      </c>
      <c r="F49" s="17">
        <v>5170</v>
      </c>
      <c r="G49" s="17">
        <v>5170</v>
      </c>
      <c r="H49" s="17">
        <v>5170</v>
      </c>
      <c r="I49" s="17">
        <v>5170</v>
      </c>
      <c r="J49" s="17">
        <v>5170</v>
      </c>
      <c r="K49" s="17">
        <v>5170</v>
      </c>
      <c r="L49" s="17">
        <v>5170</v>
      </c>
      <c r="M49" s="17">
        <v>5170</v>
      </c>
      <c r="N49" s="17">
        <v>5170</v>
      </c>
      <c r="O49" s="17">
        <v>5170</v>
      </c>
      <c r="P49" s="17">
        <v>5170</v>
      </c>
      <c r="R49" s="8">
        <v>4</v>
      </c>
      <c r="S49" s="8">
        <v>5</v>
      </c>
      <c r="T49" s="8">
        <v>4</v>
      </c>
      <c r="U49" s="8">
        <v>2</v>
      </c>
      <c r="V49" s="8">
        <v>1</v>
      </c>
      <c r="W49" s="9">
        <v>5170</v>
      </c>
    </row>
    <row r="50" spans="1:23" ht="12" customHeight="1" x14ac:dyDescent="0.3">
      <c r="A50" s="16" t="s">
        <v>53</v>
      </c>
      <c r="B50" s="16" t="s">
        <v>71</v>
      </c>
      <c r="C50" s="16" t="s">
        <v>35</v>
      </c>
      <c r="D50" s="16" t="s">
        <v>36</v>
      </c>
      <c r="E50" s="17">
        <v>5326</v>
      </c>
      <c r="F50" s="17">
        <v>5326</v>
      </c>
      <c r="G50" s="17">
        <v>5326</v>
      </c>
      <c r="H50" s="17">
        <v>5326</v>
      </c>
      <c r="I50" s="17">
        <v>5326</v>
      </c>
      <c r="J50" s="17">
        <v>5326</v>
      </c>
      <c r="K50" s="17">
        <v>5326</v>
      </c>
      <c r="L50" s="17">
        <v>5326</v>
      </c>
      <c r="M50" s="17">
        <v>5326</v>
      </c>
      <c r="N50" s="17">
        <v>5326</v>
      </c>
      <c r="O50" s="17">
        <v>5326</v>
      </c>
      <c r="P50" s="17">
        <v>5326</v>
      </c>
      <c r="R50" s="8">
        <v>4</v>
      </c>
      <c r="S50" s="8">
        <v>3</v>
      </c>
      <c r="T50" s="8">
        <v>1</v>
      </c>
      <c r="U50" s="8">
        <v>1</v>
      </c>
      <c r="V50" s="8">
        <v>1</v>
      </c>
      <c r="W50" s="9">
        <v>5326</v>
      </c>
    </row>
    <row r="51" spans="1:23" ht="12" customHeight="1" x14ac:dyDescent="0.3">
      <c r="A51" s="16" t="s">
        <v>53</v>
      </c>
      <c r="B51" s="16" t="s">
        <v>71</v>
      </c>
      <c r="C51" s="16" t="s">
        <v>43</v>
      </c>
      <c r="D51" s="16" t="s">
        <v>44</v>
      </c>
      <c r="E51" s="17">
        <v>5100</v>
      </c>
      <c r="F51" s="17">
        <v>5100</v>
      </c>
      <c r="G51" s="17">
        <v>5100</v>
      </c>
      <c r="H51" s="17">
        <v>5100</v>
      </c>
      <c r="I51" s="17">
        <v>5100</v>
      </c>
      <c r="J51" s="17">
        <v>5100</v>
      </c>
      <c r="K51" s="17">
        <v>5100</v>
      </c>
      <c r="L51" s="17">
        <v>5100</v>
      </c>
      <c r="M51" s="17">
        <v>5100</v>
      </c>
      <c r="N51" s="17">
        <v>5100</v>
      </c>
      <c r="O51" s="17">
        <v>5100</v>
      </c>
      <c r="P51" s="17">
        <v>5100</v>
      </c>
      <c r="R51" s="8">
        <v>4</v>
      </c>
      <c r="S51" s="8">
        <v>3</v>
      </c>
      <c r="T51" s="8">
        <v>2</v>
      </c>
      <c r="U51" s="8">
        <v>2</v>
      </c>
      <c r="V51" s="8">
        <v>1</v>
      </c>
      <c r="W51" s="9">
        <v>5100</v>
      </c>
    </row>
    <row r="52" spans="1:23" ht="12" customHeight="1" x14ac:dyDescent="0.3">
      <c r="A52" s="16" t="s">
        <v>53</v>
      </c>
      <c r="B52" s="16" t="s">
        <v>71</v>
      </c>
      <c r="C52" s="16" t="s">
        <v>42</v>
      </c>
      <c r="D52" s="16" t="s">
        <v>36</v>
      </c>
      <c r="E52" s="17">
        <v>6965.02</v>
      </c>
      <c r="F52" s="17">
        <v>6965.02</v>
      </c>
      <c r="G52" s="17">
        <v>6965.02</v>
      </c>
      <c r="H52" s="17">
        <v>6965.02</v>
      </c>
      <c r="I52" s="17">
        <v>6965.02</v>
      </c>
      <c r="J52" s="17">
        <v>6965.02</v>
      </c>
      <c r="K52" s="17">
        <v>6965.02</v>
      </c>
      <c r="L52" s="17">
        <v>6965.02</v>
      </c>
      <c r="M52" s="17">
        <v>6965.02</v>
      </c>
      <c r="N52" s="17">
        <v>6965.02</v>
      </c>
      <c r="O52" s="17">
        <v>6965.02</v>
      </c>
      <c r="P52" s="17">
        <v>6965.02</v>
      </c>
      <c r="R52" s="8">
        <v>4</v>
      </c>
      <c r="S52" s="8">
        <v>3</v>
      </c>
      <c r="T52" s="8">
        <v>3</v>
      </c>
      <c r="U52" s="8">
        <v>1</v>
      </c>
      <c r="V52" s="8">
        <v>1</v>
      </c>
      <c r="W52" s="9">
        <v>6965.02</v>
      </c>
    </row>
    <row r="53" spans="1:23" ht="12" customHeight="1" x14ac:dyDescent="0.3">
      <c r="A53" s="16" t="s">
        <v>53</v>
      </c>
      <c r="B53" s="16" t="s">
        <v>71</v>
      </c>
      <c r="C53" s="16" t="s">
        <v>49</v>
      </c>
      <c r="D53" s="16" t="s">
        <v>44</v>
      </c>
      <c r="E53" s="17">
        <v>7965</v>
      </c>
      <c r="F53" s="17">
        <v>7965</v>
      </c>
      <c r="G53" s="17">
        <v>7965</v>
      </c>
      <c r="H53" s="17">
        <v>7965</v>
      </c>
      <c r="I53" s="17">
        <v>7965</v>
      </c>
      <c r="J53" s="17">
        <v>7965</v>
      </c>
      <c r="K53" s="17">
        <v>7965</v>
      </c>
      <c r="L53" s="17">
        <v>7965</v>
      </c>
      <c r="M53" s="17">
        <v>7965</v>
      </c>
      <c r="N53" s="17">
        <v>7965</v>
      </c>
      <c r="O53" s="17">
        <v>7965</v>
      </c>
      <c r="P53" s="17">
        <v>7965</v>
      </c>
      <c r="R53" s="8">
        <v>4</v>
      </c>
      <c r="S53" s="8">
        <v>3</v>
      </c>
      <c r="T53" s="8">
        <v>4</v>
      </c>
      <c r="U53" s="8">
        <v>2</v>
      </c>
      <c r="V53" s="8">
        <v>1</v>
      </c>
      <c r="W53" s="9">
        <v>7965</v>
      </c>
    </row>
    <row r="54" spans="1:23" ht="12" customHeight="1" x14ac:dyDescent="0.3">
      <c r="A54" s="16" t="s">
        <v>57</v>
      </c>
      <c r="B54" s="16" t="s">
        <v>60</v>
      </c>
      <c r="C54" s="16" t="s">
        <v>35</v>
      </c>
      <c r="D54" s="16" t="s">
        <v>36</v>
      </c>
      <c r="E54" s="17">
        <v>8455</v>
      </c>
      <c r="F54" s="17">
        <v>8455</v>
      </c>
      <c r="G54" s="17">
        <v>8455</v>
      </c>
      <c r="H54" s="17">
        <v>8455</v>
      </c>
      <c r="I54" s="17">
        <v>8455</v>
      </c>
      <c r="J54" s="17">
        <v>8455</v>
      </c>
      <c r="K54" s="17">
        <v>8455</v>
      </c>
      <c r="L54" s="17">
        <v>8455</v>
      </c>
      <c r="M54" s="17">
        <v>8455</v>
      </c>
      <c r="N54" s="17">
        <v>8455</v>
      </c>
      <c r="O54" s="17">
        <v>8455</v>
      </c>
      <c r="P54" s="17">
        <v>8455</v>
      </c>
      <c r="R54" s="8">
        <v>3</v>
      </c>
      <c r="S54" s="8">
        <v>1</v>
      </c>
      <c r="T54" s="8">
        <v>1</v>
      </c>
      <c r="U54" s="8">
        <v>1</v>
      </c>
      <c r="V54" s="8">
        <v>1</v>
      </c>
      <c r="W54" s="9">
        <v>8455</v>
      </c>
    </row>
    <row r="55" spans="1:23" ht="12" customHeight="1" x14ac:dyDescent="0.3">
      <c r="A55" s="16" t="s">
        <v>57</v>
      </c>
      <c r="B55" s="16" t="s">
        <v>60</v>
      </c>
      <c r="C55" s="16" t="s">
        <v>42</v>
      </c>
      <c r="D55" s="16" t="s">
        <v>36</v>
      </c>
      <c r="E55" s="17">
        <v>10170</v>
      </c>
      <c r="F55" s="17">
        <v>10170</v>
      </c>
      <c r="G55" s="17">
        <v>10170</v>
      </c>
      <c r="H55" s="17">
        <v>10170</v>
      </c>
      <c r="I55" s="17">
        <v>10170</v>
      </c>
      <c r="J55" s="17">
        <v>10170</v>
      </c>
      <c r="K55" s="17">
        <v>10170</v>
      </c>
      <c r="L55" s="17">
        <v>10170</v>
      </c>
      <c r="M55" s="17">
        <v>10170</v>
      </c>
      <c r="N55" s="17">
        <v>10170</v>
      </c>
      <c r="O55" s="17">
        <v>10170</v>
      </c>
      <c r="P55" s="17">
        <v>10170</v>
      </c>
      <c r="R55" s="8">
        <v>3</v>
      </c>
      <c r="S55" s="8">
        <v>1</v>
      </c>
      <c r="T55" s="8">
        <v>3</v>
      </c>
      <c r="U55" s="8">
        <v>1</v>
      </c>
      <c r="V55" s="8">
        <v>1</v>
      </c>
      <c r="W55" s="9">
        <v>10170</v>
      </c>
    </row>
    <row r="56" spans="1:23" ht="12" customHeight="1" x14ac:dyDescent="0.3">
      <c r="A56" s="16" t="s">
        <v>57</v>
      </c>
      <c r="B56" s="16" t="s">
        <v>60</v>
      </c>
      <c r="C56" s="16" t="s">
        <v>49</v>
      </c>
      <c r="D56" s="16" t="s">
        <v>44</v>
      </c>
      <c r="E56" s="17">
        <v>11170</v>
      </c>
      <c r="F56" s="17">
        <v>11170</v>
      </c>
      <c r="G56" s="17">
        <v>11170</v>
      </c>
      <c r="H56" s="17">
        <v>11170</v>
      </c>
      <c r="I56" s="17">
        <v>11170</v>
      </c>
      <c r="J56" s="17">
        <v>11170</v>
      </c>
      <c r="K56" s="17">
        <v>11170</v>
      </c>
      <c r="L56" s="17">
        <v>11170</v>
      </c>
      <c r="M56" s="17">
        <v>11170</v>
      </c>
      <c r="N56" s="17">
        <v>11170</v>
      </c>
      <c r="O56" s="17">
        <v>11170</v>
      </c>
      <c r="P56" s="17">
        <v>11170</v>
      </c>
      <c r="R56" s="8">
        <v>3</v>
      </c>
      <c r="S56" s="8">
        <v>1</v>
      </c>
      <c r="T56" s="8">
        <v>4</v>
      </c>
      <c r="U56" s="8">
        <v>2</v>
      </c>
      <c r="V56" s="8">
        <v>1</v>
      </c>
      <c r="W56" s="9">
        <v>11170</v>
      </c>
    </row>
    <row r="57" spans="1:23" ht="12" customHeight="1" x14ac:dyDescent="0.3">
      <c r="A57" s="16" t="s">
        <v>57</v>
      </c>
      <c r="B57" s="16" t="s">
        <v>63</v>
      </c>
      <c r="C57" s="16" t="s">
        <v>35</v>
      </c>
      <c r="D57" s="16" t="s">
        <v>36</v>
      </c>
      <c r="E57" s="17">
        <v>2860</v>
      </c>
      <c r="F57" s="17">
        <v>2860</v>
      </c>
      <c r="G57" s="17">
        <v>2860</v>
      </c>
      <c r="H57" s="17">
        <v>2860</v>
      </c>
      <c r="I57" s="17">
        <v>2860</v>
      </c>
      <c r="J57" s="17">
        <v>2860</v>
      </c>
      <c r="K57" s="17">
        <v>2860</v>
      </c>
      <c r="L57" s="17">
        <v>2860</v>
      </c>
      <c r="M57" s="17">
        <v>2860</v>
      </c>
      <c r="N57" s="17">
        <v>2860</v>
      </c>
      <c r="O57" s="17">
        <v>2860</v>
      </c>
      <c r="P57" s="17">
        <v>2860</v>
      </c>
      <c r="R57" s="8">
        <v>3</v>
      </c>
      <c r="S57" s="8">
        <v>2</v>
      </c>
      <c r="T57" s="8">
        <v>1</v>
      </c>
      <c r="U57" s="8">
        <v>1</v>
      </c>
      <c r="V57" s="8">
        <v>1</v>
      </c>
      <c r="W57" s="9">
        <v>2860</v>
      </c>
    </row>
    <row r="58" spans="1:23" ht="12" customHeight="1" x14ac:dyDescent="0.3">
      <c r="A58" s="16" t="s">
        <v>57</v>
      </c>
      <c r="B58" s="16" t="s">
        <v>63</v>
      </c>
      <c r="C58" s="16" t="s">
        <v>43</v>
      </c>
      <c r="D58" s="16" t="s">
        <v>44</v>
      </c>
      <c r="E58" s="17">
        <v>4100</v>
      </c>
      <c r="F58" s="17">
        <v>4100</v>
      </c>
      <c r="G58" s="17">
        <v>4100</v>
      </c>
      <c r="H58" s="17">
        <v>4100</v>
      </c>
      <c r="I58" s="17">
        <v>4100</v>
      </c>
      <c r="J58" s="17">
        <v>4100</v>
      </c>
      <c r="K58" s="17">
        <v>4100</v>
      </c>
      <c r="L58" s="17">
        <v>4100</v>
      </c>
      <c r="M58" s="17">
        <v>4100</v>
      </c>
      <c r="N58" s="17">
        <v>4100</v>
      </c>
      <c r="O58" s="17">
        <v>4100</v>
      </c>
      <c r="P58" s="17">
        <v>4100</v>
      </c>
      <c r="R58" s="8">
        <v>3</v>
      </c>
      <c r="S58" s="8">
        <v>2</v>
      </c>
      <c r="T58" s="8">
        <v>2</v>
      </c>
      <c r="U58" s="8">
        <v>2</v>
      </c>
      <c r="V58" s="8">
        <v>1</v>
      </c>
      <c r="W58" s="9">
        <v>4100</v>
      </c>
    </row>
    <row r="59" spans="1:23" ht="12" customHeight="1" x14ac:dyDescent="0.3">
      <c r="A59" s="16" t="s">
        <v>57</v>
      </c>
      <c r="B59" s="16" t="s">
        <v>63</v>
      </c>
      <c r="C59" s="16" t="s">
        <v>42</v>
      </c>
      <c r="D59" s="16" t="s">
        <v>36</v>
      </c>
      <c r="E59" s="18">
        <v>3520</v>
      </c>
      <c r="F59" s="18">
        <v>3520</v>
      </c>
      <c r="G59" s="18">
        <v>3520</v>
      </c>
      <c r="H59" s="18">
        <v>3520</v>
      </c>
      <c r="I59" s="18">
        <v>3520</v>
      </c>
      <c r="J59" s="18">
        <v>3520</v>
      </c>
      <c r="K59" s="18">
        <v>3520</v>
      </c>
      <c r="L59" s="18">
        <v>3520</v>
      </c>
      <c r="M59" s="18">
        <v>3520</v>
      </c>
      <c r="N59" s="18">
        <v>3520</v>
      </c>
      <c r="O59" s="18">
        <v>3520</v>
      </c>
      <c r="P59" s="18">
        <v>3520</v>
      </c>
      <c r="R59" s="8">
        <v>3</v>
      </c>
      <c r="S59" s="8">
        <v>2</v>
      </c>
      <c r="T59" s="8">
        <v>3</v>
      </c>
      <c r="U59" s="8">
        <v>1</v>
      </c>
      <c r="V59" s="8">
        <v>1</v>
      </c>
      <c r="W59" s="9">
        <v>3520</v>
      </c>
    </row>
    <row r="60" spans="1:23" ht="12" customHeight="1" x14ac:dyDescent="0.3">
      <c r="A60" s="16" t="s">
        <v>57</v>
      </c>
      <c r="B60" s="16" t="s">
        <v>63</v>
      </c>
      <c r="C60" s="16" t="s">
        <v>49</v>
      </c>
      <c r="D60" s="16" t="s">
        <v>44</v>
      </c>
      <c r="E60" s="18">
        <v>5720</v>
      </c>
      <c r="F60" s="18">
        <v>5720</v>
      </c>
      <c r="G60" s="18">
        <v>5720</v>
      </c>
      <c r="H60" s="18">
        <v>5720</v>
      </c>
      <c r="I60" s="18">
        <v>5720</v>
      </c>
      <c r="J60" s="18">
        <v>5720</v>
      </c>
      <c r="K60" s="18">
        <v>5720</v>
      </c>
      <c r="L60" s="18">
        <v>5720</v>
      </c>
      <c r="M60" s="18">
        <v>5720</v>
      </c>
      <c r="N60" s="18">
        <v>5720</v>
      </c>
      <c r="O60" s="18">
        <v>5720</v>
      </c>
      <c r="P60" s="18">
        <v>5720</v>
      </c>
      <c r="R60" s="8">
        <v>3</v>
      </c>
      <c r="S60" s="8">
        <v>2</v>
      </c>
      <c r="T60" s="8">
        <v>4</v>
      </c>
      <c r="U60" s="8">
        <v>2</v>
      </c>
      <c r="V60" s="8">
        <v>1</v>
      </c>
      <c r="W60" s="9">
        <v>5720</v>
      </c>
    </row>
    <row r="61" spans="1:23" ht="12" customHeight="1" x14ac:dyDescent="0.3">
      <c r="A61" s="16" t="s">
        <v>57</v>
      </c>
      <c r="B61" s="16" t="s">
        <v>65</v>
      </c>
      <c r="C61" s="16" t="s">
        <v>35</v>
      </c>
      <c r="D61" s="16" t="s">
        <v>36</v>
      </c>
      <c r="E61" s="18">
        <v>3850</v>
      </c>
      <c r="F61" s="18">
        <v>3850</v>
      </c>
      <c r="G61" s="18">
        <v>3850</v>
      </c>
      <c r="H61" s="18">
        <v>3850</v>
      </c>
      <c r="I61" s="18">
        <v>3850</v>
      </c>
      <c r="J61" s="18">
        <v>3850</v>
      </c>
      <c r="K61" s="18">
        <v>3850</v>
      </c>
      <c r="L61" s="18">
        <v>3850</v>
      </c>
      <c r="M61" s="18">
        <v>3850</v>
      </c>
      <c r="N61" s="18">
        <v>3850</v>
      </c>
      <c r="O61" s="18">
        <v>3850</v>
      </c>
      <c r="P61" s="18">
        <v>3850</v>
      </c>
      <c r="R61" s="8">
        <v>3</v>
      </c>
      <c r="S61" s="8">
        <v>5</v>
      </c>
      <c r="T61" s="8">
        <v>1</v>
      </c>
      <c r="U61" s="8">
        <v>1</v>
      </c>
      <c r="V61" s="8">
        <v>1</v>
      </c>
      <c r="W61" s="9">
        <v>3850</v>
      </c>
    </row>
    <row r="62" spans="1:23" ht="12" customHeight="1" x14ac:dyDescent="0.3">
      <c r="A62" s="16" t="s">
        <v>57</v>
      </c>
      <c r="B62" s="16" t="s">
        <v>65</v>
      </c>
      <c r="C62" s="16" t="s">
        <v>42</v>
      </c>
      <c r="D62" s="16" t="s">
        <v>36</v>
      </c>
      <c r="E62" s="18">
        <v>4510</v>
      </c>
      <c r="F62" s="18">
        <v>4510</v>
      </c>
      <c r="G62" s="18">
        <v>4510</v>
      </c>
      <c r="H62" s="18">
        <v>4510</v>
      </c>
      <c r="I62" s="18">
        <v>4510</v>
      </c>
      <c r="J62" s="18">
        <v>4510</v>
      </c>
      <c r="K62" s="18">
        <v>4510</v>
      </c>
      <c r="L62" s="18">
        <v>4510</v>
      </c>
      <c r="M62" s="18">
        <v>4510</v>
      </c>
      <c r="N62" s="18">
        <v>4510</v>
      </c>
      <c r="O62" s="18">
        <v>4510</v>
      </c>
      <c r="P62" s="18">
        <v>4510</v>
      </c>
      <c r="R62" s="8">
        <v>3</v>
      </c>
      <c r="S62" s="8">
        <v>5</v>
      </c>
      <c r="T62" s="8">
        <v>3</v>
      </c>
      <c r="U62" s="8">
        <v>1</v>
      </c>
      <c r="V62" s="8">
        <v>1</v>
      </c>
      <c r="W62" s="9">
        <v>4510</v>
      </c>
    </row>
    <row r="63" spans="1:23" ht="12" customHeight="1" x14ac:dyDescent="0.3">
      <c r="A63" s="16" t="s">
        <v>57</v>
      </c>
      <c r="B63" s="16" t="s">
        <v>68</v>
      </c>
      <c r="C63" s="16" t="s">
        <v>35</v>
      </c>
      <c r="D63" s="16" t="s">
        <v>36</v>
      </c>
      <c r="E63" s="18">
        <v>3190</v>
      </c>
      <c r="F63" s="18">
        <v>3190</v>
      </c>
      <c r="G63" s="18">
        <v>3190</v>
      </c>
      <c r="H63" s="18">
        <v>3190</v>
      </c>
      <c r="I63" s="18">
        <v>3190</v>
      </c>
      <c r="J63" s="18">
        <v>3190</v>
      </c>
      <c r="K63" s="18">
        <v>3190</v>
      </c>
      <c r="L63" s="18">
        <v>3190</v>
      </c>
      <c r="M63" s="18">
        <v>3190</v>
      </c>
      <c r="N63" s="18">
        <v>3190</v>
      </c>
      <c r="O63" s="18">
        <v>3190</v>
      </c>
      <c r="P63" s="18">
        <v>3190</v>
      </c>
      <c r="R63" s="8">
        <v>3</v>
      </c>
      <c r="S63" s="8">
        <v>4</v>
      </c>
      <c r="T63" s="8">
        <v>1</v>
      </c>
      <c r="U63" s="8">
        <v>1</v>
      </c>
      <c r="V63" s="8">
        <v>1</v>
      </c>
      <c r="W63" s="9">
        <v>3190</v>
      </c>
    </row>
    <row r="64" spans="1:23" ht="12" customHeight="1" x14ac:dyDescent="0.3">
      <c r="A64" s="16" t="s">
        <v>57</v>
      </c>
      <c r="B64" s="16" t="s">
        <v>68</v>
      </c>
      <c r="C64" s="16" t="s">
        <v>43</v>
      </c>
      <c r="D64" s="16" t="s">
        <v>44</v>
      </c>
      <c r="E64" s="18">
        <v>3600</v>
      </c>
      <c r="F64" s="18">
        <v>3600</v>
      </c>
      <c r="G64" s="18">
        <v>3600</v>
      </c>
      <c r="H64" s="18">
        <v>3600</v>
      </c>
      <c r="I64" s="18">
        <v>3600</v>
      </c>
      <c r="J64" s="18">
        <v>3600</v>
      </c>
      <c r="K64" s="18">
        <v>3600</v>
      </c>
      <c r="L64" s="18">
        <v>3600</v>
      </c>
      <c r="M64" s="18">
        <v>3600</v>
      </c>
      <c r="N64" s="18">
        <v>3600</v>
      </c>
      <c r="O64" s="18">
        <v>3600</v>
      </c>
      <c r="P64" s="18">
        <v>3600</v>
      </c>
      <c r="R64" s="8">
        <v>3</v>
      </c>
      <c r="S64" s="8">
        <v>4</v>
      </c>
      <c r="T64" s="8">
        <v>2</v>
      </c>
      <c r="U64" s="8">
        <v>2</v>
      </c>
      <c r="V64" s="8">
        <v>1</v>
      </c>
      <c r="W64" s="9">
        <v>3600</v>
      </c>
    </row>
    <row r="65" spans="1:23" ht="12" customHeight="1" x14ac:dyDescent="0.3">
      <c r="A65" s="16" t="s">
        <v>57</v>
      </c>
      <c r="B65" s="16" t="s">
        <v>68</v>
      </c>
      <c r="C65" s="16" t="s">
        <v>42</v>
      </c>
      <c r="D65" s="16" t="s">
        <v>36</v>
      </c>
      <c r="E65" s="18">
        <v>3850</v>
      </c>
      <c r="F65" s="18">
        <v>3850</v>
      </c>
      <c r="G65" s="18">
        <v>3850</v>
      </c>
      <c r="H65" s="18">
        <v>3850</v>
      </c>
      <c r="I65" s="18">
        <v>3850</v>
      </c>
      <c r="J65" s="18">
        <v>3850</v>
      </c>
      <c r="K65" s="18">
        <v>3850</v>
      </c>
      <c r="L65" s="18">
        <v>3850</v>
      </c>
      <c r="M65" s="18">
        <v>3850</v>
      </c>
      <c r="N65" s="18">
        <v>3850</v>
      </c>
      <c r="O65" s="18">
        <v>3850</v>
      </c>
      <c r="P65" s="18">
        <v>3850</v>
      </c>
      <c r="R65" s="8">
        <v>3</v>
      </c>
      <c r="S65" s="8">
        <v>4</v>
      </c>
      <c r="T65" s="8">
        <v>3</v>
      </c>
      <c r="U65" s="8">
        <v>1</v>
      </c>
      <c r="V65" s="8">
        <v>1</v>
      </c>
      <c r="W65" s="9">
        <v>3850</v>
      </c>
    </row>
    <row r="66" spans="1:23" ht="12" customHeight="1" x14ac:dyDescent="0.3">
      <c r="A66" s="16" t="s">
        <v>57</v>
      </c>
      <c r="B66" s="16" t="s">
        <v>68</v>
      </c>
      <c r="C66" s="16" t="s">
        <v>49</v>
      </c>
      <c r="D66" s="16" t="s">
        <v>44</v>
      </c>
      <c r="E66" s="18">
        <v>6050</v>
      </c>
      <c r="F66" s="18">
        <v>6050</v>
      </c>
      <c r="G66" s="18">
        <v>6050</v>
      </c>
      <c r="H66" s="18">
        <v>6050</v>
      </c>
      <c r="I66" s="18">
        <v>6050</v>
      </c>
      <c r="J66" s="18">
        <v>6050</v>
      </c>
      <c r="K66" s="18">
        <v>6050</v>
      </c>
      <c r="L66" s="18">
        <v>6050</v>
      </c>
      <c r="M66" s="18">
        <v>6050</v>
      </c>
      <c r="N66" s="18">
        <v>6050</v>
      </c>
      <c r="O66" s="18">
        <v>6050</v>
      </c>
      <c r="P66" s="18">
        <v>6050</v>
      </c>
      <c r="R66" s="8">
        <v>3</v>
      </c>
      <c r="S66" s="8">
        <v>4</v>
      </c>
      <c r="T66" s="8">
        <v>4</v>
      </c>
      <c r="U66" s="8">
        <v>2</v>
      </c>
      <c r="V66" s="8">
        <v>1</v>
      </c>
      <c r="W66" s="9">
        <v>6050</v>
      </c>
    </row>
    <row r="67" spans="1:23" x14ac:dyDescent="0.3">
      <c r="R67" s="10">
        <v>1</v>
      </c>
      <c r="S67" s="10">
        <v>2</v>
      </c>
      <c r="T67" s="10">
        <v>1</v>
      </c>
      <c r="U67" s="10">
        <v>1</v>
      </c>
      <c r="V67" s="10">
        <v>2</v>
      </c>
      <c r="W67" s="11">
        <v>4470</v>
      </c>
    </row>
    <row r="68" spans="1:23" x14ac:dyDescent="0.3">
      <c r="R68" s="10">
        <v>1</v>
      </c>
      <c r="S68" s="10">
        <v>2</v>
      </c>
      <c r="T68" s="10">
        <v>3</v>
      </c>
      <c r="U68" s="10">
        <v>1</v>
      </c>
      <c r="V68" s="10">
        <v>2</v>
      </c>
      <c r="W68" s="11">
        <v>5630</v>
      </c>
    </row>
    <row r="69" spans="1:23" x14ac:dyDescent="0.3">
      <c r="R69" s="10">
        <v>1</v>
      </c>
      <c r="S69" s="10">
        <v>2</v>
      </c>
      <c r="T69" s="10">
        <v>4</v>
      </c>
      <c r="U69" s="10">
        <v>2</v>
      </c>
      <c r="V69" s="10">
        <v>2</v>
      </c>
      <c r="W69" s="11">
        <v>5300</v>
      </c>
    </row>
    <row r="70" spans="1:23" x14ac:dyDescent="0.3">
      <c r="R70" s="10">
        <v>1</v>
      </c>
      <c r="S70" s="10">
        <v>5</v>
      </c>
      <c r="T70" s="10">
        <v>1</v>
      </c>
      <c r="U70" s="10">
        <v>1</v>
      </c>
      <c r="V70" s="10">
        <v>2</v>
      </c>
      <c r="W70" s="11">
        <v>6270</v>
      </c>
    </row>
    <row r="71" spans="1:23" x14ac:dyDescent="0.3">
      <c r="R71" s="10">
        <v>1</v>
      </c>
      <c r="S71" s="10">
        <v>5</v>
      </c>
      <c r="T71" s="10">
        <v>3</v>
      </c>
      <c r="U71" s="10">
        <v>1</v>
      </c>
      <c r="V71" s="10">
        <v>2</v>
      </c>
      <c r="W71" s="11">
        <v>5610</v>
      </c>
    </row>
    <row r="72" spans="1:23" x14ac:dyDescent="0.3">
      <c r="R72" s="10">
        <v>1</v>
      </c>
      <c r="S72" s="10">
        <v>4</v>
      </c>
      <c r="T72" s="10">
        <v>1</v>
      </c>
      <c r="U72" s="10">
        <v>1</v>
      </c>
      <c r="V72" s="10">
        <v>2</v>
      </c>
      <c r="W72" s="11">
        <v>3840</v>
      </c>
    </row>
    <row r="73" spans="1:23" x14ac:dyDescent="0.3">
      <c r="R73" s="10">
        <v>1</v>
      </c>
      <c r="S73" s="10">
        <v>4</v>
      </c>
      <c r="T73" s="10">
        <v>2</v>
      </c>
      <c r="U73" s="10">
        <v>2</v>
      </c>
      <c r="V73" s="10">
        <v>2</v>
      </c>
      <c r="W73" s="11">
        <v>7590</v>
      </c>
    </row>
    <row r="74" spans="1:23" x14ac:dyDescent="0.3">
      <c r="R74" s="10">
        <v>1</v>
      </c>
      <c r="S74" s="10">
        <v>4</v>
      </c>
      <c r="T74" s="10">
        <v>3</v>
      </c>
      <c r="U74" s="10">
        <v>1</v>
      </c>
      <c r="V74" s="10">
        <v>2</v>
      </c>
      <c r="W74" s="11">
        <v>5315</v>
      </c>
    </row>
    <row r="75" spans="1:23" x14ac:dyDescent="0.3">
      <c r="R75" s="10">
        <v>1</v>
      </c>
      <c r="S75" s="10">
        <v>4</v>
      </c>
      <c r="T75" s="10">
        <v>4</v>
      </c>
      <c r="U75" s="10">
        <v>2</v>
      </c>
      <c r="V75" s="10">
        <v>2</v>
      </c>
      <c r="W75" s="11">
        <v>6315</v>
      </c>
    </row>
    <row r="76" spans="1:23" x14ac:dyDescent="0.3">
      <c r="R76" s="10">
        <v>1</v>
      </c>
      <c r="S76" s="10">
        <v>3</v>
      </c>
      <c r="T76" s="10">
        <v>1</v>
      </c>
      <c r="U76" s="10">
        <v>1</v>
      </c>
      <c r="V76" s="10">
        <v>2</v>
      </c>
      <c r="W76" s="11">
        <v>3980</v>
      </c>
    </row>
    <row r="77" spans="1:23" x14ac:dyDescent="0.3">
      <c r="R77" s="10">
        <v>1</v>
      </c>
      <c r="S77" s="10">
        <v>3</v>
      </c>
      <c r="T77" s="10">
        <v>3</v>
      </c>
      <c r="U77" s="10">
        <v>1</v>
      </c>
      <c r="V77" s="10">
        <v>2</v>
      </c>
      <c r="W77" s="11">
        <v>5245</v>
      </c>
    </row>
    <row r="78" spans="1:23" x14ac:dyDescent="0.3">
      <c r="R78" s="10">
        <v>1</v>
      </c>
      <c r="S78" s="10">
        <v>3</v>
      </c>
      <c r="T78" s="10">
        <v>4</v>
      </c>
      <c r="U78" s="10">
        <v>2</v>
      </c>
      <c r="V78" s="10">
        <v>2</v>
      </c>
      <c r="W78" s="11">
        <v>5300</v>
      </c>
    </row>
    <row r="79" spans="1:23" x14ac:dyDescent="0.3">
      <c r="R79" s="10">
        <v>2</v>
      </c>
      <c r="S79" s="10">
        <v>1</v>
      </c>
      <c r="T79" s="10">
        <v>1</v>
      </c>
      <c r="U79" s="10">
        <v>1</v>
      </c>
      <c r="V79" s="10">
        <v>2</v>
      </c>
      <c r="W79" s="11">
        <v>8210</v>
      </c>
    </row>
    <row r="80" spans="1:23" x14ac:dyDescent="0.3">
      <c r="R80" s="10">
        <v>2</v>
      </c>
      <c r="S80" s="10">
        <v>1</v>
      </c>
      <c r="T80" s="10">
        <v>2</v>
      </c>
      <c r="U80" s="10">
        <v>2</v>
      </c>
      <c r="V80" s="10">
        <v>2</v>
      </c>
      <c r="W80" s="11">
        <v>5200</v>
      </c>
    </row>
    <row r="81" spans="18:23" x14ac:dyDescent="0.3">
      <c r="R81" s="10">
        <v>2</v>
      </c>
      <c r="S81" s="10">
        <v>1</v>
      </c>
      <c r="T81" s="10">
        <v>3</v>
      </c>
      <c r="U81" s="10">
        <v>1</v>
      </c>
      <c r="V81" s="10">
        <v>2</v>
      </c>
      <c r="W81" s="11">
        <v>9602</v>
      </c>
    </row>
    <row r="82" spans="18:23" x14ac:dyDescent="0.3">
      <c r="R82" s="10">
        <v>2</v>
      </c>
      <c r="S82" s="10">
        <v>1</v>
      </c>
      <c r="T82" s="10">
        <v>4</v>
      </c>
      <c r="U82" s="10">
        <v>2</v>
      </c>
      <c r="V82" s="10">
        <v>2</v>
      </c>
      <c r="W82" s="11">
        <v>10600</v>
      </c>
    </row>
    <row r="83" spans="18:23" x14ac:dyDescent="0.3">
      <c r="R83" s="10">
        <v>2</v>
      </c>
      <c r="S83" s="10">
        <v>4</v>
      </c>
      <c r="T83" s="10">
        <v>1</v>
      </c>
      <c r="U83" s="10">
        <v>1</v>
      </c>
      <c r="V83" s="10">
        <v>2</v>
      </c>
      <c r="W83" s="11">
        <v>4400</v>
      </c>
    </row>
    <row r="84" spans="18:23" x14ac:dyDescent="0.3">
      <c r="R84" s="10">
        <v>2</v>
      </c>
      <c r="S84" s="10">
        <v>4</v>
      </c>
      <c r="T84" s="10">
        <v>2</v>
      </c>
      <c r="U84" s="10">
        <v>2</v>
      </c>
      <c r="V84" s="10">
        <v>2</v>
      </c>
      <c r="W84" s="11">
        <v>6600</v>
      </c>
    </row>
    <row r="85" spans="18:23" x14ac:dyDescent="0.3">
      <c r="R85" s="10">
        <v>2</v>
      </c>
      <c r="S85" s="10">
        <v>4</v>
      </c>
      <c r="T85" s="10">
        <v>3</v>
      </c>
      <c r="U85" s="10">
        <v>1</v>
      </c>
      <c r="V85" s="10">
        <v>2</v>
      </c>
      <c r="W85" s="11">
        <v>5060</v>
      </c>
    </row>
    <row r="86" spans="18:23" x14ac:dyDescent="0.3">
      <c r="R86" s="10">
        <v>2</v>
      </c>
      <c r="S86" s="10">
        <v>4</v>
      </c>
      <c r="T86" s="10">
        <v>4</v>
      </c>
      <c r="U86" s="10">
        <v>2</v>
      </c>
      <c r="V86" s="10">
        <v>2</v>
      </c>
      <c r="W86" s="11">
        <v>7260</v>
      </c>
    </row>
    <row r="87" spans="18:23" x14ac:dyDescent="0.3">
      <c r="R87" s="10">
        <v>2</v>
      </c>
      <c r="S87" s="10">
        <v>3</v>
      </c>
      <c r="T87" s="10">
        <v>1</v>
      </c>
      <c r="U87" s="10">
        <v>1</v>
      </c>
      <c r="V87" s="10">
        <v>2</v>
      </c>
      <c r="W87" s="11">
        <v>2640</v>
      </c>
    </row>
    <row r="88" spans="18:23" x14ac:dyDescent="0.3">
      <c r="R88" s="10">
        <v>2</v>
      </c>
      <c r="S88" s="10">
        <v>3</v>
      </c>
      <c r="T88" s="10">
        <v>3</v>
      </c>
      <c r="U88" s="10">
        <v>1</v>
      </c>
      <c r="V88" s="10">
        <v>2</v>
      </c>
      <c r="W88" s="11">
        <v>3300</v>
      </c>
    </row>
    <row r="89" spans="18:23" x14ac:dyDescent="0.3">
      <c r="R89" s="10">
        <v>5</v>
      </c>
      <c r="S89" s="10">
        <v>1</v>
      </c>
      <c r="T89" s="10">
        <v>1</v>
      </c>
      <c r="U89" s="10">
        <v>1</v>
      </c>
      <c r="V89" s="10">
        <v>2</v>
      </c>
      <c r="W89" s="11">
        <v>8910</v>
      </c>
    </row>
    <row r="90" spans="18:23" x14ac:dyDescent="0.3">
      <c r="R90" s="10">
        <v>5</v>
      </c>
      <c r="S90" s="10">
        <v>1</v>
      </c>
      <c r="T90" s="10">
        <v>3</v>
      </c>
      <c r="U90" s="10">
        <v>1</v>
      </c>
      <c r="V90" s="10">
        <v>2</v>
      </c>
      <c r="W90" s="11">
        <v>10450</v>
      </c>
    </row>
    <row r="91" spans="18:23" x14ac:dyDescent="0.3">
      <c r="R91" s="10">
        <v>5</v>
      </c>
      <c r="S91" s="10">
        <v>1</v>
      </c>
      <c r="T91" s="10">
        <v>4</v>
      </c>
      <c r="U91" s="10">
        <v>2</v>
      </c>
      <c r="V91" s="10">
        <v>2</v>
      </c>
      <c r="W91" s="11">
        <v>12650</v>
      </c>
    </row>
    <row r="92" spans="18:23" x14ac:dyDescent="0.3">
      <c r="R92" s="10">
        <v>5</v>
      </c>
      <c r="S92" s="10">
        <v>2</v>
      </c>
      <c r="T92" s="10">
        <v>1</v>
      </c>
      <c r="U92" s="10">
        <v>1</v>
      </c>
      <c r="V92" s="10">
        <v>2</v>
      </c>
      <c r="W92" s="11">
        <v>7150</v>
      </c>
    </row>
    <row r="93" spans="18:23" x14ac:dyDescent="0.3">
      <c r="R93" s="10">
        <v>5</v>
      </c>
      <c r="S93" s="10">
        <v>2</v>
      </c>
      <c r="T93" s="10">
        <v>3</v>
      </c>
      <c r="U93" s="10">
        <v>1</v>
      </c>
      <c r="V93" s="10">
        <v>2</v>
      </c>
      <c r="W93" s="11">
        <v>8030</v>
      </c>
    </row>
    <row r="94" spans="18:23" x14ac:dyDescent="0.3">
      <c r="R94" s="10">
        <v>5</v>
      </c>
      <c r="S94" s="10">
        <v>2</v>
      </c>
      <c r="T94" s="10">
        <v>4</v>
      </c>
      <c r="U94" s="10">
        <v>2</v>
      </c>
      <c r="V94" s="10">
        <v>2</v>
      </c>
      <c r="W94" s="11">
        <v>10230</v>
      </c>
    </row>
    <row r="95" spans="18:23" x14ac:dyDescent="0.3">
      <c r="R95" s="10">
        <v>5</v>
      </c>
      <c r="S95" s="10">
        <v>4</v>
      </c>
      <c r="T95" s="10">
        <v>1</v>
      </c>
      <c r="U95" s="10">
        <v>1</v>
      </c>
      <c r="V95" s="10">
        <v>2</v>
      </c>
      <c r="W95" s="11">
        <v>2000</v>
      </c>
    </row>
    <row r="96" spans="18:23" x14ac:dyDescent="0.3">
      <c r="R96" s="10">
        <v>5</v>
      </c>
      <c r="S96" s="10">
        <v>4</v>
      </c>
      <c r="T96" s="10">
        <v>2</v>
      </c>
      <c r="U96" s="10">
        <v>2</v>
      </c>
      <c r="V96" s="10">
        <v>2</v>
      </c>
      <c r="W96" s="11">
        <v>4400</v>
      </c>
    </row>
    <row r="97" spans="18:23" x14ac:dyDescent="0.3">
      <c r="R97" s="10">
        <v>5</v>
      </c>
      <c r="S97" s="10">
        <v>4</v>
      </c>
      <c r="T97" s="10">
        <v>3</v>
      </c>
      <c r="U97" s="10">
        <v>1</v>
      </c>
      <c r="V97" s="10">
        <v>2</v>
      </c>
      <c r="W97" s="11">
        <v>2750</v>
      </c>
    </row>
    <row r="98" spans="18:23" x14ac:dyDescent="0.3">
      <c r="R98" s="10">
        <v>5</v>
      </c>
      <c r="S98" s="10">
        <v>4</v>
      </c>
      <c r="T98" s="10">
        <v>4</v>
      </c>
      <c r="U98" s="10">
        <v>2</v>
      </c>
      <c r="V98" s="10">
        <v>2</v>
      </c>
      <c r="W98" s="11">
        <v>4950</v>
      </c>
    </row>
    <row r="99" spans="18:23" x14ac:dyDescent="0.3">
      <c r="R99" s="10">
        <v>5</v>
      </c>
      <c r="S99" s="10">
        <v>3</v>
      </c>
      <c r="T99" s="10">
        <v>1</v>
      </c>
      <c r="U99" s="10">
        <v>1</v>
      </c>
      <c r="V99" s="10">
        <v>2</v>
      </c>
      <c r="W99" s="11">
        <v>7920</v>
      </c>
    </row>
    <row r="100" spans="18:23" x14ac:dyDescent="0.3">
      <c r="R100" s="10">
        <v>5</v>
      </c>
      <c r="S100" s="10">
        <v>3</v>
      </c>
      <c r="T100" s="10">
        <v>2</v>
      </c>
      <c r="U100" s="10">
        <v>2</v>
      </c>
      <c r="V100" s="10">
        <v>2</v>
      </c>
      <c r="W100" s="11">
        <v>5200</v>
      </c>
    </row>
    <row r="101" spans="18:23" x14ac:dyDescent="0.3">
      <c r="R101" s="10">
        <v>5</v>
      </c>
      <c r="S101" s="10">
        <v>3</v>
      </c>
      <c r="T101" s="10">
        <v>3</v>
      </c>
      <c r="U101" s="10">
        <v>1</v>
      </c>
      <c r="V101" s="10">
        <v>2</v>
      </c>
      <c r="W101" s="11">
        <v>8580</v>
      </c>
    </row>
    <row r="102" spans="18:23" x14ac:dyDescent="0.3">
      <c r="R102" s="10">
        <v>5</v>
      </c>
      <c r="S102" s="10">
        <v>3</v>
      </c>
      <c r="T102" s="10">
        <v>4</v>
      </c>
      <c r="U102" s="10">
        <v>2</v>
      </c>
      <c r="V102" s="10">
        <v>2</v>
      </c>
      <c r="W102" s="11">
        <v>10780</v>
      </c>
    </row>
    <row r="103" spans="18:23" x14ac:dyDescent="0.3">
      <c r="R103" s="10">
        <v>4</v>
      </c>
      <c r="S103" s="10">
        <v>1</v>
      </c>
      <c r="T103" s="10">
        <v>1</v>
      </c>
      <c r="U103" s="10">
        <v>1</v>
      </c>
      <c r="V103" s="10">
        <v>2</v>
      </c>
      <c r="W103" s="11">
        <v>10360</v>
      </c>
    </row>
    <row r="104" spans="18:23" x14ac:dyDescent="0.3">
      <c r="R104" s="10">
        <v>4</v>
      </c>
      <c r="S104" s="10">
        <v>1</v>
      </c>
      <c r="T104" s="10">
        <v>2</v>
      </c>
      <c r="U104" s="10">
        <v>2</v>
      </c>
      <c r="V104" s="10">
        <v>2</v>
      </c>
      <c r="W104" s="11">
        <v>6100</v>
      </c>
    </row>
    <row r="105" spans="18:23" x14ac:dyDescent="0.3">
      <c r="R105" s="10">
        <v>4</v>
      </c>
      <c r="S105" s="10">
        <v>1</v>
      </c>
      <c r="T105" s="10">
        <v>3</v>
      </c>
      <c r="U105" s="10">
        <v>1</v>
      </c>
      <c r="V105" s="10">
        <v>2</v>
      </c>
      <c r="W105" s="11">
        <v>12935</v>
      </c>
    </row>
    <row r="106" spans="18:23" x14ac:dyDescent="0.3">
      <c r="R106" s="10">
        <v>4</v>
      </c>
      <c r="S106" s="10">
        <v>1</v>
      </c>
      <c r="T106" s="10">
        <v>4</v>
      </c>
      <c r="U106" s="10">
        <v>2</v>
      </c>
      <c r="V106" s="10">
        <v>2</v>
      </c>
      <c r="W106" s="11">
        <v>13930</v>
      </c>
    </row>
    <row r="107" spans="18:23" x14ac:dyDescent="0.3">
      <c r="R107" s="10">
        <v>4</v>
      </c>
      <c r="S107" s="10">
        <v>2</v>
      </c>
      <c r="T107" s="10">
        <v>1</v>
      </c>
      <c r="U107" s="10">
        <v>1</v>
      </c>
      <c r="V107" s="10">
        <v>2</v>
      </c>
      <c r="W107" s="11">
        <v>5001</v>
      </c>
    </row>
    <row r="108" spans="18:23" x14ac:dyDescent="0.3">
      <c r="R108" s="10">
        <v>4</v>
      </c>
      <c r="S108" s="10">
        <v>2</v>
      </c>
      <c r="T108" s="10">
        <v>2</v>
      </c>
      <c r="U108" s="10">
        <v>2</v>
      </c>
      <c r="V108" s="10">
        <v>2</v>
      </c>
      <c r="W108" s="11">
        <v>4900</v>
      </c>
    </row>
    <row r="109" spans="18:23" x14ac:dyDescent="0.3">
      <c r="R109" s="10">
        <v>4</v>
      </c>
      <c r="S109" s="10">
        <v>2</v>
      </c>
      <c r="T109" s="10">
        <v>3</v>
      </c>
      <c r="U109" s="10">
        <v>1</v>
      </c>
      <c r="V109" s="10">
        <v>2</v>
      </c>
      <c r="W109" s="11">
        <v>6725.02</v>
      </c>
    </row>
    <row r="110" spans="18:23" x14ac:dyDescent="0.3">
      <c r="R110" s="10">
        <v>4</v>
      </c>
      <c r="S110" s="10">
        <v>2</v>
      </c>
      <c r="T110" s="10">
        <v>4</v>
      </c>
      <c r="U110" s="10">
        <v>2</v>
      </c>
      <c r="V110" s="10">
        <v>2</v>
      </c>
      <c r="W110" s="11">
        <v>7725</v>
      </c>
    </row>
    <row r="111" spans="18:23" x14ac:dyDescent="0.3">
      <c r="R111" s="10">
        <v>4</v>
      </c>
      <c r="S111" s="10">
        <v>5</v>
      </c>
      <c r="T111" s="10">
        <v>1</v>
      </c>
      <c r="U111" s="10">
        <v>1</v>
      </c>
      <c r="V111" s="10">
        <v>2</v>
      </c>
      <c r="W111" s="11">
        <v>2310</v>
      </c>
    </row>
    <row r="112" spans="18:23" x14ac:dyDescent="0.3">
      <c r="R112" s="10">
        <v>4</v>
      </c>
      <c r="S112" s="10">
        <v>5</v>
      </c>
      <c r="T112" s="10">
        <v>2</v>
      </c>
      <c r="U112" s="10">
        <v>2</v>
      </c>
      <c r="V112" s="10">
        <v>2</v>
      </c>
      <c r="W112" s="11">
        <v>3100</v>
      </c>
    </row>
    <row r="113" spans="18:23" x14ac:dyDescent="0.3">
      <c r="R113" s="10">
        <v>4</v>
      </c>
      <c r="S113" s="10">
        <v>5</v>
      </c>
      <c r="T113" s="10">
        <v>3</v>
      </c>
      <c r="U113" s="10">
        <v>1</v>
      </c>
      <c r="V113" s="10">
        <v>2</v>
      </c>
      <c r="W113" s="11">
        <v>2970</v>
      </c>
    </row>
    <row r="114" spans="18:23" x14ac:dyDescent="0.3">
      <c r="R114" s="10">
        <v>4</v>
      </c>
      <c r="S114" s="10">
        <v>5</v>
      </c>
      <c r="T114" s="10">
        <v>4</v>
      </c>
      <c r="U114" s="10">
        <v>2</v>
      </c>
      <c r="V114" s="10">
        <v>2</v>
      </c>
      <c r="W114" s="11">
        <v>5170</v>
      </c>
    </row>
    <row r="115" spans="18:23" x14ac:dyDescent="0.3">
      <c r="R115" s="10">
        <v>4</v>
      </c>
      <c r="S115" s="10">
        <v>3</v>
      </c>
      <c r="T115" s="10">
        <v>1</v>
      </c>
      <c r="U115" s="10">
        <v>1</v>
      </c>
      <c r="V115" s="10">
        <v>2</v>
      </c>
      <c r="W115" s="11">
        <v>5326</v>
      </c>
    </row>
    <row r="116" spans="18:23" x14ac:dyDescent="0.3">
      <c r="R116" s="10">
        <v>4</v>
      </c>
      <c r="S116" s="10">
        <v>3</v>
      </c>
      <c r="T116" s="10">
        <v>2</v>
      </c>
      <c r="U116" s="10">
        <v>2</v>
      </c>
      <c r="V116" s="10">
        <v>2</v>
      </c>
      <c r="W116" s="11">
        <v>5100</v>
      </c>
    </row>
    <row r="117" spans="18:23" x14ac:dyDescent="0.3">
      <c r="R117" s="10">
        <v>4</v>
      </c>
      <c r="S117" s="10">
        <v>3</v>
      </c>
      <c r="T117" s="10">
        <v>3</v>
      </c>
      <c r="U117" s="10">
        <v>1</v>
      </c>
      <c r="V117" s="10">
        <v>2</v>
      </c>
      <c r="W117" s="11">
        <v>6965.02</v>
      </c>
    </row>
    <row r="118" spans="18:23" x14ac:dyDescent="0.3">
      <c r="R118" s="10">
        <v>4</v>
      </c>
      <c r="S118" s="10">
        <v>3</v>
      </c>
      <c r="T118" s="10">
        <v>4</v>
      </c>
      <c r="U118" s="10">
        <v>2</v>
      </c>
      <c r="V118" s="10">
        <v>2</v>
      </c>
      <c r="W118" s="11">
        <v>7965</v>
      </c>
    </row>
    <row r="119" spans="18:23" x14ac:dyDescent="0.3">
      <c r="R119" s="10">
        <v>3</v>
      </c>
      <c r="S119" s="10">
        <v>1</v>
      </c>
      <c r="T119" s="10">
        <v>1</v>
      </c>
      <c r="U119" s="10">
        <v>1</v>
      </c>
      <c r="V119" s="10">
        <v>2</v>
      </c>
      <c r="W119" s="11">
        <v>8455</v>
      </c>
    </row>
    <row r="120" spans="18:23" x14ac:dyDescent="0.3">
      <c r="R120" s="10">
        <v>3</v>
      </c>
      <c r="S120" s="10">
        <v>1</v>
      </c>
      <c r="T120" s="10">
        <v>3</v>
      </c>
      <c r="U120" s="10">
        <v>1</v>
      </c>
      <c r="V120" s="10">
        <v>2</v>
      </c>
      <c r="W120" s="11">
        <v>10170</v>
      </c>
    </row>
    <row r="121" spans="18:23" x14ac:dyDescent="0.3">
      <c r="R121" s="10">
        <v>3</v>
      </c>
      <c r="S121" s="10">
        <v>1</v>
      </c>
      <c r="T121" s="10">
        <v>4</v>
      </c>
      <c r="U121" s="10">
        <v>2</v>
      </c>
      <c r="V121" s="10">
        <v>2</v>
      </c>
      <c r="W121" s="11">
        <v>11170</v>
      </c>
    </row>
    <row r="122" spans="18:23" x14ac:dyDescent="0.3">
      <c r="R122" s="10">
        <v>3</v>
      </c>
      <c r="S122" s="10">
        <v>2</v>
      </c>
      <c r="T122" s="10">
        <v>1</v>
      </c>
      <c r="U122" s="10">
        <v>1</v>
      </c>
      <c r="V122" s="10">
        <v>2</v>
      </c>
      <c r="W122" s="11">
        <v>2860</v>
      </c>
    </row>
    <row r="123" spans="18:23" x14ac:dyDescent="0.3">
      <c r="R123" s="10">
        <v>3</v>
      </c>
      <c r="S123" s="10">
        <v>2</v>
      </c>
      <c r="T123" s="10">
        <v>2</v>
      </c>
      <c r="U123" s="10">
        <v>2</v>
      </c>
      <c r="V123" s="10">
        <v>2</v>
      </c>
      <c r="W123" s="11">
        <v>4100</v>
      </c>
    </row>
    <row r="124" spans="18:23" x14ac:dyDescent="0.3">
      <c r="R124" s="10">
        <v>3</v>
      </c>
      <c r="S124" s="10">
        <v>2</v>
      </c>
      <c r="T124" s="10">
        <v>3</v>
      </c>
      <c r="U124" s="10">
        <v>1</v>
      </c>
      <c r="V124" s="10">
        <v>2</v>
      </c>
      <c r="W124" s="11">
        <v>3520</v>
      </c>
    </row>
    <row r="125" spans="18:23" x14ac:dyDescent="0.3">
      <c r="R125" s="10">
        <v>3</v>
      </c>
      <c r="S125" s="10">
        <v>2</v>
      </c>
      <c r="T125" s="10">
        <v>4</v>
      </c>
      <c r="U125" s="10">
        <v>2</v>
      </c>
      <c r="V125" s="10">
        <v>2</v>
      </c>
      <c r="W125" s="11">
        <v>5720</v>
      </c>
    </row>
    <row r="126" spans="18:23" x14ac:dyDescent="0.3">
      <c r="R126" s="10">
        <v>3</v>
      </c>
      <c r="S126" s="10">
        <v>5</v>
      </c>
      <c r="T126" s="10">
        <v>1</v>
      </c>
      <c r="U126" s="10">
        <v>1</v>
      </c>
      <c r="V126" s="10">
        <v>2</v>
      </c>
      <c r="W126" s="11">
        <v>3850</v>
      </c>
    </row>
    <row r="127" spans="18:23" x14ac:dyDescent="0.3">
      <c r="R127" s="10">
        <v>3</v>
      </c>
      <c r="S127" s="10">
        <v>5</v>
      </c>
      <c r="T127" s="10">
        <v>3</v>
      </c>
      <c r="U127" s="10">
        <v>1</v>
      </c>
      <c r="V127" s="10">
        <v>2</v>
      </c>
      <c r="W127" s="11">
        <v>4510</v>
      </c>
    </row>
    <row r="128" spans="18:23" x14ac:dyDescent="0.3">
      <c r="R128" s="10">
        <v>3</v>
      </c>
      <c r="S128" s="10">
        <v>4</v>
      </c>
      <c r="T128" s="10">
        <v>1</v>
      </c>
      <c r="U128" s="10">
        <v>1</v>
      </c>
      <c r="V128" s="10">
        <v>2</v>
      </c>
      <c r="W128" s="11">
        <v>3190</v>
      </c>
    </row>
    <row r="129" spans="18:23" x14ac:dyDescent="0.3">
      <c r="R129" s="10">
        <v>3</v>
      </c>
      <c r="S129" s="10">
        <v>4</v>
      </c>
      <c r="T129" s="10">
        <v>2</v>
      </c>
      <c r="U129" s="10">
        <v>2</v>
      </c>
      <c r="V129" s="10">
        <v>2</v>
      </c>
      <c r="W129" s="11">
        <v>3600</v>
      </c>
    </row>
    <row r="130" spans="18:23" x14ac:dyDescent="0.3">
      <c r="R130" s="10">
        <v>3</v>
      </c>
      <c r="S130" s="10">
        <v>4</v>
      </c>
      <c r="T130" s="10">
        <v>3</v>
      </c>
      <c r="U130" s="10">
        <v>1</v>
      </c>
      <c r="V130" s="10">
        <v>2</v>
      </c>
      <c r="W130" s="11">
        <v>3850</v>
      </c>
    </row>
    <row r="131" spans="18:23" x14ac:dyDescent="0.3">
      <c r="R131" s="10">
        <v>3</v>
      </c>
      <c r="S131" s="10">
        <v>4</v>
      </c>
      <c r="T131" s="10">
        <v>4</v>
      </c>
      <c r="U131" s="10">
        <v>2</v>
      </c>
      <c r="V131" s="10">
        <v>2</v>
      </c>
      <c r="W131" s="11">
        <v>6050</v>
      </c>
    </row>
    <row r="132" spans="18:23" x14ac:dyDescent="0.3">
      <c r="R132" s="8">
        <v>1</v>
      </c>
      <c r="S132" s="8">
        <v>2</v>
      </c>
      <c r="T132" s="8">
        <v>1</v>
      </c>
      <c r="U132" s="8">
        <v>1</v>
      </c>
      <c r="V132" s="8">
        <v>3</v>
      </c>
      <c r="W132" s="9">
        <v>4470</v>
      </c>
    </row>
    <row r="133" spans="18:23" x14ac:dyDescent="0.3">
      <c r="R133" s="8">
        <v>1</v>
      </c>
      <c r="S133" s="8">
        <v>2</v>
      </c>
      <c r="T133" s="8">
        <v>3</v>
      </c>
      <c r="U133" s="8">
        <v>1</v>
      </c>
      <c r="V133" s="8">
        <v>3</v>
      </c>
      <c r="W133" s="9">
        <v>5630</v>
      </c>
    </row>
    <row r="134" spans="18:23" x14ac:dyDescent="0.3">
      <c r="R134" s="8">
        <v>1</v>
      </c>
      <c r="S134" s="8">
        <v>2</v>
      </c>
      <c r="T134" s="8">
        <v>4</v>
      </c>
      <c r="U134" s="8">
        <v>2</v>
      </c>
      <c r="V134" s="8">
        <v>3</v>
      </c>
      <c r="W134" s="9">
        <v>5300</v>
      </c>
    </row>
    <row r="135" spans="18:23" x14ac:dyDescent="0.3">
      <c r="R135" s="8">
        <v>1</v>
      </c>
      <c r="S135" s="8">
        <v>5</v>
      </c>
      <c r="T135" s="8">
        <v>1</v>
      </c>
      <c r="U135" s="8">
        <v>1</v>
      </c>
      <c r="V135" s="8">
        <v>3</v>
      </c>
      <c r="W135" s="9">
        <v>6270</v>
      </c>
    </row>
    <row r="136" spans="18:23" x14ac:dyDescent="0.3">
      <c r="R136" s="8">
        <v>1</v>
      </c>
      <c r="S136" s="8">
        <v>5</v>
      </c>
      <c r="T136" s="8">
        <v>3</v>
      </c>
      <c r="U136" s="8">
        <v>1</v>
      </c>
      <c r="V136" s="8">
        <v>3</v>
      </c>
      <c r="W136" s="9">
        <v>5610</v>
      </c>
    </row>
    <row r="137" spans="18:23" x14ac:dyDescent="0.3">
      <c r="R137" s="8">
        <v>1</v>
      </c>
      <c r="S137" s="8">
        <v>4</v>
      </c>
      <c r="T137" s="8">
        <v>1</v>
      </c>
      <c r="U137" s="8">
        <v>1</v>
      </c>
      <c r="V137" s="8">
        <v>3</v>
      </c>
      <c r="W137" s="9">
        <v>3840</v>
      </c>
    </row>
    <row r="138" spans="18:23" x14ac:dyDescent="0.3">
      <c r="R138" s="8">
        <v>1</v>
      </c>
      <c r="S138" s="8">
        <v>4</v>
      </c>
      <c r="T138" s="8">
        <v>2</v>
      </c>
      <c r="U138" s="8">
        <v>2</v>
      </c>
      <c r="V138" s="8">
        <v>3</v>
      </c>
      <c r="W138" s="9">
        <v>7590</v>
      </c>
    </row>
    <row r="139" spans="18:23" x14ac:dyDescent="0.3">
      <c r="R139" s="8">
        <v>1</v>
      </c>
      <c r="S139" s="8">
        <v>4</v>
      </c>
      <c r="T139" s="8">
        <v>3</v>
      </c>
      <c r="U139" s="8">
        <v>1</v>
      </c>
      <c r="V139" s="8">
        <v>3</v>
      </c>
      <c r="W139" s="9">
        <v>5315</v>
      </c>
    </row>
    <row r="140" spans="18:23" x14ac:dyDescent="0.3">
      <c r="R140" s="8">
        <v>1</v>
      </c>
      <c r="S140" s="8">
        <v>4</v>
      </c>
      <c r="T140" s="8">
        <v>4</v>
      </c>
      <c r="U140" s="8">
        <v>2</v>
      </c>
      <c r="V140" s="8">
        <v>3</v>
      </c>
      <c r="W140" s="9">
        <v>6315</v>
      </c>
    </row>
    <row r="141" spans="18:23" x14ac:dyDescent="0.3">
      <c r="R141" s="8">
        <v>1</v>
      </c>
      <c r="S141" s="8">
        <v>3</v>
      </c>
      <c r="T141" s="8">
        <v>1</v>
      </c>
      <c r="U141" s="8">
        <v>1</v>
      </c>
      <c r="V141" s="8">
        <v>3</v>
      </c>
      <c r="W141" s="9">
        <v>3980</v>
      </c>
    </row>
    <row r="142" spans="18:23" x14ac:dyDescent="0.3">
      <c r="R142" s="8">
        <v>1</v>
      </c>
      <c r="S142" s="8">
        <v>3</v>
      </c>
      <c r="T142" s="8">
        <v>3</v>
      </c>
      <c r="U142" s="8">
        <v>1</v>
      </c>
      <c r="V142" s="8">
        <v>3</v>
      </c>
      <c r="W142" s="9">
        <v>5245</v>
      </c>
    </row>
    <row r="143" spans="18:23" x14ac:dyDescent="0.3">
      <c r="R143" s="8">
        <v>1</v>
      </c>
      <c r="S143" s="8">
        <v>3</v>
      </c>
      <c r="T143" s="8">
        <v>4</v>
      </c>
      <c r="U143" s="8">
        <v>2</v>
      </c>
      <c r="V143" s="8">
        <v>3</v>
      </c>
      <c r="W143" s="9">
        <v>5300</v>
      </c>
    </row>
    <row r="144" spans="18:23" x14ac:dyDescent="0.3">
      <c r="R144" s="8">
        <v>2</v>
      </c>
      <c r="S144" s="8">
        <v>1</v>
      </c>
      <c r="T144" s="8">
        <v>1</v>
      </c>
      <c r="U144" s="8">
        <v>1</v>
      </c>
      <c r="V144" s="8">
        <v>3</v>
      </c>
      <c r="W144" s="9">
        <v>8210</v>
      </c>
    </row>
    <row r="145" spans="18:23" x14ac:dyDescent="0.3">
      <c r="R145" s="8">
        <v>2</v>
      </c>
      <c r="S145" s="8">
        <v>1</v>
      </c>
      <c r="T145" s="8">
        <v>2</v>
      </c>
      <c r="U145" s="8">
        <v>2</v>
      </c>
      <c r="V145" s="8">
        <v>3</v>
      </c>
      <c r="W145" s="9">
        <v>5200</v>
      </c>
    </row>
    <row r="146" spans="18:23" x14ac:dyDescent="0.3">
      <c r="R146" s="8">
        <v>2</v>
      </c>
      <c r="S146" s="8">
        <v>1</v>
      </c>
      <c r="T146" s="8">
        <v>3</v>
      </c>
      <c r="U146" s="8">
        <v>1</v>
      </c>
      <c r="V146" s="8">
        <v>3</v>
      </c>
      <c r="W146" s="9">
        <v>9602</v>
      </c>
    </row>
    <row r="147" spans="18:23" x14ac:dyDescent="0.3">
      <c r="R147" s="8">
        <v>2</v>
      </c>
      <c r="S147" s="8">
        <v>1</v>
      </c>
      <c r="T147" s="8">
        <v>4</v>
      </c>
      <c r="U147" s="8">
        <v>2</v>
      </c>
      <c r="V147" s="8">
        <v>3</v>
      </c>
      <c r="W147" s="9">
        <v>10600</v>
      </c>
    </row>
    <row r="148" spans="18:23" x14ac:dyDescent="0.3">
      <c r="R148" s="8">
        <v>2</v>
      </c>
      <c r="S148" s="8">
        <v>4</v>
      </c>
      <c r="T148" s="8">
        <v>1</v>
      </c>
      <c r="U148" s="8">
        <v>1</v>
      </c>
      <c r="V148" s="8">
        <v>3</v>
      </c>
      <c r="W148" s="9">
        <v>4400</v>
      </c>
    </row>
    <row r="149" spans="18:23" x14ac:dyDescent="0.3">
      <c r="R149" s="8">
        <v>2</v>
      </c>
      <c r="S149" s="8">
        <v>4</v>
      </c>
      <c r="T149" s="8">
        <v>2</v>
      </c>
      <c r="U149" s="8">
        <v>2</v>
      </c>
      <c r="V149" s="8">
        <v>3</v>
      </c>
      <c r="W149" s="9">
        <v>6600</v>
      </c>
    </row>
    <row r="150" spans="18:23" x14ac:dyDescent="0.3">
      <c r="R150" s="8">
        <v>2</v>
      </c>
      <c r="S150" s="8">
        <v>4</v>
      </c>
      <c r="T150" s="8">
        <v>3</v>
      </c>
      <c r="U150" s="8">
        <v>1</v>
      </c>
      <c r="V150" s="8">
        <v>3</v>
      </c>
      <c r="W150" s="9">
        <v>5060</v>
      </c>
    </row>
    <row r="151" spans="18:23" x14ac:dyDescent="0.3">
      <c r="R151" s="8">
        <v>2</v>
      </c>
      <c r="S151" s="8">
        <v>4</v>
      </c>
      <c r="T151" s="8">
        <v>4</v>
      </c>
      <c r="U151" s="8">
        <v>2</v>
      </c>
      <c r="V151" s="8">
        <v>3</v>
      </c>
      <c r="W151" s="9">
        <v>7260</v>
      </c>
    </row>
    <row r="152" spans="18:23" x14ac:dyDescent="0.3">
      <c r="R152" s="8">
        <v>2</v>
      </c>
      <c r="S152" s="8">
        <v>3</v>
      </c>
      <c r="T152" s="8">
        <v>1</v>
      </c>
      <c r="U152" s="8">
        <v>1</v>
      </c>
      <c r="V152" s="8">
        <v>3</v>
      </c>
      <c r="W152" s="9">
        <v>2640</v>
      </c>
    </row>
    <row r="153" spans="18:23" x14ac:dyDescent="0.3">
      <c r="R153" s="8">
        <v>2</v>
      </c>
      <c r="S153" s="8">
        <v>3</v>
      </c>
      <c r="T153" s="8">
        <v>3</v>
      </c>
      <c r="U153" s="8">
        <v>1</v>
      </c>
      <c r="V153" s="8">
        <v>3</v>
      </c>
      <c r="W153" s="9">
        <v>3300</v>
      </c>
    </row>
    <row r="154" spans="18:23" x14ac:dyDescent="0.3">
      <c r="R154" s="8">
        <v>5</v>
      </c>
      <c r="S154" s="8">
        <v>1</v>
      </c>
      <c r="T154" s="8">
        <v>1</v>
      </c>
      <c r="U154" s="8">
        <v>1</v>
      </c>
      <c r="V154" s="8">
        <v>3</v>
      </c>
      <c r="W154" s="9">
        <v>8910</v>
      </c>
    </row>
    <row r="155" spans="18:23" x14ac:dyDescent="0.3">
      <c r="R155" s="8">
        <v>5</v>
      </c>
      <c r="S155" s="8">
        <v>1</v>
      </c>
      <c r="T155" s="8">
        <v>3</v>
      </c>
      <c r="U155" s="8">
        <v>1</v>
      </c>
      <c r="V155" s="8">
        <v>3</v>
      </c>
      <c r="W155" s="9">
        <v>10450</v>
      </c>
    </row>
    <row r="156" spans="18:23" x14ac:dyDescent="0.3">
      <c r="R156" s="8">
        <v>5</v>
      </c>
      <c r="S156" s="8">
        <v>1</v>
      </c>
      <c r="T156" s="8">
        <v>4</v>
      </c>
      <c r="U156" s="8">
        <v>2</v>
      </c>
      <c r="V156" s="8">
        <v>3</v>
      </c>
      <c r="W156" s="9">
        <v>12650</v>
      </c>
    </row>
    <row r="157" spans="18:23" x14ac:dyDescent="0.3">
      <c r="R157" s="8">
        <v>5</v>
      </c>
      <c r="S157" s="8">
        <v>2</v>
      </c>
      <c r="T157" s="8">
        <v>1</v>
      </c>
      <c r="U157" s="8">
        <v>1</v>
      </c>
      <c r="V157" s="8">
        <v>3</v>
      </c>
      <c r="W157" s="9">
        <v>7150</v>
      </c>
    </row>
    <row r="158" spans="18:23" x14ac:dyDescent="0.3">
      <c r="R158" s="8">
        <v>5</v>
      </c>
      <c r="S158" s="8">
        <v>2</v>
      </c>
      <c r="T158" s="8">
        <v>3</v>
      </c>
      <c r="U158" s="8">
        <v>1</v>
      </c>
      <c r="V158" s="8">
        <v>3</v>
      </c>
      <c r="W158" s="9">
        <v>8030</v>
      </c>
    </row>
    <row r="159" spans="18:23" x14ac:dyDescent="0.3">
      <c r="R159" s="8">
        <v>5</v>
      </c>
      <c r="S159" s="8">
        <v>2</v>
      </c>
      <c r="T159" s="8">
        <v>4</v>
      </c>
      <c r="U159" s="8">
        <v>2</v>
      </c>
      <c r="V159" s="8">
        <v>3</v>
      </c>
      <c r="W159" s="9">
        <v>10230</v>
      </c>
    </row>
    <row r="160" spans="18:23" x14ac:dyDescent="0.3">
      <c r="R160" s="8">
        <v>5</v>
      </c>
      <c r="S160" s="8">
        <v>4</v>
      </c>
      <c r="T160" s="8">
        <v>1</v>
      </c>
      <c r="U160" s="8">
        <v>1</v>
      </c>
      <c r="V160" s="8">
        <v>3</v>
      </c>
      <c r="W160" s="9">
        <v>2000</v>
      </c>
    </row>
    <row r="161" spans="18:23" x14ac:dyDescent="0.3">
      <c r="R161" s="8">
        <v>5</v>
      </c>
      <c r="S161" s="8">
        <v>4</v>
      </c>
      <c r="T161" s="8">
        <v>2</v>
      </c>
      <c r="U161" s="8">
        <v>2</v>
      </c>
      <c r="V161" s="8">
        <v>3</v>
      </c>
      <c r="W161" s="9">
        <v>4400</v>
      </c>
    </row>
    <row r="162" spans="18:23" x14ac:dyDescent="0.3">
      <c r="R162" s="8">
        <v>5</v>
      </c>
      <c r="S162" s="8">
        <v>4</v>
      </c>
      <c r="T162" s="8">
        <v>3</v>
      </c>
      <c r="U162" s="8">
        <v>1</v>
      </c>
      <c r="V162" s="8">
        <v>3</v>
      </c>
      <c r="W162" s="9">
        <v>2750</v>
      </c>
    </row>
    <row r="163" spans="18:23" x14ac:dyDescent="0.3">
      <c r="R163" s="8">
        <v>5</v>
      </c>
      <c r="S163" s="8">
        <v>4</v>
      </c>
      <c r="T163" s="8">
        <v>4</v>
      </c>
      <c r="U163" s="8">
        <v>2</v>
      </c>
      <c r="V163" s="8">
        <v>3</v>
      </c>
      <c r="W163" s="9">
        <v>4950</v>
      </c>
    </row>
    <row r="164" spans="18:23" x14ac:dyDescent="0.3">
      <c r="R164" s="8">
        <v>5</v>
      </c>
      <c r="S164" s="8">
        <v>3</v>
      </c>
      <c r="T164" s="8">
        <v>1</v>
      </c>
      <c r="U164" s="8">
        <v>1</v>
      </c>
      <c r="V164" s="8">
        <v>3</v>
      </c>
      <c r="W164" s="9">
        <v>7920</v>
      </c>
    </row>
    <row r="165" spans="18:23" x14ac:dyDescent="0.3">
      <c r="R165" s="8">
        <v>5</v>
      </c>
      <c r="S165" s="8">
        <v>3</v>
      </c>
      <c r="T165" s="8">
        <v>2</v>
      </c>
      <c r="U165" s="8">
        <v>2</v>
      </c>
      <c r="V165" s="8">
        <v>3</v>
      </c>
      <c r="W165" s="9">
        <v>5200</v>
      </c>
    </row>
    <row r="166" spans="18:23" x14ac:dyDescent="0.3">
      <c r="R166" s="8">
        <v>5</v>
      </c>
      <c r="S166" s="8">
        <v>3</v>
      </c>
      <c r="T166" s="8">
        <v>3</v>
      </c>
      <c r="U166" s="8">
        <v>1</v>
      </c>
      <c r="V166" s="8">
        <v>3</v>
      </c>
      <c r="W166" s="9">
        <v>8580</v>
      </c>
    </row>
    <row r="167" spans="18:23" x14ac:dyDescent="0.3">
      <c r="R167" s="8">
        <v>5</v>
      </c>
      <c r="S167" s="8">
        <v>3</v>
      </c>
      <c r="T167" s="8">
        <v>4</v>
      </c>
      <c r="U167" s="8">
        <v>2</v>
      </c>
      <c r="V167" s="8">
        <v>3</v>
      </c>
      <c r="W167" s="9">
        <v>10780</v>
      </c>
    </row>
    <row r="168" spans="18:23" x14ac:dyDescent="0.3">
      <c r="R168" s="8">
        <v>4</v>
      </c>
      <c r="S168" s="8">
        <v>1</v>
      </c>
      <c r="T168" s="8">
        <v>1</v>
      </c>
      <c r="U168" s="8">
        <v>1</v>
      </c>
      <c r="V168" s="8">
        <v>3</v>
      </c>
      <c r="W168" s="9">
        <v>10360</v>
      </c>
    </row>
    <row r="169" spans="18:23" x14ac:dyDescent="0.3">
      <c r="R169" s="8">
        <v>4</v>
      </c>
      <c r="S169" s="8">
        <v>1</v>
      </c>
      <c r="T169" s="8">
        <v>2</v>
      </c>
      <c r="U169" s="8">
        <v>2</v>
      </c>
      <c r="V169" s="8">
        <v>3</v>
      </c>
      <c r="W169" s="9">
        <v>6100</v>
      </c>
    </row>
    <row r="170" spans="18:23" x14ac:dyDescent="0.3">
      <c r="R170" s="8">
        <v>4</v>
      </c>
      <c r="S170" s="8">
        <v>1</v>
      </c>
      <c r="T170" s="8">
        <v>3</v>
      </c>
      <c r="U170" s="8">
        <v>1</v>
      </c>
      <c r="V170" s="8">
        <v>3</v>
      </c>
      <c r="W170" s="9">
        <v>12935</v>
      </c>
    </row>
    <row r="171" spans="18:23" x14ac:dyDescent="0.3">
      <c r="R171" s="8">
        <v>4</v>
      </c>
      <c r="S171" s="8">
        <v>1</v>
      </c>
      <c r="T171" s="8">
        <v>4</v>
      </c>
      <c r="U171" s="8">
        <v>2</v>
      </c>
      <c r="V171" s="8">
        <v>3</v>
      </c>
      <c r="W171" s="9">
        <v>13930</v>
      </c>
    </row>
    <row r="172" spans="18:23" x14ac:dyDescent="0.3">
      <c r="R172" s="8">
        <v>4</v>
      </c>
      <c r="S172" s="8">
        <v>2</v>
      </c>
      <c r="T172" s="8">
        <v>1</v>
      </c>
      <c r="U172" s="8">
        <v>1</v>
      </c>
      <c r="V172" s="8">
        <v>3</v>
      </c>
      <c r="W172" s="9">
        <v>5001</v>
      </c>
    </row>
    <row r="173" spans="18:23" x14ac:dyDescent="0.3">
      <c r="R173" s="8">
        <v>4</v>
      </c>
      <c r="S173" s="8">
        <v>2</v>
      </c>
      <c r="T173" s="8">
        <v>2</v>
      </c>
      <c r="U173" s="8">
        <v>2</v>
      </c>
      <c r="V173" s="8">
        <v>3</v>
      </c>
      <c r="W173" s="9">
        <v>4900</v>
      </c>
    </row>
    <row r="174" spans="18:23" x14ac:dyDescent="0.3">
      <c r="R174" s="8">
        <v>4</v>
      </c>
      <c r="S174" s="8">
        <v>2</v>
      </c>
      <c r="T174" s="8">
        <v>3</v>
      </c>
      <c r="U174" s="8">
        <v>1</v>
      </c>
      <c r="V174" s="8">
        <v>3</v>
      </c>
      <c r="W174" s="9">
        <v>6725.02</v>
      </c>
    </row>
    <row r="175" spans="18:23" x14ac:dyDescent="0.3">
      <c r="R175" s="8">
        <v>4</v>
      </c>
      <c r="S175" s="8">
        <v>2</v>
      </c>
      <c r="T175" s="8">
        <v>4</v>
      </c>
      <c r="U175" s="8">
        <v>2</v>
      </c>
      <c r="V175" s="8">
        <v>3</v>
      </c>
      <c r="W175" s="9">
        <v>7725</v>
      </c>
    </row>
    <row r="176" spans="18:23" x14ac:dyDescent="0.3">
      <c r="R176" s="8">
        <v>4</v>
      </c>
      <c r="S176" s="8">
        <v>5</v>
      </c>
      <c r="T176" s="8">
        <v>1</v>
      </c>
      <c r="U176" s="8">
        <v>1</v>
      </c>
      <c r="V176" s="8">
        <v>3</v>
      </c>
      <c r="W176" s="9">
        <v>2310</v>
      </c>
    </row>
    <row r="177" spans="18:23" x14ac:dyDescent="0.3">
      <c r="R177" s="8">
        <v>4</v>
      </c>
      <c r="S177" s="8">
        <v>5</v>
      </c>
      <c r="T177" s="8">
        <v>2</v>
      </c>
      <c r="U177" s="8">
        <v>2</v>
      </c>
      <c r="V177" s="8">
        <v>3</v>
      </c>
      <c r="W177" s="9">
        <v>3100</v>
      </c>
    </row>
    <row r="178" spans="18:23" x14ac:dyDescent="0.3">
      <c r="R178" s="8">
        <v>4</v>
      </c>
      <c r="S178" s="8">
        <v>5</v>
      </c>
      <c r="T178" s="8">
        <v>3</v>
      </c>
      <c r="U178" s="8">
        <v>1</v>
      </c>
      <c r="V178" s="8">
        <v>3</v>
      </c>
      <c r="W178" s="9">
        <v>2970</v>
      </c>
    </row>
    <row r="179" spans="18:23" x14ac:dyDescent="0.3">
      <c r="R179" s="8">
        <v>4</v>
      </c>
      <c r="S179" s="8">
        <v>5</v>
      </c>
      <c r="T179" s="8">
        <v>4</v>
      </c>
      <c r="U179" s="8">
        <v>2</v>
      </c>
      <c r="V179" s="8">
        <v>3</v>
      </c>
      <c r="W179" s="9">
        <v>5170</v>
      </c>
    </row>
    <row r="180" spans="18:23" x14ac:dyDescent="0.3">
      <c r="R180" s="8">
        <v>4</v>
      </c>
      <c r="S180" s="8">
        <v>3</v>
      </c>
      <c r="T180" s="8">
        <v>1</v>
      </c>
      <c r="U180" s="8">
        <v>1</v>
      </c>
      <c r="V180" s="8">
        <v>3</v>
      </c>
      <c r="W180" s="9">
        <v>5326</v>
      </c>
    </row>
    <row r="181" spans="18:23" x14ac:dyDescent="0.3">
      <c r="R181" s="8">
        <v>4</v>
      </c>
      <c r="S181" s="8">
        <v>3</v>
      </c>
      <c r="T181" s="8">
        <v>2</v>
      </c>
      <c r="U181" s="8">
        <v>2</v>
      </c>
      <c r="V181" s="8">
        <v>3</v>
      </c>
      <c r="W181" s="9">
        <v>5100</v>
      </c>
    </row>
    <row r="182" spans="18:23" x14ac:dyDescent="0.3">
      <c r="R182" s="8">
        <v>4</v>
      </c>
      <c r="S182" s="8">
        <v>3</v>
      </c>
      <c r="T182" s="8">
        <v>3</v>
      </c>
      <c r="U182" s="8">
        <v>1</v>
      </c>
      <c r="V182" s="8">
        <v>3</v>
      </c>
      <c r="W182" s="9">
        <v>6965.02</v>
      </c>
    </row>
    <row r="183" spans="18:23" x14ac:dyDescent="0.3">
      <c r="R183" s="8">
        <v>4</v>
      </c>
      <c r="S183" s="8">
        <v>3</v>
      </c>
      <c r="T183" s="8">
        <v>4</v>
      </c>
      <c r="U183" s="8">
        <v>2</v>
      </c>
      <c r="V183" s="8">
        <v>3</v>
      </c>
      <c r="W183" s="9">
        <v>7965</v>
      </c>
    </row>
    <row r="184" spans="18:23" x14ac:dyDescent="0.3">
      <c r="R184" s="8">
        <v>3</v>
      </c>
      <c r="S184" s="8">
        <v>1</v>
      </c>
      <c r="T184" s="8">
        <v>1</v>
      </c>
      <c r="U184" s="8">
        <v>1</v>
      </c>
      <c r="V184" s="8">
        <v>3</v>
      </c>
      <c r="W184" s="9">
        <v>8455</v>
      </c>
    </row>
    <row r="185" spans="18:23" x14ac:dyDescent="0.3">
      <c r="R185" s="8">
        <v>3</v>
      </c>
      <c r="S185" s="8">
        <v>1</v>
      </c>
      <c r="T185" s="8">
        <v>3</v>
      </c>
      <c r="U185" s="8">
        <v>1</v>
      </c>
      <c r="V185" s="8">
        <v>3</v>
      </c>
      <c r="W185" s="9">
        <v>10170</v>
      </c>
    </row>
    <row r="186" spans="18:23" x14ac:dyDescent="0.3">
      <c r="R186" s="8">
        <v>3</v>
      </c>
      <c r="S186" s="8">
        <v>1</v>
      </c>
      <c r="T186" s="8">
        <v>4</v>
      </c>
      <c r="U186" s="8">
        <v>2</v>
      </c>
      <c r="V186" s="8">
        <v>3</v>
      </c>
      <c r="W186" s="9">
        <v>11170</v>
      </c>
    </row>
    <row r="187" spans="18:23" x14ac:dyDescent="0.3">
      <c r="R187" s="8">
        <v>3</v>
      </c>
      <c r="S187" s="8">
        <v>2</v>
      </c>
      <c r="T187" s="8">
        <v>1</v>
      </c>
      <c r="U187" s="8">
        <v>1</v>
      </c>
      <c r="V187" s="8">
        <v>3</v>
      </c>
      <c r="W187" s="9">
        <v>2860</v>
      </c>
    </row>
    <row r="188" spans="18:23" x14ac:dyDescent="0.3">
      <c r="R188" s="8">
        <v>3</v>
      </c>
      <c r="S188" s="8">
        <v>2</v>
      </c>
      <c r="T188" s="8">
        <v>2</v>
      </c>
      <c r="U188" s="8">
        <v>2</v>
      </c>
      <c r="V188" s="8">
        <v>3</v>
      </c>
      <c r="W188" s="9">
        <v>4100</v>
      </c>
    </row>
    <row r="189" spans="18:23" x14ac:dyDescent="0.3">
      <c r="R189" s="8">
        <v>3</v>
      </c>
      <c r="S189" s="8">
        <v>2</v>
      </c>
      <c r="T189" s="8">
        <v>3</v>
      </c>
      <c r="U189" s="8">
        <v>1</v>
      </c>
      <c r="V189" s="8">
        <v>3</v>
      </c>
      <c r="W189" s="9">
        <v>3520</v>
      </c>
    </row>
    <row r="190" spans="18:23" x14ac:dyDescent="0.3">
      <c r="R190" s="8">
        <v>3</v>
      </c>
      <c r="S190" s="8">
        <v>2</v>
      </c>
      <c r="T190" s="8">
        <v>4</v>
      </c>
      <c r="U190" s="8">
        <v>2</v>
      </c>
      <c r="V190" s="8">
        <v>3</v>
      </c>
      <c r="W190" s="9">
        <v>5720</v>
      </c>
    </row>
    <row r="191" spans="18:23" x14ac:dyDescent="0.3">
      <c r="R191" s="8">
        <v>3</v>
      </c>
      <c r="S191" s="8">
        <v>5</v>
      </c>
      <c r="T191" s="8">
        <v>1</v>
      </c>
      <c r="U191" s="8">
        <v>1</v>
      </c>
      <c r="V191" s="8">
        <v>3</v>
      </c>
      <c r="W191" s="9">
        <v>3850</v>
      </c>
    </row>
    <row r="192" spans="18:23" x14ac:dyDescent="0.3">
      <c r="R192" s="8">
        <v>3</v>
      </c>
      <c r="S192" s="8">
        <v>5</v>
      </c>
      <c r="T192" s="8">
        <v>3</v>
      </c>
      <c r="U192" s="8">
        <v>1</v>
      </c>
      <c r="V192" s="8">
        <v>3</v>
      </c>
      <c r="W192" s="9">
        <v>4510</v>
      </c>
    </row>
    <row r="193" spans="18:23" x14ac:dyDescent="0.3">
      <c r="R193" s="8">
        <v>3</v>
      </c>
      <c r="S193" s="8">
        <v>4</v>
      </c>
      <c r="T193" s="8">
        <v>1</v>
      </c>
      <c r="U193" s="8">
        <v>1</v>
      </c>
      <c r="V193" s="8">
        <v>3</v>
      </c>
      <c r="W193" s="9">
        <v>3190</v>
      </c>
    </row>
    <row r="194" spans="18:23" x14ac:dyDescent="0.3">
      <c r="R194" s="8">
        <v>3</v>
      </c>
      <c r="S194" s="8">
        <v>4</v>
      </c>
      <c r="T194" s="8">
        <v>2</v>
      </c>
      <c r="U194" s="8">
        <v>2</v>
      </c>
      <c r="V194" s="8">
        <v>3</v>
      </c>
      <c r="W194" s="9">
        <v>3600</v>
      </c>
    </row>
    <row r="195" spans="18:23" x14ac:dyDescent="0.3">
      <c r="R195" s="8">
        <v>3</v>
      </c>
      <c r="S195" s="8">
        <v>4</v>
      </c>
      <c r="T195" s="8">
        <v>3</v>
      </c>
      <c r="U195" s="8">
        <v>1</v>
      </c>
      <c r="V195" s="8">
        <v>3</v>
      </c>
      <c r="W195" s="9">
        <v>3850</v>
      </c>
    </row>
    <row r="196" spans="18:23" x14ac:dyDescent="0.3">
      <c r="R196" s="8">
        <v>3</v>
      </c>
      <c r="S196" s="8">
        <v>4</v>
      </c>
      <c r="T196" s="8">
        <v>4</v>
      </c>
      <c r="U196" s="8">
        <v>2</v>
      </c>
      <c r="V196" s="8">
        <v>3</v>
      </c>
      <c r="W196" s="9">
        <v>6050</v>
      </c>
    </row>
    <row r="197" spans="18:23" x14ac:dyDescent="0.3">
      <c r="R197" s="10">
        <v>1</v>
      </c>
      <c r="S197" s="10">
        <v>2</v>
      </c>
      <c r="T197" s="10">
        <v>1</v>
      </c>
      <c r="U197" s="10">
        <v>1</v>
      </c>
      <c r="V197" s="10">
        <v>4</v>
      </c>
      <c r="W197" s="11">
        <v>4470</v>
      </c>
    </row>
    <row r="198" spans="18:23" x14ac:dyDescent="0.3">
      <c r="R198" s="10">
        <v>1</v>
      </c>
      <c r="S198" s="10">
        <v>2</v>
      </c>
      <c r="T198" s="10">
        <v>3</v>
      </c>
      <c r="U198" s="10">
        <v>1</v>
      </c>
      <c r="V198" s="10">
        <v>4</v>
      </c>
      <c r="W198" s="11">
        <v>5630</v>
      </c>
    </row>
    <row r="199" spans="18:23" x14ac:dyDescent="0.3">
      <c r="R199" s="10">
        <v>1</v>
      </c>
      <c r="S199" s="10">
        <v>2</v>
      </c>
      <c r="T199" s="10">
        <v>4</v>
      </c>
      <c r="U199" s="10">
        <v>2</v>
      </c>
      <c r="V199" s="10">
        <v>4</v>
      </c>
      <c r="W199" s="11">
        <v>5300</v>
      </c>
    </row>
    <row r="200" spans="18:23" x14ac:dyDescent="0.3">
      <c r="R200" s="10">
        <v>1</v>
      </c>
      <c r="S200" s="10">
        <v>5</v>
      </c>
      <c r="T200" s="10">
        <v>1</v>
      </c>
      <c r="U200" s="10">
        <v>1</v>
      </c>
      <c r="V200" s="10">
        <v>4</v>
      </c>
      <c r="W200" s="11">
        <v>6270</v>
      </c>
    </row>
    <row r="201" spans="18:23" x14ac:dyDescent="0.3">
      <c r="R201" s="10">
        <v>1</v>
      </c>
      <c r="S201" s="10">
        <v>5</v>
      </c>
      <c r="T201" s="10">
        <v>3</v>
      </c>
      <c r="U201" s="10">
        <v>1</v>
      </c>
      <c r="V201" s="10">
        <v>4</v>
      </c>
      <c r="W201" s="11">
        <v>5610</v>
      </c>
    </row>
    <row r="202" spans="18:23" x14ac:dyDescent="0.3">
      <c r="R202" s="10">
        <v>1</v>
      </c>
      <c r="S202" s="10">
        <v>4</v>
      </c>
      <c r="T202" s="10">
        <v>1</v>
      </c>
      <c r="U202" s="10">
        <v>1</v>
      </c>
      <c r="V202" s="10">
        <v>4</v>
      </c>
      <c r="W202" s="11">
        <v>3840</v>
      </c>
    </row>
    <row r="203" spans="18:23" x14ac:dyDescent="0.3">
      <c r="R203" s="10">
        <v>1</v>
      </c>
      <c r="S203" s="10">
        <v>4</v>
      </c>
      <c r="T203" s="10">
        <v>2</v>
      </c>
      <c r="U203" s="10">
        <v>2</v>
      </c>
      <c r="V203" s="10">
        <v>4</v>
      </c>
      <c r="W203" s="11">
        <v>7590</v>
      </c>
    </row>
    <row r="204" spans="18:23" x14ac:dyDescent="0.3">
      <c r="R204" s="10">
        <v>1</v>
      </c>
      <c r="S204" s="10">
        <v>4</v>
      </c>
      <c r="T204" s="10">
        <v>3</v>
      </c>
      <c r="U204" s="10">
        <v>1</v>
      </c>
      <c r="V204" s="10">
        <v>4</v>
      </c>
      <c r="W204" s="11">
        <v>5315</v>
      </c>
    </row>
    <row r="205" spans="18:23" x14ac:dyDescent="0.3">
      <c r="R205" s="10">
        <v>1</v>
      </c>
      <c r="S205" s="10">
        <v>4</v>
      </c>
      <c r="T205" s="10">
        <v>4</v>
      </c>
      <c r="U205" s="10">
        <v>2</v>
      </c>
      <c r="V205" s="10">
        <v>4</v>
      </c>
      <c r="W205" s="11">
        <v>6315</v>
      </c>
    </row>
    <row r="206" spans="18:23" x14ac:dyDescent="0.3">
      <c r="R206" s="10">
        <v>1</v>
      </c>
      <c r="S206" s="10">
        <v>3</v>
      </c>
      <c r="T206" s="10">
        <v>1</v>
      </c>
      <c r="U206" s="10">
        <v>1</v>
      </c>
      <c r="V206" s="10">
        <v>4</v>
      </c>
      <c r="W206" s="11">
        <v>3980</v>
      </c>
    </row>
    <row r="207" spans="18:23" x14ac:dyDescent="0.3">
      <c r="R207" s="10">
        <v>1</v>
      </c>
      <c r="S207" s="10">
        <v>3</v>
      </c>
      <c r="T207" s="10">
        <v>3</v>
      </c>
      <c r="U207" s="10">
        <v>1</v>
      </c>
      <c r="V207" s="10">
        <v>4</v>
      </c>
      <c r="W207" s="11">
        <v>5245</v>
      </c>
    </row>
    <row r="208" spans="18:23" x14ac:dyDescent="0.3">
      <c r="R208" s="10">
        <v>1</v>
      </c>
      <c r="S208" s="10">
        <v>3</v>
      </c>
      <c r="T208" s="10">
        <v>4</v>
      </c>
      <c r="U208" s="10">
        <v>2</v>
      </c>
      <c r="V208" s="10">
        <v>4</v>
      </c>
      <c r="W208" s="11">
        <v>5300</v>
      </c>
    </row>
    <row r="209" spans="18:23" x14ac:dyDescent="0.3">
      <c r="R209" s="10">
        <v>2</v>
      </c>
      <c r="S209" s="10">
        <v>1</v>
      </c>
      <c r="T209" s="10">
        <v>1</v>
      </c>
      <c r="U209" s="10">
        <v>1</v>
      </c>
      <c r="V209" s="10">
        <v>4</v>
      </c>
      <c r="W209" s="11">
        <v>8210</v>
      </c>
    </row>
    <row r="210" spans="18:23" x14ac:dyDescent="0.3">
      <c r="R210" s="10">
        <v>2</v>
      </c>
      <c r="S210" s="10">
        <v>1</v>
      </c>
      <c r="T210" s="10">
        <v>2</v>
      </c>
      <c r="U210" s="10">
        <v>2</v>
      </c>
      <c r="V210" s="10">
        <v>4</v>
      </c>
      <c r="W210" s="11">
        <v>5200</v>
      </c>
    </row>
    <row r="211" spans="18:23" x14ac:dyDescent="0.3">
      <c r="R211" s="10">
        <v>2</v>
      </c>
      <c r="S211" s="10">
        <v>1</v>
      </c>
      <c r="T211" s="10">
        <v>3</v>
      </c>
      <c r="U211" s="10">
        <v>1</v>
      </c>
      <c r="V211" s="10">
        <v>4</v>
      </c>
      <c r="W211" s="11">
        <v>9602</v>
      </c>
    </row>
    <row r="212" spans="18:23" x14ac:dyDescent="0.3">
      <c r="R212" s="10">
        <v>2</v>
      </c>
      <c r="S212" s="10">
        <v>1</v>
      </c>
      <c r="T212" s="10">
        <v>4</v>
      </c>
      <c r="U212" s="10">
        <v>2</v>
      </c>
      <c r="V212" s="10">
        <v>4</v>
      </c>
      <c r="W212" s="11">
        <v>10600</v>
      </c>
    </row>
    <row r="213" spans="18:23" x14ac:dyDescent="0.3">
      <c r="R213" s="10">
        <v>2</v>
      </c>
      <c r="S213" s="10">
        <v>4</v>
      </c>
      <c r="T213" s="10">
        <v>1</v>
      </c>
      <c r="U213" s="10">
        <v>1</v>
      </c>
      <c r="V213" s="10">
        <v>4</v>
      </c>
      <c r="W213" s="11">
        <v>4400</v>
      </c>
    </row>
    <row r="214" spans="18:23" x14ac:dyDescent="0.3">
      <c r="R214" s="10">
        <v>2</v>
      </c>
      <c r="S214" s="10">
        <v>4</v>
      </c>
      <c r="T214" s="10">
        <v>2</v>
      </c>
      <c r="U214" s="10">
        <v>2</v>
      </c>
      <c r="V214" s="10">
        <v>4</v>
      </c>
      <c r="W214" s="11">
        <v>6600</v>
      </c>
    </row>
    <row r="215" spans="18:23" x14ac:dyDescent="0.3">
      <c r="R215" s="10">
        <v>2</v>
      </c>
      <c r="S215" s="10">
        <v>4</v>
      </c>
      <c r="T215" s="10">
        <v>3</v>
      </c>
      <c r="U215" s="10">
        <v>1</v>
      </c>
      <c r="V215" s="10">
        <v>4</v>
      </c>
      <c r="W215" s="11">
        <v>5060</v>
      </c>
    </row>
    <row r="216" spans="18:23" x14ac:dyDescent="0.3">
      <c r="R216" s="10">
        <v>2</v>
      </c>
      <c r="S216" s="10">
        <v>4</v>
      </c>
      <c r="T216" s="10">
        <v>4</v>
      </c>
      <c r="U216" s="10">
        <v>2</v>
      </c>
      <c r="V216" s="10">
        <v>4</v>
      </c>
      <c r="W216" s="11">
        <v>7260</v>
      </c>
    </row>
    <row r="217" spans="18:23" x14ac:dyDescent="0.3">
      <c r="R217" s="10">
        <v>2</v>
      </c>
      <c r="S217" s="10">
        <v>3</v>
      </c>
      <c r="T217" s="10">
        <v>1</v>
      </c>
      <c r="U217" s="10">
        <v>1</v>
      </c>
      <c r="V217" s="10">
        <v>4</v>
      </c>
      <c r="W217" s="11">
        <v>2640</v>
      </c>
    </row>
    <row r="218" spans="18:23" x14ac:dyDescent="0.3">
      <c r="R218" s="10">
        <v>2</v>
      </c>
      <c r="S218" s="10">
        <v>3</v>
      </c>
      <c r="T218" s="10">
        <v>3</v>
      </c>
      <c r="U218" s="10">
        <v>1</v>
      </c>
      <c r="V218" s="10">
        <v>4</v>
      </c>
      <c r="W218" s="11">
        <v>3300</v>
      </c>
    </row>
    <row r="219" spans="18:23" x14ac:dyDescent="0.3">
      <c r="R219" s="10">
        <v>5</v>
      </c>
      <c r="S219" s="10">
        <v>1</v>
      </c>
      <c r="T219" s="10">
        <v>1</v>
      </c>
      <c r="U219" s="10">
        <v>1</v>
      </c>
      <c r="V219" s="10">
        <v>4</v>
      </c>
      <c r="W219" s="11">
        <v>8910</v>
      </c>
    </row>
    <row r="220" spans="18:23" x14ac:dyDescent="0.3">
      <c r="R220" s="10">
        <v>5</v>
      </c>
      <c r="S220" s="10">
        <v>1</v>
      </c>
      <c r="T220" s="10">
        <v>3</v>
      </c>
      <c r="U220" s="10">
        <v>1</v>
      </c>
      <c r="V220" s="10">
        <v>4</v>
      </c>
      <c r="W220" s="11">
        <v>10450</v>
      </c>
    </row>
    <row r="221" spans="18:23" x14ac:dyDescent="0.3">
      <c r="R221" s="10">
        <v>5</v>
      </c>
      <c r="S221" s="10">
        <v>1</v>
      </c>
      <c r="T221" s="10">
        <v>4</v>
      </c>
      <c r="U221" s="10">
        <v>2</v>
      </c>
      <c r="V221" s="10">
        <v>4</v>
      </c>
      <c r="W221" s="11">
        <v>12650</v>
      </c>
    </row>
    <row r="222" spans="18:23" x14ac:dyDescent="0.3">
      <c r="R222" s="10">
        <v>5</v>
      </c>
      <c r="S222" s="10">
        <v>2</v>
      </c>
      <c r="T222" s="10">
        <v>1</v>
      </c>
      <c r="U222" s="10">
        <v>1</v>
      </c>
      <c r="V222" s="10">
        <v>4</v>
      </c>
      <c r="W222" s="11">
        <v>7150</v>
      </c>
    </row>
    <row r="223" spans="18:23" x14ac:dyDescent="0.3">
      <c r="R223" s="10">
        <v>5</v>
      </c>
      <c r="S223" s="10">
        <v>2</v>
      </c>
      <c r="T223" s="10">
        <v>3</v>
      </c>
      <c r="U223" s="10">
        <v>1</v>
      </c>
      <c r="V223" s="10">
        <v>4</v>
      </c>
      <c r="W223" s="11">
        <v>8030</v>
      </c>
    </row>
    <row r="224" spans="18:23" x14ac:dyDescent="0.3">
      <c r="R224" s="10">
        <v>5</v>
      </c>
      <c r="S224" s="10">
        <v>2</v>
      </c>
      <c r="T224" s="10">
        <v>4</v>
      </c>
      <c r="U224" s="10">
        <v>2</v>
      </c>
      <c r="V224" s="10">
        <v>4</v>
      </c>
      <c r="W224" s="11">
        <v>10230</v>
      </c>
    </row>
    <row r="225" spans="18:23" x14ac:dyDescent="0.3">
      <c r="R225" s="10">
        <v>5</v>
      </c>
      <c r="S225" s="10">
        <v>4</v>
      </c>
      <c r="T225" s="10">
        <v>1</v>
      </c>
      <c r="U225" s="10">
        <v>1</v>
      </c>
      <c r="V225" s="10">
        <v>4</v>
      </c>
      <c r="W225" s="11">
        <v>2000</v>
      </c>
    </row>
    <row r="226" spans="18:23" x14ac:dyDescent="0.3">
      <c r="R226" s="10">
        <v>5</v>
      </c>
      <c r="S226" s="10">
        <v>4</v>
      </c>
      <c r="T226" s="10">
        <v>2</v>
      </c>
      <c r="U226" s="10">
        <v>2</v>
      </c>
      <c r="V226" s="10">
        <v>4</v>
      </c>
      <c r="W226" s="11">
        <v>4400</v>
      </c>
    </row>
    <row r="227" spans="18:23" x14ac:dyDescent="0.3">
      <c r="R227" s="10">
        <v>5</v>
      </c>
      <c r="S227" s="10">
        <v>4</v>
      </c>
      <c r="T227" s="10">
        <v>3</v>
      </c>
      <c r="U227" s="10">
        <v>1</v>
      </c>
      <c r="V227" s="10">
        <v>4</v>
      </c>
      <c r="W227" s="11">
        <v>2750</v>
      </c>
    </row>
    <row r="228" spans="18:23" x14ac:dyDescent="0.3">
      <c r="R228" s="10">
        <v>5</v>
      </c>
      <c r="S228" s="10">
        <v>4</v>
      </c>
      <c r="T228" s="10">
        <v>4</v>
      </c>
      <c r="U228" s="10">
        <v>2</v>
      </c>
      <c r="V228" s="10">
        <v>4</v>
      </c>
      <c r="W228" s="11">
        <v>4950</v>
      </c>
    </row>
    <row r="229" spans="18:23" x14ac:dyDescent="0.3">
      <c r="R229" s="10">
        <v>5</v>
      </c>
      <c r="S229" s="10">
        <v>3</v>
      </c>
      <c r="T229" s="10">
        <v>1</v>
      </c>
      <c r="U229" s="10">
        <v>1</v>
      </c>
      <c r="V229" s="10">
        <v>4</v>
      </c>
      <c r="W229" s="11">
        <v>7920</v>
      </c>
    </row>
    <row r="230" spans="18:23" x14ac:dyDescent="0.3">
      <c r="R230" s="10">
        <v>5</v>
      </c>
      <c r="S230" s="10">
        <v>3</v>
      </c>
      <c r="T230" s="10">
        <v>2</v>
      </c>
      <c r="U230" s="10">
        <v>2</v>
      </c>
      <c r="V230" s="10">
        <v>4</v>
      </c>
      <c r="W230" s="11">
        <v>5200</v>
      </c>
    </row>
    <row r="231" spans="18:23" x14ac:dyDescent="0.3">
      <c r="R231" s="10">
        <v>5</v>
      </c>
      <c r="S231" s="10">
        <v>3</v>
      </c>
      <c r="T231" s="10">
        <v>3</v>
      </c>
      <c r="U231" s="10">
        <v>1</v>
      </c>
      <c r="V231" s="10">
        <v>4</v>
      </c>
      <c r="W231" s="11">
        <v>8580</v>
      </c>
    </row>
    <row r="232" spans="18:23" x14ac:dyDescent="0.3">
      <c r="R232" s="10">
        <v>5</v>
      </c>
      <c r="S232" s="10">
        <v>3</v>
      </c>
      <c r="T232" s="10">
        <v>4</v>
      </c>
      <c r="U232" s="10">
        <v>2</v>
      </c>
      <c r="V232" s="10">
        <v>4</v>
      </c>
      <c r="W232" s="11">
        <v>10780</v>
      </c>
    </row>
    <row r="233" spans="18:23" x14ac:dyDescent="0.3">
      <c r="R233" s="10">
        <v>4</v>
      </c>
      <c r="S233" s="10">
        <v>1</v>
      </c>
      <c r="T233" s="10">
        <v>1</v>
      </c>
      <c r="U233" s="10">
        <v>1</v>
      </c>
      <c r="V233" s="10">
        <v>4</v>
      </c>
      <c r="W233" s="11">
        <v>10360</v>
      </c>
    </row>
    <row r="234" spans="18:23" x14ac:dyDescent="0.3">
      <c r="R234" s="10">
        <v>4</v>
      </c>
      <c r="S234" s="10">
        <v>1</v>
      </c>
      <c r="T234" s="10">
        <v>2</v>
      </c>
      <c r="U234" s="10">
        <v>2</v>
      </c>
      <c r="V234" s="10">
        <v>4</v>
      </c>
      <c r="W234" s="11">
        <v>6100</v>
      </c>
    </row>
    <row r="235" spans="18:23" x14ac:dyDescent="0.3">
      <c r="R235" s="10">
        <v>4</v>
      </c>
      <c r="S235" s="10">
        <v>1</v>
      </c>
      <c r="T235" s="10">
        <v>3</v>
      </c>
      <c r="U235" s="10">
        <v>1</v>
      </c>
      <c r="V235" s="10">
        <v>4</v>
      </c>
      <c r="W235" s="11">
        <v>12935</v>
      </c>
    </row>
    <row r="236" spans="18:23" x14ac:dyDescent="0.3">
      <c r="R236" s="10">
        <v>4</v>
      </c>
      <c r="S236" s="10">
        <v>1</v>
      </c>
      <c r="T236" s="10">
        <v>4</v>
      </c>
      <c r="U236" s="10">
        <v>2</v>
      </c>
      <c r="V236" s="10">
        <v>4</v>
      </c>
      <c r="W236" s="11">
        <v>13930</v>
      </c>
    </row>
    <row r="237" spans="18:23" x14ac:dyDescent="0.3">
      <c r="R237" s="10">
        <v>4</v>
      </c>
      <c r="S237" s="10">
        <v>2</v>
      </c>
      <c r="T237" s="10">
        <v>1</v>
      </c>
      <c r="U237" s="10">
        <v>1</v>
      </c>
      <c r="V237" s="10">
        <v>4</v>
      </c>
      <c r="W237" s="11">
        <v>5001</v>
      </c>
    </row>
    <row r="238" spans="18:23" x14ac:dyDescent="0.3">
      <c r="R238" s="10">
        <v>4</v>
      </c>
      <c r="S238" s="10">
        <v>2</v>
      </c>
      <c r="T238" s="10">
        <v>2</v>
      </c>
      <c r="U238" s="10">
        <v>2</v>
      </c>
      <c r="V238" s="10">
        <v>4</v>
      </c>
      <c r="W238" s="11">
        <v>4900</v>
      </c>
    </row>
    <row r="239" spans="18:23" x14ac:dyDescent="0.3">
      <c r="R239" s="10">
        <v>4</v>
      </c>
      <c r="S239" s="10">
        <v>2</v>
      </c>
      <c r="T239" s="10">
        <v>3</v>
      </c>
      <c r="U239" s="10">
        <v>1</v>
      </c>
      <c r="V239" s="10">
        <v>4</v>
      </c>
      <c r="W239" s="11">
        <v>6725.02</v>
      </c>
    </row>
    <row r="240" spans="18:23" x14ac:dyDescent="0.3">
      <c r="R240" s="10">
        <v>4</v>
      </c>
      <c r="S240" s="10">
        <v>2</v>
      </c>
      <c r="T240" s="10">
        <v>4</v>
      </c>
      <c r="U240" s="10">
        <v>2</v>
      </c>
      <c r="V240" s="10">
        <v>4</v>
      </c>
      <c r="W240" s="11">
        <v>7725</v>
      </c>
    </row>
    <row r="241" spans="18:23" x14ac:dyDescent="0.3">
      <c r="R241" s="10">
        <v>4</v>
      </c>
      <c r="S241" s="10">
        <v>5</v>
      </c>
      <c r="T241" s="10">
        <v>1</v>
      </c>
      <c r="U241" s="10">
        <v>1</v>
      </c>
      <c r="V241" s="10">
        <v>4</v>
      </c>
      <c r="W241" s="11">
        <v>2310</v>
      </c>
    </row>
    <row r="242" spans="18:23" x14ac:dyDescent="0.3">
      <c r="R242" s="10">
        <v>4</v>
      </c>
      <c r="S242" s="10">
        <v>5</v>
      </c>
      <c r="T242" s="10">
        <v>2</v>
      </c>
      <c r="U242" s="10">
        <v>2</v>
      </c>
      <c r="V242" s="10">
        <v>4</v>
      </c>
      <c r="W242" s="11">
        <v>3100</v>
      </c>
    </row>
    <row r="243" spans="18:23" x14ac:dyDescent="0.3">
      <c r="R243" s="10">
        <v>4</v>
      </c>
      <c r="S243" s="10">
        <v>5</v>
      </c>
      <c r="T243" s="10">
        <v>3</v>
      </c>
      <c r="U243" s="10">
        <v>1</v>
      </c>
      <c r="V243" s="10">
        <v>4</v>
      </c>
      <c r="W243" s="11">
        <v>2970</v>
      </c>
    </row>
    <row r="244" spans="18:23" x14ac:dyDescent="0.3">
      <c r="R244" s="10">
        <v>4</v>
      </c>
      <c r="S244" s="10">
        <v>5</v>
      </c>
      <c r="T244" s="10">
        <v>4</v>
      </c>
      <c r="U244" s="10">
        <v>2</v>
      </c>
      <c r="V244" s="10">
        <v>4</v>
      </c>
      <c r="W244" s="11">
        <v>5170</v>
      </c>
    </row>
    <row r="245" spans="18:23" x14ac:dyDescent="0.3">
      <c r="R245" s="10">
        <v>4</v>
      </c>
      <c r="S245" s="10">
        <v>3</v>
      </c>
      <c r="T245" s="10">
        <v>1</v>
      </c>
      <c r="U245" s="10">
        <v>1</v>
      </c>
      <c r="V245" s="10">
        <v>4</v>
      </c>
      <c r="W245" s="11">
        <v>5326</v>
      </c>
    </row>
    <row r="246" spans="18:23" x14ac:dyDescent="0.3">
      <c r="R246" s="10">
        <v>4</v>
      </c>
      <c r="S246" s="10">
        <v>3</v>
      </c>
      <c r="T246" s="10">
        <v>2</v>
      </c>
      <c r="U246" s="10">
        <v>2</v>
      </c>
      <c r="V246" s="10">
        <v>4</v>
      </c>
      <c r="W246" s="11">
        <v>5100</v>
      </c>
    </row>
    <row r="247" spans="18:23" x14ac:dyDescent="0.3">
      <c r="R247" s="10">
        <v>4</v>
      </c>
      <c r="S247" s="10">
        <v>3</v>
      </c>
      <c r="T247" s="10">
        <v>3</v>
      </c>
      <c r="U247" s="10">
        <v>1</v>
      </c>
      <c r="V247" s="10">
        <v>4</v>
      </c>
      <c r="W247" s="11">
        <v>6965.02</v>
      </c>
    </row>
    <row r="248" spans="18:23" x14ac:dyDescent="0.3">
      <c r="R248" s="10">
        <v>4</v>
      </c>
      <c r="S248" s="10">
        <v>3</v>
      </c>
      <c r="T248" s="10">
        <v>4</v>
      </c>
      <c r="U248" s="10">
        <v>2</v>
      </c>
      <c r="V248" s="10">
        <v>4</v>
      </c>
      <c r="W248" s="11">
        <v>7965</v>
      </c>
    </row>
    <row r="249" spans="18:23" x14ac:dyDescent="0.3">
      <c r="R249" s="10">
        <v>3</v>
      </c>
      <c r="S249" s="10">
        <v>1</v>
      </c>
      <c r="T249" s="10">
        <v>1</v>
      </c>
      <c r="U249" s="10">
        <v>1</v>
      </c>
      <c r="V249" s="10">
        <v>4</v>
      </c>
      <c r="W249" s="11">
        <v>8455</v>
      </c>
    </row>
    <row r="250" spans="18:23" x14ac:dyDescent="0.3">
      <c r="R250" s="10">
        <v>3</v>
      </c>
      <c r="S250" s="10">
        <v>1</v>
      </c>
      <c r="T250" s="10">
        <v>3</v>
      </c>
      <c r="U250" s="10">
        <v>1</v>
      </c>
      <c r="V250" s="10">
        <v>4</v>
      </c>
      <c r="W250" s="11">
        <v>10170</v>
      </c>
    </row>
    <row r="251" spans="18:23" x14ac:dyDescent="0.3">
      <c r="R251" s="10">
        <v>3</v>
      </c>
      <c r="S251" s="10">
        <v>1</v>
      </c>
      <c r="T251" s="10">
        <v>4</v>
      </c>
      <c r="U251" s="10">
        <v>2</v>
      </c>
      <c r="V251" s="10">
        <v>4</v>
      </c>
      <c r="W251" s="11">
        <v>11170</v>
      </c>
    </row>
    <row r="252" spans="18:23" x14ac:dyDescent="0.3">
      <c r="R252" s="10">
        <v>3</v>
      </c>
      <c r="S252" s="10">
        <v>2</v>
      </c>
      <c r="T252" s="10">
        <v>1</v>
      </c>
      <c r="U252" s="10">
        <v>1</v>
      </c>
      <c r="V252" s="10">
        <v>4</v>
      </c>
      <c r="W252" s="11">
        <v>2860</v>
      </c>
    </row>
    <row r="253" spans="18:23" x14ac:dyDescent="0.3">
      <c r="R253" s="10">
        <v>3</v>
      </c>
      <c r="S253" s="10">
        <v>2</v>
      </c>
      <c r="T253" s="10">
        <v>2</v>
      </c>
      <c r="U253" s="10">
        <v>2</v>
      </c>
      <c r="V253" s="10">
        <v>4</v>
      </c>
      <c r="W253" s="11">
        <v>4100</v>
      </c>
    </row>
    <row r="254" spans="18:23" x14ac:dyDescent="0.3">
      <c r="R254" s="10">
        <v>3</v>
      </c>
      <c r="S254" s="10">
        <v>2</v>
      </c>
      <c r="T254" s="10">
        <v>3</v>
      </c>
      <c r="U254" s="10">
        <v>1</v>
      </c>
      <c r="V254" s="10">
        <v>4</v>
      </c>
      <c r="W254" s="11">
        <v>3520</v>
      </c>
    </row>
    <row r="255" spans="18:23" x14ac:dyDescent="0.3">
      <c r="R255" s="10">
        <v>3</v>
      </c>
      <c r="S255" s="10">
        <v>2</v>
      </c>
      <c r="T255" s="10">
        <v>4</v>
      </c>
      <c r="U255" s="10">
        <v>2</v>
      </c>
      <c r="V255" s="10">
        <v>4</v>
      </c>
      <c r="W255" s="11">
        <v>5720</v>
      </c>
    </row>
    <row r="256" spans="18:23" x14ac:dyDescent="0.3">
      <c r="R256" s="10">
        <v>3</v>
      </c>
      <c r="S256" s="10">
        <v>5</v>
      </c>
      <c r="T256" s="10">
        <v>1</v>
      </c>
      <c r="U256" s="10">
        <v>1</v>
      </c>
      <c r="V256" s="10">
        <v>4</v>
      </c>
      <c r="W256" s="11">
        <v>3850</v>
      </c>
    </row>
    <row r="257" spans="18:23" x14ac:dyDescent="0.3">
      <c r="R257" s="10">
        <v>3</v>
      </c>
      <c r="S257" s="10">
        <v>5</v>
      </c>
      <c r="T257" s="10">
        <v>3</v>
      </c>
      <c r="U257" s="10">
        <v>1</v>
      </c>
      <c r="V257" s="10">
        <v>4</v>
      </c>
      <c r="W257" s="11">
        <v>4510</v>
      </c>
    </row>
    <row r="258" spans="18:23" x14ac:dyDescent="0.3">
      <c r="R258" s="10">
        <v>3</v>
      </c>
      <c r="S258" s="10">
        <v>4</v>
      </c>
      <c r="T258" s="10">
        <v>1</v>
      </c>
      <c r="U258" s="10">
        <v>1</v>
      </c>
      <c r="V258" s="10">
        <v>4</v>
      </c>
      <c r="W258" s="11">
        <v>3190</v>
      </c>
    </row>
    <row r="259" spans="18:23" x14ac:dyDescent="0.3">
      <c r="R259" s="10">
        <v>3</v>
      </c>
      <c r="S259" s="10">
        <v>4</v>
      </c>
      <c r="T259" s="10">
        <v>2</v>
      </c>
      <c r="U259" s="10">
        <v>2</v>
      </c>
      <c r="V259" s="10">
        <v>4</v>
      </c>
      <c r="W259" s="11">
        <v>3600</v>
      </c>
    </row>
    <row r="260" spans="18:23" x14ac:dyDescent="0.3">
      <c r="R260" s="10">
        <v>3</v>
      </c>
      <c r="S260" s="10">
        <v>4</v>
      </c>
      <c r="T260" s="10">
        <v>3</v>
      </c>
      <c r="U260" s="10">
        <v>1</v>
      </c>
      <c r="V260" s="10">
        <v>4</v>
      </c>
      <c r="W260" s="11">
        <v>3850</v>
      </c>
    </row>
    <row r="261" spans="18:23" x14ac:dyDescent="0.3">
      <c r="R261" s="10">
        <v>3</v>
      </c>
      <c r="S261" s="10">
        <v>4</v>
      </c>
      <c r="T261" s="10">
        <v>4</v>
      </c>
      <c r="U261" s="10">
        <v>2</v>
      </c>
      <c r="V261" s="10">
        <v>4</v>
      </c>
      <c r="W261" s="11">
        <v>6050</v>
      </c>
    </row>
    <row r="262" spans="18:23" x14ac:dyDescent="0.3">
      <c r="R262" s="8">
        <v>1</v>
      </c>
      <c r="S262" s="8">
        <v>2</v>
      </c>
      <c r="T262" s="8">
        <v>1</v>
      </c>
      <c r="U262" s="8">
        <v>1</v>
      </c>
      <c r="V262" s="8">
        <v>5</v>
      </c>
      <c r="W262" s="9">
        <v>4470</v>
      </c>
    </row>
    <row r="263" spans="18:23" x14ac:dyDescent="0.3">
      <c r="R263" s="8">
        <v>1</v>
      </c>
      <c r="S263" s="8">
        <v>2</v>
      </c>
      <c r="T263" s="8">
        <v>3</v>
      </c>
      <c r="U263" s="8">
        <v>1</v>
      </c>
      <c r="V263" s="8">
        <v>5</v>
      </c>
      <c r="W263" s="9">
        <v>5630</v>
      </c>
    </row>
    <row r="264" spans="18:23" x14ac:dyDescent="0.3">
      <c r="R264" s="8">
        <v>1</v>
      </c>
      <c r="S264" s="8">
        <v>2</v>
      </c>
      <c r="T264" s="8">
        <v>4</v>
      </c>
      <c r="U264" s="8">
        <v>2</v>
      </c>
      <c r="V264" s="8">
        <v>5</v>
      </c>
      <c r="W264" s="9">
        <v>5300</v>
      </c>
    </row>
    <row r="265" spans="18:23" x14ac:dyDescent="0.3">
      <c r="R265" s="8">
        <v>1</v>
      </c>
      <c r="S265" s="8">
        <v>5</v>
      </c>
      <c r="T265" s="8">
        <v>1</v>
      </c>
      <c r="U265" s="8">
        <v>1</v>
      </c>
      <c r="V265" s="8">
        <v>5</v>
      </c>
      <c r="W265" s="9">
        <v>6270</v>
      </c>
    </row>
    <row r="266" spans="18:23" x14ac:dyDescent="0.3">
      <c r="R266" s="8">
        <v>1</v>
      </c>
      <c r="S266" s="8">
        <v>5</v>
      </c>
      <c r="T266" s="8">
        <v>3</v>
      </c>
      <c r="U266" s="8">
        <v>1</v>
      </c>
      <c r="V266" s="8">
        <v>5</v>
      </c>
      <c r="W266" s="9">
        <v>5610</v>
      </c>
    </row>
    <row r="267" spans="18:23" x14ac:dyDescent="0.3">
      <c r="R267" s="8">
        <v>1</v>
      </c>
      <c r="S267" s="8">
        <v>4</v>
      </c>
      <c r="T267" s="8">
        <v>1</v>
      </c>
      <c r="U267" s="8">
        <v>1</v>
      </c>
      <c r="V267" s="8">
        <v>5</v>
      </c>
      <c r="W267" s="9">
        <v>3840</v>
      </c>
    </row>
    <row r="268" spans="18:23" x14ac:dyDescent="0.3">
      <c r="R268" s="8">
        <v>1</v>
      </c>
      <c r="S268" s="8">
        <v>4</v>
      </c>
      <c r="T268" s="8">
        <v>2</v>
      </c>
      <c r="U268" s="8">
        <v>2</v>
      </c>
      <c r="V268" s="8">
        <v>5</v>
      </c>
      <c r="W268" s="9">
        <v>7590</v>
      </c>
    </row>
    <row r="269" spans="18:23" x14ac:dyDescent="0.3">
      <c r="R269" s="8">
        <v>1</v>
      </c>
      <c r="S269" s="8">
        <v>4</v>
      </c>
      <c r="T269" s="8">
        <v>3</v>
      </c>
      <c r="U269" s="8">
        <v>1</v>
      </c>
      <c r="V269" s="8">
        <v>5</v>
      </c>
      <c r="W269" s="9">
        <v>5315</v>
      </c>
    </row>
    <row r="270" spans="18:23" x14ac:dyDescent="0.3">
      <c r="R270" s="8">
        <v>1</v>
      </c>
      <c r="S270" s="8">
        <v>4</v>
      </c>
      <c r="T270" s="8">
        <v>4</v>
      </c>
      <c r="U270" s="8">
        <v>2</v>
      </c>
      <c r="V270" s="8">
        <v>5</v>
      </c>
      <c r="W270" s="9">
        <v>6315</v>
      </c>
    </row>
    <row r="271" spans="18:23" x14ac:dyDescent="0.3">
      <c r="R271" s="8">
        <v>1</v>
      </c>
      <c r="S271" s="8">
        <v>3</v>
      </c>
      <c r="T271" s="8">
        <v>1</v>
      </c>
      <c r="U271" s="8">
        <v>1</v>
      </c>
      <c r="V271" s="8">
        <v>5</v>
      </c>
      <c r="W271" s="9">
        <v>3980</v>
      </c>
    </row>
    <row r="272" spans="18:23" x14ac:dyDescent="0.3">
      <c r="R272" s="8">
        <v>1</v>
      </c>
      <c r="S272" s="8">
        <v>3</v>
      </c>
      <c r="T272" s="8">
        <v>3</v>
      </c>
      <c r="U272" s="8">
        <v>1</v>
      </c>
      <c r="V272" s="8">
        <v>5</v>
      </c>
      <c r="W272" s="9">
        <v>5245</v>
      </c>
    </row>
    <row r="273" spans="18:23" x14ac:dyDescent="0.3">
      <c r="R273" s="8">
        <v>1</v>
      </c>
      <c r="S273" s="8">
        <v>3</v>
      </c>
      <c r="T273" s="8">
        <v>4</v>
      </c>
      <c r="U273" s="8">
        <v>2</v>
      </c>
      <c r="V273" s="8">
        <v>5</v>
      </c>
      <c r="W273" s="9">
        <v>5300</v>
      </c>
    </row>
    <row r="274" spans="18:23" x14ac:dyDescent="0.3">
      <c r="R274" s="8">
        <v>2</v>
      </c>
      <c r="S274" s="8">
        <v>1</v>
      </c>
      <c r="T274" s="8">
        <v>1</v>
      </c>
      <c r="U274" s="8">
        <v>1</v>
      </c>
      <c r="V274" s="8">
        <v>5</v>
      </c>
      <c r="W274" s="9">
        <v>8210</v>
      </c>
    </row>
    <row r="275" spans="18:23" x14ac:dyDescent="0.3">
      <c r="R275" s="8">
        <v>2</v>
      </c>
      <c r="S275" s="8">
        <v>1</v>
      </c>
      <c r="T275" s="8">
        <v>2</v>
      </c>
      <c r="U275" s="8">
        <v>2</v>
      </c>
      <c r="V275" s="8">
        <v>5</v>
      </c>
      <c r="W275" s="9">
        <v>5200</v>
      </c>
    </row>
    <row r="276" spans="18:23" x14ac:dyDescent="0.3">
      <c r="R276" s="8">
        <v>2</v>
      </c>
      <c r="S276" s="8">
        <v>1</v>
      </c>
      <c r="T276" s="8">
        <v>3</v>
      </c>
      <c r="U276" s="8">
        <v>1</v>
      </c>
      <c r="V276" s="8">
        <v>5</v>
      </c>
      <c r="W276" s="9">
        <v>9602</v>
      </c>
    </row>
    <row r="277" spans="18:23" x14ac:dyDescent="0.3">
      <c r="R277" s="8">
        <v>2</v>
      </c>
      <c r="S277" s="8">
        <v>1</v>
      </c>
      <c r="T277" s="8">
        <v>4</v>
      </c>
      <c r="U277" s="8">
        <v>2</v>
      </c>
      <c r="V277" s="8">
        <v>5</v>
      </c>
      <c r="W277" s="9">
        <v>10600</v>
      </c>
    </row>
    <row r="278" spans="18:23" x14ac:dyDescent="0.3">
      <c r="R278" s="8">
        <v>2</v>
      </c>
      <c r="S278" s="8">
        <v>4</v>
      </c>
      <c r="T278" s="8">
        <v>1</v>
      </c>
      <c r="U278" s="8">
        <v>1</v>
      </c>
      <c r="V278" s="8">
        <v>5</v>
      </c>
      <c r="W278" s="9">
        <v>4400</v>
      </c>
    </row>
    <row r="279" spans="18:23" x14ac:dyDescent="0.3">
      <c r="R279" s="8">
        <v>2</v>
      </c>
      <c r="S279" s="8">
        <v>4</v>
      </c>
      <c r="T279" s="8">
        <v>2</v>
      </c>
      <c r="U279" s="8">
        <v>2</v>
      </c>
      <c r="V279" s="8">
        <v>5</v>
      </c>
      <c r="W279" s="9">
        <v>6600</v>
      </c>
    </row>
    <row r="280" spans="18:23" x14ac:dyDescent="0.3">
      <c r="R280" s="8">
        <v>2</v>
      </c>
      <c r="S280" s="8">
        <v>4</v>
      </c>
      <c r="T280" s="8">
        <v>3</v>
      </c>
      <c r="U280" s="8">
        <v>1</v>
      </c>
      <c r="V280" s="8">
        <v>5</v>
      </c>
      <c r="W280" s="9">
        <v>5060</v>
      </c>
    </row>
    <row r="281" spans="18:23" x14ac:dyDescent="0.3">
      <c r="R281" s="8">
        <v>2</v>
      </c>
      <c r="S281" s="8">
        <v>4</v>
      </c>
      <c r="T281" s="8">
        <v>4</v>
      </c>
      <c r="U281" s="8">
        <v>2</v>
      </c>
      <c r="V281" s="8">
        <v>5</v>
      </c>
      <c r="W281" s="9">
        <v>7260</v>
      </c>
    </row>
    <row r="282" spans="18:23" x14ac:dyDescent="0.3">
      <c r="R282" s="8">
        <v>2</v>
      </c>
      <c r="S282" s="8">
        <v>3</v>
      </c>
      <c r="T282" s="8">
        <v>1</v>
      </c>
      <c r="U282" s="8">
        <v>1</v>
      </c>
      <c r="V282" s="8">
        <v>5</v>
      </c>
      <c r="W282" s="9">
        <v>2640</v>
      </c>
    </row>
    <row r="283" spans="18:23" x14ac:dyDescent="0.3">
      <c r="R283" s="8">
        <v>2</v>
      </c>
      <c r="S283" s="8">
        <v>3</v>
      </c>
      <c r="T283" s="8">
        <v>3</v>
      </c>
      <c r="U283" s="8">
        <v>1</v>
      </c>
      <c r="V283" s="8">
        <v>5</v>
      </c>
      <c r="W283" s="9">
        <v>3300</v>
      </c>
    </row>
    <row r="284" spans="18:23" x14ac:dyDescent="0.3">
      <c r="R284" s="8">
        <v>5</v>
      </c>
      <c r="S284" s="8">
        <v>1</v>
      </c>
      <c r="T284" s="8">
        <v>1</v>
      </c>
      <c r="U284" s="8">
        <v>1</v>
      </c>
      <c r="V284" s="8">
        <v>5</v>
      </c>
      <c r="W284" s="9">
        <v>8910</v>
      </c>
    </row>
    <row r="285" spans="18:23" x14ac:dyDescent="0.3">
      <c r="R285" s="8">
        <v>5</v>
      </c>
      <c r="S285" s="8">
        <v>1</v>
      </c>
      <c r="T285" s="8">
        <v>3</v>
      </c>
      <c r="U285" s="8">
        <v>1</v>
      </c>
      <c r="V285" s="8">
        <v>5</v>
      </c>
      <c r="W285" s="9">
        <v>10450</v>
      </c>
    </row>
    <row r="286" spans="18:23" x14ac:dyDescent="0.3">
      <c r="R286" s="8">
        <v>5</v>
      </c>
      <c r="S286" s="8">
        <v>1</v>
      </c>
      <c r="T286" s="8">
        <v>4</v>
      </c>
      <c r="U286" s="8">
        <v>2</v>
      </c>
      <c r="V286" s="8">
        <v>5</v>
      </c>
      <c r="W286" s="9">
        <v>12650</v>
      </c>
    </row>
    <row r="287" spans="18:23" x14ac:dyDescent="0.3">
      <c r="R287" s="8">
        <v>5</v>
      </c>
      <c r="S287" s="8">
        <v>2</v>
      </c>
      <c r="T287" s="8">
        <v>1</v>
      </c>
      <c r="U287" s="8">
        <v>1</v>
      </c>
      <c r="V287" s="8">
        <v>5</v>
      </c>
      <c r="W287" s="9">
        <v>7150</v>
      </c>
    </row>
    <row r="288" spans="18:23" x14ac:dyDescent="0.3">
      <c r="R288" s="8">
        <v>5</v>
      </c>
      <c r="S288" s="8">
        <v>2</v>
      </c>
      <c r="T288" s="8">
        <v>3</v>
      </c>
      <c r="U288" s="8">
        <v>1</v>
      </c>
      <c r="V288" s="8">
        <v>5</v>
      </c>
      <c r="W288" s="9">
        <v>8030</v>
      </c>
    </row>
    <row r="289" spans="18:23" x14ac:dyDescent="0.3">
      <c r="R289" s="8">
        <v>5</v>
      </c>
      <c r="S289" s="8">
        <v>2</v>
      </c>
      <c r="T289" s="8">
        <v>4</v>
      </c>
      <c r="U289" s="8">
        <v>2</v>
      </c>
      <c r="V289" s="8">
        <v>5</v>
      </c>
      <c r="W289" s="9">
        <v>10230</v>
      </c>
    </row>
    <row r="290" spans="18:23" x14ac:dyDescent="0.3">
      <c r="R290" s="8">
        <v>5</v>
      </c>
      <c r="S290" s="8">
        <v>4</v>
      </c>
      <c r="T290" s="8">
        <v>1</v>
      </c>
      <c r="U290" s="8">
        <v>1</v>
      </c>
      <c r="V290" s="8">
        <v>5</v>
      </c>
      <c r="W290" s="9">
        <v>2000</v>
      </c>
    </row>
    <row r="291" spans="18:23" x14ac:dyDescent="0.3">
      <c r="R291" s="8">
        <v>5</v>
      </c>
      <c r="S291" s="8">
        <v>4</v>
      </c>
      <c r="T291" s="8">
        <v>2</v>
      </c>
      <c r="U291" s="8">
        <v>2</v>
      </c>
      <c r="V291" s="8">
        <v>5</v>
      </c>
      <c r="W291" s="9">
        <v>4400</v>
      </c>
    </row>
    <row r="292" spans="18:23" x14ac:dyDescent="0.3">
      <c r="R292" s="8">
        <v>5</v>
      </c>
      <c r="S292" s="8">
        <v>4</v>
      </c>
      <c r="T292" s="8">
        <v>3</v>
      </c>
      <c r="U292" s="8">
        <v>1</v>
      </c>
      <c r="V292" s="8">
        <v>5</v>
      </c>
      <c r="W292" s="9">
        <v>2750</v>
      </c>
    </row>
    <row r="293" spans="18:23" x14ac:dyDescent="0.3">
      <c r="R293" s="8">
        <v>5</v>
      </c>
      <c r="S293" s="8">
        <v>4</v>
      </c>
      <c r="T293" s="8">
        <v>4</v>
      </c>
      <c r="U293" s="8">
        <v>2</v>
      </c>
      <c r="V293" s="8">
        <v>5</v>
      </c>
      <c r="W293" s="9">
        <v>4950</v>
      </c>
    </row>
    <row r="294" spans="18:23" x14ac:dyDescent="0.3">
      <c r="R294" s="8">
        <v>5</v>
      </c>
      <c r="S294" s="8">
        <v>3</v>
      </c>
      <c r="T294" s="8">
        <v>1</v>
      </c>
      <c r="U294" s="8">
        <v>1</v>
      </c>
      <c r="V294" s="8">
        <v>5</v>
      </c>
      <c r="W294" s="9">
        <v>7920</v>
      </c>
    </row>
    <row r="295" spans="18:23" x14ac:dyDescent="0.3">
      <c r="R295" s="8">
        <v>5</v>
      </c>
      <c r="S295" s="8">
        <v>3</v>
      </c>
      <c r="T295" s="8">
        <v>2</v>
      </c>
      <c r="U295" s="8">
        <v>2</v>
      </c>
      <c r="V295" s="8">
        <v>5</v>
      </c>
      <c r="W295" s="9">
        <v>5200</v>
      </c>
    </row>
    <row r="296" spans="18:23" x14ac:dyDescent="0.3">
      <c r="R296" s="8">
        <v>5</v>
      </c>
      <c r="S296" s="8">
        <v>3</v>
      </c>
      <c r="T296" s="8">
        <v>3</v>
      </c>
      <c r="U296" s="8">
        <v>1</v>
      </c>
      <c r="V296" s="8">
        <v>5</v>
      </c>
      <c r="W296" s="9">
        <v>8580</v>
      </c>
    </row>
    <row r="297" spans="18:23" x14ac:dyDescent="0.3">
      <c r="R297" s="8">
        <v>5</v>
      </c>
      <c r="S297" s="8">
        <v>3</v>
      </c>
      <c r="T297" s="8">
        <v>4</v>
      </c>
      <c r="U297" s="8">
        <v>2</v>
      </c>
      <c r="V297" s="8">
        <v>5</v>
      </c>
      <c r="W297" s="9">
        <v>10780</v>
      </c>
    </row>
    <row r="298" spans="18:23" x14ac:dyDescent="0.3">
      <c r="R298" s="8">
        <v>4</v>
      </c>
      <c r="S298" s="8">
        <v>1</v>
      </c>
      <c r="T298" s="8">
        <v>1</v>
      </c>
      <c r="U298" s="8">
        <v>1</v>
      </c>
      <c r="V298" s="8">
        <v>5</v>
      </c>
      <c r="W298" s="9">
        <v>10360</v>
      </c>
    </row>
    <row r="299" spans="18:23" x14ac:dyDescent="0.3">
      <c r="R299" s="8">
        <v>4</v>
      </c>
      <c r="S299" s="8">
        <v>1</v>
      </c>
      <c r="T299" s="8">
        <v>2</v>
      </c>
      <c r="U299" s="8">
        <v>2</v>
      </c>
      <c r="V299" s="8">
        <v>5</v>
      </c>
      <c r="W299" s="9">
        <v>6100</v>
      </c>
    </row>
    <row r="300" spans="18:23" x14ac:dyDescent="0.3">
      <c r="R300" s="8">
        <v>4</v>
      </c>
      <c r="S300" s="8">
        <v>1</v>
      </c>
      <c r="T300" s="8">
        <v>3</v>
      </c>
      <c r="U300" s="8">
        <v>1</v>
      </c>
      <c r="V300" s="8">
        <v>5</v>
      </c>
      <c r="W300" s="9">
        <v>12935</v>
      </c>
    </row>
    <row r="301" spans="18:23" x14ac:dyDescent="0.3">
      <c r="R301" s="8">
        <v>4</v>
      </c>
      <c r="S301" s="8">
        <v>1</v>
      </c>
      <c r="T301" s="8">
        <v>4</v>
      </c>
      <c r="U301" s="8">
        <v>2</v>
      </c>
      <c r="V301" s="8">
        <v>5</v>
      </c>
      <c r="W301" s="9">
        <v>13930</v>
      </c>
    </row>
    <row r="302" spans="18:23" x14ac:dyDescent="0.3">
      <c r="R302" s="8">
        <v>4</v>
      </c>
      <c r="S302" s="8">
        <v>2</v>
      </c>
      <c r="T302" s="8">
        <v>1</v>
      </c>
      <c r="U302" s="8">
        <v>1</v>
      </c>
      <c r="V302" s="8">
        <v>5</v>
      </c>
      <c r="W302" s="9">
        <v>5001</v>
      </c>
    </row>
    <row r="303" spans="18:23" x14ac:dyDescent="0.3">
      <c r="R303" s="8">
        <v>4</v>
      </c>
      <c r="S303" s="8">
        <v>2</v>
      </c>
      <c r="T303" s="8">
        <v>2</v>
      </c>
      <c r="U303" s="8">
        <v>2</v>
      </c>
      <c r="V303" s="8">
        <v>5</v>
      </c>
      <c r="W303" s="9">
        <v>4900</v>
      </c>
    </row>
    <row r="304" spans="18:23" x14ac:dyDescent="0.3">
      <c r="R304" s="8">
        <v>4</v>
      </c>
      <c r="S304" s="8">
        <v>2</v>
      </c>
      <c r="T304" s="8">
        <v>3</v>
      </c>
      <c r="U304" s="8">
        <v>1</v>
      </c>
      <c r="V304" s="8">
        <v>5</v>
      </c>
      <c r="W304" s="9">
        <v>6725.02</v>
      </c>
    </row>
    <row r="305" spans="18:23" x14ac:dyDescent="0.3">
      <c r="R305" s="8">
        <v>4</v>
      </c>
      <c r="S305" s="8">
        <v>2</v>
      </c>
      <c r="T305" s="8">
        <v>4</v>
      </c>
      <c r="U305" s="8">
        <v>2</v>
      </c>
      <c r="V305" s="8">
        <v>5</v>
      </c>
      <c r="W305" s="9">
        <v>7725</v>
      </c>
    </row>
    <row r="306" spans="18:23" x14ac:dyDescent="0.3">
      <c r="R306" s="8">
        <v>4</v>
      </c>
      <c r="S306" s="8">
        <v>5</v>
      </c>
      <c r="T306" s="8">
        <v>1</v>
      </c>
      <c r="U306" s="8">
        <v>1</v>
      </c>
      <c r="V306" s="8">
        <v>5</v>
      </c>
      <c r="W306" s="9">
        <v>2310</v>
      </c>
    </row>
    <row r="307" spans="18:23" x14ac:dyDescent="0.3">
      <c r="R307" s="8">
        <v>4</v>
      </c>
      <c r="S307" s="8">
        <v>5</v>
      </c>
      <c r="T307" s="8">
        <v>2</v>
      </c>
      <c r="U307" s="8">
        <v>2</v>
      </c>
      <c r="V307" s="8">
        <v>5</v>
      </c>
      <c r="W307" s="9">
        <v>3100</v>
      </c>
    </row>
    <row r="308" spans="18:23" x14ac:dyDescent="0.3">
      <c r="R308" s="8">
        <v>4</v>
      </c>
      <c r="S308" s="8">
        <v>5</v>
      </c>
      <c r="T308" s="8">
        <v>3</v>
      </c>
      <c r="U308" s="8">
        <v>1</v>
      </c>
      <c r="V308" s="8">
        <v>5</v>
      </c>
      <c r="W308" s="9">
        <v>2970</v>
      </c>
    </row>
    <row r="309" spans="18:23" x14ac:dyDescent="0.3">
      <c r="R309" s="8">
        <v>4</v>
      </c>
      <c r="S309" s="8">
        <v>5</v>
      </c>
      <c r="T309" s="8">
        <v>4</v>
      </c>
      <c r="U309" s="8">
        <v>2</v>
      </c>
      <c r="V309" s="8">
        <v>5</v>
      </c>
      <c r="W309" s="9">
        <v>5170</v>
      </c>
    </row>
    <row r="310" spans="18:23" x14ac:dyDescent="0.3">
      <c r="R310" s="8">
        <v>4</v>
      </c>
      <c r="S310" s="8">
        <v>3</v>
      </c>
      <c r="T310" s="8">
        <v>1</v>
      </c>
      <c r="U310" s="8">
        <v>1</v>
      </c>
      <c r="V310" s="8">
        <v>5</v>
      </c>
      <c r="W310" s="9">
        <v>5326</v>
      </c>
    </row>
    <row r="311" spans="18:23" x14ac:dyDescent="0.3">
      <c r="R311" s="8">
        <v>4</v>
      </c>
      <c r="S311" s="8">
        <v>3</v>
      </c>
      <c r="T311" s="8">
        <v>2</v>
      </c>
      <c r="U311" s="8">
        <v>2</v>
      </c>
      <c r="V311" s="8">
        <v>5</v>
      </c>
      <c r="W311" s="9">
        <v>5100</v>
      </c>
    </row>
    <row r="312" spans="18:23" x14ac:dyDescent="0.3">
      <c r="R312" s="8">
        <v>4</v>
      </c>
      <c r="S312" s="8">
        <v>3</v>
      </c>
      <c r="T312" s="8">
        <v>3</v>
      </c>
      <c r="U312" s="8">
        <v>1</v>
      </c>
      <c r="V312" s="8">
        <v>5</v>
      </c>
      <c r="W312" s="9">
        <v>6965.02</v>
      </c>
    </row>
    <row r="313" spans="18:23" x14ac:dyDescent="0.3">
      <c r="R313" s="8">
        <v>4</v>
      </c>
      <c r="S313" s="8">
        <v>3</v>
      </c>
      <c r="T313" s="8">
        <v>4</v>
      </c>
      <c r="U313" s="8">
        <v>2</v>
      </c>
      <c r="V313" s="8">
        <v>5</v>
      </c>
      <c r="W313" s="9">
        <v>7965</v>
      </c>
    </row>
    <row r="314" spans="18:23" x14ac:dyDescent="0.3">
      <c r="R314" s="8">
        <v>3</v>
      </c>
      <c r="S314" s="8">
        <v>1</v>
      </c>
      <c r="T314" s="8">
        <v>1</v>
      </c>
      <c r="U314" s="8">
        <v>1</v>
      </c>
      <c r="V314" s="8">
        <v>5</v>
      </c>
      <c r="W314" s="9">
        <v>8455</v>
      </c>
    </row>
    <row r="315" spans="18:23" x14ac:dyDescent="0.3">
      <c r="R315" s="8">
        <v>3</v>
      </c>
      <c r="S315" s="8">
        <v>1</v>
      </c>
      <c r="T315" s="8">
        <v>3</v>
      </c>
      <c r="U315" s="8">
        <v>1</v>
      </c>
      <c r="V315" s="8">
        <v>5</v>
      </c>
      <c r="W315" s="9">
        <v>10170</v>
      </c>
    </row>
    <row r="316" spans="18:23" x14ac:dyDescent="0.3">
      <c r="R316" s="8">
        <v>3</v>
      </c>
      <c r="S316" s="8">
        <v>1</v>
      </c>
      <c r="T316" s="8">
        <v>4</v>
      </c>
      <c r="U316" s="8">
        <v>2</v>
      </c>
      <c r="V316" s="8">
        <v>5</v>
      </c>
      <c r="W316" s="9">
        <v>11170</v>
      </c>
    </row>
    <row r="317" spans="18:23" x14ac:dyDescent="0.3">
      <c r="R317" s="8">
        <v>3</v>
      </c>
      <c r="S317" s="8">
        <v>2</v>
      </c>
      <c r="T317" s="8">
        <v>1</v>
      </c>
      <c r="U317" s="8">
        <v>1</v>
      </c>
      <c r="V317" s="8">
        <v>5</v>
      </c>
      <c r="W317" s="9">
        <v>2860</v>
      </c>
    </row>
    <row r="318" spans="18:23" x14ac:dyDescent="0.3">
      <c r="R318" s="8">
        <v>3</v>
      </c>
      <c r="S318" s="8">
        <v>2</v>
      </c>
      <c r="T318" s="8">
        <v>2</v>
      </c>
      <c r="U318" s="8">
        <v>2</v>
      </c>
      <c r="V318" s="8">
        <v>5</v>
      </c>
      <c r="W318" s="9">
        <v>4100</v>
      </c>
    </row>
    <row r="319" spans="18:23" x14ac:dyDescent="0.3">
      <c r="R319" s="8">
        <v>3</v>
      </c>
      <c r="S319" s="8">
        <v>2</v>
      </c>
      <c r="T319" s="8">
        <v>3</v>
      </c>
      <c r="U319" s="8">
        <v>1</v>
      </c>
      <c r="V319" s="8">
        <v>5</v>
      </c>
      <c r="W319" s="9">
        <v>3520</v>
      </c>
    </row>
    <row r="320" spans="18:23" x14ac:dyDescent="0.3">
      <c r="R320" s="8">
        <v>3</v>
      </c>
      <c r="S320" s="8">
        <v>2</v>
      </c>
      <c r="T320" s="8">
        <v>4</v>
      </c>
      <c r="U320" s="8">
        <v>2</v>
      </c>
      <c r="V320" s="8">
        <v>5</v>
      </c>
      <c r="W320" s="9">
        <v>5720</v>
      </c>
    </row>
    <row r="321" spans="18:23" x14ac:dyDescent="0.3">
      <c r="R321" s="8">
        <v>3</v>
      </c>
      <c r="S321" s="8">
        <v>5</v>
      </c>
      <c r="T321" s="8">
        <v>1</v>
      </c>
      <c r="U321" s="8">
        <v>1</v>
      </c>
      <c r="V321" s="8">
        <v>5</v>
      </c>
      <c r="W321" s="9">
        <v>3850</v>
      </c>
    </row>
    <row r="322" spans="18:23" x14ac:dyDescent="0.3">
      <c r="R322" s="8">
        <v>3</v>
      </c>
      <c r="S322" s="8">
        <v>5</v>
      </c>
      <c r="T322" s="8">
        <v>3</v>
      </c>
      <c r="U322" s="8">
        <v>1</v>
      </c>
      <c r="V322" s="8">
        <v>5</v>
      </c>
      <c r="W322" s="9">
        <v>4510</v>
      </c>
    </row>
    <row r="323" spans="18:23" x14ac:dyDescent="0.3">
      <c r="R323" s="8">
        <v>3</v>
      </c>
      <c r="S323" s="8">
        <v>4</v>
      </c>
      <c r="T323" s="8">
        <v>1</v>
      </c>
      <c r="U323" s="8">
        <v>1</v>
      </c>
      <c r="V323" s="8">
        <v>5</v>
      </c>
      <c r="W323" s="9">
        <v>3190</v>
      </c>
    </row>
    <row r="324" spans="18:23" x14ac:dyDescent="0.3">
      <c r="R324" s="8">
        <v>3</v>
      </c>
      <c r="S324" s="8">
        <v>4</v>
      </c>
      <c r="T324" s="8">
        <v>2</v>
      </c>
      <c r="U324" s="8">
        <v>2</v>
      </c>
      <c r="V324" s="8">
        <v>5</v>
      </c>
      <c r="W324" s="9">
        <v>3600</v>
      </c>
    </row>
    <row r="325" spans="18:23" x14ac:dyDescent="0.3">
      <c r="R325" s="8">
        <v>3</v>
      </c>
      <c r="S325" s="8">
        <v>4</v>
      </c>
      <c r="T325" s="8">
        <v>3</v>
      </c>
      <c r="U325" s="8">
        <v>1</v>
      </c>
      <c r="V325" s="8">
        <v>5</v>
      </c>
      <c r="W325" s="9">
        <v>3850</v>
      </c>
    </row>
    <row r="326" spans="18:23" x14ac:dyDescent="0.3">
      <c r="R326" s="8">
        <v>3</v>
      </c>
      <c r="S326" s="8">
        <v>4</v>
      </c>
      <c r="T326" s="8">
        <v>4</v>
      </c>
      <c r="U326" s="8">
        <v>2</v>
      </c>
      <c r="V326" s="8">
        <v>5</v>
      </c>
      <c r="W326" s="9">
        <v>6050</v>
      </c>
    </row>
    <row r="327" spans="18:23" x14ac:dyDescent="0.3">
      <c r="R327" s="10">
        <v>1</v>
      </c>
      <c r="S327" s="10">
        <v>2</v>
      </c>
      <c r="T327" s="10">
        <v>1</v>
      </c>
      <c r="U327" s="10">
        <v>1</v>
      </c>
      <c r="V327" s="10">
        <v>6</v>
      </c>
      <c r="W327" s="11">
        <v>4470</v>
      </c>
    </row>
    <row r="328" spans="18:23" x14ac:dyDescent="0.3">
      <c r="R328" s="10">
        <v>1</v>
      </c>
      <c r="S328" s="10">
        <v>2</v>
      </c>
      <c r="T328" s="10">
        <v>3</v>
      </c>
      <c r="U328" s="10">
        <v>1</v>
      </c>
      <c r="V328" s="10">
        <v>6</v>
      </c>
      <c r="W328" s="11">
        <v>5630</v>
      </c>
    </row>
    <row r="329" spans="18:23" x14ac:dyDescent="0.3">
      <c r="R329" s="10">
        <v>1</v>
      </c>
      <c r="S329" s="10">
        <v>2</v>
      </c>
      <c r="T329" s="10">
        <v>4</v>
      </c>
      <c r="U329" s="10">
        <v>2</v>
      </c>
      <c r="V329" s="10">
        <v>6</v>
      </c>
      <c r="W329" s="11">
        <v>5300</v>
      </c>
    </row>
    <row r="330" spans="18:23" x14ac:dyDescent="0.3">
      <c r="R330" s="10">
        <v>1</v>
      </c>
      <c r="S330" s="10">
        <v>5</v>
      </c>
      <c r="T330" s="10">
        <v>1</v>
      </c>
      <c r="U330" s="10">
        <v>1</v>
      </c>
      <c r="V330" s="10">
        <v>6</v>
      </c>
      <c r="W330" s="11">
        <v>6270</v>
      </c>
    </row>
    <row r="331" spans="18:23" x14ac:dyDescent="0.3">
      <c r="R331" s="10">
        <v>1</v>
      </c>
      <c r="S331" s="10">
        <v>5</v>
      </c>
      <c r="T331" s="10">
        <v>3</v>
      </c>
      <c r="U331" s="10">
        <v>1</v>
      </c>
      <c r="V331" s="10">
        <v>6</v>
      </c>
      <c r="W331" s="11">
        <v>5610</v>
      </c>
    </row>
    <row r="332" spans="18:23" x14ac:dyDescent="0.3">
      <c r="R332" s="10">
        <v>1</v>
      </c>
      <c r="S332" s="10">
        <v>4</v>
      </c>
      <c r="T332" s="10">
        <v>1</v>
      </c>
      <c r="U332" s="10">
        <v>1</v>
      </c>
      <c r="V332" s="10">
        <v>6</v>
      </c>
      <c r="W332" s="11">
        <v>3840</v>
      </c>
    </row>
    <row r="333" spans="18:23" x14ac:dyDescent="0.3">
      <c r="R333" s="10">
        <v>1</v>
      </c>
      <c r="S333" s="10">
        <v>4</v>
      </c>
      <c r="T333" s="10">
        <v>2</v>
      </c>
      <c r="U333" s="10">
        <v>2</v>
      </c>
      <c r="V333" s="10">
        <v>6</v>
      </c>
      <c r="W333" s="11">
        <v>7590</v>
      </c>
    </row>
    <row r="334" spans="18:23" x14ac:dyDescent="0.3">
      <c r="R334" s="10">
        <v>1</v>
      </c>
      <c r="S334" s="10">
        <v>4</v>
      </c>
      <c r="T334" s="10">
        <v>3</v>
      </c>
      <c r="U334" s="10">
        <v>1</v>
      </c>
      <c r="V334" s="10">
        <v>6</v>
      </c>
      <c r="W334" s="11">
        <v>5315</v>
      </c>
    </row>
    <row r="335" spans="18:23" x14ac:dyDescent="0.3">
      <c r="R335" s="10">
        <v>1</v>
      </c>
      <c r="S335" s="10">
        <v>4</v>
      </c>
      <c r="T335" s="10">
        <v>4</v>
      </c>
      <c r="U335" s="10">
        <v>2</v>
      </c>
      <c r="V335" s="10">
        <v>6</v>
      </c>
      <c r="W335" s="11">
        <v>6315</v>
      </c>
    </row>
    <row r="336" spans="18:23" x14ac:dyDescent="0.3">
      <c r="R336" s="10">
        <v>1</v>
      </c>
      <c r="S336" s="10">
        <v>3</v>
      </c>
      <c r="T336" s="10">
        <v>1</v>
      </c>
      <c r="U336" s="10">
        <v>1</v>
      </c>
      <c r="V336" s="10">
        <v>6</v>
      </c>
      <c r="W336" s="11">
        <v>3980</v>
      </c>
    </row>
    <row r="337" spans="18:23" x14ac:dyDescent="0.3">
      <c r="R337" s="10">
        <v>1</v>
      </c>
      <c r="S337" s="10">
        <v>3</v>
      </c>
      <c r="T337" s="10">
        <v>3</v>
      </c>
      <c r="U337" s="10">
        <v>1</v>
      </c>
      <c r="V337" s="10">
        <v>6</v>
      </c>
      <c r="W337" s="11">
        <v>5245</v>
      </c>
    </row>
    <row r="338" spans="18:23" x14ac:dyDescent="0.3">
      <c r="R338" s="10">
        <v>1</v>
      </c>
      <c r="S338" s="10">
        <v>3</v>
      </c>
      <c r="T338" s="10">
        <v>4</v>
      </c>
      <c r="U338" s="10">
        <v>2</v>
      </c>
      <c r="V338" s="10">
        <v>6</v>
      </c>
      <c r="W338" s="11">
        <v>5300</v>
      </c>
    </row>
    <row r="339" spans="18:23" x14ac:dyDescent="0.3">
      <c r="R339" s="10">
        <v>2</v>
      </c>
      <c r="S339" s="10">
        <v>1</v>
      </c>
      <c r="T339" s="10">
        <v>1</v>
      </c>
      <c r="U339" s="10">
        <v>1</v>
      </c>
      <c r="V339" s="10">
        <v>6</v>
      </c>
      <c r="W339" s="11">
        <v>8210</v>
      </c>
    </row>
    <row r="340" spans="18:23" x14ac:dyDescent="0.3">
      <c r="R340" s="10">
        <v>2</v>
      </c>
      <c r="S340" s="10">
        <v>1</v>
      </c>
      <c r="T340" s="10">
        <v>2</v>
      </c>
      <c r="U340" s="10">
        <v>2</v>
      </c>
      <c r="V340" s="10">
        <v>6</v>
      </c>
      <c r="W340" s="11">
        <v>5200</v>
      </c>
    </row>
    <row r="341" spans="18:23" x14ac:dyDescent="0.3">
      <c r="R341" s="10">
        <v>2</v>
      </c>
      <c r="S341" s="10">
        <v>1</v>
      </c>
      <c r="T341" s="10">
        <v>3</v>
      </c>
      <c r="U341" s="10">
        <v>1</v>
      </c>
      <c r="V341" s="10">
        <v>6</v>
      </c>
      <c r="W341" s="11">
        <v>9602</v>
      </c>
    </row>
    <row r="342" spans="18:23" x14ac:dyDescent="0.3">
      <c r="R342" s="10">
        <v>2</v>
      </c>
      <c r="S342" s="10">
        <v>1</v>
      </c>
      <c r="T342" s="10">
        <v>4</v>
      </c>
      <c r="U342" s="10">
        <v>2</v>
      </c>
      <c r="V342" s="10">
        <v>6</v>
      </c>
      <c r="W342" s="11">
        <v>10600</v>
      </c>
    </row>
    <row r="343" spans="18:23" x14ac:dyDescent="0.3">
      <c r="R343" s="10">
        <v>2</v>
      </c>
      <c r="S343" s="10">
        <v>4</v>
      </c>
      <c r="T343" s="10">
        <v>1</v>
      </c>
      <c r="U343" s="10">
        <v>1</v>
      </c>
      <c r="V343" s="10">
        <v>6</v>
      </c>
      <c r="W343" s="11">
        <v>4400</v>
      </c>
    </row>
    <row r="344" spans="18:23" x14ac:dyDescent="0.3">
      <c r="R344" s="10">
        <v>2</v>
      </c>
      <c r="S344" s="10">
        <v>4</v>
      </c>
      <c r="T344" s="10">
        <v>2</v>
      </c>
      <c r="U344" s="10">
        <v>2</v>
      </c>
      <c r="V344" s="10">
        <v>6</v>
      </c>
      <c r="W344" s="11">
        <v>6600</v>
      </c>
    </row>
    <row r="345" spans="18:23" x14ac:dyDescent="0.3">
      <c r="R345" s="10">
        <v>2</v>
      </c>
      <c r="S345" s="10">
        <v>4</v>
      </c>
      <c r="T345" s="10">
        <v>3</v>
      </c>
      <c r="U345" s="10">
        <v>1</v>
      </c>
      <c r="V345" s="10">
        <v>6</v>
      </c>
      <c r="W345" s="11">
        <v>5060</v>
      </c>
    </row>
    <row r="346" spans="18:23" x14ac:dyDescent="0.3">
      <c r="R346" s="10">
        <v>2</v>
      </c>
      <c r="S346" s="10">
        <v>4</v>
      </c>
      <c r="T346" s="10">
        <v>4</v>
      </c>
      <c r="U346" s="10">
        <v>2</v>
      </c>
      <c r="V346" s="10">
        <v>6</v>
      </c>
      <c r="W346" s="11">
        <v>7260</v>
      </c>
    </row>
    <row r="347" spans="18:23" x14ac:dyDescent="0.3">
      <c r="R347" s="10">
        <v>2</v>
      </c>
      <c r="S347" s="10">
        <v>3</v>
      </c>
      <c r="T347" s="10">
        <v>1</v>
      </c>
      <c r="U347" s="10">
        <v>1</v>
      </c>
      <c r="V347" s="10">
        <v>6</v>
      </c>
      <c r="W347" s="11">
        <v>2640</v>
      </c>
    </row>
    <row r="348" spans="18:23" x14ac:dyDescent="0.3">
      <c r="R348" s="10">
        <v>2</v>
      </c>
      <c r="S348" s="10">
        <v>3</v>
      </c>
      <c r="T348" s="10">
        <v>3</v>
      </c>
      <c r="U348" s="10">
        <v>1</v>
      </c>
      <c r="V348" s="10">
        <v>6</v>
      </c>
      <c r="W348" s="11">
        <v>3300</v>
      </c>
    </row>
    <row r="349" spans="18:23" x14ac:dyDescent="0.3">
      <c r="R349" s="10">
        <v>5</v>
      </c>
      <c r="S349" s="10">
        <v>1</v>
      </c>
      <c r="T349" s="10">
        <v>1</v>
      </c>
      <c r="U349" s="10">
        <v>1</v>
      </c>
      <c r="V349" s="10">
        <v>6</v>
      </c>
      <c r="W349" s="11">
        <v>8910</v>
      </c>
    </row>
    <row r="350" spans="18:23" x14ac:dyDescent="0.3">
      <c r="R350" s="10">
        <v>5</v>
      </c>
      <c r="S350" s="10">
        <v>1</v>
      </c>
      <c r="T350" s="10">
        <v>3</v>
      </c>
      <c r="U350" s="10">
        <v>1</v>
      </c>
      <c r="V350" s="10">
        <v>6</v>
      </c>
      <c r="W350" s="11">
        <v>10450</v>
      </c>
    </row>
    <row r="351" spans="18:23" x14ac:dyDescent="0.3">
      <c r="R351" s="10">
        <v>5</v>
      </c>
      <c r="S351" s="10">
        <v>1</v>
      </c>
      <c r="T351" s="10">
        <v>4</v>
      </c>
      <c r="U351" s="10">
        <v>2</v>
      </c>
      <c r="V351" s="10">
        <v>6</v>
      </c>
      <c r="W351" s="11">
        <v>12650</v>
      </c>
    </row>
    <row r="352" spans="18:23" x14ac:dyDescent="0.3">
      <c r="R352" s="10">
        <v>5</v>
      </c>
      <c r="S352" s="10">
        <v>2</v>
      </c>
      <c r="T352" s="10">
        <v>1</v>
      </c>
      <c r="U352" s="10">
        <v>1</v>
      </c>
      <c r="V352" s="10">
        <v>6</v>
      </c>
      <c r="W352" s="11">
        <v>7150</v>
      </c>
    </row>
    <row r="353" spans="18:23" x14ac:dyDescent="0.3">
      <c r="R353" s="10">
        <v>5</v>
      </c>
      <c r="S353" s="10">
        <v>2</v>
      </c>
      <c r="T353" s="10">
        <v>3</v>
      </c>
      <c r="U353" s="10">
        <v>1</v>
      </c>
      <c r="V353" s="10">
        <v>6</v>
      </c>
      <c r="W353" s="11">
        <v>8030</v>
      </c>
    </row>
    <row r="354" spans="18:23" x14ac:dyDescent="0.3">
      <c r="R354" s="10">
        <v>5</v>
      </c>
      <c r="S354" s="10">
        <v>2</v>
      </c>
      <c r="T354" s="10">
        <v>4</v>
      </c>
      <c r="U354" s="10">
        <v>2</v>
      </c>
      <c r="V354" s="10">
        <v>6</v>
      </c>
      <c r="W354" s="11">
        <v>10230</v>
      </c>
    </row>
    <row r="355" spans="18:23" x14ac:dyDescent="0.3">
      <c r="R355" s="10">
        <v>5</v>
      </c>
      <c r="S355" s="10">
        <v>4</v>
      </c>
      <c r="T355" s="10">
        <v>1</v>
      </c>
      <c r="U355" s="10">
        <v>1</v>
      </c>
      <c r="V355" s="10">
        <v>6</v>
      </c>
      <c r="W355" s="11">
        <v>2000</v>
      </c>
    </row>
    <row r="356" spans="18:23" x14ac:dyDescent="0.3">
      <c r="R356" s="10">
        <v>5</v>
      </c>
      <c r="S356" s="10">
        <v>4</v>
      </c>
      <c r="T356" s="10">
        <v>2</v>
      </c>
      <c r="U356" s="10">
        <v>2</v>
      </c>
      <c r="V356" s="10">
        <v>6</v>
      </c>
      <c r="W356" s="11">
        <v>4400</v>
      </c>
    </row>
    <row r="357" spans="18:23" x14ac:dyDescent="0.3">
      <c r="R357" s="10">
        <v>5</v>
      </c>
      <c r="S357" s="10">
        <v>4</v>
      </c>
      <c r="T357" s="10">
        <v>3</v>
      </c>
      <c r="U357" s="10">
        <v>1</v>
      </c>
      <c r="V357" s="10">
        <v>6</v>
      </c>
      <c r="W357" s="11">
        <v>2750</v>
      </c>
    </row>
    <row r="358" spans="18:23" x14ac:dyDescent="0.3">
      <c r="R358" s="10">
        <v>5</v>
      </c>
      <c r="S358" s="10">
        <v>4</v>
      </c>
      <c r="T358" s="10">
        <v>4</v>
      </c>
      <c r="U358" s="10">
        <v>2</v>
      </c>
      <c r="V358" s="10">
        <v>6</v>
      </c>
      <c r="W358" s="11">
        <v>4950</v>
      </c>
    </row>
    <row r="359" spans="18:23" x14ac:dyDescent="0.3">
      <c r="R359" s="10">
        <v>5</v>
      </c>
      <c r="S359" s="10">
        <v>3</v>
      </c>
      <c r="T359" s="10">
        <v>1</v>
      </c>
      <c r="U359" s="10">
        <v>1</v>
      </c>
      <c r="V359" s="10">
        <v>6</v>
      </c>
      <c r="W359" s="11">
        <v>7920</v>
      </c>
    </row>
    <row r="360" spans="18:23" x14ac:dyDescent="0.3">
      <c r="R360" s="10">
        <v>5</v>
      </c>
      <c r="S360" s="10">
        <v>3</v>
      </c>
      <c r="T360" s="10">
        <v>2</v>
      </c>
      <c r="U360" s="10">
        <v>2</v>
      </c>
      <c r="V360" s="10">
        <v>6</v>
      </c>
      <c r="W360" s="11">
        <v>5200</v>
      </c>
    </row>
    <row r="361" spans="18:23" x14ac:dyDescent="0.3">
      <c r="R361" s="10">
        <v>5</v>
      </c>
      <c r="S361" s="10">
        <v>3</v>
      </c>
      <c r="T361" s="10">
        <v>3</v>
      </c>
      <c r="U361" s="10">
        <v>1</v>
      </c>
      <c r="V361" s="10">
        <v>6</v>
      </c>
      <c r="W361" s="11">
        <v>8580</v>
      </c>
    </row>
    <row r="362" spans="18:23" x14ac:dyDescent="0.3">
      <c r="R362" s="10">
        <v>5</v>
      </c>
      <c r="S362" s="10">
        <v>3</v>
      </c>
      <c r="T362" s="10">
        <v>4</v>
      </c>
      <c r="U362" s="10">
        <v>2</v>
      </c>
      <c r="V362" s="10">
        <v>6</v>
      </c>
      <c r="W362" s="11">
        <v>10780</v>
      </c>
    </row>
    <row r="363" spans="18:23" x14ac:dyDescent="0.3">
      <c r="R363" s="10">
        <v>4</v>
      </c>
      <c r="S363" s="10">
        <v>1</v>
      </c>
      <c r="T363" s="10">
        <v>1</v>
      </c>
      <c r="U363" s="10">
        <v>1</v>
      </c>
      <c r="V363" s="10">
        <v>6</v>
      </c>
      <c r="W363" s="11">
        <v>10360</v>
      </c>
    </row>
    <row r="364" spans="18:23" x14ac:dyDescent="0.3">
      <c r="R364" s="10">
        <v>4</v>
      </c>
      <c r="S364" s="10">
        <v>1</v>
      </c>
      <c r="T364" s="10">
        <v>2</v>
      </c>
      <c r="U364" s="10">
        <v>2</v>
      </c>
      <c r="V364" s="10">
        <v>6</v>
      </c>
      <c r="W364" s="11">
        <v>6100</v>
      </c>
    </row>
    <row r="365" spans="18:23" x14ac:dyDescent="0.3">
      <c r="R365" s="10">
        <v>4</v>
      </c>
      <c r="S365" s="10">
        <v>1</v>
      </c>
      <c r="T365" s="10">
        <v>3</v>
      </c>
      <c r="U365" s="10">
        <v>1</v>
      </c>
      <c r="V365" s="10">
        <v>6</v>
      </c>
      <c r="W365" s="11">
        <v>12935</v>
      </c>
    </row>
    <row r="366" spans="18:23" x14ac:dyDescent="0.3">
      <c r="R366" s="10">
        <v>4</v>
      </c>
      <c r="S366" s="10">
        <v>1</v>
      </c>
      <c r="T366" s="10">
        <v>4</v>
      </c>
      <c r="U366" s="10">
        <v>2</v>
      </c>
      <c r="V366" s="10">
        <v>6</v>
      </c>
      <c r="W366" s="11">
        <v>13930</v>
      </c>
    </row>
    <row r="367" spans="18:23" x14ac:dyDescent="0.3">
      <c r="R367" s="10">
        <v>4</v>
      </c>
      <c r="S367" s="10">
        <v>2</v>
      </c>
      <c r="T367" s="10">
        <v>1</v>
      </c>
      <c r="U367" s="10">
        <v>1</v>
      </c>
      <c r="V367" s="10">
        <v>6</v>
      </c>
      <c r="W367" s="11">
        <v>5001</v>
      </c>
    </row>
    <row r="368" spans="18:23" x14ac:dyDescent="0.3">
      <c r="R368" s="10">
        <v>4</v>
      </c>
      <c r="S368" s="10">
        <v>2</v>
      </c>
      <c r="T368" s="10">
        <v>2</v>
      </c>
      <c r="U368" s="10">
        <v>2</v>
      </c>
      <c r="V368" s="10">
        <v>6</v>
      </c>
      <c r="W368" s="11">
        <v>4900</v>
      </c>
    </row>
    <row r="369" spans="18:23" x14ac:dyDescent="0.3">
      <c r="R369" s="10">
        <v>4</v>
      </c>
      <c r="S369" s="10">
        <v>2</v>
      </c>
      <c r="T369" s="10">
        <v>3</v>
      </c>
      <c r="U369" s="10">
        <v>1</v>
      </c>
      <c r="V369" s="10">
        <v>6</v>
      </c>
      <c r="W369" s="11">
        <v>6725.02</v>
      </c>
    </row>
    <row r="370" spans="18:23" x14ac:dyDescent="0.3">
      <c r="R370" s="10">
        <v>4</v>
      </c>
      <c r="S370" s="10">
        <v>2</v>
      </c>
      <c r="T370" s="10">
        <v>4</v>
      </c>
      <c r="U370" s="10">
        <v>2</v>
      </c>
      <c r="V370" s="10">
        <v>6</v>
      </c>
      <c r="W370" s="11">
        <v>7725</v>
      </c>
    </row>
    <row r="371" spans="18:23" x14ac:dyDescent="0.3">
      <c r="R371" s="10">
        <v>4</v>
      </c>
      <c r="S371" s="10">
        <v>5</v>
      </c>
      <c r="T371" s="10">
        <v>1</v>
      </c>
      <c r="U371" s="10">
        <v>1</v>
      </c>
      <c r="V371" s="10">
        <v>6</v>
      </c>
      <c r="W371" s="11">
        <v>2310</v>
      </c>
    </row>
    <row r="372" spans="18:23" x14ac:dyDescent="0.3">
      <c r="R372" s="10">
        <v>4</v>
      </c>
      <c r="S372" s="10">
        <v>5</v>
      </c>
      <c r="T372" s="10">
        <v>2</v>
      </c>
      <c r="U372" s="10">
        <v>2</v>
      </c>
      <c r="V372" s="10">
        <v>6</v>
      </c>
      <c r="W372" s="11">
        <v>3100</v>
      </c>
    </row>
    <row r="373" spans="18:23" x14ac:dyDescent="0.3">
      <c r="R373" s="10">
        <v>4</v>
      </c>
      <c r="S373" s="10">
        <v>5</v>
      </c>
      <c r="T373" s="10">
        <v>3</v>
      </c>
      <c r="U373" s="10">
        <v>1</v>
      </c>
      <c r="V373" s="10">
        <v>6</v>
      </c>
      <c r="W373" s="11">
        <v>2970</v>
      </c>
    </row>
    <row r="374" spans="18:23" x14ac:dyDescent="0.3">
      <c r="R374" s="10">
        <v>4</v>
      </c>
      <c r="S374" s="10">
        <v>5</v>
      </c>
      <c r="T374" s="10">
        <v>4</v>
      </c>
      <c r="U374" s="10">
        <v>2</v>
      </c>
      <c r="V374" s="10">
        <v>6</v>
      </c>
      <c r="W374" s="11">
        <v>5170</v>
      </c>
    </row>
    <row r="375" spans="18:23" x14ac:dyDescent="0.3">
      <c r="R375" s="10">
        <v>4</v>
      </c>
      <c r="S375" s="10">
        <v>3</v>
      </c>
      <c r="T375" s="10">
        <v>1</v>
      </c>
      <c r="U375" s="10">
        <v>1</v>
      </c>
      <c r="V375" s="10">
        <v>6</v>
      </c>
      <c r="W375" s="11">
        <v>5326</v>
      </c>
    </row>
    <row r="376" spans="18:23" x14ac:dyDescent="0.3">
      <c r="R376" s="10">
        <v>4</v>
      </c>
      <c r="S376" s="10">
        <v>3</v>
      </c>
      <c r="T376" s="10">
        <v>2</v>
      </c>
      <c r="U376" s="10">
        <v>2</v>
      </c>
      <c r="V376" s="10">
        <v>6</v>
      </c>
      <c r="W376" s="11">
        <v>5100</v>
      </c>
    </row>
    <row r="377" spans="18:23" x14ac:dyDescent="0.3">
      <c r="R377" s="10">
        <v>4</v>
      </c>
      <c r="S377" s="10">
        <v>3</v>
      </c>
      <c r="T377" s="10">
        <v>3</v>
      </c>
      <c r="U377" s="10">
        <v>1</v>
      </c>
      <c r="V377" s="10">
        <v>6</v>
      </c>
      <c r="W377" s="11">
        <v>6965.02</v>
      </c>
    </row>
    <row r="378" spans="18:23" x14ac:dyDescent="0.3">
      <c r="R378" s="10">
        <v>4</v>
      </c>
      <c r="S378" s="10">
        <v>3</v>
      </c>
      <c r="T378" s="10">
        <v>4</v>
      </c>
      <c r="U378" s="10">
        <v>2</v>
      </c>
      <c r="V378" s="10">
        <v>6</v>
      </c>
      <c r="W378" s="11">
        <v>7965</v>
      </c>
    </row>
    <row r="379" spans="18:23" x14ac:dyDescent="0.3">
      <c r="R379" s="10">
        <v>3</v>
      </c>
      <c r="S379" s="10">
        <v>1</v>
      </c>
      <c r="T379" s="10">
        <v>1</v>
      </c>
      <c r="U379" s="10">
        <v>1</v>
      </c>
      <c r="V379" s="10">
        <v>6</v>
      </c>
      <c r="W379" s="11">
        <v>8455</v>
      </c>
    </row>
    <row r="380" spans="18:23" x14ac:dyDescent="0.3">
      <c r="R380" s="10">
        <v>3</v>
      </c>
      <c r="S380" s="10">
        <v>1</v>
      </c>
      <c r="T380" s="10">
        <v>3</v>
      </c>
      <c r="U380" s="10">
        <v>1</v>
      </c>
      <c r="V380" s="10">
        <v>6</v>
      </c>
      <c r="W380" s="11">
        <v>10170</v>
      </c>
    </row>
    <row r="381" spans="18:23" x14ac:dyDescent="0.3">
      <c r="R381" s="10">
        <v>3</v>
      </c>
      <c r="S381" s="10">
        <v>1</v>
      </c>
      <c r="T381" s="10">
        <v>4</v>
      </c>
      <c r="U381" s="10">
        <v>2</v>
      </c>
      <c r="V381" s="10">
        <v>6</v>
      </c>
      <c r="W381" s="11">
        <v>11170</v>
      </c>
    </row>
    <row r="382" spans="18:23" x14ac:dyDescent="0.3">
      <c r="R382" s="10">
        <v>3</v>
      </c>
      <c r="S382" s="10">
        <v>2</v>
      </c>
      <c r="T382" s="10">
        <v>1</v>
      </c>
      <c r="U382" s="10">
        <v>1</v>
      </c>
      <c r="V382" s="10">
        <v>6</v>
      </c>
      <c r="W382" s="11">
        <v>2860</v>
      </c>
    </row>
    <row r="383" spans="18:23" x14ac:dyDescent="0.3">
      <c r="R383" s="10">
        <v>3</v>
      </c>
      <c r="S383" s="10">
        <v>2</v>
      </c>
      <c r="T383" s="10">
        <v>2</v>
      </c>
      <c r="U383" s="10">
        <v>2</v>
      </c>
      <c r="V383" s="10">
        <v>6</v>
      </c>
      <c r="W383" s="11">
        <v>4100</v>
      </c>
    </row>
    <row r="384" spans="18:23" x14ac:dyDescent="0.3">
      <c r="R384" s="10">
        <v>3</v>
      </c>
      <c r="S384" s="10">
        <v>2</v>
      </c>
      <c r="T384" s="10">
        <v>3</v>
      </c>
      <c r="U384" s="10">
        <v>1</v>
      </c>
      <c r="V384" s="10">
        <v>6</v>
      </c>
      <c r="W384" s="11">
        <v>3520</v>
      </c>
    </row>
    <row r="385" spans="18:23" x14ac:dyDescent="0.3">
      <c r="R385" s="10">
        <v>3</v>
      </c>
      <c r="S385" s="10">
        <v>2</v>
      </c>
      <c r="T385" s="10">
        <v>4</v>
      </c>
      <c r="U385" s="10">
        <v>2</v>
      </c>
      <c r="V385" s="10">
        <v>6</v>
      </c>
      <c r="W385" s="11">
        <v>5720</v>
      </c>
    </row>
    <row r="386" spans="18:23" x14ac:dyDescent="0.3">
      <c r="R386" s="10">
        <v>3</v>
      </c>
      <c r="S386" s="10">
        <v>5</v>
      </c>
      <c r="T386" s="10">
        <v>1</v>
      </c>
      <c r="U386" s="10">
        <v>1</v>
      </c>
      <c r="V386" s="10">
        <v>6</v>
      </c>
      <c r="W386" s="11">
        <v>3850</v>
      </c>
    </row>
    <row r="387" spans="18:23" x14ac:dyDescent="0.3">
      <c r="R387" s="10">
        <v>3</v>
      </c>
      <c r="S387" s="10">
        <v>5</v>
      </c>
      <c r="T387" s="10">
        <v>3</v>
      </c>
      <c r="U387" s="10">
        <v>1</v>
      </c>
      <c r="V387" s="10">
        <v>6</v>
      </c>
      <c r="W387" s="11">
        <v>4510</v>
      </c>
    </row>
    <row r="388" spans="18:23" x14ac:dyDescent="0.3">
      <c r="R388" s="10">
        <v>3</v>
      </c>
      <c r="S388" s="10">
        <v>4</v>
      </c>
      <c r="T388" s="10">
        <v>1</v>
      </c>
      <c r="U388" s="10">
        <v>1</v>
      </c>
      <c r="V388" s="10">
        <v>6</v>
      </c>
      <c r="W388" s="11">
        <v>3190</v>
      </c>
    </row>
    <row r="389" spans="18:23" x14ac:dyDescent="0.3">
      <c r="R389" s="10">
        <v>3</v>
      </c>
      <c r="S389" s="10">
        <v>4</v>
      </c>
      <c r="T389" s="10">
        <v>2</v>
      </c>
      <c r="U389" s="10">
        <v>2</v>
      </c>
      <c r="V389" s="10">
        <v>6</v>
      </c>
      <c r="W389" s="11">
        <v>3600</v>
      </c>
    </row>
    <row r="390" spans="18:23" x14ac:dyDescent="0.3">
      <c r="R390" s="10">
        <v>3</v>
      </c>
      <c r="S390" s="10">
        <v>4</v>
      </c>
      <c r="T390" s="10">
        <v>3</v>
      </c>
      <c r="U390" s="10">
        <v>1</v>
      </c>
      <c r="V390" s="10">
        <v>6</v>
      </c>
      <c r="W390" s="11">
        <v>3850</v>
      </c>
    </row>
    <row r="391" spans="18:23" x14ac:dyDescent="0.3">
      <c r="R391" s="10">
        <v>3</v>
      </c>
      <c r="S391" s="10">
        <v>4</v>
      </c>
      <c r="T391" s="10">
        <v>4</v>
      </c>
      <c r="U391" s="10">
        <v>2</v>
      </c>
      <c r="V391" s="10">
        <v>6</v>
      </c>
      <c r="W391" s="11">
        <v>6050</v>
      </c>
    </row>
    <row r="392" spans="18:23" x14ac:dyDescent="0.3">
      <c r="R392" s="8">
        <v>1</v>
      </c>
      <c r="S392" s="8">
        <v>2</v>
      </c>
      <c r="T392" s="8">
        <v>1</v>
      </c>
      <c r="U392" s="8">
        <v>1</v>
      </c>
      <c r="V392" s="8">
        <v>7</v>
      </c>
      <c r="W392" s="9">
        <v>4470</v>
      </c>
    </row>
    <row r="393" spans="18:23" x14ac:dyDescent="0.3">
      <c r="R393" s="8">
        <v>1</v>
      </c>
      <c r="S393" s="8">
        <v>2</v>
      </c>
      <c r="T393" s="8">
        <v>3</v>
      </c>
      <c r="U393" s="8">
        <v>1</v>
      </c>
      <c r="V393" s="8">
        <v>7</v>
      </c>
      <c r="W393" s="9">
        <v>5630</v>
      </c>
    </row>
    <row r="394" spans="18:23" x14ac:dyDescent="0.3">
      <c r="R394" s="8">
        <v>1</v>
      </c>
      <c r="S394" s="8">
        <v>2</v>
      </c>
      <c r="T394" s="8">
        <v>4</v>
      </c>
      <c r="U394" s="8">
        <v>2</v>
      </c>
      <c r="V394" s="8">
        <v>7</v>
      </c>
      <c r="W394" s="9">
        <v>5300</v>
      </c>
    </row>
    <row r="395" spans="18:23" x14ac:dyDescent="0.3">
      <c r="R395" s="8">
        <v>1</v>
      </c>
      <c r="S395" s="8">
        <v>5</v>
      </c>
      <c r="T395" s="8">
        <v>1</v>
      </c>
      <c r="U395" s="8">
        <v>1</v>
      </c>
      <c r="V395" s="8">
        <v>7</v>
      </c>
      <c r="W395" s="9">
        <v>6270</v>
      </c>
    </row>
    <row r="396" spans="18:23" x14ac:dyDescent="0.3">
      <c r="R396" s="8">
        <v>1</v>
      </c>
      <c r="S396" s="8">
        <v>5</v>
      </c>
      <c r="T396" s="8">
        <v>3</v>
      </c>
      <c r="U396" s="8">
        <v>1</v>
      </c>
      <c r="V396" s="8">
        <v>7</v>
      </c>
      <c r="W396" s="9">
        <v>5610</v>
      </c>
    </row>
    <row r="397" spans="18:23" x14ac:dyDescent="0.3">
      <c r="R397" s="8">
        <v>1</v>
      </c>
      <c r="S397" s="8">
        <v>4</v>
      </c>
      <c r="T397" s="8">
        <v>1</v>
      </c>
      <c r="U397" s="8">
        <v>1</v>
      </c>
      <c r="V397" s="8">
        <v>7</v>
      </c>
      <c r="W397" s="9">
        <v>3840</v>
      </c>
    </row>
    <row r="398" spans="18:23" x14ac:dyDescent="0.3">
      <c r="R398" s="8">
        <v>1</v>
      </c>
      <c r="S398" s="8">
        <v>4</v>
      </c>
      <c r="T398" s="8">
        <v>2</v>
      </c>
      <c r="U398" s="8">
        <v>2</v>
      </c>
      <c r="V398" s="8">
        <v>7</v>
      </c>
      <c r="W398" s="9">
        <v>7590</v>
      </c>
    </row>
    <row r="399" spans="18:23" x14ac:dyDescent="0.3">
      <c r="R399" s="8">
        <v>1</v>
      </c>
      <c r="S399" s="8">
        <v>4</v>
      </c>
      <c r="T399" s="8">
        <v>3</v>
      </c>
      <c r="U399" s="8">
        <v>1</v>
      </c>
      <c r="V399" s="8">
        <v>7</v>
      </c>
      <c r="W399" s="9">
        <v>5315</v>
      </c>
    </row>
    <row r="400" spans="18:23" x14ac:dyDescent="0.3">
      <c r="R400" s="8">
        <v>1</v>
      </c>
      <c r="S400" s="8">
        <v>4</v>
      </c>
      <c r="T400" s="8">
        <v>4</v>
      </c>
      <c r="U400" s="8">
        <v>2</v>
      </c>
      <c r="V400" s="8">
        <v>7</v>
      </c>
      <c r="W400" s="9">
        <v>6315</v>
      </c>
    </row>
    <row r="401" spans="18:23" x14ac:dyDescent="0.3">
      <c r="R401" s="8">
        <v>1</v>
      </c>
      <c r="S401" s="8">
        <v>3</v>
      </c>
      <c r="T401" s="8">
        <v>1</v>
      </c>
      <c r="U401" s="8">
        <v>1</v>
      </c>
      <c r="V401" s="8">
        <v>7</v>
      </c>
      <c r="W401" s="9">
        <v>3980</v>
      </c>
    </row>
    <row r="402" spans="18:23" x14ac:dyDescent="0.3">
      <c r="R402" s="8">
        <v>1</v>
      </c>
      <c r="S402" s="8">
        <v>3</v>
      </c>
      <c r="T402" s="8">
        <v>3</v>
      </c>
      <c r="U402" s="8">
        <v>1</v>
      </c>
      <c r="V402" s="8">
        <v>7</v>
      </c>
      <c r="W402" s="9">
        <v>5245</v>
      </c>
    </row>
    <row r="403" spans="18:23" x14ac:dyDescent="0.3">
      <c r="R403" s="8">
        <v>1</v>
      </c>
      <c r="S403" s="8">
        <v>3</v>
      </c>
      <c r="T403" s="8">
        <v>4</v>
      </c>
      <c r="U403" s="8">
        <v>2</v>
      </c>
      <c r="V403" s="8">
        <v>7</v>
      </c>
      <c r="W403" s="9">
        <v>5300</v>
      </c>
    </row>
    <row r="404" spans="18:23" x14ac:dyDescent="0.3">
      <c r="R404" s="8">
        <v>2</v>
      </c>
      <c r="S404" s="8">
        <v>1</v>
      </c>
      <c r="T404" s="8">
        <v>1</v>
      </c>
      <c r="U404" s="8">
        <v>1</v>
      </c>
      <c r="V404" s="8">
        <v>7</v>
      </c>
      <c r="W404" s="9">
        <v>8210</v>
      </c>
    </row>
    <row r="405" spans="18:23" x14ac:dyDescent="0.3">
      <c r="R405" s="8">
        <v>2</v>
      </c>
      <c r="S405" s="8">
        <v>1</v>
      </c>
      <c r="T405" s="8">
        <v>2</v>
      </c>
      <c r="U405" s="8">
        <v>2</v>
      </c>
      <c r="V405" s="8">
        <v>7</v>
      </c>
      <c r="W405" s="9">
        <v>5200</v>
      </c>
    </row>
    <row r="406" spans="18:23" x14ac:dyDescent="0.3">
      <c r="R406" s="8">
        <v>2</v>
      </c>
      <c r="S406" s="8">
        <v>1</v>
      </c>
      <c r="T406" s="8">
        <v>3</v>
      </c>
      <c r="U406" s="8">
        <v>1</v>
      </c>
      <c r="V406" s="8">
        <v>7</v>
      </c>
      <c r="W406" s="9">
        <v>9602</v>
      </c>
    </row>
    <row r="407" spans="18:23" x14ac:dyDescent="0.3">
      <c r="R407" s="8">
        <v>2</v>
      </c>
      <c r="S407" s="8">
        <v>1</v>
      </c>
      <c r="T407" s="8">
        <v>4</v>
      </c>
      <c r="U407" s="8">
        <v>2</v>
      </c>
      <c r="V407" s="8">
        <v>7</v>
      </c>
      <c r="W407" s="9">
        <v>10600</v>
      </c>
    </row>
    <row r="408" spans="18:23" x14ac:dyDescent="0.3">
      <c r="R408" s="8">
        <v>2</v>
      </c>
      <c r="S408" s="8">
        <v>4</v>
      </c>
      <c r="T408" s="8">
        <v>1</v>
      </c>
      <c r="U408" s="8">
        <v>1</v>
      </c>
      <c r="V408" s="8">
        <v>7</v>
      </c>
      <c r="W408" s="9">
        <v>4400</v>
      </c>
    </row>
    <row r="409" spans="18:23" x14ac:dyDescent="0.3">
      <c r="R409" s="8">
        <v>2</v>
      </c>
      <c r="S409" s="8">
        <v>4</v>
      </c>
      <c r="T409" s="8">
        <v>2</v>
      </c>
      <c r="U409" s="8">
        <v>2</v>
      </c>
      <c r="V409" s="8">
        <v>7</v>
      </c>
      <c r="W409" s="9">
        <v>6600</v>
      </c>
    </row>
    <row r="410" spans="18:23" x14ac:dyDescent="0.3">
      <c r="R410" s="8">
        <v>2</v>
      </c>
      <c r="S410" s="8">
        <v>4</v>
      </c>
      <c r="T410" s="8">
        <v>3</v>
      </c>
      <c r="U410" s="8">
        <v>1</v>
      </c>
      <c r="V410" s="8">
        <v>7</v>
      </c>
      <c r="W410" s="9">
        <v>5060</v>
      </c>
    </row>
    <row r="411" spans="18:23" x14ac:dyDescent="0.3">
      <c r="R411" s="8">
        <v>2</v>
      </c>
      <c r="S411" s="8">
        <v>4</v>
      </c>
      <c r="T411" s="8">
        <v>4</v>
      </c>
      <c r="U411" s="8">
        <v>2</v>
      </c>
      <c r="V411" s="8">
        <v>7</v>
      </c>
      <c r="W411" s="9">
        <v>7260</v>
      </c>
    </row>
    <row r="412" spans="18:23" x14ac:dyDescent="0.3">
      <c r="R412" s="8">
        <v>2</v>
      </c>
      <c r="S412" s="8">
        <v>3</v>
      </c>
      <c r="T412" s="8">
        <v>1</v>
      </c>
      <c r="U412" s="8">
        <v>1</v>
      </c>
      <c r="V412" s="8">
        <v>7</v>
      </c>
      <c r="W412" s="9">
        <v>2640</v>
      </c>
    </row>
    <row r="413" spans="18:23" x14ac:dyDescent="0.3">
      <c r="R413" s="8">
        <v>2</v>
      </c>
      <c r="S413" s="8">
        <v>3</v>
      </c>
      <c r="T413" s="8">
        <v>3</v>
      </c>
      <c r="U413" s="8">
        <v>1</v>
      </c>
      <c r="V413" s="8">
        <v>7</v>
      </c>
      <c r="W413" s="9">
        <v>3300</v>
      </c>
    </row>
    <row r="414" spans="18:23" x14ac:dyDescent="0.3">
      <c r="R414" s="8">
        <v>5</v>
      </c>
      <c r="S414" s="8">
        <v>1</v>
      </c>
      <c r="T414" s="8">
        <v>1</v>
      </c>
      <c r="U414" s="8">
        <v>1</v>
      </c>
      <c r="V414" s="8">
        <v>7</v>
      </c>
      <c r="W414" s="9">
        <v>8910</v>
      </c>
    </row>
    <row r="415" spans="18:23" x14ac:dyDescent="0.3">
      <c r="R415" s="8">
        <v>5</v>
      </c>
      <c r="S415" s="8">
        <v>1</v>
      </c>
      <c r="T415" s="8">
        <v>3</v>
      </c>
      <c r="U415" s="8">
        <v>1</v>
      </c>
      <c r="V415" s="8">
        <v>7</v>
      </c>
      <c r="W415" s="9">
        <v>10450</v>
      </c>
    </row>
    <row r="416" spans="18:23" x14ac:dyDescent="0.3">
      <c r="R416" s="8">
        <v>5</v>
      </c>
      <c r="S416" s="8">
        <v>1</v>
      </c>
      <c r="T416" s="8">
        <v>4</v>
      </c>
      <c r="U416" s="8">
        <v>2</v>
      </c>
      <c r="V416" s="8">
        <v>7</v>
      </c>
      <c r="W416" s="9">
        <v>12650</v>
      </c>
    </row>
    <row r="417" spans="18:23" x14ac:dyDescent="0.3">
      <c r="R417" s="8">
        <v>5</v>
      </c>
      <c r="S417" s="8">
        <v>2</v>
      </c>
      <c r="T417" s="8">
        <v>1</v>
      </c>
      <c r="U417" s="8">
        <v>1</v>
      </c>
      <c r="V417" s="8">
        <v>7</v>
      </c>
      <c r="W417" s="9">
        <v>7150</v>
      </c>
    </row>
    <row r="418" spans="18:23" x14ac:dyDescent="0.3">
      <c r="R418" s="8">
        <v>5</v>
      </c>
      <c r="S418" s="8">
        <v>2</v>
      </c>
      <c r="T418" s="8">
        <v>3</v>
      </c>
      <c r="U418" s="8">
        <v>1</v>
      </c>
      <c r="V418" s="8">
        <v>7</v>
      </c>
      <c r="W418" s="9">
        <v>8030</v>
      </c>
    </row>
    <row r="419" spans="18:23" x14ac:dyDescent="0.3">
      <c r="R419" s="8">
        <v>5</v>
      </c>
      <c r="S419" s="8">
        <v>2</v>
      </c>
      <c r="T419" s="8">
        <v>4</v>
      </c>
      <c r="U419" s="8">
        <v>2</v>
      </c>
      <c r="V419" s="8">
        <v>7</v>
      </c>
      <c r="W419" s="9">
        <v>10230</v>
      </c>
    </row>
    <row r="420" spans="18:23" x14ac:dyDescent="0.3">
      <c r="R420" s="8">
        <v>5</v>
      </c>
      <c r="S420" s="8">
        <v>4</v>
      </c>
      <c r="T420" s="8">
        <v>1</v>
      </c>
      <c r="U420" s="8">
        <v>1</v>
      </c>
      <c r="V420" s="8">
        <v>7</v>
      </c>
      <c r="W420" s="9">
        <v>2000</v>
      </c>
    </row>
    <row r="421" spans="18:23" x14ac:dyDescent="0.3">
      <c r="R421" s="8">
        <v>5</v>
      </c>
      <c r="S421" s="8">
        <v>4</v>
      </c>
      <c r="T421" s="8">
        <v>2</v>
      </c>
      <c r="U421" s="8">
        <v>2</v>
      </c>
      <c r="V421" s="8">
        <v>7</v>
      </c>
      <c r="W421" s="9">
        <v>4400</v>
      </c>
    </row>
    <row r="422" spans="18:23" x14ac:dyDescent="0.3">
      <c r="R422" s="8">
        <v>5</v>
      </c>
      <c r="S422" s="8">
        <v>4</v>
      </c>
      <c r="T422" s="8">
        <v>3</v>
      </c>
      <c r="U422" s="8">
        <v>1</v>
      </c>
      <c r="V422" s="8">
        <v>7</v>
      </c>
      <c r="W422" s="9">
        <v>2750</v>
      </c>
    </row>
    <row r="423" spans="18:23" x14ac:dyDescent="0.3">
      <c r="R423" s="8">
        <v>5</v>
      </c>
      <c r="S423" s="8">
        <v>4</v>
      </c>
      <c r="T423" s="8">
        <v>4</v>
      </c>
      <c r="U423" s="8">
        <v>2</v>
      </c>
      <c r="V423" s="8">
        <v>7</v>
      </c>
      <c r="W423" s="9">
        <v>4950</v>
      </c>
    </row>
    <row r="424" spans="18:23" x14ac:dyDescent="0.3">
      <c r="R424" s="8">
        <v>5</v>
      </c>
      <c r="S424" s="8">
        <v>3</v>
      </c>
      <c r="T424" s="8">
        <v>1</v>
      </c>
      <c r="U424" s="8">
        <v>1</v>
      </c>
      <c r="V424" s="8">
        <v>7</v>
      </c>
      <c r="W424" s="9">
        <v>7920</v>
      </c>
    </row>
    <row r="425" spans="18:23" x14ac:dyDescent="0.3">
      <c r="R425" s="8">
        <v>5</v>
      </c>
      <c r="S425" s="8">
        <v>3</v>
      </c>
      <c r="T425" s="8">
        <v>2</v>
      </c>
      <c r="U425" s="8">
        <v>2</v>
      </c>
      <c r="V425" s="8">
        <v>7</v>
      </c>
      <c r="W425" s="9">
        <v>5200</v>
      </c>
    </row>
    <row r="426" spans="18:23" x14ac:dyDescent="0.3">
      <c r="R426" s="8">
        <v>5</v>
      </c>
      <c r="S426" s="8">
        <v>3</v>
      </c>
      <c r="T426" s="8">
        <v>3</v>
      </c>
      <c r="U426" s="8">
        <v>1</v>
      </c>
      <c r="V426" s="8">
        <v>7</v>
      </c>
      <c r="W426" s="9">
        <v>8580</v>
      </c>
    </row>
    <row r="427" spans="18:23" x14ac:dyDescent="0.3">
      <c r="R427" s="8">
        <v>5</v>
      </c>
      <c r="S427" s="8">
        <v>3</v>
      </c>
      <c r="T427" s="8">
        <v>4</v>
      </c>
      <c r="U427" s="8">
        <v>2</v>
      </c>
      <c r="V427" s="8">
        <v>7</v>
      </c>
      <c r="W427" s="9">
        <v>10780</v>
      </c>
    </row>
    <row r="428" spans="18:23" x14ac:dyDescent="0.3">
      <c r="R428" s="8">
        <v>4</v>
      </c>
      <c r="S428" s="8">
        <v>1</v>
      </c>
      <c r="T428" s="8">
        <v>1</v>
      </c>
      <c r="U428" s="8">
        <v>1</v>
      </c>
      <c r="V428" s="8">
        <v>7</v>
      </c>
      <c r="W428" s="9">
        <v>10360</v>
      </c>
    </row>
    <row r="429" spans="18:23" x14ac:dyDescent="0.3">
      <c r="R429" s="8">
        <v>4</v>
      </c>
      <c r="S429" s="8">
        <v>1</v>
      </c>
      <c r="T429" s="8">
        <v>2</v>
      </c>
      <c r="U429" s="8">
        <v>2</v>
      </c>
      <c r="V429" s="8">
        <v>7</v>
      </c>
      <c r="W429" s="9">
        <v>6100</v>
      </c>
    </row>
    <row r="430" spans="18:23" x14ac:dyDescent="0.3">
      <c r="R430" s="8">
        <v>4</v>
      </c>
      <c r="S430" s="8">
        <v>1</v>
      </c>
      <c r="T430" s="8">
        <v>3</v>
      </c>
      <c r="U430" s="8">
        <v>1</v>
      </c>
      <c r="V430" s="8">
        <v>7</v>
      </c>
      <c r="W430" s="9">
        <v>12935</v>
      </c>
    </row>
    <row r="431" spans="18:23" x14ac:dyDescent="0.3">
      <c r="R431" s="8">
        <v>4</v>
      </c>
      <c r="S431" s="8">
        <v>1</v>
      </c>
      <c r="T431" s="8">
        <v>4</v>
      </c>
      <c r="U431" s="8">
        <v>2</v>
      </c>
      <c r="V431" s="8">
        <v>7</v>
      </c>
      <c r="W431" s="9">
        <v>13930</v>
      </c>
    </row>
    <row r="432" spans="18:23" x14ac:dyDescent="0.3">
      <c r="R432" s="8">
        <v>4</v>
      </c>
      <c r="S432" s="8">
        <v>2</v>
      </c>
      <c r="T432" s="8">
        <v>1</v>
      </c>
      <c r="U432" s="8">
        <v>1</v>
      </c>
      <c r="V432" s="8">
        <v>7</v>
      </c>
      <c r="W432" s="9">
        <v>5001</v>
      </c>
    </row>
    <row r="433" spans="18:23" x14ac:dyDescent="0.3">
      <c r="R433" s="8">
        <v>4</v>
      </c>
      <c r="S433" s="8">
        <v>2</v>
      </c>
      <c r="T433" s="8">
        <v>2</v>
      </c>
      <c r="U433" s="8">
        <v>2</v>
      </c>
      <c r="V433" s="8">
        <v>7</v>
      </c>
      <c r="W433" s="9">
        <v>4900</v>
      </c>
    </row>
    <row r="434" spans="18:23" x14ac:dyDescent="0.3">
      <c r="R434" s="8">
        <v>4</v>
      </c>
      <c r="S434" s="8">
        <v>2</v>
      </c>
      <c r="T434" s="8">
        <v>3</v>
      </c>
      <c r="U434" s="8">
        <v>1</v>
      </c>
      <c r="V434" s="8">
        <v>7</v>
      </c>
      <c r="W434" s="9">
        <v>6725.02</v>
      </c>
    </row>
    <row r="435" spans="18:23" x14ac:dyDescent="0.3">
      <c r="R435" s="8">
        <v>4</v>
      </c>
      <c r="S435" s="8">
        <v>2</v>
      </c>
      <c r="T435" s="8">
        <v>4</v>
      </c>
      <c r="U435" s="8">
        <v>2</v>
      </c>
      <c r="V435" s="8">
        <v>7</v>
      </c>
      <c r="W435" s="9">
        <v>7725</v>
      </c>
    </row>
    <row r="436" spans="18:23" x14ac:dyDescent="0.3">
      <c r="R436" s="8">
        <v>4</v>
      </c>
      <c r="S436" s="8">
        <v>5</v>
      </c>
      <c r="T436" s="8">
        <v>1</v>
      </c>
      <c r="U436" s="8">
        <v>1</v>
      </c>
      <c r="V436" s="8">
        <v>7</v>
      </c>
      <c r="W436" s="9">
        <v>2310</v>
      </c>
    </row>
    <row r="437" spans="18:23" x14ac:dyDescent="0.3">
      <c r="R437" s="8">
        <v>4</v>
      </c>
      <c r="S437" s="8">
        <v>5</v>
      </c>
      <c r="T437" s="8">
        <v>2</v>
      </c>
      <c r="U437" s="8">
        <v>2</v>
      </c>
      <c r="V437" s="8">
        <v>7</v>
      </c>
      <c r="W437" s="9">
        <v>3100</v>
      </c>
    </row>
    <row r="438" spans="18:23" x14ac:dyDescent="0.3">
      <c r="R438" s="8">
        <v>4</v>
      </c>
      <c r="S438" s="8">
        <v>5</v>
      </c>
      <c r="T438" s="8">
        <v>3</v>
      </c>
      <c r="U438" s="8">
        <v>1</v>
      </c>
      <c r="V438" s="8">
        <v>7</v>
      </c>
      <c r="W438" s="9">
        <v>2970</v>
      </c>
    </row>
    <row r="439" spans="18:23" x14ac:dyDescent="0.3">
      <c r="R439" s="8">
        <v>4</v>
      </c>
      <c r="S439" s="8">
        <v>5</v>
      </c>
      <c r="T439" s="8">
        <v>4</v>
      </c>
      <c r="U439" s="8">
        <v>2</v>
      </c>
      <c r="V439" s="8">
        <v>7</v>
      </c>
      <c r="W439" s="9">
        <v>5170</v>
      </c>
    </row>
    <row r="440" spans="18:23" x14ac:dyDescent="0.3">
      <c r="R440" s="8">
        <v>4</v>
      </c>
      <c r="S440" s="8">
        <v>3</v>
      </c>
      <c r="T440" s="8">
        <v>1</v>
      </c>
      <c r="U440" s="8">
        <v>1</v>
      </c>
      <c r="V440" s="8">
        <v>7</v>
      </c>
      <c r="W440" s="9">
        <v>5326</v>
      </c>
    </row>
    <row r="441" spans="18:23" x14ac:dyDescent="0.3">
      <c r="R441" s="8">
        <v>4</v>
      </c>
      <c r="S441" s="8">
        <v>3</v>
      </c>
      <c r="T441" s="8">
        <v>2</v>
      </c>
      <c r="U441" s="8">
        <v>2</v>
      </c>
      <c r="V441" s="8">
        <v>7</v>
      </c>
      <c r="W441" s="9">
        <v>5100</v>
      </c>
    </row>
    <row r="442" spans="18:23" x14ac:dyDescent="0.3">
      <c r="R442" s="8">
        <v>4</v>
      </c>
      <c r="S442" s="8">
        <v>3</v>
      </c>
      <c r="T442" s="8">
        <v>3</v>
      </c>
      <c r="U442" s="8">
        <v>1</v>
      </c>
      <c r="V442" s="8">
        <v>7</v>
      </c>
      <c r="W442" s="9">
        <v>6965.02</v>
      </c>
    </row>
    <row r="443" spans="18:23" x14ac:dyDescent="0.3">
      <c r="R443" s="8">
        <v>4</v>
      </c>
      <c r="S443" s="8">
        <v>3</v>
      </c>
      <c r="T443" s="8">
        <v>4</v>
      </c>
      <c r="U443" s="8">
        <v>2</v>
      </c>
      <c r="V443" s="8">
        <v>7</v>
      </c>
      <c r="W443" s="9">
        <v>7965</v>
      </c>
    </row>
    <row r="444" spans="18:23" x14ac:dyDescent="0.3">
      <c r="R444" s="8">
        <v>3</v>
      </c>
      <c r="S444" s="8">
        <v>1</v>
      </c>
      <c r="T444" s="8">
        <v>1</v>
      </c>
      <c r="U444" s="8">
        <v>1</v>
      </c>
      <c r="V444" s="8">
        <v>7</v>
      </c>
      <c r="W444" s="9">
        <v>8455</v>
      </c>
    </row>
    <row r="445" spans="18:23" x14ac:dyDescent="0.3">
      <c r="R445" s="8">
        <v>3</v>
      </c>
      <c r="S445" s="8">
        <v>1</v>
      </c>
      <c r="T445" s="8">
        <v>3</v>
      </c>
      <c r="U445" s="8">
        <v>1</v>
      </c>
      <c r="V445" s="8">
        <v>7</v>
      </c>
      <c r="W445" s="9">
        <v>10170</v>
      </c>
    </row>
    <row r="446" spans="18:23" x14ac:dyDescent="0.3">
      <c r="R446" s="8">
        <v>3</v>
      </c>
      <c r="S446" s="8">
        <v>1</v>
      </c>
      <c r="T446" s="8">
        <v>4</v>
      </c>
      <c r="U446" s="8">
        <v>2</v>
      </c>
      <c r="V446" s="8">
        <v>7</v>
      </c>
      <c r="W446" s="9">
        <v>11170</v>
      </c>
    </row>
    <row r="447" spans="18:23" x14ac:dyDescent="0.3">
      <c r="R447" s="8">
        <v>3</v>
      </c>
      <c r="S447" s="8">
        <v>2</v>
      </c>
      <c r="T447" s="8">
        <v>1</v>
      </c>
      <c r="U447" s="8">
        <v>1</v>
      </c>
      <c r="V447" s="8">
        <v>7</v>
      </c>
      <c r="W447" s="9">
        <v>2860</v>
      </c>
    </row>
    <row r="448" spans="18:23" x14ac:dyDescent="0.3">
      <c r="R448" s="8">
        <v>3</v>
      </c>
      <c r="S448" s="8">
        <v>2</v>
      </c>
      <c r="T448" s="8">
        <v>2</v>
      </c>
      <c r="U448" s="8">
        <v>2</v>
      </c>
      <c r="V448" s="8">
        <v>7</v>
      </c>
      <c r="W448" s="9">
        <v>4100</v>
      </c>
    </row>
    <row r="449" spans="18:23" x14ac:dyDescent="0.3">
      <c r="R449" s="8">
        <v>3</v>
      </c>
      <c r="S449" s="8">
        <v>2</v>
      </c>
      <c r="T449" s="8">
        <v>3</v>
      </c>
      <c r="U449" s="8">
        <v>1</v>
      </c>
      <c r="V449" s="8">
        <v>7</v>
      </c>
      <c r="W449" s="9">
        <v>3520</v>
      </c>
    </row>
    <row r="450" spans="18:23" x14ac:dyDescent="0.3">
      <c r="R450" s="8">
        <v>3</v>
      </c>
      <c r="S450" s="8">
        <v>2</v>
      </c>
      <c r="T450" s="8">
        <v>4</v>
      </c>
      <c r="U450" s="8">
        <v>2</v>
      </c>
      <c r="V450" s="8">
        <v>7</v>
      </c>
      <c r="W450" s="9">
        <v>5720</v>
      </c>
    </row>
    <row r="451" spans="18:23" x14ac:dyDescent="0.3">
      <c r="R451" s="8">
        <v>3</v>
      </c>
      <c r="S451" s="8">
        <v>5</v>
      </c>
      <c r="T451" s="8">
        <v>1</v>
      </c>
      <c r="U451" s="8">
        <v>1</v>
      </c>
      <c r="V451" s="8">
        <v>7</v>
      </c>
      <c r="W451" s="9">
        <v>3850</v>
      </c>
    </row>
    <row r="452" spans="18:23" x14ac:dyDescent="0.3">
      <c r="R452" s="8">
        <v>3</v>
      </c>
      <c r="S452" s="8">
        <v>5</v>
      </c>
      <c r="T452" s="8">
        <v>3</v>
      </c>
      <c r="U452" s="8">
        <v>1</v>
      </c>
      <c r="V452" s="8">
        <v>7</v>
      </c>
      <c r="W452" s="9">
        <v>4510</v>
      </c>
    </row>
    <row r="453" spans="18:23" x14ac:dyDescent="0.3">
      <c r="R453" s="8">
        <v>3</v>
      </c>
      <c r="S453" s="8">
        <v>4</v>
      </c>
      <c r="T453" s="8">
        <v>1</v>
      </c>
      <c r="U453" s="8">
        <v>1</v>
      </c>
      <c r="V453" s="8">
        <v>7</v>
      </c>
      <c r="W453" s="9">
        <v>3190</v>
      </c>
    </row>
    <row r="454" spans="18:23" x14ac:dyDescent="0.3">
      <c r="R454" s="8">
        <v>3</v>
      </c>
      <c r="S454" s="8">
        <v>4</v>
      </c>
      <c r="T454" s="8">
        <v>2</v>
      </c>
      <c r="U454" s="8">
        <v>2</v>
      </c>
      <c r="V454" s="8">
        <v>7</v>
      </c>
      <c r="W454" s="9">
        <v>3600</v>
      </c>
    </row>
    <row r="455" spans="18:23" x14ac:dyDescent="0.3">
      <c r="R455" s="8">
        <v>3</v>
      </c>
      <c r="S455" s="8">
        <v>4</v>
      </c>
      <c r="T455" s="8">
        <v>3</v>
      </c>
      <c r="U455" s="8">
        <v>1</v>
      </c>
      <c r="V455" s="8">
        <v>7</v>
      </c>
      <c r="W455" s="9">
        <v>3850</v>
      </c>
    </row>
    <row r="456" spans="18:23" x14ac:dyDescent="0.3">
      <c r="R456" s="8">
        <v>3</v>
      </c>
      <c r="S456" s="8">
        <v>4</v>
      </c>
      <c r="T456" s="8">
        <v>4</v>
      </c>
      <c r="U456" s="8">
        <v>2</v>
      </c>
      <c r="V456" s="8">
        <v>7</v>
      </c>
      <c r="W456" s="9">
        <v>6050</v>
      </c>
    </row>
    <row r="457" spans="18:23" x14ac:dyDescent="0.3">
      <c r="R457" s="10">
        <v>1</v>
      </c>
      <c r="S457" s="10">
        <v>2</v>
      </c>
      <c r="T457" s="10">
        <v>1</v>
      </c>
      <c r="U457" s="10">
        <v>1</v>
      </c>
      <c r="V457" s="10">
        <v>8</v>
      </c>
      <c r="W457" s="11">
        <v>4470</v>
      </c>
    </row>
    <row r="458" spans="18:23" x14ac:dyDescent="0.3">
      <c r="R458" s="10">
        <v>1</v>
      </c>
      <c r="S458" s="10">
        <v>2</v>
      </c>
      <c r="T458" s="10">
        <v>3</v>
      </c>
      <c r="U458" s="10">
        <v>1</v>
      </c>
      <c r="V458" s="10">
        <v>8</v>
      </c>
      <c r="W458" s="11">
        <v>5630</v>
      </c>
    </row>
    <row r="459" spans="18:23" x14ac:dyDescent="0.3">
      <c r="R459" s="10">
        <v>1</v>
      </c>
      <c r="S459" s="10">
        <v>2</v>
      </c>
      <c r="T459" s="10">
        <v>4</v>
      </c>
      <c r="U459" s="10">
        <v>2</v>
      </c>
      <c r="V459" s="10">
        <v>8</v>
      </c>
      <c r="W459" s="11">
        <v>5300</v>
      </c>
    </row>
    <row r="460" spans="18:23" x14ac:dyDescent="0.3">
      <c r="R460" s="10">
        <v>1</v>
      </c>
      <c r="S460" s="10">
        <v>5</v>
      </c>
      <c r="T460" s="10">
        <v>1</v>
      </c>
      <c r="U460" s="10">
        <v>1</v>
      </c>
      <c r="V460" s="10">
        <v>8</v>
      </c>
      <c r="W460" s="11">
        <v>6270</v>
      </c>
    </row>
    <row r="461" spans="18:23" x14ac:dyDescent="0.3">
      <c r="R461" s="10">
        <v>1</v>
      </c>
      <c r="S461" s="10">
        <v>5</v>
      </c>
      <c r="T461" s="10">
        <v>3</v>
      </c>
      <c r="U461" s="10">
        <v>1</v>
      </c>
      <c r="V461" s="10">
        <v>8</v>
      </c>
      <c r="W461" s="11">
        <v>5610</v>
      </c>
    </row>
    <row r="462" spans="18:23" x14ac:dyDescent="0.3">
      <c r="R462" s="10">
        <v>1</v>
      </c>
      <c r="S462" s="10">
        <v>4</v>
      </c>
      <c r="T462" s="10">
        <v>1</v>
      </c>
      <c r="U462" s="10">
        <v>1</v>
      </c>
      <c r="V462" s="10">
        <v>8</v>
      </c>
      <c r="W462" s="11">
        <v>3840</v>
      </c>
    </row>
    <row r="463" spans="18:23" x14ac:dyDescent="0.3">
      <c r="R463" s="10">
        <v>1</v>
      </c>
      <c r="S463" s="10">
        <v>4</v>
      </c>
      <c r="T463" s="10">
        <v>2</v>
      </c>
      <c r="U463" s="10">
        <v>2</v>
      </c>
      <c r="V463" s="10">
        <v>8</v>
      </c>
      <c r="W463" s="11">
        <v>7590</v>
      </c>
    </row>
    <row r="464" spans="18:23" x14ac:dyDescent="0.3">
      <c r="R464" s="10">
        <v>1</v>
      </c>
      <c r="S464" s="10">
        <v>4</v>
      </c>
      <c r="T464" s="10">
        <v>3</v>
      </c>
      <c r="U464" s="10">
        <v>1</v>
      </c>
      <c r="V464" s="10">
        <v>8</v>
      </c>
      <c r="W464" s="11">
        <v>5315</v>
      </c>
    </row>
    <row r="465" spans="18:24" x14ac:dyDescent="0.3">
      <c r="R465" s="10">
        <v>1</v>
      </c>
      <c r="S465" s="10">
        <v>4</v>
      </c>
      <c r="T465" s="10">
        <v>4</v>
      </c>
      <c r="U465" s="10">
        <v>2</v>
      </c>
      <c r="V465" s="10">
        <v>8</v>
      </c>
      <c r="W465" s="11">
        <v>6315</v>
      </c>
    </row>
    <row r="466" spans="18:24" x14ac:dyDescent="0.3">
      <c r="R466" s="10">
        <v>1</v>
      </c>
      <c r="S466" s="10">
        <v>3</v>
      </c>
      <c r="T466" s="10">
        <v>1</v>
      </c>
      <c r="U466" s="10">
        <v>1</v>
      </c>
      <c r="V466" s="10">
        <v>8</v>
      </c>
      <c r="W466" s="11">
        <v>3980</v>
      </c>
    </row>
    <row r="467" spans="18:24" x14ac:dyDescent="0.3">
      <c r="R467" s="10">
        <v>1</v>
      </c>
      <c r="S467" s="10">
        <v>3</v>
      </c>
      <c r="T467" s="10">
        <v>3</v>
      </c>
      <c r="U467" s="10">
        <v>1</v>
      </c>
      <c r="V467" s="10">
        <v>8</v>
      </c>
      <c r="W467" s="11">
        <v>5245</v>
      </c>
    </row>
    <row r="468" spans="18:24" x14ac:dyDescent="0.3">
      <c r="R468" s="10">
        <v>1</v>
      </c>
      <c r="S468" s="10">
        <v>3</v>
      </c>
      <c r="T468" s="10">
        <v>4</v>
      </c>
      <c r="U468" s="10">
        <v>2</v>
      </c>
      <c r="V468" s="10">
        <v>8</v>
      </c>
      <c r="W468" s="11">
        <v>5300</v>
      </c>
    </row>
    <row r="469" spans="18:24" x14ac:dyDescent="0.3">
      <c r="R469" s="10">
        <v>2</v>
      </c>
      <c r="S469" s="10">
        <v>1</v>
      </c>
      <c r="T469" s="10">
        <v>1</v>
      </c>
      <c r="U469" s="10">
        <v>1</v>
      </c>
      <c r="V469" s="10">
        <v>8</v>
      </c>
      <c r="W469" s="11">
        <v>8210</v>
      </c>
    </row>
    <row r="470" spans="18:24" x14ac:dyDescent="0.3">
      <c r="R470" s="10">
        <v>2</v>
      </c>
      <c r="S470" s="10">
        <v>1</v>
      </c>
      <c r="T470" s="10">
        <v>2</v>
      </c>
      <c r="U470" s="10">
        <v>2</v>
      </c>
      <c r="V470" s="10">
        <v>8</v>
      </c>
      <c r="W470" s="11">
        <v>5200</v>
      </c>
    </row>
    <row r="471" spans="18:24" x14ac:dyDescent="0.3">
      <c r="R471" s="10">
        <v>2</v>
      </c>
      <c r="S471" s="10">
        <v>1</v>
      </c>
      <c r="T471" s="10">
        <v>3</v>
      </c>
      <c r="U471" s="10">
        <v>1</v>
      </c>
      <c r="V471" s="10">
        <v>8</v>
      </c>
      <c r="W471" s="11">
        <v>9602</v>
      </c>
    </row>
    <row r="472" spans="18:24" x14ac:dyDescent="0.3">
      <c r="R472" s="10">
        <v>2</v>
      </c>
      <c r="S472" s="10">
        <v>1</v>
      </c>
      <c r="T472" s="10">
        <v>4</v>
      </c>
      <c r="U472" s="10">
        <v>2</v>
      </c>
      <c r="V472" s="10">
        <v>8</v>
      </c>
      <c r="W472" s="11">
        <v>10600</v>
      </c>
    </row>
    <row r="473" spans="18:24" x14ac:dyDescent="0.3">
      <c r="R473" s="10">
        <v>2</v>
      </c>
      <c r="S473" s="10">
        <v>4</v>
      </c>
      <c r="T473" s="10">
        <v>1</v>
      </c>
      <c r="U473" s="10">
        <v>1</v>
      </c>
      <c r="V473" s="10">
        <v>8</v>
      </c>
      <c r="W473" s="11">
        <v>4400</v>
      </c>
    </row>
    <row r="474" spans="18:24" x14ac:dyDescent="0.3">
      <c r="R474" s="10">
        <v>2</v>
      </c>
      <c r="S474" s="10">
        <v>4</v>
      </c>
      <c r="T474" s="10">
        <v>2</v>
      </c>
      <c r="U474" s="10">
        <v>2</v>
      </c>
      <c r="V474" s="10">
        <v>8</v>
      </c>
      <c r="W474" s="11">
        <v>6600</v>
      </c>
    </row>
    <row r="475" spans="18:24" x14ac:dyDescent="0.3">
      <c r="R475" s="10">
        <v>2</v>
      </c>
      <c r="S475" s="10">
        <v>4</v>
      </c>
      <c r="T475" s="10">
        <v>3</v>
      </c>
      <c r="U475" s="10">
        <v>1</v>
      </c>
      <c r="V475" s="10">
        <v>8</v>
      </c>
      <c r="W475" s="11">
        <v>5060</v>
      </c>
    </row>
    <row r="476" spans="18:24" x14ac:dyDescent="0.3">
      <c r="R476" s="10">
        <v>2</v>
      </c>
      <c r="S476" s="10">
        <v>4</v>
      </c>
      <c r="T476" s="10">
        <v>4</v>
      </c>
      <c r="U476" s="10">
        <v>2</v>
      </c>
      <c r="V476" s="10">
        <v>8</v>
      </c>
      <c r="W476" s="11">
        <v>7260</v>
      </c>
    </row>
    <row r="477" spans="18:24" x14ac:dyDescent="0.3">
      <c r="R477" s="10">
        <v>2</v>
      </c>
      <c r="S477" s="10">
        <v>3</v>
      </c>
      <c r="T477" s="10">
        <v>1</v>
      </c>
      <c r="U477" s="10">
        <v>1</v>
      </c>
      <c r="V477" s="10">
        <v>8</v>
      </c>
      <c r="W477" s="11">
        <v>2640</v>
      </c>
    </row>
    <row r="478" spans="18:24" x14ac:dyDescent="0.3">
      <c r="R478" s="10">
        <v>2</v>
      </c>
      <c r="S478" s="10">
        <v>3</v>
      </c>
      <c r="T478" s="10">
        <v>3</v>
      </c>
      <c r="U478" s="10">
        <v>1</v>
      </c>
      <c r="V478" s="10">
        <v>8</v>
      </c>
      <c r="W478" s="11">
        <v>3300</v>
      </c>
    </row>
    <row r="479" spans="18:24" x14ac:dyDescent="0.3">
      <c r="R479" s="10">
        <v>5</v>
      </c>
      <c r="S479" s="10">
        <v>1</v>
      </c>
      <c r="T479" s="10">
        <v>1</v>
      </c>
      <c r="U479" s="10">
        <v>1</v>
      </c>
      <c r="V479" s="10">
        <v>8</v>
      </c>
      <c r="W479" s="11">
        <v>8910</v>
      </c>
    </row>
    <row r="480" spans="18:24" x14ac:dyDescent="0.3">
      <c r="R480" s="10">
        <v>5</v>
      </c>
      <c r="S480" s="10">
        <v>1</v>
      </c>
      <c r="T480" s="10">
        <v>3</v>
      </c>
      <c r="U480" s="10">
        <v>1</v>
      </c>
      <c r="V480" s="10">
        <v>8</v>
      </c>
      <c r="W480" s="11">
        <v>150000</v>
      </c>
      <c r="X480" s="15">
        <v>10450</v>
      </c>
    </row>
    <row r="481" spans="18:23" x14ac:dyDescent="0.3">
      <c r="R481" s="10">
        <v>5</v>
      </c>
      <c r="S481" s="10">
        <v>1</v>
      </c>
      <c r="T481" s="10">
        <v>4</v>
      </c>
      <c r="U481" s="10">
        <v>2</v>
      </c>
      <c r="V481" s="10">
        <v>8</v>
      </c>
      <c r="W481" s="11">
        <v>12650</v>
      </c>
    </row>
    <row r="482" spans="18:23" x14ac:dyDescent="0.3">
      <c r="R482" s="10">
        <v>5</v>
      </c>
      <c r="S482" s="10">
        <v>2</v>
      </c>
      <c r="T482" s="10">
        <v>1</v>
      </c>
      <c r="U482" s="10">
        <v>1</v>
      </c>
      <c r="V482" s="10">
        <v>8</v>
      </c>
      <c r="W482" s="11">
        <v>7150</v>
      </c>
    </row>
    <row r="483" spans="18:23" x14ac:dyDescent="0.3">
      <c r="R483" s="10">
        <v>5</v>
      </c>
      <c r="S483" s="10">
        <v>2</v>
      </c>
      <c r="T483" s="10">
        <v>3</v>
      </c>
      <c r="U483" s="10">
        <v>1</v>
      </c>
      <c r="V483" s="10">
        <v>8</v>
      </c>
      <c r="W483" s="11">
        <v>8030</v>
      </c>
    </row>
    <row r="484" spans="18:23" x14ac:dyDescent="0.3">
      <c r="R484" s="10">
        <v>5</v>
      </c>
      <c r="S484" s="10">
        <v>2</v>
      </c>
      <c r="T484" s="10">
        <v>4</v>
      </c>
      <c r="U484" s="10">
        <v>2</v>
      </c>
      <c r="V484" s="10">
        <v>8</v>
      </c>
      <c r="W484" s="11">
        <v>10230</v>
      </c>
    </row>
    <row r="485" spans="18:23" x14ac:dyDescent="0.3">
      <c r="R485" s="10">
        <v>5</v>
      </c>
      <c r="S485" s="10">
        <v>4</v>
      </c>
      <c r="T485" s="10">
        <v>1</v>
      </c>
      <c r="U485" s="10">
        <v>1</v>
      </c>
      <c r="V485" s="10">
        <v>8</v>
      </c>
      <c r="W485" s="11">
        <v>2000</v>
      </c>
    </row>
    <row r="486" spans="18:23" x14ac:dyDescent="0.3">
      <c r="R486" s="10">
        <v>5</v>
      </c>
      <c r="S486" s="10">
        <v>4</v>
      </c>
      <c r="T486" s="10">
        <v>2</v>
      </c>
      <c r="U486" s="10">
        <v>2</v>
      </c>
      <c r="V486" s="10">
        <v>8</v>
      </c>
      <c r="W486" s="11">
        <v>4400</v>
      </c>
    </row>
    <row r="487" spans="18:23" x14ac:dyDescent="0.3">
      <c r="R487" s="10">
        <v>5</v>
      </c>
      <c r="S487" s="10">
        <v>4</v>
      </c>
      <c r="T487" s="10">
        <v>3</v>
      </c>
      <c r="U487" s="10">
        <v>1</v>
      </c>
      <c r="V487" s="10">
        <v>8</v>
      </c>
      <c r="W487" s="11">
        <v>2750</v>
      </c>
    </row>
    <row r="488" spans="18:23" x14ac:dyDescent="0.3">
      <c r="R488" s="10">
        <v>5</v>
      </c>
      <c r="S488" s="10">
        <v>4</v>
      </c>
      <c r="T488" s="10">
        <v>4</v>
      </c>
      <c r="U488" s="10">
        <v>2</v>
      </c>
      <c r="V488" s="10">
        <v>8</v>
      </c>
      <c r="W488" s="11">
        <v>4950</v>
      </c>
    </row>
    <row r="489" spans="18:23" x14ac:dyDescent="0.3">
      <c r="R489" s="10">
        <v>5</v>
      </c>
      <c r="S489" s="10">
        <v>3</v>
      </c>
      <c r="T489" s="10">
        <v>1</v>
      </c>
      <c r="U489" s="10">
        <v>1</v>
      </c>
      <c r="V489" s="10">
        <v>8</v>
      </c>
      <c r="W489" s="11">
        <v>7920</v>
      </c>
    </row>
    <row r="490" spans="18:23" x14ac:dyDescent="0.3">
      <c r="R490" s="10">
        <v>5</v>
      </c>
      <c r="S490" s="10">
        <v>3</v>
      </c>
      <c r="T490" s="10">
        <v>2</v>
      </c>
      <c r="U490" s="10">
        <v>2</v>
      </c>
      <c r="V490" s="10">
        <v>8</v>
      </c>
      <c r="W490" s="11">
        <v>5200</v>
      </c>
    </row>
    <row r="491" spans="18:23" x14ac:dyDescent="0.3">
      <c r="R491" s="10">
        <v>5</v>
      </c>
      <c r="S491" s="10">
        <v>3</v>
      </c>
      <c r="T491" s="10">
        <v>3</v>
      </c>
      <c r="U491" s="10">
        <v>1</v>
      </c>
      <c r="V491" s="10">
        <v>8</v>
      </c>
      <c r="W491" s="11">
        <v>8580</v>
      </c>
    </row>
    <row r="492" spans="18:23" x14ac:dyDescent="0.3">
      <c r="R492" s="10">
        <v>5</v>
      </c>
      <c r="S492" s="10">
        <v>3</v>
      </c>
      <c r="T492" s="10">
        <v>4</v>
      </c>
      <c r="U492" s="10">
        <v>2</v>
      </c>
      <c r="V492" s="10">
        <v>8</v>
      </c>
      <c r="W492" s="11">
        <v>10780</v>
      </c>
    </row>
    <row r="493" spans="18:23" x14ac:dyDescent="0.3">
      <c r="R493" s="10">
        <v>4</v>
      </c>
      <c r="S493" s="10">
        <v>1</v>
      </c>
      <c r="T493" s="10">
        <v>1</v>
      </c>
      <c r="U493" s="10">
        <v>1</v>
      </c>
      <c r="V493" s="10">
        <v>8</v>
      </c>
      <c r="W493" s="11">
        <v>10360</v>
      </c>
    </row>
    <row r="494" spans="18:23" x14ac:dyDescent="0.3">
      <c r="R494" s="10">
        <v>4</v>
      </c>
      <c r="S494" s="10">
        <v>1</v>
      </c>
      <c r="T494" s="10">
        <v>2</v>
      </c>
      <c r="U494" s="10">
        <v>2</v>
      </c>
      <c r="V494" s="10">
        <v>8</v>
      </c>
      <c r="W494" s="11">
        <v>6100</v>
      </c>
    </row>
    <row r="495" spans="18:23" x14ac:dyDescent="0.3">
      <c r="R495" s="10">
        <v>4</v>
      </c>
      <c r="S495" s="10">
        <v>1</v>
      </c>
      <c r="T495" s="10">
        <v>3</v>
      </c>
      <c r="U495" s="10">
        <v>1</v>
      </c>
      <c r="V495" s="10">
        <v>8</v>
      </c>
      <c r="W495" s="11">
        <v>12935</v>
      </c>
    </row>
    <row r="496" spans="18:23" x14ac:dyDescent="0.3">
      <c r="R496" s="10">
        <v>4</v>
      </c>
      <c r="S496" s="10">
        <v>1</v>
      </c>
      <c r="T496" s="10">
        <v>4</v>
      </c>
      <c r="U496" s="10">
        <v>2</v>
      </c>
      <c r="V496" s="10">
        <v>8</v>
      </c>
      <c r="W496" s="11">
        <v>13930</v>
      </c>
    </row>
    <row r="497" spans="18:23" x14ac:dyDescent="0.3">
      <c r="R497" s="10">
        <v>4</v>
      </c>
      <c r="S497" s="10">
        <v>2</v>
      </c>
      <c r="T497" s="10">
        <v>1</v>
      </c>
      <c r="U497" s="10">
        <v>1</v>
      </c>
      <c r="V497" s="10">
        <v>8</v>
      </c>
      <c r="W497" s="11">
        <v>5001</v>
      </c>
    </row>
    <row r="498" spans="18:23" x14ac:dyDescent="0.3">
      <c r="R498" s="10">
        <v>4</v>
      </c>
      <c r="S498" s="10">
        <v>2</v>
      </c>
      <c r="T498" s="10">
        <v>2</v>
      </c>
      <c r="U498" s="10">
        <v>2</v>
      </c>
      <c r="V498" s="10">
        <v>8</v>
      </c>
      <c r="W498" s="11">
        <v>4900</v>
      </c>
    </row>
    <row r="499" spans="18:23" x14ac:dyDescent="0.3">
      <c r="R499" s="10">
        <v>4</v>
      </c>
      <c r="S499" s="10">
        <v>2</v>
      </c>
      <c r="T499" s="10">
        <v>3</v>
      </c>
      <c r="U499" s="10">
        <v>1</v>
      </c>
      <c r="V499" s="10">
        <v>8</v>
      </c>
      <c r="W499" s="11">
        <v>6725.02</v>
      </c>
    </row>
    <row r="500" spans="18:23" x14ac:dyDescent="0.3">
      <c r="R500" s="10">
        <v>4</v>
      </c>
      <c r="S500" s="10">
        <v>2</v>
      </c>
      <c r="T500" s="10">
        <v>4</v>
      </c>
      <c r="U500" s="10">
        <v>2</v>
      </c>
      <c r="V500" s="10">
        <v>8</v>
      </c>
      <c r="W500" s="11">
        <v>7725</v>
      </c>
    </row>
    <row r="501" spans="18:23" x14ac:dyDescent="0.3">
      <c r="R501" s="10">
        <v>4</v>
      </c>
      <c r="S501" s="10">
        <v>5</v>
      </c>
      <c r="T501" s="10">
        <v>1</v>
      </c>
      <c r="U501" s="10">
        <v>1</v>
      </c>
      <c r="V501" s="10">
        <v>8</v>
      </c>
      <c r="W501" s="11">
        <v>2310</v>
      </c>
    </row>
    <row r="502" spans="18:23" x14ac:dyDescent="0.3">
      <c r="R502" s="10">
        <v>4</v>
      </c>
      <c r="S502" s="10">
        <v>5</v>
      </c>
      <c r="T502" s="10">
        <v>2</v>
      </c>
      <c r="U502" s="10">
        <v>2</v>
      </c>
      <c r="V502" s="10">
        <v>8</v>
      </c>
      <c r="W502" s="11">
        <v>3100</v>
      </c>
    </row>
    <row r="503" spans="18:23" x14ac:dyDescent="0.3">
      <c r="R503" s="10">
        <v>4</v>
      </c>
      <c r="S503" s="10">
        <v>5</v>
      </c>
      <c r="T503" s="10">
        <v>3</v>
      </c>
      <c r="U503" s="10">
        <v>1</v>
      </c>
      <c r="V503" s="10">
        <v>8</v>
      </c>
      <c r="W503" s="11">
        <v>2970</v>
      </c>
    </row>
    <row r="504" spans="18:23" x14ac:dyDescent="0.3">
      <c r="R504" s="10">
        <v>4</v>
      </c>
      <c r="S504" s="10">
        <v>5</v>
      </c>
      <c r="T504" s="10">
        <v>4</v>
      </c>
      <c r="U504" s="10">
        <v>2</v>
      </c>
      <c r="V504" s="10">
        <v>8</v>
      </c>
      <c r="W504" s="11">
        <v>5170</v>
      </c>
    </row>
    <row r="505" spans="18:23" x14ac:dyDescent="0.3">
      <c r="R505" s="10">
        <v>4</v>
      </c>
      <c r="S505" s="10">
        <v>3</v>
      </c>
      <c r="T505" s="10">
        <v>1</v>
      </c>
      <c r="U505" s="10">
        <v>1</v>
      </c>
      <c r="V505" s="10">
        <v>8</v>
      </c>
      <c r="W505" s="11">
        <v>5326</v>
      </c>
    </row>
    <row r="506" spans="18:23" x14ac:dyDescent="0.3">
      <c r="R506" s="10">
        <v>4</v>
      </c>
      <c r="S506" s="10">
        <v>3</v>
      </c>
      <c r="T506" s="10">
        <v>2</v>
      </c>
      <c r="U506" s="10">
        <v>2</v>
      </c>
      <c r="V506" s="10">
        <v>8</v>
      </c>
      <c r="W506" s="11">
        <v>5100</v>
      </c>
    </row>
    <row r="507" spans="18:23" x14ac:dyDescent="0.3">
      <c r="R507" s="10">
        <v>4</v>
      </c>
      <c r="S507" s="10">
        <v>3</v>
      </c>
      <c r="T507" s="10">
        <v>3</v>
      </c>
      <c r="U507" s="10">
        <v>1</v>
      </c>
      <c r="V507" s="10">
        <v>8</v>
      </c>
      <c r="W507" s="11">
        <v>6965.02</v>
      </c>
    </row>
    <row r="508" spans="18:23" x14ac:dyDescent="0.3">
      <c r="R508" s="10">
        <v>4</v>
      </c>
      <c r="S508" s="10">
        <v>3</v>
      </c>
      <c r="T508" s="10">
        <v>4</v>
      </c>
      <c r="U508" s="10">
        <v>2</v>
      </c>
      <c r="V508" s="10">
        <v>8</v>
      </c>
      <c r="W508" s="11">
        <v>7965</v>
      </c>
    </row>
    <row r="509" spans="18:23" x14ac:dyDescent="0.3">
      <c r="R509" s="10">
        <v>3</v>
      </c>
      <c r="S509" s="10">
        <v>1</v>
      </c>
      <c r="T509" s="10">
        <v>1</v>
      </c>
      <c r="U509" s="10">
        <v>1</v>
      </c>
      <c r="V509" s="10">
        <v>8</v>
      </c>
      <c r="W509" s="11">
        <v>8455</v>
      </c>
    </row>
    <row r="510" spans="18:23" x14ac:dyDescent="0.3">
      <c r="R510" s="10">
        <v>3</v>
      </c>
      <c r="S510" s="10">
        <v>1</v>
      </c>
      <c r="T510" s="10">
        <v>3</v>
      </c>
      <c r="U510" s="10">
        <v>1</v>
      </c>
      <c r="V510" s="10">
        <v>8</v>
      </c>
      <c r="W510" s="11">
        <v>10170</v>
      </c>
    </row>
    <row r="511" spans="18:23" x14ac:dyDescent="0.3">
      <c r="R511" s="10">
        <v>3</v>
      </c>
      <c r="S511" s="10">
        <v>1</v>
      </c>
      <c r="T511" s="10">
        <v>4</v>
      </c>
      <c r="U511" s="10">
        <v>2</v>
      </c>
      <c r="V511" s="10">
        <v>8</v>
      </c>
      <c r="W511" s="11">
        <v>11170</v>
      </c>
    </row>
    <row r="512" spans="18:23" x14ac:dyDescent="0.3">
      <c r="R512" s="10">
        <v>3</v>
      </c>
      <c r="S512" s="10">
        <v>2</v>
      </c>
      <c r="T512" s="10">
        <v>1</v>
      </c>
      <c r="U512" s="10">
        <v>1</v>
      </c>
      <c r="V512" s="10">
        <v>8</v>
      </c>
      <c r="W512" s="11">
        <v>2860</v>
      </c>
    </row>
    <row r="513" spans="18:23" x14ac:dyDescent="0.3">
      <c r="R513" s="10">
        <v>3</v>
      </c>
      <c r="S513" s="10">
        <v>2</v>
      </c>
      <c r="T513" s="10">
        <v>2</v>
      </c>
      <c r="U513" s="10">
        <v>2</v>
      </c>
      <c r="V513" s="10">
        <v>8</v>
      </c>
      <c r="W513" s="11">
        <v>4100</v>
      </c>
    </row>
    <row r="514" spans="18:23" x14ac:dyDescent="0.3">
      <c r="R514" s="10">
        <v>3</v>
      </c>
      <c r="S514" s="10">
        <v>2</v>
      </c>
      <c r="T514" s="10">
        <v>3</v>
      </c>
      <c r="U514" s="10">
        <v>1</v>
      </c>
      <c r="V514" s="10">
        <v>8</v>
      </c>
      <c r="W514" s="11">
        <v>3520</v>
      </c>
    </row>
    <row r="515" spans="18:23" x14ac:dyDescent="0.3">
      <c r="R515" s="10">
        <v>3</v>
      </c>
      <c r="S515" s="10">
        <v>2</v>
      </c>
      <c r="T515" s="10">
        <v>4</v>
      </c>
      <c r="U515" s="10">
        <v>2</v>
      </c>
      <c r="V515" s="10">
        <v>8</v>
      </c>
      <c r="W515" s="11">
        <v>5720</v>
      </c>
    </row>
    <row r="516" spans="18:23" x14ac:dyDescent="0.3">
      <c r="R516" s="10">
        <v>3</v>
      </c>
      <c r="S516" s="10">
        <v>5</v>
      </c>
      <c r="T516" s="10">
        <v>1</v>
      </c>
      <c r="U516" s="10">
        <v>1</v>
      </c>
      <c r="V516" s="10">
        <v>8</v>
      </c>
      <c r="W516" s="11">
        <v>3850</v>
      </c>
    </row>
    <row r="517" spans="18:23" x14ac:dyDescent="0.3">
      <c r="R517" s="10">
        <v>3</v>
      </c>
      <c r="S517" s="10">
        <v>5</v>
      </c>
      <c r="T517" s="10">
        <v>3</v>
      </c>
      <c r="U517" s="10">
        <v>1</v>
      </c>
      <c r="V517" s="10">
        <v>8</v>
      </c>
      <c r="W517" s="11">
        <v>4510</v>
      </c>
    </row>
    <row r="518" spans="18:23" x14ac:dyDescent="0.3">
      <c r="R518" s="10">
        <v>3</v>
      </c>
      <c r="S518" s="10">
        <v>4</v>
      </c>
      <c r="T518" s="10">
        <v>1</v>
      </c>
      <c r="U518" s="10">
        <v>1</v>
      </c>
      <c r="V518" s="10">
        <v>8</v>
      </c>
      <c r="W518" s="11">
        <v>3190</v>
      </c>
    </row>
    <row r="519" spans="18:23" x14ac:dyDescent="0.3">
      <c r="R519" s="10">
        <v>3</v>
      </c>
      <c r="S519" s="10">
        <v>4</v>
      </c>
      <c r="T519" s="10">
        <v>2</v>
      </c>
      <c r="U519" s="10">
        <v>2</v>
      </c>
      <c r="V519" s="10">
        <v>8</v>
      </c>
      <c r="W519" s="11">
        <v>3600</v>
      </c>
    </row>
    <row r="520" spans="18:23" x14ac:dyDescent="0.3">
      <c r="R520" s="10">
        <v>3</v>
      </c>
      <c r="S520" s="10">
        <v>4</v>
      </c>
      <c r="T520" s="10">
        <v>3</v>
      </c>
      <c r="U520" s="10">
        <v>1</v>
      </c>
      <c r="V520" s="10">
        <v>8</v>
      </c>
      <c r="W520" s="11">
        <v>3850</v>
      </c>
    </row>
    <row r="521" spans="18:23" x14ac:dyDescent="0.3">
      <c r="R521" s="10">
        <v>3</v>
      </c>
      <c r="S521" s="10">
        <v>4</v>
      </c>
      <c r="T521" s="10">
        <v>4</v>
      </c>
      <c r="U521" s="10">
        <v>2</v>
      </c>
      <c r="V521" s="10">
        <v>8</v>
      </c>
      <c r="W521" s="11">
        <v>6050</v>
      </c>
    </row>
    <row r="522" spans="18:23" x14ac:dyDescent="0.3">
      <c r="R522" s="8">
        <v>1</v>
      </c>
      <c r="S522" s="8">
        <v>2</v>
      </c>
      <c r="T522" s="8">
        <v>1</v>
      </c>
      <c r="U522" s="8">
        <v>1</v>
      </c>
      <c r="V522" s="8">
        <v>9</v>
      </c>
      <c r="W522" s="9">
        <v>4470</v>
      </c>
    </row>
    <row r="523" spans="18:23" x14ac:dyDescent="0.3">
      <c r="R523" s="8">
        <v>1</v>
      </c>
      <c r="S523" s="8">
        <v>2</v>
      </c>
      <c r="T523" s="8">
        <v>3</v>
      </c>
      <c r="U523" s="8">
        <v>1</v>
      </c>
      <c r="V523" s="8">
        <v>9</v>
      </c>
      <c r="W523" s="9">
        <v>5630</v>
      </c>
    </row>
    <row r="524" spans="18:23" x14ac:dyDescent="0.3">
      <c r="R524" s="8">
        <v>1</v>
      </c>
      <c r="S524" s="8">
        <v>2</v>
      </c>
      <c r="T524" s="8">
        <v>4</v>
      </c>
      <c r="U524" s="8">
        <v>2</v>
      </c>
      <c r="V524" s="8">
        <v>9</v>
      </c>
      <c r="W524" s="9">
        <v>5300</v>
      </c>
    </row>
    <row r="525" spans="18:23" x14ac:dyDescent="0.3">
      <c r="R525" s="8">
        <v>1</v>
      </c>
      <c r="S525" s="8">
        <v>5</v>
      </c>
      <c r="T525" s="8">
        <v>1</v>
      </c>
      <c r="U525" s="8">
        <v>1</v>
      </c>
      <c r="V525" s="8">
        <v>9</v>
      </c>
      <c r="W525" s="9">
        <v>6270</v>
      </c>
    </row>
    <row r="526" spans="18:23" x14ac:dyDescent="0.3">
      <c r="R526" s="8">
        <v>1</v>
      </c>
      <c r="S526" s="8">
        <v>5</v>
      </c>
      <c r="T526" s="8">
        <v>3</v>
      </c>
      <c r="U526" s="8">
        <v>1</v>
      </c>
      <c r="V526" s="8">
        <v>9</v>
      </c>
      <c r="W526" s="9">
        <v>5610</v>
      </c>
    </row>
    <row r="527" spans="18:23" x14ac:dyDescent="0.3">
      <c r="R527" s="8">
        <v>1</v>
      </c>
      <c r="S527" s="8">
        <v>4</v>
      </c>
      <c r="T527" s="8">
        <v>1</v>
      </c>
      <c r="U527" s="8">
        <v>1</v>
      </c>
      <c r="V527" s="8">
        <v>9</v>
      </c>
      <c r="W527" s="9">
        <v>3840</v>
      </c>
    </row>
    <row r="528" spans="18:23" x14ac:dyDescent="0.3">
      <c r="R528" s="8">
        <v>1</v>
      </c>
      <c r="S528" s="8">
        <v>4</v>
      </c>
      <c r="T528" s="8">
        <v>2</v>
      </c>
      <c r="U528" s="8">
        <v>2</v>
      </c>
      <c r="V528" s="8">
        <v>9</v>
      </c>
      <c r="W528" s="9">
        <v>7590</v>
      </c>
    </row>
    <row r="529" spans="18:23" x14ac:dyDescent="0.3">
      <c r="R529" s="8">
        <v>1</v>
      </c>
      <c r="S529" s="8">
        <v>4</v>
      </c>
      <c r="T529" s="8">
        <v>3</v>
      </c>
      <c r="U529" s="8">
        <v>1</v>
      </c>
      <c r="V529" s="8">
        <v>9</v>
      </c>
      <c r="W529" s="9">
        <v>5315</v>
      </c>
    </row>
    <row r="530" spans="18:23" x14ac:dyDescent="0.3">
      <c r="R530" s="8">
        <v>1</v>
      </c>
      <c r="S530" s="8">
        <v>4</v>
      </c>
      <c r="T530" s="8">
        <v>4</v>
      </c>
      <c r="U530" s="8">
        <v>2</v>
      </c>
      <c r="V530" s="8">
        <v>9</v>
      </c>
      <c r="W530" s="9">
        <v>6315</v>
      </c>
    </row>
    <row r="531" spans="18:23" x14ac:dyDescent="0.3">
      <c r="R531" s="8">
        <v>1</v>
      </c>
      <c r="S531" s="8">
        <v>3</v>
      </c>
      <c r="T531" s="8">
        <v>1</v>
      </c>
      <c r="U531" s="8">
        <v>1</v>
      </c>
      <c r="V531" s="8">
        <v>9</v>
      </c>
      <c r="W531" s="9">
        <v>3980</v>
      </c>
    </row>
    <row r="532" spans="18:23" x14ac:dyDescent="0.3">
      <c r="R532" s="8">
        <v>1</v>
      </c>
      <c r="S532" s="8">
        <v>3</v>
      </c>
      <c r="T532" s="8">
        <v>3</v>
      </c>
      <c r="U532" s="8">
        <v>1</v>
      </c>
      <c r="V532" s="8">
        <v>9</v>
      </c>
      <c r="W532" s="9">
        <v>5245</v>
      </c>
    </row>
    <row r="533" spans="18:23" x14ac:dyDescent="0.3">
      <c r="R533" s="8">
        <v>1</v>
      </c>
      <c r="S533" s="8">
        <v>3</v>
      </c>
      <c r="T533" s="8">
        <v>4</v>
      </c>
      <c r="U533" s="8">
        <v>2</v>
      </c>
      <c r="V533" s="8">
        <v>9</v>
      </c>
      <c r="W533" s="9">
        <v>5300</v>
      </c>
    </row>
    <row r="534" spans="18:23" x14ac:dyDescent="0.3">
      <c r="R534" s="8">
        <v>2</v>
      </c>
      <c r="S534" s="8">
        <v>1</v>
      </c>
      <c r="T534" s="8">
        <v>1</v>
      </c>
      <c r="U534" s="8">
        <v>1</v>
      </c>
      <c r="V534" s="8">
        <v>9</v>
      </c>
      <c r="W534" s="9">
        <v>8210</v>
      </c>
    </row>
    <row r="535" spans="18:23" x14ac:dyDescent="0.3">
      <c r="R535" s="8">
        <v>2</v>
      </c>
      <c r="S535" s="8">
        <v>1</v>
      </c>
      <c r="T535" s="8">
        <v>2</v>
      </c>
      <c r="U535" s="8">
        <v>2</v>
      </c>
      <c r="V535" s="8">
        <v>9</v>
      </c>
      <c r="W535" s="9">
        <v>5200</v>
      </c>
    </row>
    <row r="536" spans="18:23" x14ac:dyDescent="0.3">
      <c r="R536" s="8">
        <v>2</v>
      </c>
      <c r="S536" s="8">
        <v>1</v>
      </c>
      <c r="T536" s="8">
        <v>3</v>
      </c>
      <c r="U536" s="8">
        <v>1</v>
      </c>
      <c r="V536" s="8">
        <v>9</v>
      </c>
      <c r="W536" s="9">
        <v>9602</v>
      </c>
    </row>
    <row r="537" spans="18:23" x14ac:dyDescent="0.3">
      <c r="R537" s="8">
        <v>2</v>
      </c>
      <c r="S537" s="8">
        <v>1</v>
      </c>
      <c r="T537" s="8">
        <v>4</v>
      </c>
      <c r="U537" s="8">
        <v>2</v>
      </c>
      <c r="V537" s="8">
        <v>9</v>
      </c>
      <c r="W537" s="9">
        <v>10600</v>
      </c>
    </row>
    <row r="538" spans="18:23" x14ac:dyDescent="0.3">
      <c r="R538" s="8">
        <v>2</v>
      </c>
      <c r="S538" s="8">
        <v>4</v>
      </c>
      <c r="T538" s="8">
        <v>1</v>
      </c>
      <c r="U538" s="8">
        <v>1</v>
      </c>
      <c r="V538" s="8">
        <v>9</v>
      </c>
      <c r="W538" s="9">
        <v>4400</v>
      </c>
    </row>
    <row r="539" spans="18:23" x14ac:dyDescent="0.3">
      <c r="R539" s="8">
        <v>2</v>
      </c>
      <c r="S539" s="8">
        <v>4</v>
      </c>
      <c r="T539" s="8">
        <v>2</v>
      </c>
      <c r="U539" s="8">
        <v>2</v>
      </c>
      <c r="V539" s="8">
        <v>9</v>
      </c>
      <c r="W539" s="9">
        <v>6600</v>
      </c>
    </row>
    <row r="540" spans="18:23" x14ac:dyDescent="0.3">
      <c r="R540" s="8">
        <v>2</v>
      </c>
      <c r="S540" s="8">
        <v>4</v>
      </c>
      <c r="T540" s="8">
        <v>3</v>
      </c>
      <c r="U540" s="8">
        <v>1</v>
      </c>
      <c r="V540" s="8">
        <v>9</v>
      </c>
      <c r="W540" s="9">
        <v>5060</v>
      </c>
    </row>
    <row r="541" spans="18:23" x14ac:dyDescent="0.3">
      <c r="R541" s="8">
        <v>2</v>
      </c>
      <c r="S541" s="8">
        <v>4</v>
      </c>
      <c r="T541" s="8">
        <v>4</v>
      </c>
      <c r="U541" s="8">
        <v>2</v>
      </c>
      <c r="V541" s="8">
        <v>9</v>
      </c>
      <c r="W541" s="9">
        <v>7260</v>
      </c>
    </row>
    <row r="542" spans="18:23" x14ac:dyDescent="0.3">
      <c r="R542" s="8">
        <v>2</v>
      </c>
      <c r="S542" s="8">
        <v>3</v>
      </c>
      <c r="T542" s="8">
        <v>1</v>
      </c>
      <c r="U542" s="8">
        <v>1</v>
      </c>
      <c r="V542" s="8">
        <v>9</v>
      </c>
      <c r="W542" s="9">
        <v>2640</v>
      </c>
    </row>
    <row r="543" spans="18:23" x14ac:dyDescent="0.3">
      <c r="R543" s="8">
        <v>2</v>
      </c>
      <c r="S543" s="8">
        <v>3</v>
      </c>
      <c r="T543" s="8">
        <v>3</v>
      </c>
      <c r="U543" s="8">
        <v>1</v>
      </c>
      <c r="V543" s="8">
        <v>9</v>
      </c>
      <c r="W543" s="9">
        <v>3300</v>
      </c>
    </row>
    <row r="544" spans="18:23" x14ac:dyDescent="0.3">
      <c r="R544" s="8">
        <v>5</v>
      </c>
      <c r="S544" s="8">
        <v>1</v>
      </c>
      <c r="T544" s="8">
        <v>1</v>
      </c>
      <c r="U544" s="8">
        <v>1</v>
      </c>
      <c r="V544" s="8">
        <v>9</v>
      </c>
      <c r="W544" s="9">
        <v>8910</v>
      </c>
    </row>
    <row r="545" spans="18:23" x14ac:dyDescent="0.3">
      <c r="R545" s="8">
        <v>5</v>
      </c>
      <c r="S545" s="8">
        <v>1</v>
      </c>
      <c r="T545" s="8">
        <v>3</v>
      </c>
      <c r="U545" s="8">
        <v>1</v>
      </c>
      <c r="V545" s="8">
        <v>9</v>
      </c>
      <c r="W545" s="9">
        <v>10450</v>
      </c>
    </row>
    <row r="546" spans="18:23" x14ac:dyDescent="0.3">
      <c r="R546" s="8">
        <v>5</v>
      </c>
      <c r="S546" s="8">
        <v>1</v>
      </c>
      <c r="T546" s="8">
        <v>4</v>
      </c>
      <c r="U546" s="8">
        <v>2</v>
      </c>
      <c r="V546" s="8">
        <v>9</v>
      </c>
      <c r="W546" s="9">
        <v>12650</v>
      </c>
    </row>
    <row r="547" spans="18:23" x14ac:dyDescent="0.3">
      <c r="R547" s="8">
        <v>5</v>
      </c>
      <c r="S547" s="8">
        <v>2</v>
      </c>
      <c r="T547" s="8">
        <v>1</v>
      </c>
      <c r="U547" s="8">
        <v>1</v>
      </c>
      <c r="V547" s="8">
        <v>9</v>
      </c>
      <c r="W547" s="9">
        <v>7150</v>
      </c>
    </row>
    <row r="548" spans="18:23" x14ac:dyDescent="0.3">
      <c r="R548" s="8">
        <v>5</v>
      </c>
      <c r="S548" s="8">
        <v>2</v>
      </c>
      <c r="T548" s="8">
        <v>3</v>
      </c>
      <c r="U548" s="8">
        <v>1</v>
      </c>
      <c r="V548" s="8">
        <v>9</v>
      </c>
      <c r="W548" s="9">
        <v>8030</v>
      </c>
    </row>
    <row r="549" spans="18:23" x14ac:dyDescent="0.3">
      <c r="R549" s="8">
        <v>5</v>
      </c>
      <c r="S549" s="8">
        <v>2</v>
      </c>
      <c r="T549" s="8">
        <v>4</v>
      </c>
      <c r="U549" s="8">
        <v>2</v>
      </c>
      <c r="V549" s="8">
        <v>9</v>
      </c>
      <c r="W549" s="9">
        <v>10230</v>
      </c>
    </row>
    <row r="550" spans="18:23" x14ac:dyDescent="0.3">
      <c r="R550" s="8">
        <v>5</v>
      </c>
      <c r="S550" s="8">
        <v>4</v>
      </c>
      <c r="T550" s="8">
        <v>1</v>
      </c>
      <c r="U550" s="8">
        <v>1</v>
      </c>
      <c r="V550" s="8">
        <v>9</v>
      </c>
      <c r="W550" s="9">
        <v>2000</v>
      </c>
    </row>
    <row r="551" spans="18:23" x14ac:dyDescent="0.3">
      <c r="R551" s="8">
        <v>5</v>
      </c>
      <c r="S551" s="8">
        <v>4</v>
      </c>
      <c r="T551" s="8">
        <v>2</v>
      </c>
      <c r="U551" s="8">
        <v>2</v>
      </c>
      <c r="V551" s="8">
        <v>9</v>
      </c>
      <c r="W551" s="9">
        <v>4400</v>
      </c>
    </row>
    <row r="552" spans="18:23" x14ac:dyDescent="0.3">
      <c r="R552" s="8">
        <v>5</v>
      </c>
      <c r="S552" s="8">
        <v>4</v>
      </c>
      <c r="T552" s="8">
        <v>3</v>
      </c>
      <c r="U552" s="8">
        <v>1</v>
      </c>
      <c r="V552" s="8">
        <v>9</v>
      </c>
      <c r="W552" s="9">
        <v>2750</v>
      </c>
    </row>
    <row r="553" spans="18:23" x14ac:dyDescent="0.3">
      <c r="R553" s="8">
        <v>5</v>
      </c>
      <c r="S553" s="8">
        <v>4</v>
      </c>
      <c r="T553" s="8">
        <v>4</v>
      </c>
      <c r="U553" s="8">
        <v>2</v>
      </c>
      <c r="V553" s="8">
        <v>9</v>
      </c>
      <c r="W553" s="9">
        <v>4950</v>
      </c>
    </row>
    <row r="554" spans="18:23" x14ac:dyDescent="0.3">
      <c r="R554" s="8">
        <v>5</v>
      </c>
      <c r="S554" s="8">
        <v>3</v>
      </c>
      <c r="T554" s="8">
        <v>1</v>
      </c>
      <c r="U554" s="8">
        <v>1</v>
      </c>
      <c r="V554" s="8">
        <v>9</v>
      </c>
      <c r="W554" s="9">
        <v>7920</v>
      </c>
    </row>
    <row r="555" spans="18:23" x14ac:dyDescent="0.3">
      <c r="R555" s="8">
        <v>5</v>
      </c>
      <c r="S555" s="8">
        <v>3</v>
      </c>
      <c r="T555" s="8">
        <v>2</v>
      </c>
      <c r="U555" s="8">
        <v>2</v>
      </c>
      <c r="V555" s="8">
        <v>9</v>
      </c>
      <c r="W555" s="9">
        <v>5200</v>
      </c>
    </row>
    <row r="556" spans="18:23" x14ac:dyDescent="0.3">
      <c r="R556" s="8">
        <v>5</v>
      </c>
      <c r="S556" s="8">
        <v>3</v>
      </c>
      <c r="T556" s="8">
        <v>3</v>
      </c>
      <c r="U556" s="8">
        <v>1</v>
      </c>
      <c r="V556" s="8">
        <v>9</v>
      </c>
      <c r="W556" s="9">
        <v>8580</v>
      </c>
    </row>
    <row r="557" spans="18:23" x14ac:dyDescent="0.3">
      <c r="R557" s="8">
        <v>5</v>
      </c>
      <c r="S557" s="8">
        <v>3</v>
      </c>
      <c r="T557" s="8">
        <v>4</v>
      </c>
      <c r="U557" s="8">
        <v>2</v>
      </c>
      <c r="V557" s="8">
        <v>9</v>
      </c>
      <c r="W557" s="9">
        <v>10780</v>
      </c>
    </row>
    <row r="558" spans="18:23" x14ac:dyDescent="0.3">
      <c r="R558" s="8">
        <v>4</v>
      </c>
      <c r="S558" s="8">
        <v>1</v>
      </c>
      <c r="T558" s="8">
        <v>1</v>
      </c>
      <c r="U558" s="8">
        <v>1</v>
      </c>
      <c r="V558" s="8">
        <v>9</v>
      </c>
      <c r="W558" s="9">
        <v>10360</v>
      </c>
    </row>
    <row r="559" spans="18:23" x14ac:dyDescent="0.3">
      <c r="R559" s="8">
        <v>4</v>
      </c>
      <c r="S559" s="8">
        <v>1</v>
      </c>
      <c r="T559" s="8">
        <v>2</v>
      </c>
      <c r="U559" s="8">
        <v>2</v>
      </c>
      <c r="V559" s="8">
        <v>9</v>
      </c>
      <c r="W559" s="9">
        <v>6100</v>
      </c>
    </row>
    <row r="560" spans="18:23" x14ac:dyDescent="0.3">
      <c r="R560" s="8">
        <v>4</v>
      </c>
      <c r="S560" s="8">
        <v>1</v>
      </c>
      <c r="T560" s="8">
        <v>3</v>
      </c>
      <c r="U560" s="8">
        <v>1</v>
      </c>
      <c r="V560" s="8">
        <v>9</v>
      </c>
      <c r="W560" s="9">
        <v>12935</v>
      </c>
    </row>
    <row r="561" spans="18:23" x14ac:dyDescent="0.3">
      <c r="R561" s="8">
        <v>4</v>
      </c>
      <c r="S561" s="8">
        <v>1</v>
      </c>
      <c r="T561" s="8">
        <v>4</v>
      </c>
      <c r="U561" s="8">
        <v>2</v>
      </c>
      <c r="V561" s="8">
        <v>9</v>
      </c>
      <c r="W561" s="9">
        <v>13930</v>
      </c>
    </row>
    <row r="562" spans="18:23" x14ac:dyDescent="0.3">
      <c r="R562" s="8">
        <v>4</v>
      </c>
      <c r="S562" s="8">
        <v>2</v>
      </c>
      <c r="T562" s="8">
        <v>1</v>
      </c>
      <c r="U562" s="8">
        <v>1</v>
      </c>
      <c r="V562" s="8">
        <v>9</v>
      </c>
      <c r="W562" s="9">
        <v>5001</v>
      </c>
    </row>
    <row r="563" spans="18:23" x14ac:dyDescent="0.3">
      <c r="R563" s="8">
        <v>4</v>
      </c>
      <c r="S563" s="8">
        <v>2</v>
      </c>
      <c r="T563" s="8">
        <v>2</v>
      </c>
      <c r="U563" s="8">
        <v>2</v>
      </c>
      <c r="V563" s="8">
        <v>9</v>
      </c>
      <c r="W563" s="9">
        <v>4900</v>
      </c>
    </row>
    <row r="564" spans="18:23" x14ac:dyDescent="0.3">
      <c r="R564" s="8">
        <v>4</v>
      </c>
      <c r="S564" s="8">
        <v>2</v>
      </c>
      <c r="T564" s="8">
        <v>3</v>
      </c>
      <c r="U564" s="8">
        <v>1</v>
      </c>
      <c r="V564" s="8">
        <v>9</v>
      </c>
      <c r="W564" s="9">
        <v>6725.02</v>
      </c>
    </row>
    <row r="565" spans="18:23" x14ac:dyDescent="0.3">
      <c r="R565" s="8">
        <v>4</v>
      </c>
      <c r="S565" s="8">
        <v>2</v>
      </c>
      <c r="T565" s="8">
        <v>4</v>
      </c>
      <c r="U565" s="8">
        <v>2</v>
      </c>
      <c r="V565" s="8">
        <v>9</v>
      </c>
      <c r="W565" s="9">
        <v>7725</v>
      </c>
    </row>
    <row r="566" spans="18:23" x14ac:dyDescent="0.3">
      <c r="R566" s="8">
        <v>4</v>
      </c>
      <c r="S566" s="8">
        <v>5</v>
      </c>
      <c r="T566" s="8">
        <v>1</v>
      </c>
      <c r="U566" s="8">
        <v>1</v>
      </c>
      <c r="V566" s="8">
        <v>9</v>
      </c>
      <c r="W566" s="9">
        <v>2310</v>
      </c>
    </row>
    <row r="567" spans="18:23" x14ac:dyDescent="0.3">
      <c r="R567" s="8">
        <v>4</v>
      </c>
      <c r="S567" s="8">
        <v>5</v>
      </c>
      <c r="T567" s="8">
        <v>2</v>
      </c>
      <c r="U567" s="8">
        <v>2</v>
      </c>
      <c r="V567" s="8">
        <v>9</v>
      </c>
      <c r="W567" s="9">
        <v>3100</v>
      </c>
    </row>
    <row r="568" spans="18:23" x14ac:dyDescent="0.3">
      <c r="R568" s="8">
        <v>4</v>
      </c>
      <c r="S568" s="8">
        <v>5</v>
      </c>
      <c r="T568" s="8">
        <v>3</v>
      </c>
      <c r="U568" s="8">
        <v>1</v>
      </c>
      <c r="V568" s="8">
        <v>9</v>
      </c>
      <c r="W568" s="9">
        <v>2970</v>
      </c>
    </row>
    <row r="569" spans="18:23" x14ac:dyDescent="0.3">
      <c r="R569" s="8">
        <v>4</v>
      </c>
      <c r="S569" s="8">
        <v>5</v>
      </c>
      <c r="T569" s="8">
        <v>4</v>
      </c>
      <c r="U569" s="8">
        <v>2</v>
      </c>
      <c r="V569" s="8">
        <v>9</v>
      </c>
      <c r="W569" s="9">
        <v>5170</v>
      </c>
    </row>
    <row r="570" spans="18:23" x14ac:dyDescent="0.3">
      <c r="R570" s="8">
        <v>4</v>
      </c>
      <c r="S570" s="8">
        <v>3</v>
      </c>
      <c r="T570" s="8">
        <v>1</v>
      </c>
      <c r="U570" s="8">
        <v>1</v>
      </c>
      <c r="V570" s="8">
        <v>9</v>
      </c>
      <c r="W570" s="9">
        <v>5326</v>
      </c>
    </row>
    <row r="571" spans="18:23" x14ac:dyDescent="0.3">
      <c r="R571" s="8">
        <v>4</v>
      </c>
      <c r="S571" s="8">
        <v>3</v>
      </c>
      <c r="T571" s="8">
        <v>2</v>
      </c>
      <c r="U571" s="8">
        <v>2</v>
      </c>
      <c r="V571" s="8">
        <v>9</v>
      </c>
      <c r="W571" s="9">
        <v>5100</v>
      </c>
    </row>
    <row r="572" spans="18:23" x14ac:dyDescent="0.3">
      <c r="R572" s="8">
        <v>4</v>
      </c>
      <c r="S572" s="8">
        <v>3</v>
      </c>
      <c r="T572" s="8">
        <v>3</v>
      </c>
      <c r="U572" s="8">
        <v>1</v>
      </c>
      <c r="V572" s="8">
        <v>9</v>
      </c>
      <c r="W572" s="9">
        <v>6965.02</v>
      </c>
    </row>
    <row r="573" spans="18:23" x14ac:dyDescent="0.3">
      <c r="R573" s="8">
        <v>4</v>
      </c>
      <c r="S573" s="8">
        <v>3</v>
      </c>
      <c r="T573" s="8">
        <v>4</v>
      </c>
      <c r="U573" s="8">
        <v>2</v>
      </c>
      <c r="V573" s="8">
        <v>9</v>
      </c>
      <c r="W573" s="9">
        <v>7965</v>
      </c>
    </row>
    <row r="574" spans="18:23" x14ac:dyDescent="0.3">
      <c r="R574" s="8">
        <v>3</v>
      </c>
      <c r="S574" s="8">
        <v>1</v>
      </c>
      <c r="T574" s="8">
        <v>1</v>
      </c>
      <c r="U574" s="8">
        <v>1</v>
      </c>
      <c r="V574" s="8">
        <v>9</v>
      </c>
      <c r="W574" s="9">
        <v>8455</v>
      </c>
    </row>
    <row r="575" spans="18:23" x14ac:dyDescent="0.3">
      <c r="R575" s="8">
        <v>3</v>
      </c>
      <c r="S575" s="8">
        <v>1</v>
      </c>
      <c r="T575" s="8">
        <v>3</v>
      </c>
      <c r="U575" s="8">
        <v>1</v>
      </c>
      <c r="V575" s="8">
        <v>9</v>
      </c>
      <c r="W575" s="9">
        <v>10170</v>
      </c>
    </row>
    <row r="576" spans="18:23" x14ac:dyDescent="0.3">
      <c r="R576" s="8">
        <v>3</v>
      </c>
      <c r="S576" s="8">
        <v>1</v>
      </c>
      <c r="T576" s="8">
        <v>4</v>
      </c>
      <c r="U576" s="8">
        <v>2</v>
      </c>
      <c r="V576" s="8">
        <v>9</v>
      </c>
      <c r="W576" s="9">
        <v>11170</v>
      </c>
    </row>
    <row r="577" spans="18:23" x14ac:dyDescent="0.3">
      <c r="R577" s="8">
        <v>3</v>
      </c>
      <c r="S577" s="8">
        <v>2</v>
      </c>
      <c r="T577" s="8">
        <v>1</v>
      </c>
      <c r="U577" s="8">
        <v>1</v>
      </c>
      <c r="V577" s="8">
        <v>9</v>
      </c>
      <c r="W577" s="9">
        <v>2860</v>
      </c>
    </row>
    <row r="578" spans="18:23" x14ac:dyDescent="0.3">
      <c r="R578" s="8">
        <v>3</v>
      </c>
      <c r="S578" s="8">
        <v>2</v>
      </c>
      <c r="T578" s="8">
        <v>2</v>
      </c>
      <c r="U578" s="8">
        <v>2</v>
      </c>
      <c r="V578" s="8">
        <v>9</v>
      </c>
      <c r="W578" s="9">
        <v>4100</v>
      </c>
    </row>
    <row r="579" spans="18:23" x14ac:dyDescent="0.3">
      <c r="R579" s="8">
        <v>3</v>
      </c>
      <c r="S579" s="8">
        <v>2</v>
      </c>
      <c r="T579" s="8">
        <v>3</v>
      </c>
      <c r="U579" s="8">
        <v>1</v>
      </c>
      <c r="V579" s="8">
        <v>9</v>
      </c>
      <c r="W579" s="9">
        <v>3520</v>
      </c>
    </row>
    <row r="580" spans="18:23" x14ac:dyDescent="0.3">
      <c r="R580" s="8">
        <v>3</v>
      </c>
      <c r="S580" s="8">
        <v>2</v>
      </c>
      <c r="T580" s="8">
        <v>4</v>
      </c>
      <c r="U580" s="8">
        <v>2</v>
      </c>
      <c r="V580" s="8">
        <v>9</v>
      </c>
      <c r="W580" s="9">
        <v>5720</v>
      </c>
    </row>
    <row r="581" spans="18:23" x14ac:dyDescent="0.3">
      <c r="R581" s="8">
        <v>3</v>
      </c>
      <c r="S581" s="8">
        <v>5</v>
      </c>
      <c r="T581" s="8">
        <v>1</v>
      </c>
      <c r="U581" s="8">
        <v>1</v>
      </c>
      <c r="V581" s="8">
        <v>9</v>
      </c>
      <c r="W581" s="9">
        <v>3850</v>
      </c>
    </row>
    <row r="582" spans="18:23" x14ac:dyDescent="0.3">
      <c r="R582" s="8">
        <v>3</v>
      </c>
      <c r="S582" s="8">
        <v>5</v>
      </c>
      <c r="T582" s="8">
        <v>3</v>
      </c>
      <c r="U582" s="8">
        <v>1</v>
      </c>
      <c r="V582" s="8">
        <v>9</v>
      </c>
      <c r="W582" s="9">
        <v>4510</v>
      </c>
    </row>
    <row r="583" spans="18:23" x14ac:dyDescent="0.3">
      <c r="R583" s="8">
        <v>3</v>
      </c>
      <c r="S583" s="8">
        <v>4</v>
      </c>
      <c r="T583" s="8">
        <v>1</v>
      </c>
      <c r="U583" s="8">
        <v>1</v>
      </c>
      <c r="V583" s="8">
        <v>9</v>
      </c>
      <c r="W583" s="9">
        <v>3190</v>
      </c>
    </row>
    <row r="584" spans="18:23" x14ac:dyDescent="0.3">
      <c r="R584" s="8">
        <v>3</v>
      </c>
      <c r="S584" s="8">
        <v>4</v>
      </c>
      <c r="T584" s="8">
        <v>2</v>
      </c>
      <c r="U584" s="8">
        <v>2</v>
      </c>
      <c r="V584" s="8">
        <v>9</v>
      </c>
      <c r="W584" s="9">
        <v>3600</v>
      </c>
    </row>
    <row r="585" spans="18:23" x14ac:dyDescent="0.3">
      <c r="R585" s="8">
        <v>3</v>
      </c>
      <c r="S585" s="8">
        <v>4</v>
      </c>
      <c r="T585" s="8">
        <v>3</v>
      </c>
      <c r="U585" s="8">
        <v>1</v>
      </c>
      <c r="V585" s="8">
        <v>9</v>
      </c>
      <c r="W585" s="9">
        <v>3850</v>
      </c>
    </row>
    <row r="586" spans="18:23" x14ac:dyDescent="0.3">
      <c r="R586" s="8">
        <v>3</v>
      </c>
      <c r="S586" s="8">
        <v>4</v>
      </c>
      <c r="T586" s="8">
        <v>4</v>
      </c>
      <c r="U586" s="8">
        <v>2</v>
      </c>
      <c r="V586" s="8">
        <v>9</v>
      </c>
      <c r="W586" s="9">
        <v>6050</v>
      </c>
    </row>
    <row r="587" spans="18:23" x14ac:dyDescent="0.3">
      <c r="R587" s="10">
        <v>1</v>
      </c>
      <c r="S587" s="10">
        <v>2</v>
      </c>
      <c r="T587" s="10">
        <v>1</v>
      </c>
      <c r="U587" s="10">
        <v>1</v>
      </c>
      <c r="V587" s="10">
        <v>10</v>
      </c>
      <c r="W587" s="11">
        <v>4470</v>
      </c>
    </row>
    <row r="588" spans="18:23" x14ac:dyDescent="0.3">
      <c r="R588" s="10">
        <v>1</v>
      </c>
      <c r="S588" s="10">
        <v>2</v>
      </c>
      <c r="T588" s="10">
        <v>3</v>
      </c>
      <c r="U588" s="10">
        <v>1</v>
      </c>
      <c r="V588" s="10">
        <v>10</v>
      </c>
      <c r="W588" s="11">
        <v>5630</v>
      </c>
    </row>
    <row r="589" spans="18:23" x14ac:dyDescent="0.3">
      <c r="R589" s="10">
        <v>1</v>
      </c>
      <c r="S589" s="10">
        <v>2</v>
      </c>
      <c r="T589" s="10">
        <v>4</v>
      </c>
      <c r="U589" s="10">
        <v>2</v>
      </c>
      <c r="V589" s="10">
        <v>10</v>
      </c>
      <c r="W589" s="11">
        <v>5300</v>
      </c>
    </row>
    <row r="590" spans="18:23" x14ac:dyDescent="0.3">
      <c r="R590" s="10">
        <v>1</v>
      </c>
      <c r="S590" s="10">
        <v>5</v>
      </c>
      <c r="T590" s="10">
        <v>1</v>
      </c>
      <c r="U590" s="10">
        <v>1</v>
      </c>
      <c r="V590" s="10">
        <v>10</v>
      </c>
      <c r="W590" s="11">
        <v>6270</v>
      </c>
    </row>
    <row r="591" spans="18:23" x14ac:dyDescent="0.3">
      <c r="R591" s="10">
        <v>1</v>
      </c>
      <c r="S591" s="10">
        <v>5</v>
      </c>
      <c r="T591" s="10">
        <v>3</v>
      </c>
      <c r="U591" s="10">
        <v>1</v>
      </c>
      <c r="V591" s="10">
        <v>10</v>
      </c>
      <c r="W591" s="11">
        <v>5610</v>
      </c>
    </row>
    <row r="592" spans="18:23" x14ac:dyDescent="0.3">
      <c r="R592" s="10">
        <v>1</v>
      </c>
      <c r="S592" s="10">
        <v>4</v>
      </c>
      <c r="T592" s="10">
        <v>1</v>
      </c>
      <c r="U592" s="10">
        <v>1</v>
      </c>
      <c r="V592" s="10">
        <v>10</v>
      </c>
      <c r="W592" s="11">
        <v>3840</v>
      </c>
    </row>
    <row r="593" spans="18:23" x14ac:dyDescent="0.3">
      <c r="R593" s="10">
        <v>1</v>
      </c>
      <c r="S593" s="10">
        <v>4</v>
      </c>
      <c r="T593" s="10">
        <v>2</v>
      </c>
      <c r="U593" s="10">
        <v>2</v>
      </c>
      <c r="V593" s="10">
        <v>10</v>
      </c>
      <c r="W593" s="11">
        <v>7590</v>
      </c>
    </row>
    <row r="594" spans="18:23" x14ac:dyDescent="0.3">
      <c r="R594" s="10">
        <v>1</v>
      </c>
      <c r="S594" s="10">
        <v>4</v>
      </c>
      <c r="T594" s="10">
        <v>3</v>
      </c>
      <c r="U594" s="10">
        <v>1</v>
      </c>
      <c r="V594" s="10">
        <v>10</v>
      </c>
      <c r="W594" s="11">
        <v>5315</v>
      </c>
    </row>
    <row r="595" spans="18:23" x14ac:dyDescent="0.3">
      <c r="R595" s="10">
        <v>1</v>
      </c>
      <c r="S595" s="10">
        <v>4</v>
      </c>
      <c r="T595" s="10">
        <v>4</v>
      </c>
      <c r="U595" s="10">
        <v>2</v>
      </c>
      <c r="V595" s="10">
        <v>10</v>
      </c>
      <c r="W595" s="11">
        <v>6315</v>
      </c>
    </row>
    <row r="596" spans="18:23" x14ac:dyDescent="0.3">
      <c r="R596" s="10">
        <v>1</v>
      </c>
      <c r="S596" s="10">
        <v>3</v>
      </c>
      <c r="T596" s="10">
        <v>1</v>
      </c>
      <c r="U596" s="10">
        <v>1</v>
      </c>
      <c r="V596" s="10">
        <v>10</v>
      </c>
      <c r="W596" s="11">
        <v>3980</v>
      </c>
    </row>
    <row r="597" spans="18:23" x14ac:dyDescent="0.3">
      <c r="R597" s="10">
        <v>1</v>
      </c>
      <c r="S597" s="10">
        <v>3</v>
      </c>
      <c r="T597" s="10">
        <v>3</v>
      </c>
      <c r="U597" s="10">
        <v>1</v>
      </c>
      <c r="V597" s="10">
        <v>10</v>
      </c>
      <c r="W597" s="11">
        <v>5245</v>
      </c>
    </row>
    <row r="598" spans="18:23" x14ac:dyDescent="0.3">
      <c r="R598" s="10">
        <v>1</v>
      </c>
      <c r="S598" s="10">
        <v>3</v>
      </c>
      <c r="T598" s="10">
        <v>4</v>
      </c>
      <c r="U598" s="10">
        <v>2</v>
      </c>
      <c r="V598" s="10">
        <v>10</v>
      </c>
      <c r="W598" s="11">
        <v>5300</v>
      </c>
    </row>
    <row r="599" spans="18:23" x14ac:dyDescent="0.3">
      <c r="R599" s="10">
        <v>2</v>
      </c>
      <c r="S599" s="10">
        <v>1</v>
      </c>
      <c r="T599" s="10">
        <v>1</v>
      </c>
      <c r="U599" s="10">
        <v>1</v>
      </c>
      <c r="V599" s="10">
        <v>10</v>
      </c>
      <c r="W599" s="11">
        <v>8210</v>
      </c>
    </row>
    <row r="600" spans="18:23" x14ac:dyDescent="0.3">
      <c r="R600" s="10">
        <v>2</v>
      </c>
      <c r="S600" s="10">
        <v>1</v>
      </c>
      <c r="T600" s="10">
        <v>2</v>
      </c>
      <c r="U600" s="10">
        <v>2</v>
      </c>
      <c r="V600" s="10">
        <v>10</v>
      </c>
      <c r="W600" s="11">
        <v>5200</v>
      </c>
    </row>
    <row r="601" spans="18:23" x14ac:dyDescent="0.3">
      <c r="R601" s="10">
        <v>2</v>
      </c>
      <c r="S601" s="10">
        <v>1</v>
      </c>
      <c r="T601" s="10">
        <v>3</v>
      </c>
      <c r="U601" s="10">
        <v>1</v>
      </c>
      <c r="V601" s="10">
        <v>10</v>
      </c>
      <c r="W601" s="11">
        <v>9602</v>
      </c>
    </row>
    <row r="602" spans="18:23" x14ac:dyDescent="0.3">
      <c r="R602" s="10">
        <v>2</v>
      </c>
      <c r="S602" s="10">
        <v>1</v>
      </c>
      <c r="T602" s="10">
        <v>4</v>
      </c>
      <c r="U602" s="10">
        <v>2</v>
      </c>
      <c r="V602" s="10">
        <v>10</v>
      </c>
      <c r="W602" s="11">
        <v>10600</v>
      </c>
    </row>
    <row r="603" spans="18:23" x14ac:dyDescent="0.3">
      <c r="R603" s="10">
        <v>2</v>
      </c>
      <c r="S603" s="10">
        <v>4</v>
      </c>
      <c r="T603" s="10">
        <v>1</v>
      </c>
      <c r="U603" s="10">
        <v>1</v>
      </c>
      <c r="V603" s="10">
        <v>10</v>
      </c>
      <c r="W603" s="11">
        <v>4400</v>
      </c>
    </row>
    <row r="604" spans="18:23" x14ac:dyDescent="0.3">
      <c r="R604" s="10">
        <v>2</v>
      </c>
      <c r="S604" s="10">
        <v>4</v>
      </c>
      <c r="T604" s="10">
        <v>2</v>
      </c>
      <c r="U604" s="10">
        <v>2</v>
      </c>
      <c r="V604" s="10">
        <v>10</v>
      </c>
      <c r="W604" s="11">
        <v>6600</v>
      </c>
    </row>
    <row r="605" spans="18:23" x14ac:dyDescent="0.3">
      <c r="R605" s="10">
        <v>2</v>
      </c>
      <c r="S605" s="10">
        <v>4</v>
      </c>
      <c r="T605" s="10">
        <v>3</v>
      </c>
      <c r="U605" s="10">
        <v>1</v>
      </c>
      <c r="V605" s="10">
        <v>10</v>
      </c>
      <c r="W605" s="11">
        <v>5060</v>
      </c>
    </row>
    <row r="606" spans="18:23" x14ac:dyDescent="0.3">
      <c r="R606" s="10">
        <v>2</v>
      </c>
      <c r="S606" s="10">
        <v>4</v>
      </c>
      <c r="T606" s="10">
        <v>4</v>
      </c>
      <c r="U606" s="10">
        <v>2</v>
      </c>
      <c r="V606" s="10">
        <v>10</v>
      </c>
      <c r="W606" s="11">
        <v>7260</v>
      </c>
    </row>
    <row r="607" spans="18:23" x14ac:dyDescent="0.3">
      <c r="R607" s="10">
        <v>2</v>
      </c>
      <c r="S607" s="10">
        <v>3</v>
      </c>
      <c r="T607" s="10">
        <v>1</v>
      </c>
      <c r="U607" s="10">
        <v>1</v>
      </c>
      <c r="V607" s="10">
        <v>10</v>
      </c>
      <c r="W607" s="11">
        <v>2640</v>
      </c>
    </row>
    <row r="608" spans="18:23" x14ac:dyDescent="0.3">
      <c r="R608" s="10">
        <v>2</v>
      </c>
      <c r="S608" s="10">
        <v>3</v>
      </c>
      <c r="T608" s="10">
        <v>3</v>
      </c>
      <c r="U608" s="10">
        <v>1</v>
      </c>
      <c r="V608" s="10">
        <v>10</v>
      </c>
      <c r="W608" s="11">
        <v>3300</v>
      </c>
    </row>
    <row r="609" spans="18:23" x14ac:dyDescent="0.3">
      <c r="R609" s="10">
        <v>5</v>
      </c>
      <c r="S609" s="10">
        <v>1</v>
      </c>
      <c r="T609" s="10">
        <v>1</v>
      </c>
      <c r="U609" s="10">
        <v>1</v>
      </c>
      <c r="V609" s="10">
        <v>10</v>
      </c>
      <c r="W609" s="11">
        <v>8910</v>
      </c>
    </row>
    <row r="610" spans="18:23" x14ac:dyDescent="0.3">
      <c r="R610" s="10">
        <v>5</v>
      </c>
      <c r="S610" s="10">
        <v>1</v>
      </c>
      <c r="T610" s="10">
        <v>3</v>
      </c>
      <c r="U610" s="10">
        <v>1</v>
      </c>
      <c r="V610" s="10">
        <v>10</v>
      </c>
      <c r="W610" s="11">
        <v>10450</v>
      </c>
    </row>
    <row r="611" spans="18:23" x14ac:dyDescent="0.3">
      <c r="R611" s="10">
        <v>5</v>
      </c>
      <c r="S611" s="10">
        <v>1</v>
      </c>
      <c r="T611" s="10">
        <v>4</v>
      </c>
      <c r="U611" s="10">
        <v>2</v>
      </c>
      <c r="V611" s="10">
        <v>10</v>
      </c>
      <c r="W611" s="11">
        <v>12650</v>
      </c>
    </row>
    <row r="612" spans="18:23" x14ac:dyDescent="0.3">
      <c r="R612" s="10">
        <v>5</v>
      </c>
      <c r="S612" s="10">
        <v>2</v>
      </c>
      <c r="T612" s="10">
        <v>1</v>
      </c>
      <c r="U612" s="10">
        <v>1</v>
      </c>
      <c r="V612" s="10">
        <v>10</v>
      </c>
      <c r="W612" s="11">
        <v>7150</v>
      </c>
    </row>
    <row r="613" spans="18:23" x14ac:dyDescent="0.3">
      <c r="R613" s="10">
        <v>5</v>
      </c>
      <c r="S613" s="10">
        <v>2</v>
      </c>
      <c r="T613" s="10">
        <v>3</v>
      </c>
      <c r="U613" s="10">
        <v>1</v>
      </c>
      <c r="V613" s="10">
        <v>10</v>
      </c>
      <c r="W613" s="11">
        <v>8030</v>
      </c>
    </row>
    <row r="614" spans="18:23" x14ac:dyDescent="0.3">
      <c r="R614" s="10">
        <v>5</v>
      </c>
      <c r="S614" s="10">
        <v>2</v>
      </c>
      <c r="T614" s="10">
        <v>4</v>
      </c>
      <c r="U614" s="10">
        <v>2</v>
      </c>
      <c r="V614" s="10">
        <v>10</v>
      </c>
      <c r="W614" s="11">
        <v>10230</v>
      </c>
    </row>
    <row r="615" spans="18:23" x14ac:dyDescent="0.3">
      <c r="R615" s="10">
        <v>5</v>
      </c>
      <c r="S615" s="10">
        <v>4</v>
      </c>
      <c r="T615" s="10">
        <v>1</v>
      </c>
      <c r="U615" s="10">
        <v>1</v>
      </c>
      <c r="V615" s="10">
        <v>10</v>
      </c>
      <c r="W615" s="11">
        <v>2000</v>
      </c>
    </row>
    <row r="616" spans="18:23" x14ac:dyDescent="0.3">
      <c r="R616" s="10">
        <v>5</v>
      </c>
      <c r="S616" s="10">
        <v>4</v>
      </c>
      <c r="T616" s="10">
        <v>2</v>
      </c>
      <c r="U616" s="10">
        <v>2</v>
      </c>
      <c r="V616" s="10">
        <v>10</v>
      </c>
      <c r="W616" s="11">
        <v>4400</v>
      </c>
    </row>
    <row r="617" spans="18:23" x14ac:dyDescent="0.3">
      <c r="R617" s="10">
        <v>5</v>
      </c>
      <c r="S617" s="10">
        <v>4</v>
      </c>
      <c r="T617" s="10">
        <v>3</v>
      </c>
      <c r="U617" s="10">
        <v>1</v>
      </c>
      <c r="V617" s="10">
        <v>10</v>
      </c>
      <c r="W617" s="11">
        <v>2750</v>
      </c>
    </row>
    <row r="618" spans="18:23" x14ac:dyDescent="0.3">
      <c r="R618" s="10">
        <v>5</v>
      </c>
      <c r="S618" s="10">
        <v>4</v>
      </c>
      <c r="T618" s="10">
        <v>4</v>
      </c>
      <c r="U618" s="10">
        <v>2</v>
      </c>
      <c r="V618" s="10">
        <v>10</v>
      </c>
      <c r="W618" s="11">
        <v>4950</v>
      </c>
    </row>
    <row r="619" spans="18:23" x14ac:dyDescent="0.3">
      <c r="R619" s="10">
        <v>5</v>
      </c>
      <c r="S619" s="10">
        <v>3</v>
      </c>
      <c r="T619" s="10">
        <v>1</v>
      </c>
      <c r="U619" s="10">
        <v>1</v>
      </c>
      <c r="V619" s="10">
        <v>10</v>
      </c>
      <c r="W619" s="11">
        <v>7920</v>
      </c>
    </row>
    <row r="620" spans="18:23" x14ac:dyDescent="0.3">
      <c r="R620" s="10">
        <v>5</v>
      </c>
      <c r="S620" s="10">
        <v>3</v>
      </c>
      <c r="T620" s="10">
        <v>2</v>
      </c>
      <c r="U620" s="10">
        <v>2</v>
      </c>
      <c r="V620" s="10">
        <v>10</v>
      </c>
      <c r="W620" s="11">
        <v>5200</v>
      </c>
    </row>
    <row r="621" spans="18:23" x14ac:dyDescent="0.3">
      <c r="R621" s="10">
        <v>5</v>
      </c>
      <c r="S621" s="10">
        <v>3</v>
      </c>
      <c r="T621" s="10">
        <v>3</v>
      </c>
      <c r="U621" s="10">
        <v>1</v>
      </c>
      <c r="V621" s="10">
        <v>10</v>
      </c>
      <c r="W621" s="11">
        <v>8580</v>
      </c>
    </row>
    <row r="622" spans="18:23" x14ac:dyDescent="0.3">
      <c r="R622" s="10">
        <v>5</v>
      </c>
      <c r="S622" s="10">
        <v>3</v>
      </c>
      <c r="T622" s="10">
        <v>4</v>
      </c>
      <c r="U622" s="10">
        <v>2</v>
      </c>
      <c r="V622" s="10">
        <v>10</v>
      </c>
      <c r="W622" s="11">
        <v>10780</v>
      </c>
    </row>
    <row r="623" spans="18:23" x14ac:dyDescent="0.3">
      <c r="R623" s="10">
        <v>4</v>
      </c>
      <c r="S623" s="10">
        <v>1</v>
      </c>
      <c r="T623" s="10">
        <v>1</v>
      </c>
      <c r="U623" s="10">
        <v>1</v>
      </c>
      <c r="V623" s="10">
        <v>10</v>
      </c>
      <c r="W623" s="11">
        <v>10360</v>
      </c>
    </row>
    <row r="624" spans="18:23" x14ac:dyDescent="0.3">
      <c r="R624" s="10">
        <v>4</v>
      </c>
      <c r="S624" s="10">
        <v>1</v>
      </c>
      <c r="T624" s="10">
        <v>2</v>
      </c>
      <c r="U624" s="10">
        <v>2</v>
      </c>
      <c r="V624" s="10">
        <v>10</v>
      </c>
      <c r="W624" s="11">
        <v>6100</v>
      </c>
    </row>
    <row r="625" spans="18:23" x14ac:dyDescent="0.3">
      <c r="R625" s="10">
        <v>4</v>
      </c>
      <c r="S625" s="10">
        <v>1</v>
      </c>
      <c r="T625" s="10">
        <v>3</v>
      </c>
      <c r="U625" s="10">
        <v>1</v>
      </c>
      <c r="V625" s="10">
        <v>10</v>
      </c>
      <c r="W625" s="11">
        <v>12935</v>
      </c>
    </row>
    <row r="626" spans="18:23" x14ac:dyDescent="0.3">
      <c r="R626" s="10">
        <v>4</v>
      </c>
      <c r="S626" s="10">
        <v>1</v>
      </c>
      <c r="T626" s="10">
        <v>4</v>
      </c>
      <c r="U626" s="10">
        <v>2</v>
      </c>
      <c r="V626" s="10">
        <v>10</v>
      </c>
      <c r="W626" s="11">
        <v>13930</v>
      </c>
    </row>
    <row r="627" spans="18:23" x14ac:dyDescent="0.3">
      <c r="R627" s="10">
        <v>4</v>
      </c>
      <c r="S627" s="10">
        <v>2</v>
      </c>
      <c r="T627" s="10">
        <v>1</v>
      </c>
      <c r="U627" s="10">
        <v>1</v>
      </c>
      <c r="V627" s="10">
        <v>10</v>
      </c>
      <c r="W627" s="11">
        <v>5001</v>
      </c>
    </row>
    <row r="628" spans="18:23" x14ac:dyDescent="0.3">
      <c r="R628" s="10">
        <v>4</v>
      </c>
      <c r="S628" s="10">
        <v>2</v>
      </c>
      <c r="T628" s="10">
        <v>2</v>
      </c>
      <c r="U628" s="10">
        <v>2</v>
      </c>
      <c r="V628" s="10">
        <v>10</v>
      </c>
      <c r="W628" s="11">
        <v>4900</v>
      </c>
    </row>
    <row r="629" spans="18:23" x14ac:dyDescent="0.3">
      <c r="R629" s="10">
        <v>4</v>
      </c>
      <c r="S629" s="10">
        <v>2</v>
      </c>
      <c r="T629" s="10">
        <v>3</v>
      </c>
      <c r="U629" s="10">
        <v>1</v>
      </c>
      <c r="V629" s="10">
        <v>10</v>
      </c>
      <c r="W629" s="11">
        <v>6725.02</v>
      </c>
    </row>
    <row r="630" spans="18:23" x14ac:dyDescent="0.3">
      <c r="R630" s="10">
        <v>4</v>
      </c>
      <c r="S630" s="10">
        <v>2</v>
      </c>
      <c r="T630" s="10">
        <v>4</v>
      </c>
      <c r="U630" s="10">
        <v>2</v>
      </c>
      <c r="V630" s="10">
        <v>10</v>
      </c>
      <c r="W630" s="11">
        <v>7725</v>
      </c>
    </row>
    <row r="631" spans="18:23" x14ac:dyDescent="0.3">
      <c r="R631" s="10">
        <v>4</v>
      </c>
      <c r="S631" s="10">
        <v>5</v>
      </c>
      <c r="T631" s="10">
        <v>1</v>
      </c>
      <c r="U631" s="10">
        <v>1</v>
      </c>
      <c r="V631" s="10">
        <v>10</v>
      </c>
      <c r="W631" s="11">
        <v>2310</v>
      </c>
    </row>
    <row r="632" spans="18:23" x14ac:dyDescent="0.3">
      <c r="R632" s="10">
        <v>4</v>
      </c>
      <c r="S632" s="10">
        <v>5</v>
      </c>
      <c r="T632" s="10">
        <v>2</v>
      </c>
      <c r="U632" s="10">
        <v>2</v>
      </c>
      <c r="V632" s="10">
        <v>10</v>
      </c>
      <c r="W632" s="11">
        <v>3100</v>
      </c>
    </row>
    <row r="633" spans="18:23" x14ac:dyDescent="0.3">
      <c r="R633" s="10">
        <v>4</v>
      </c>
      <c r="S633" s="10">
        <v>5</v>
      </c>
      <c r="T633" s="10">
        <v>3</v>
      </c>
      <c r="U633" s="10">
        <v>1</v>
      </c>
      <c r="V633" s="10">
        <v>10</v>
      </c>
      <c r="W633" s="11">
        <v>2970</v>
      </c>
    </row>
    <row r="634" spans="18:23" x14ac:dyDescent="0.3">
      <c r="R634" s="10">
        <v>4</v>
      </c>
      <c r="S634" s="10">
        <v>5</v>
      </c>
      <c r="T634" s="10">
        <v>4</v>
      </c>
      <c r="U634" s="10">
        <v>2</v>
      </c>
      <c r="V634" s="10">
        <v>10</v>
      </c>
      <c r="W634" s="11">
        <v>5170</v>
      </c>
    </row>
    <row r="635" spans="18:23" x14ac:dyDescent="0.3">
      <c r="R635" s="10">
        <v>4</v>
      </c>
      <c r="S635" s="10">
        <v>3</v>
      </c>
      <c r="T635" s="10">
        <v>1</v>
      </c>
      <c r="U635" s="10">
        <v>1</v>
      </c>
      <c r="V635" s="10">
        <v>10</v>
      </c>
      <c r="W635" s="11">
        <v>5326</v>
      </c>
    </row>
    <row r="636" spans="18:23" x14ac:dyDescent="0.3">
      <c r="R636" s="10">
        <v>4</v>
      </c>
      <c r="S636" s="10">
        <v>3</v>
      </c>
      <c r="T636" s="10">
        <v>2</v>
      </c>
      <c r="U636" s="10">
        <v>2</v>
      </c>
      <c r="V636" s="10">
        <v>10</v>
      </c>
      <c r="W636" s="11">
        <v>5100</v>
      </c>
    </row>
    <row r="637" spans="18:23" x14ac:dyDescent="0.3">
      <c r="R637" s="10">
        <v>4</v>
      </c>
      <c r="S637" s="10">
        <v>3</v>
      </c>
      <c r="T637" s="10">
        <v>3</v>
      </c>
      <c r="U637" s="10">
        <v>1</v>
      </c>
      <c r="V637" s="10">
        <v>10</v>
      </c>
      <c r="W637" s="11">
        <v>6965.02</v>
      </c>
    </row>
    <row r="638" spans="18:23" x14ac:dyDescent="0.3">
      <c r="R638" s="10">
        <v>4</v>
      </c>
      <c r="S638" s="10">
        <v>3</v>
      </c>
      <c r="T638" s="10">
        <v>4</v>
      </c>
      <c r="U638" s="10">
        <v>2</v>
      </c>
      <c r="V638" s="10">
        <v>10</v>
      </c>
      <c r="W638" s="11">
        <v>7965</v>
      </c>
    </row>
    <row r="639" spans="18:23" x14ac:dyDescent="0.3">
      <c r="R639" s="10">
        <v>3</v>
      </c>
      <c r="S639" s="10">
        <v>1</v>
      </c>
      <c r="T639" s="10">
        <v>1</v>
      </c>
      <c r="U639" s="10">
        <v>1</v>
      </c>
      <c r="V639" s="10">
        <v>10</v>
      </c>
      <c r="W639" s="11">
        <v>8455</v>
      </c>
    </row>
    <row r="640" spans="18:23" x14ac:dyDescent="0.3">
      <c r="R640" s="10">
        <v>3</v>
      </c>
      <c r="S640" s="10">
        <v>1</v>
      </c>
      <c r="T640" s="10">
        <v>3</v>
      </c>
      <c r="U640" s="10">
        <v>1</v>
      </c>
      <c r="V640" s="10">
        <v>10</v>
      </c>
      <c r="W640" s="11">
        <v>10170</v>
      </c>
    </row>
    <row r="641" spans="18:23" x14ac:dyDescent="0.3">
      <c r="R641" s="10">
        <v>3</v>
      </c>
      <c r="S641" s="10">
        <v>1</v>
      </c>
      <c r="T641" s="10">
        <v>4</v>
      </c>
      <c r="U641" s="10">
        <v>2</v>
      </c>
      <c r="V641" s="10">
        <v>10</v>
      </c>
      <c r="W641" s="11">
        <v>11170</v>
      </c>
    </row>
    <row r="642" spans="18:23" x14ac:dyDescent="0.3">
      <c r="R642" s="10">
        <v>3</v>
      </c>
      <c r="S642" s="10">
        <v>2</v>
      </c>
      <c r="T642" s="10">
        <v>1</v>
      </c>
      <c r="U642" s="10">
        <v>1</v>
      </c>
      <c r="V642" s="10">
        <v>10</v>
      </c>
      <c r="W642" s="11">
        <v>2860</v>
      </c>
    </row>
    <row r="643" spans="18:23" x14ac:dyDescent="0.3">
      <c r="R643" s="10">
        <v>3</v>
      </c>
      <c r="S643" s="10">
        <v>2</v>
      </c>
      <c r="T643" s="10">
        <v>2</v>
      </c>
      <c r="U643" s="10">
        <v>2</v>
      </c>
      <c r="V643" s="10">
        <v>10</v>
      </c>
      <c r="W643" s="11">
        <v>4100</v>
      </c>
    </row>
    <row r="644" spans="18:23" x14ac:dyDescent="0.3">
      <c r="R644" s="10">
        <v>3</v>
      </c>
      <c r="S644" s="10">
        <v>2</v>
      </c>
      <c r="T644" s="10">
        <v>3</v>
      </c>
      <c r="U644" s="10">
        <v>1</v>
      </c>
      <c r="V644" s="10">
        <v>10</v>
      </c>
      <c r="W644" s="11">
        <v>3520</v>
      </c>
    </row>
    <row r="645" spans="18:23" x14ac:dyDescent="0.3">
      <c r="R645" s="10">
        <v>3</v>
      </c>
      <c r="S645" s="10">
        <v>2</v>
      </c>
      <c r="T645" s="10">
        <v>4</v>
      </c>
      <c r="U645" s="10">
        <v>2</v>
      </c>
      <c r="V645" s="10">
        <v>10</v>
      </c>
      <c r="W645" s="11">
        <v>5720</v>
      </c>
    </row>
    <row r="646" spans="18:23" x14ac:dyDescent="0.3">
      <c r="R646" s="10">
        <v>3</v>
      </c>
      <c r="S646" s="10">
        <v>5</v>
      </c>
      <c r="T646" s="10">
        <v>1</v>
      </c>
      <c r="U646" s="10">
        <v>1</v>
      </c>
      <c r="V646" s="10">
        <v>10</v>
      </c>
      <c r="W646" s="11">
        <v>3850</v>
      </c>
    </row>
    <row r="647" spans="18:23" x14ac:dyDescent="0.3">
      <c r="R647" s="10">
        <v>3</v>
      </c>
      <c r="S647" s="10">
        <v>5</v>
      </c>
      <c r="T647" s="10">
        <v>3</v>
      </c>
      <c r="U647" s="10">
        <v>1</v>
      </c>
      <c r="V647" s="10">
        <v>10</v>
      </c>
      <c r="W647" s="11">
        <v>4510</v>
      </c>
    </row>
    <row r="648" spans="18:23" x14ac:dyDescent="0.3">
      <c r="R648" s="10">
        <v>3</v>
      </c>
      <c r="S648" s="10">
        <v>4</v>
      </c>
      <c r="T648" s="10">
        <v>1</v>
      </c>
      <c r="U648" s="10">
        <v>1</v>
      </c>
      <c r="V648" s="10">
        <v>10</v>
      </c>
      <c r="W648" s="11">
        <v>3190</v>
      </c>
    </row>
    <row r="649" spans="18:23" x14ac:dyDescent="0.3">
      <c r="R649" s="10">
        <v>3</v>
      </c>
      <c r="S649" s="10">
        <v>4</v>
      </c>
      <c r="T649" s="10">
        <v>2</v>
      </c>
      <c r="U649" s="10">
        <v>2</v>
      </c>
      <c r="V649" s="10">
        <v>10</v>
      </c>
      <c r="W649" s="11">
        <v>3600</v>
      </c>
    </row>
    <row r="650" spans="18:23" x14ac:dyDescent="0.3">
      <c r="R650" s="10">
        <v>3</v>
      </c>
      <c r="S650" s="10">
        <v>4</v>
      </c>
      <c r="T650" s="10">
        <v>3</v>
      </c>
      <c r="U650" s="10">
        <v>1</v>
      </c>
      <c r="V650" s="10">
        <v>10</v>
      </c>
      <c r="W650" s="11">
        <v>3850</v>
      </c>
    </row>
    <row r="651" spans="18:23" x14ac:dyDescent="0.3">
      <c r="R651" s="10">
        <v>3</v>
      </c>
      <c r="S651" s="10">
        <v>4</v>
      </c>
      <c r="T651" s="10">
        <v>4</v>
      </c>
      <c r="U651" s="10">
        <v>2</v>
      </c>
      <c r="V651" s="10">
        <v>10</v>
      </c>
      <c r="W651" s="11">
        <v>6050</v>
      </c>
    </row>
    <row r="652" spans="18:23" x14ac:dyDescent="0.3">
      <c r="R652" s="8">
        <v>1</v>
      </c>
      <c r="S652" s="8">
        <v>2</v>
      </c>
      <c r="T652" s="8">
        <v>1</v>
      </c>
      <c r="U652" s="8">
        <v>1</v>
      </c>
      <c r="V652" s="8">
        <v>11</v>
      </c>
      <c r="W652" s="9">
        <v>4470</v>
      </c>
    </row>
    <row r="653" spans="18:23" x14ac:dyDescent="0.3">
      <c r="R653" s="8">
        <v>1</v>
      </c>
      <c r="S653" s="8">
        <v>2</v>
      </c>
      <c r="T653" s="8">
        <v>3</v>
      </c>
      <c r="U653" s="8">
        <v>1</v>
      </c>
      <c r="V653" s="8">
        <v>11</v>
      </c>
      <c r="W653" s="9">
        <v>5630</v>
      </c>
    </row>
    <row r="654" spans="18:23" x14ac:dyDescent="0.3">
      <c r="R654" s="8">
        <v>1</v>
      </c>
      <c r="S654" s="8">
        <v>2</v>
      </c>
      <c r="T654" s="8">
        <v>4</v>
      </c>
      <c r="U654" s="8">
        <v>2</v>
      </c>
      <c r="V654" s="8">
        <v>11</v>
      </c>
      <c r="W654" s="9">
        <v>5300</v>
      </c>
    </row>
    <row r="655" spans="18:23" x14ac:dyDescent="0.3">
      <c r="R655" s="8">
        <v>1</v>
      </c>
      <c r="S655" s="8">
        <v>5</v>
      </c>
      <c r="T655" s="8">
        <v>1</v>
      </c>
      <c r="U655" s="8">
        <v>1</v>
      </c>
      <c r="V655" s="8">
        <v>11</v>
      </c>
      <c r="W655" s="9">
        <v>6270</v>
      </c>
    </row>
    <row r="656" spans="18:23" x14ac:dyDescent="0.3">
      <c r="R656" s="8">
        <v>1</v>
      </c>
      <c r="S656" s="8">
        <v>5</v>
      </c>
      <c r="T656" s="8">
        <v>3</v>
      </c>
      <c r="U656" s="8">
        <v>1</v>
      </c>
      <c r="V656" s="8">
        <v>11</v>
      </c>
      <c r="W656" s="9">
        <v>5610</v>
      </c>
    </row>
    <row r="657" spans="18:23" x14ac:dyDescent="0.3">
      <c r="R657" s="8">
        <v>1</v>
      </c>
      <c r="S657" s="8">
        <v>4</v>
      </c>
      <c r="T657" s="8">
        <v>1</v>
      </c>
      <c r="U657" s="8">
        <v>1</v>
      </c>
      <c r="V657" s="8">
        <v>11</v>
      </c>
      <c r="W657" s="9">
        <v>3840</v>
      </c>
    </row>
    <row r="658" spans="18:23" x14ac:dyDescent="0.3">
      <c r="R658" s="8">
        <v>1</v>
      </c>
      <c r="S658" s="8">
        <v>4</v>
      </c>
      <c r="T658" s="8">
        <v>2</v>
      </c>
      <c r="U658" s="8">
        <v>2</v>
      </c>
      <c r="V658" s="8">
        <v>11</v>
      </c>
      <c r="W658" s="9">
        <v>7590</v>
      </c>
    </row>
    <row r="659" spans="18:23" x14ac:dyDescent="0.3">
      <c r="R659" s="8">
        <v>1</v>
      </c>
      <c r="S659" s="8">
        <v>4</v>
      </c>
      <c r="T659" s="8">
        <v>3</v>
      </c>
      <c r="U659" s="8">
        <v>1</v>
      </c>
      <c r="V659" s="8">
        <v>11</v>
      </c>
      <c r="W659" s="9">
        <v>5315</v>
      </c>
    </row>
    <row r="660" spans="18:23" x14ac:dyDescent="0.3">
      <c r="R660" s="8">
        <v>1</v>
      </c>
      <c r="S660" s="8">
        <v>4</v>
      </c>
      <c r="T660" s="8">
        <v>4</v>
      </c>
      <c r="U660" s="8">
        <v>2</v>
      </c>
      <c r="V660" s="8">
        <v>11</v>
      </c>
      <c r="W660" s="9">
        <v>6315</v>
      </c>
    </row>
    <row r="661" spans="18:23" x14ac:dyDescent="0.3">
      <c r="R661" s="8">
        <v>1</v>
      </c>
      <c r="S661" s="8">
        <v>3</v>
      </c>
      <c r="T661" s="8">
        <v>1</v>
      </c>
      <c r="U661" s="8">
        <v>1</v>
      </c>
      <c r="V661" s="8">
        <v>11</v>
      </c>
      <c r="W661" s="9">
        <v>3980</v>
      </c>
    </row>
    <row r="662" spans="18:23" x14ac:dyDescent="0.3">
      <c r="R662" s="8">
        <v>1</v>
      </c>
      <c r="S662" s="8">
        <v>3</v>
      </c>
      <c r="T662" s="8">
        <v>3</v>
      </c>
      <c r="U662" s="8">
        <v>1</v>
      </c>
      <c r="V662" s="8">
        <v>11</v>
      </c>
      <c r="W662" s="9">
        <v>5245</v>
      </c>
    </row>
    <row r="663" spans="18:23" x14ac:dyDescent="0.3">
      <c r="R663" s="8">
        <v>1</v>
      </c>
      <c r="S663" s="8">
        <v>3</v>
      </c>
      <c r="T663" s="8">
        <v>4</v>
      </c>
      <c r="U663" s="8">
        <v>2</v>
      </c>
      <c r="V663" s="8">
        <v>11</v>
      </c>
      <c r="W663" s="9">
        <v>5300</v>
      </c>
    </row>
    <row r="664" spans="18:23" x14ac:dyDescent="0.3">
      <c r="R664" s="8">
        <v>2</v>
      </c>
      <c r="S664" s="8">
        <v>1</v>
      </c>
      <c r="T664" s="8">
        <v>1</v>
      </c>
      <c r="U664" s="8">
        <v>1</v>
      </c>
      <c r="V664" s="8">
        <v>11</v>
      </c>
      <c r="W664" s="9">
        <v>8210</v>
      </c>
    </row>
    <row r="665" spans="18:23" x14ac:dyDescent="0.3">
      <c r="R665" s="8">
        <v>2</v>
      </c>
      <c r="S665" s="8">
        <v>1</v>
      </c>
      <c r="T665" s="8">
        <v>2</v>
      </c>
      <c r="U665" s="8">
        <v>2</v>
      </c>
      <c r="V665" s="8">
        <v>11</v>
      </c>
      <c r="W665" s="9">
        <v>5200</v>
      </c>
    </row>
    <row r="666" spans="18:23" x14ac:dyDescent="0.3">
      <c r="R666" s="8">
        <v>2</v>
      </c>
      <c r="S666" s="8">
        <v>1</v>
      </c>
      <c r="T666" s="8">
        <v>3</v>
      </c>
      <c r="U666" s="8">
        <v>1</v>
      </c>
      <c r="V666" s="8">
        <v>11</v>
      </c>
      <c r="W666" s="9">
        <v>9602</v>
      </c>
    </row>
    <row r="667" spans="18:23" x14ac:dyDescent="0.3">
      <c r="R667" s="8">
        <v>2</v>
      </c>
      <c r="S667" s="8">
        <v>1</v>
      </c>
      <c r="T667" s="8">
        <v>4</v>
      </c>
      <c r="U667" s="8">
        <v>2</v>
      </c>
      <c r="V667" s="8">
        <v>11</v>
      </c>
      <c r="W667" s="9">
        <v>10600</v>
      </c>
    </row>
    <row r="668" spans="18:23" x14ac:dyDescent="0.3">
      <c r="R668" s="8">
        <v>2</v>
      </c>
      <c r="S668" s="8">
        <v>4</v>
      </c>
      <c r="T668" s="8">
        <v>1</v>
      </c>
      <c r="U668" s="8">
        <v>1</v>
      </c>
      <c r="V668" s="8">
        <v>11</v>
      </c>
      <c r="W668" s="9">
        <v>4400</v>
      </c>
    </row>
    <row r="669" spans="18:23" x14ac:dyDescent="0.3">
      <c r="R669" s="8">
        <v>2</v>
      </c>
      <c r="S669" s="8">
        <v>4</v>
      </c>
      <c r="T669" s="8">
        <v>2</v>
      </c>
      <c r="U669" s="8">
        <v>2</v>
      </c>
      <c r="V669" s="8">
        <v>11</v>
      </c>
      <c r="W669" s="9">
        <v>6600</v>
      </c>
    </row>
    <row r="670" spans="18:23" x14ac:dyDescent="0.3">
      <c r="R670" s="8">
        <v>2</v>
      </c>
      <c r="S670" s="8">
        <v>4</v>
      </c>
      <c r="T670" s="8">
        <v>3</v>
      </c>
      <c r="U670" s="8">
        <v>1</v>
      </c>
      <c r="V670" s="8">
        <v>11</v>
      </c>
      <c r="W670" s="9">
        <v>5060</v>
      </c>
    </row>
    <row r="671" spans="18:23" x14ac:dyDescent="0.3">
      <c r="R671" s="8">
        <v>2</v>
      </c>
      <c r="S671" s="8">
        <v>4</v>
      </c>
      <c r="T671" s="8">
        <v>4</v>
      </c>
      <c r="U671" s="8">
        <v>2</v>
      </c>
      <c r="V671" s="8">
        <v>11</v>
      </c>
      <c r="W671" s="9">
        <v>7260</v>
      </c>
    </row>
    <row r="672" spans="18:23" x14ac:dyDescent="0.3">
      <c r="R672" s="8">
        <v>2</v>
      </c>
      <c r="S672" s="8">
        <v>3</v>
      </c>
      <c r="T672" s="8">
        <v>1</v>
      </c>
      <c r="U672" s="8">
        <v>1</v>
      </c>
      <c r="V672" s="8">
        <v>11</v>
      </c>
      <c r="W672" s="9">
        <v>2640</v>
      </c>
    </row>
    <row r="673" spans="18:23" x14ac:dyDescent="0.3">
      <c r="R673" s="8">
        <v>2</v>
      </c>
      <c r="S673" s="8">
        <v>3</v>
      </c>
      <c r="T673" s="8">
        <v>3</v>
      </c>
      <c r="U673" s="8">
        <v>1</v>
      </c>
      <c r="V673" s="8">
        <v>11</v>
      </c>
      <c r="W673" s="9">
        <v>3300</v>
      </c>
    </row>
    <row r="674" spans="18:23" x14ac:dyDescent="0.3">
      <c r="R674" s="8">
        <v>5</v>
      </c>
      <c r="S674" s="8">
        <v>1</v>
      </c>
      <c r="T674" s="8">
        <v>1</v>
      </c>
      <c r="U674" s="8">
        <v>1</v>
      </c>
      <c r="V674" s="8">
        <v>11</v>
      </c>
      <c r="W674" s="9">
        <v>8910</v>
      </c>
    </row>
    <row r="675" spans="18:23" x14ac:dyDescent="0.3">
      <c r="R675" s="8">
        <v>5</v>
      </c>
      <c r="S675" s="8">
        <v>1</v>
      </c>
      <c r="T675" s="8">
        <v>3</v>
      </c>
      <c r="U675" s="8">
        <v>1</v>
      </c>
      <c r="V675" s="8">
        <v>11</v>
      </c>
      <c r="W675" s="9">
        <v>10450</v>
      </c>
    </row>
    <row r="676" spans="18:23" x14ac:dyDescent="0.3">
      <c r="R676" s="8">
        <v>5</v>
      </c>
      <c r="S676" s="8">
        <v>1</v>
      </c>
      <c r="T676" s="8">
        <v>4</v>
      </c>
      <c r="U676" s="8">
        <v>2</v>
      </c>
      <c r="V676" s="8">
        <v>11</v>
      </c>
      <c r="W676" s="9">
        <v>12650</v>
      </c>
    </row>
    <row r="677" spans="18:23" x14ac:dyDescent="0.3">
      <c r="R677" s="8">
        <v>5</v>
      </c>
      <c r="S677" s="8">
        <v>2</v>
      </c>
      <c r="T677" s="8">
        <v>1</v>
      </c>
      <c r="U677" s="8">
        <v>1</v>
      </c>
      <c r="V677" s="8">
        <v>11</v>
      </c>
      <c r="W677" s="9">
        <v>7150</v>
      </c>
    </row>
    <row r="678" spans="18:23" x14ac:dyDescent="0.3">
      <c r="R678" s="8">
        <v>5</v>
      </c>
      <c r="S678" s="8">
        <v>2</v>
      </c>
      <c r="T678" s="8">
        <v>3</v>
      </c>
      <c r="U678" s="8">
        <v>1</v>
      </c>
      <c r="V678" s="8">
        <v>11</v>
      </c>
      <c r="W678" s="9">
        <v>8030</v>
      </c>
    </row>
    <row r="679" spans="18:23" x14ac:dyDescent="0.3">
      <c r="R679" s="8">
        <v>5</v>
      </c>
      <c r="S679" s="8">
        <v>2</v>
      </c>
      <c r="T679" s="8">
        <v>4</v>
      </c>
      <c r="U679" s="8">
        <v>2</v>
      </c>
      <c r="V679" s="8">
        <v>11</v>
      </c>
      <c r="W679" s="9">
        <v>10230</v>
      </c>
    </row>
    <row r="680" spans="18:23" x14ac:dyDescent="0.3">
      <c r="R680" s="8">
        <v>5</v>
      </c>
      <c r="S680" s="8">
        <v>4</v>
      </c>
      <c r="T680" s="8">
        <v>1</v>
      </c>
      <c r="U680" s="8">
        <v>1</v>
      </c>
      <c r="V680" s="8">
        <v>11</v>
      </c>
      <c r="W680" s="9">
        <v>2000</v>
      </c>
    </row>
    <row r="681" spans="18:23" x14ac:dyDescent="0.3">
      <c r="R681" s="8">
        <v>5</v>
      </c>
      <c r="S681" s="8">
        <v>4</v>
      </c>
      <c r="T681" s="8">
        <v>2</v>
      </c>
      <c r="U681" s="8">
        <v>2</v>
      </c>
      <c r="V681" s="8">
        <v>11</v>
      </c>
      <c r="W681" s="9">
        <v>4400</v>
      </c>
    </row>
    <row r="682" spans="18:23" x14ac:dyDescent="0.3">
      <c r="R682" s="8">
        <v>5</v>
      </c>
      <c r="S682" s="8">
        <v>4</v>
      </c>
      <c r="T682" s="8">
        <v>3</v>
      </c>
      <c r="U682" s="8">
        <v>1</v>
      </c>
      <c r="V682" s="8">
        <v>11</v>
      </c>
      <c r="W682" s="9">
        <v>2750</v>
      </c>
    </row>
    <row r="683" spans="18:23" x14ac:dyDescent="0.3">
      <c r="R683" s="8">
        <v>5</v>
      </c>
      <c r="S683" s="8">
        <v>4</v>
      </c>
      <c r="T683" s="8">
        <v>4</v>
      </c>
      <c r="U683" s="8">
        <v>2</v>
      </c>
      <c r="V683" s="8">
        <v>11</v>
      </c>
      <c r="W683" s="9">
        <v>4950</v>
      </c>
    </row>
    <row r="684" spans="18:23" x14ac:dyDescent="0.3">
      <c r="R684" s="8">
        <v>5</v>
      </c>
      <c r="S684" s="8">
        <v>3</v>
      </c>
      <c r="T684" s="8">
        <v>1</v>
      </c>
      <c r="U684" s="8">
        <v>1</v>
      </c>
      <c r="V684" s="8">
        <v>11</v>
      </c>
      <c r="W684" s="9">
        <v>7920</v>
      </c>
    </row>
    <row r="685" spans="18:23" x14ac:dyDescent="0.3">
      <c r="R685" s="8">
        <v>5</v>
      </c>
      <c r="S685" s="8">
        <v>3</v>
      </c>
      <c r="T685" s="8">
        <v>2</v>
      </c>
      <c r="U685" s="8">
        <v>2</v>
      </c>
      <c r="V685" s="8">
        <v>11</v>
      </c>
      <c r="W685" s="9">
        <v>5200</v>
      </c>
    </row>
    <row r="686" spans="18:23" x14ac:dyDescent="0.3">
      <c r="R686" s="8">
        <v>5</v>
      </c>
      <c r="S686" s="8">
        <v>3</v>
      </c>
      <c r="T686" s="8">
        <v>3</v>
      </c>
      <c r="U686" s="8">
        <v>1</v>
      </c>
      <c r="V686" s="8">
        <v>11</v>
      </c>
      <c r="W686" s="9">
        <v>8580</v>
      </c>
    </row>
    <row r="687" spans="18:23" x14ac:dyDescent="0.3">
      <c r="R687" s="8">
        <v>5</v>
      </c>
      <c r="S687" s="8">
        <v>3</v>
      </c>
      <c r="T687" s="8">
        <v>4</v>
      </c>
      <c r="U687" s="8">
        <v>2</v>
      </c>
      <c r="V687" s="8">
        <v>11</v>
      </c>
      <c r="W687" s="9">
        <v>10780</v>
      </c>
    </row>
    <row r="688" spans="18:23" x14ac:dyDescent="0.3">
      <c r="R688" s="8">
        <v>4</v>
      </c>
      <c r="S688" s="8">
        <v>1</v>
      </c>
      <c r="T688" s="8">
        <v>1</v>
      </c>
      <c r="U688" s="8">
        <v>1</v>
      </c>
      <c r="V688" s="8">
        <v>11</v>
      </c>
      <c r="W688" s="9">
        <v>10360</v>
      </c>
    </row>
    <row r="689" spans="18:23" x14ac:dyDescent="0.3">
      <c r="R689" s="8">
        <v>4</v>
      </c>
      <c r="S689" s="8">
        <v>1</v>
      </c>
      <c r="T689" s="8">
        <v>2</v>
      </c>
      <c r="U689" s="8">
        <v>2</v>
      </c>
      <c r="V689" s="8">
        <v>11</v>
      </c>
      <c r="W689" s="9">
        <v>6100</v>
      </c>
    </row>
    <row r="690" spans="18:23" x14ac:dyDescent="0.3">
      <c r="R690" s="8">
        <v>4</v>
      </c>
      <c r="S690" s="8">
        <v>1</v>
      </c>
      <c r="T690" s="8">
        <v>3</v>
      </c>
      <c r="U690" s="8">
        <v>1</v>
      </c>
      <c r="V690" s="8">
        <v>11</v>
      </c>
      <c r="W690" s="9">
        <v>12935</v>
      </c>
    </row>
    <row r="691" spans="18:23" x14ac:dyDescent="0.3">
      <c r="R691" s="8">
        <v>4</v>
      </c>
      <c r="S691" s="8">
        <v>1</v>
      </c>
      <c r="T691" s="8">
        <v>4</v>
      </c>
      <c r="U691" s="8">
        <v>2</v>
      </c>
      <c r="V691" s="8">
        <v>11</v>
      </c>
      <c r="W691" s="9">
        <v>13930</v>
      </c>
    </row>
    <row r="692" spans="18:23" x14ac:dyDescent="0.3">
      <c r="R692" s="8">
        <v>4</v>
      </c>
      <c r="S692" s="8">
        <v>2</v>
      </c>
      <c r="T692" s="8">
        <v>1</v>
      </c>
      <c r="U692" s="8">
        <v>1</v>
      </c>
      <c r="V692" s="8">
        <v>11</v>
      </c>
      <c r="W692" s="9">
        <v>5001</v>
      </c>
    </row>
    <row r="693" spans="18:23" x14ac:dyDescent="0.3">
      <c r="R693" s="8">
        <v>4</v>
      </c>
      <c r="S693" s="8">
        <v>2</v>
      </c>
      <c r="T693" s="8">
        <v>2</v>
      </c>
      <c r="U693" s="8">
        <v>2</v>
      </c>
      <c r="V693" s="8">
        <v>11</v>
      </c>
      <c r="W693" s="9">
        <v>4900</v>
      </c>
    </row>
    <row r="694" spans="18:23" x14ac:dyDescent="0.3">
      <c r="R694" s="8">
        <v>4</v>
      </c>
      <c r="S694" s="8">
        <v>2</v>
      </c>
      <c r="T694" s="8">
        <v>3</v>
      </c>
      <c r="U694" s="8">
        <v>1</v>
      </c>
      <c r="V694" s="8">
        <v>11</v>
      </c>
      <c r="W694" s="9">
        <v>6725.02</v>
      </c>
    </row>
    <row r="695" spans="18:23" x14ac:dyDescent="0.3">
      <c r="R695" s="8">
        <v>4</v>
      </c>
      <c r="S695" s="8">
        <v>2</v>
      </c>
      <c r="T695" s="8">
        <v>4</v>
      </c>
      <c r="U695" s="8">
        <v>2</v>
      </c>
      <c r="V695" s="8">
        <v>11</v>
      </c>
      <c r="W695" s="9">
        <v>7725</v>
      </c>
    </row>
    <row r="696" spans="18:23" x14ac:dyDescent="0.3">
      <c r="R696" s="8">
        <v>4</v>
      </c>
      <c r="S696" s="8">
        <v>5</v>
      </c>
      <c r="T696" s="8">
        <v>1</v>
      </c>
      <c r="U696" s="8">
        <v>1</v>
      </c>
      <c r="V696" s="8">
        <v>11</v>
      </c>
      <c r="W696" s="9">
        <v>2310</v>
      </c>
    </row>
    <row r="697" spans="18:23" x14ac:dyDescent="0.3">
      <c r="R697" s="8">
        <v>4</v>
      </c>
      <c r="S697" s="8">
        <v>5</v>
      </c>
      <c r="T697" s="8">
        <v>2</v>
      </c>
      <c r="U697" s="8">
        <v>2</v>
      </c>
      <c r="V697" s="8">
        <v>11</v>
      </c>
      <c r="W697" s="9">
        <v>3100</v>
      </c>
    </row>
    <row r="698" spans="18:23" x14ac:dyDescent="0.3">
      <c r="R698" s="8">
        <v>4</v>
      </c>
      <c r="S698" s="8">
        <v>5</v>
      </c>
      <c r="T698" s="8">
        <v>3</v>
      </c>
      <c r="U698" s="8">
        <v>1</v>
      </c>
      <c r="V698" s="8">
        <v>11</v>
      </c>
      <c r="W698" s="9">
        <v>2970</v>
      </c>
    </row>
    <row r="699" spans="18:23" x14ac:dyDescent="0.3">
      <c r="R699" s="8">
        <v>4</v>
      </c>
      <c r="S699" s="8">
        <v>5</v>
      </c>
      <c r="T699" s="8">
        <v>4</v>
      </c>
      <c r="U699" s="8">
        <v>2</v>
      </c>
      <c r="V699" s="8">
        <v>11</v>
      </c>
      <c r="W699" s="9">
        <v>5170</v>
      </c>
    </row>
    <row r="700" spans="18:23" x14ac:dyDescent="0.3">
      <c r="R700" s="8">
        <v>4</v>
      </c>
      <c r="S700" s="8">
        <v>3</v>
      </c>
      <c r="T700" s="8">
        <v>1</v>
      </c>
      <c r="U700" s="8">
        <v>1</v>
      </c>
      <c r="V700" s="8">
        <v>11</v>
      </c>
      <c r="W700" s="9">
        <v>5326</v>
      </c>
    </row>
    <row r="701" spans="18:23" x14ac:dyDescent="0.3">
      <c r="R701" s="8">
        <v>4</v>
      </c>
      <c r="S701" s="8">
        <v>3</v>
      </c>
      <c r="T701" s="8">
        <v>2</v>
      </c>
      <c r="U701" s="8">
        <v>2</v>
      </c>
      <c r="V701" s="8">
        <v>11</v>
      </c>
      <c r="W701" s="9">
        <v>5100</v>
      </c>
    </row>
    <row r="702" spans="18:23" x14ac:dyDescent="0.3">
      <c r="R702" s="8">
        <v>4</v>
      </c>
      <c r="S702" s="8">
        <v>3</v>
      </c>
      <c r="T702" s="8">
        <v>3</v>
      </c>
      <c r="U702" s="8">
        <v>1</v>
      </c>
      <c r="V702" s="8">
        <v>11</v>
      </c>
      <c r="W702" s="9">
        <v>6965.02</v>
      </c>
    </row>
    <row r="703" spans="18:23" x14ac:dyDescent="0.3">
      <c r="R703" s="8">
        <v>4</v>
      </c>
      <c r="S703" s="8">
        <v>3</v>
      </c>
      <c r="T703" s="8">
        <v>4</v>
      </c>
      <c r="U703" s="8">
        <v>2</v>
      </c>
      <c r="V703" s="8">
        <v>11</v>
      </c>
      <c r="W703" s="9">
        <v>7965</v>
      </c>
    </row>
    <row r="704" spans="18:23" x14ac:dyDescent="0.3">
      <c r="R704" s="8">
        <v>3</v>
      </c>
      <c r="S704" s="8">
        <v>1</v>
      </c>
      <c r="T704" s="8">
        <v>1</v>
      </c>
      <c r="U704" s="8">
        <v>1</v>
      </c>
      <c r="V704" s="8">
        <v>11</v>
      </c>
      <c r="W704" s="9">
        <v>8455</v>
      </c>
    </row>
    <row r="705" spans="18:23" x14ac:dyDescent="0.3">
      <c r="R705" s="8">
        <v>3</v>
      </c>
      <c r="S705" s="8">
        <v>1</v>
      </c>
      <c r="T705" s="8">
        <v>3</v>
      </c>
      <c r="U705" s="8">
        <v>1</v>
      </c>
      <c r="V705" s="8">
        <v>11</v>
      </c>
      <c r="W705" s="9">
        <v>10170</v>
      </c>
    </row>
    <row r="706" spans="18:23" x14ac:dyDescent="0.3">
      <c r="R706" s="8">
        <v>3</v>
      </c>
      <c r="S706" s="8">
        <v>1</v>
      </c>
      <c r="T706" s="8">
        <v>4</v>
      </c>
      <c r="U706" s="8">
        <v>2</v>
      </c>
      <c r="V706" s="8">
        <v>11</v>
      </c>
      <c r="W706" s="9">
        <v>11170</v>
      </c>
    </row>
    <row r="707" spans="18:23" x14ac:dyDescent="0.3">
      <c r="R707" s="8">
        <v>3</v>
      </c>
      <c r="S707" s="8">
        <v>2</v>
      </c>
      <c r="T707" s="8">
        <v>1</v>
      </c>
      <c r="U707" s="8">
        <v>1</v>
      </c>
      <c r="V707" s="8">
        <v>11</v>
      </c>
      <c r="W707" s="9">
        <v>2860</v>
      </c>
    </row>
    <row r="708" spans="18:23" x14ac:dyDescent="0.3">
      <c r="R708" s="8">
        <v>3</v>
      </c>
      <c r="S708" s="8">
        <v>2</v>
      </c>
      <c r="T708" s="8">
        <v>2</v>
      </c>
      <c r="U708" s="8">
        <v>2</v>
      </c>
      <c r="V708" s="8">
        <v>11</v>
      </c>
      <c r="W708" s="9">
        <v>4100</v>
      </c>
    </row>
    <row r="709" spans="18:23" x14ac:dyDescent="0.3">
      <c r="R709" s="8">
        <v>3</v>
      </c>
      <c r="S709" s="8">
        <v>2</v>
      </c>
      <c r="T709" s="8">
        <v>3</v>
      </c>
      <c r="U709" s="8">
        <v>1</v>
      </c>
      <c r="V709" s="8">
        <v>11</v>
      </c>
      <c r="W709" s="9">
        <v>3520</v>
      </c>
    </row>
    <row r="710" spans="18:23" x14ac:dyDescent="0.3">
      <c r="R710" s="8">
        <v>3</v>
      </c>
      <c r="S710" s="8">
        <v>2</v>
      </c>
      <c r="T710" s="8">
        <v>4</v>
      </c>
      <c r="U710" s="8">
        <v>2</v>
      </c>
      <c r="V710" s="8">
        <v>11</v>
      </c>
      <c r="W710" s="9">
        <v>5720</v>
      </c>
    </row>
    <row r="711" spans="18:23" x14ac:dyDescent="0.3">
      <c r="R711" s="8">
        <v>3</v>
      </c>
      <c r="S711" s="8">
        <v>5</v>
      </c>
      <c r="T711" s="8">
        <v>1</v>
      </c>
      <c r="U711" s="8">
        <v>1</v>
      </c>
      <c r="V711" s="8">
        <v>11</v>
      </c>
      <c r="W711" s="9">
        <v>3850</v>
      </c>
    </row>
    <row r="712" spans="18:23" x14ac:dyDescent="0.3">
      <c r="R712" s="8">
        <v>3</v>
      </c>
      <c r="S712" s="8">
        <v>5</v>
      </c>
      <c r="T712" s="8">
        <v>3</v>
      </c>
      <c r="U712" s="8">
        <v>1</v>
      </c>
      <c r="V712" s="8">
        <v>11</v>
      </c>
      <c r="W712" s="9">
        <v>4510</v>
      </c>
    </row>
    <row r="713" spans="18:23" x14ac:dyDescent="0.3">
      <c r="R713" s="8">
        <v>3</v>
      </c>
      <c r="S713" s="8">
        <v>4</v>
      </c>
      <c r="T713" s="8">
        <v>1</v>
      </c>
      <c r="U713" s="8">
        <v>1</v>
      </c>
      <c r="V713" s="8">
        <v>11</v>
      </c>
      <c r="W713" s="9">
        <v>3190</v>
      </c>
    </row>
    <row r="714" spans="18:23" x14ac:dyDescent="0.3">
      <c r="R714" s="8">
        <v>3</v>
      </c>
      <c r="S714" s="8">
        <v>4</v>
      </c>
      <c r="T714" s="8">
        <v>2</v>
      </c>
      <c r="U714" s="8">
        <v>2</v>
      </c>
      <c r="V714" s="8">
        <v>11</v>
      </c>
      <c r="W714" s="9">
        <v>3600</v>
      </c>
    </row>
    <row r="715" spans="18:23" x14ac:dyDescent="0.3">
      <c r="R715" s="8">
        <v>3</v>
      </c>
      <c r="S715" s="8">
        <v>4</v>
      </c>
      <c r="T715" s="8">
        <v>3</v>
      </c>
      <c r="U715" s="8">
        <v>1</v>
      </c>
      <c r="V715" s="8">
        <v>11</v>
      </c>
      <c r="W715" s="9">
        <v>3850</v>
      </c>
    </row>
    <row r="716" spans="18:23" x14ac:dyDescent="0.3">
      <c r="R716" s="8">
        <v>3</v>
      </c>
      <c r="S716" s="8">
        <v>4</v>
      </c>
      <c r="T716" s="8">
        <v>4</v>
      </c>
      <c r="U716" s="8">
        <v>2</v>
      </c>
      <c r="V716" s="8">
        <v>11</v>
      </c>
      <c r="W716" s="9">
        <v>6050</v>
      </c>
    </row>
    <row r="717" spans="18:23" x14ac:dyDescent="0.3">
      <c r="R717" s="10">
        <v>1</v>
      </c>
      <c r="S717" s="10">
        <v>2</v>
      </c>
      <c r="T717" s="10">
        <v>1</v>
      </c>
      <c r="U717" s="10">
        <v>1</v>
      </c>
      <c r="V717" s="10">
        <v>12</v>
      </c>
      <c r="W717" s="11">
        <v>4470</v>
      </c>
    </row>
    <row r="718" spans="18:23" x14ac:dyDescent="0.3">
      <c r="R718" s="10">
        <v>1</v>
      </c>
      <c r="S718" s="10">
        <v>2</v>
      </c>
      <c r="T718" s="10">
        <v>3</v>
      </c>
      <c r="U718" s="10">
        <v>1</v>
      </c>
      <c r="V718" s="10">
        <v>12</v>
      </c>
      <c r="W718" s="11">
        <v>5630</v>
      </c>
    </row>
    <row r="719" spans="18:23" x14ac:dyDescent="0.3">
      <c r="R719" s="10">
        <v>1</v>
      </c>
      <c r="S719" s="10">
        <v>2</v>
      </c>
      <c r="T719" s="10">
        <v>4</v>
      </c>
      <c r="U719" s="10">
        <v>2</v>
      </c>
      <c r="V719" s="10">
        <v>12</v>
      </c>
      <c r="W719" s="11">
        <v>5300</v>
      </c>
    </row>
    <row r="720" spans="18:23" x14ac:dyDescent="0.3">
      <c r="R720" s="10">
        <v>1</v>
      </c>
      <c r="S720" s="10">
        <v>5</v>
      </c>
      <c r="T720" s="10">
        <v>1</v>
      </c>
      <c r="U720" s="10">
        <v>1</v>
      </c>
      <c r="V720" s="10">
        <v>12</v>
      </c>
      <c r="W720" s="11">
        <v>6270</v>
      </c>
    </row>
    <row r="721" spans="18:23" x14ac:dyDescent="0.3">
      <c r="R721" s="10">
        <v>1</v>
      </c>
      <c r="S721" s="10">
        <v>5</v>
      </c>
      <c r="T721" s="10">
        <v>3</v>
      </c>
      <c r="U721" s="10">
        <v>1</v>
      </c>
      <c r="V721" s="10">
        <v>12</v>
      </c>
      <c r="W721" s="11">
        <v>5610</v>
      </c>
    </row>
    <row r="722" spans="18:23" x14ac:dyDescent="0.3">
      <c r="R722" s="10">
        <v>1</v>
      </c>
      <c r="S722" s="10">
        <v>4</v>
      </c>
      <c r="T722" s="10">
        <v>1</v>
      </c>
      <c r="U722" s="10">
        <v>1</v>
      </c>
      <c r="V722" s="10">
        <v>12</v>
      </c>
      <c r="W722" s="11">
        <v>3840</v>
      </c>
    </row>
    <row r="723" spans="18:23" x14ac:dyDescent="0.3">
      <c r="R723" s="10">
        <v>1</v>
      </c>
      <c r="S723" s="10">
        <v>4</v>
      </c>
      <c r="T723" s="10">
        <v>2</v>
      </c>
      <c r="U723" s="10">
        <v>2</v>
      </c>
      <c r="V723" s="10">
        <v>12</v>
      </c>
      <c r="W723" s="11">
        <v>7590</v>
      </c>
    </row>
    <row r="724" spans="18:23" x14ac:dyDescent="0.3">
      <c r="R724" s="10">
        <v>1</v>
      </c>
      <c r="S724" s="10">
        <v>4</v>
      </c>
      <c r="T724" s="10">
        <v>3</v>
      </c>
      <c r="U724" s="10">
        <v>1</v>
      </c>
      <c r="V724" s="10">
        <v>12</v>
      </c>
      <c r="W724" s="11">
        <v>5315</v>
      </c>
    </row>
    <row r="725" spans="18:23" x14ac:dyDescent="0.3">
      <c r="R725" s="10">
        <v>1</v>
      </c>
      <c r="S725" s="10">
        <v>4</v>
      </c>
      <c r="T725" s="10">
        <v>4</v>
      </c>
      <c r="U725" s="10">
        <v>2</v>
      </c>
      <c r="V725" s="10">
        <v>12</v>
      </c>
      <c r="W725" s="11">
        <v>6315</v>
      </c>
    </row>
    <row r="726" spans="18:23" x14ac:dyDescent="0.3">
      <c r="R726" s="10">
        <v>1</v>
      </c>
      <c r="S726" s="10">
        <v>3</v>
      </c>
      <c r="T726" s="10">
        <v>1</v>
      </c>
      <c r="U726" s="10">
        <v>1</v>
      </c>
      <c r="V726" s="10">
        <v>12</v>
      </c>
      <c r="W726" s="11">
        <v>3980</v>
      </c>
    </row>
    <row r="727" spans="18:23" x14ac:dyDescent="0.3">
      <c r="R727" s="10">
        <v>1</v>
      </c>
      <c r="S727" s="10">
        <v>3</v>
      </c>
      <c r="T727" s="10">
        <v>3</v>
      </c>
      <c r="U727" s="10">
        <v>1</v>
      </c>
      <c r="V727" s="10">
        <v>12</v>
      </c>
      <c r="W727" s="11">
        <v>5245</v>
      </c>
    </row>
    <row r="728" spans="18:23" x14ac:dyDescent="0.3">
      <c r="R728" s="10">
        <v>1</v>
      </c>
      <c r="S728" s="10">
        <v>3</v>
      </c>
      <c r="T728" s="10">
        <v>4</v>
      </c>
      <c r="U728" s="10">
        <v>2</v>
      </c>
      <c r="V728" s="10">
        <v>12</v>
      </c>
      <c r="W728" s="11">
        <v>5300</v>
      </c>
    </row>
    <row r="729" spans="18:23" x14ac:dyDescent="0.3">
      <c r="R729" s="10">
        <v>2</v>
      </c>
      <c r="S729" s="10">
        <v>1</v>
      </c>
      <c r="T729" s="10">
        <v>1</v>
      </c>
      <c r="U729" s="10">
        <v>1</v>
      </c>
      <c r="V729" s="10">
        <v>12</v>
      </c>
      <c r="W729" s="11">
        <v>8210</v>
      </c>
    </row>
    <row r="730" spans="18:23" x14ac:dyDescent="0.3">
      <c r="R730" s="10">
        <v>2</v>
      </c>
      <c r="S730" s="10">
        <v>1</v>
      </c>
      <c r="T730" s="10">
        <v>2</v>
      </c>
      <c r="U730" s="10">
        <v>2</v>
      </c>
      <c r="V730" s="10">
        <v>12</v>
      </c>
      <c r="W730" s="11">
        <v>5200</v>
      </c>
    </row>
    <row r="731" spans="18:23" x14ac:dyDescent="0.3">
      <c r="R731" s="10">
        <v>2</v>
      </c>
      <c r="S731" s="10">
        <v>1</v>
      </c>
      <c r="T731" s="10">
        <v>3</v>
      </c>
      <c r="U731" s="10">
        <v>1</v>
      </c>
      <c r="V731" s="10">
        <v>12</v>
      </c>
      <c r="W731" s="11">
        <v>9602</v>
      </c>
    </row>
    <row r="732" spans="18:23" x14ac:dyDescent="0.3">
      <c r="R732" s="10">
        <v>2</v>
      </c>
      <c r="S732" s="10">
        <v>1</v>
      </c>
      <c r="T732" s="10">
        <v>4</v>
      </c>
      <c r="U732" s="10">
        <v>2</v>
      </c>
      <c r="V732" s="10">
        <v>12</v>
      </c>
      <c r="W732" s="11">
        <v>10600</v>
      </c>
    </row>
    <row r="733" spans="18:23" x14ac:dyDescent="0.3">
      <c r="R733" s="10">
        <v>2</v>
      </c>
      <c r="S733" s="10">
        <v>4</v>
      </c>
      <c r="T733" s="10">
        <v>1</v>
      </c>
      <c r="U733" s="10">
        <v>1</v>
      </c>
      <c r="V733" s="10">
        <v>12</v>
      </c>
      <c r="W733" s="11">
        <v>4400</v>
      </c>
    </row>
    <row r="734" spans="18:23" x14ac:dyDescent="0.3">
      <c r="R734" s="10">
        <v>2</v>
      </c>
      <c r="S734" s="10">
        <v>4</v>
      </c>
      <c r="T734" s="10">
        <v>2</v>
      </c>
      <c r="U734" s="10">
        <v>2</v>
      </c>
      <c r="V734" s="10">
        <v>12</v>
      </c>
      <c r="W734" s="11">
        <v>6600</v>
      </c>
    </row>
    <row r="735" spans="18:23" x14ac:dyDescent="0.3">
      <c r="R735" s="10">
        <v>2</v>
      </c>
      <c r="S735" s="10">
        <v>4</v>
      </c>
      <c r="T735" s="10">
        <v>3</v>
      </c>
      <c r="U735" s="10">
        <v>1</v>
      </c>
      <c r="V735" s="10">
        <v>12</v>
      </c>
      <c r="W735" s="11">
        <v>5060</v>
      </c>
    </row>
    <row r="736" spans="18:23" x14ac:dyDescent="0.3">
      <c r="R736" s="10">
        <v>2</v>
      </c>
      <c r="S736" s="10">
        <v>4</v>
      </c>
      <c r="T736" s="10">
        <v>4</v>
      </c>
      <c r="U736" s="10">
        <v>2</v>
      </c>
      <c r="V736" s="10">
        <v>12</v>
      </c>
      <c r="W736" s="11">
        <v>7260</v>
      </c>
    </row>
    <row r="737" spans="18:23" x14ac:dyDescent="0.3">
      <c r="R737" s="10">
        <v>2</v>
      </c>
      <c r="S737" s="10">
        <v>3</v>
      </c>
      <c r="T737" s="10">
        <v>1</v>
      </c>
      <c r="U737" s="10">
        <v>1</v>
      </c>
      <c r="V737" s="10">
        <v>12</v>
      </c>
      <c r="W737" s="11">
        <v>2640</v>
      </c>
    </row>
    <row r="738" spans="18:23" x14ac:dyDescent="0.3">
      <c r="R738" s="10">
        <v>2</v>
      </c>
      <c r="S738" s="10">
        <v>3</v>
      </c>
      <c r="T738" s="10">
        <v>3</v>
      </c>
      <c r="U738" s="10">
        <v>1</v>
      </c>
      <c r="V738" s="10">
        <v>12</v>
      </c>
      <c r="W738" s="11">
        <v>3300</v>
      </c>
    </row>
    <row r="739" spans="18:23" x14ac:dyDescent="0.3">
      <c r="R739" s="10">
        <v>5</v>
      </c>
      <c r="S739" s="10">
        <v>1</v>
      </c>
      <c r="T739" s="10">
        <v>1</v>
      </c>
      <c r="U739" s="10">
        <v>1</v>
      </c>
      <c r="V739" s="10">
        <v>12</v>
      </c>
      <c r="W739" s="11">
        <v>8910</v>
      </c>
    </row>
    <row r="740" spans="18:23" x14ac:dyDescent="0.3">
      <c r="R740" s="10">
        <v>5</v>
      </c>
      <c r="S740" s="10">
        <v>1</v>
      </c>
      <c r="T740" s="10">
        <v>3</v>
      </c>
      <c r="U740" s="10">
        <v>1</v>
      </c>
      <c r="V740" s="10">
        <v>12</v>
      </c>
      <c r="W740" s="11">
        <v>10450</v>
      </c>
    </row>
    <row r="741" spans="18:23" x14ac:dyDescent="0.3">
      <c r="R741" s="10">
        <v>5</v>
      </c>
      <c r="S741" s="10">
        <v>1</v>
      </c>
      <c r="T741" s="10">
        <v>4</v>
      </c>
      <c r="U741" s="10">
        <v>2</v>
      </c>
      <c r="V741" s="10">
        <v>12</v>
      </c>
      <c r="W741" s="11">
        <v>12650</v>
      </c>
    </row>
    <row r="742" spans="18:23" x14ac:dyDescent="0.3">
      <c r="R742" s="10">
        <v>5</v>
      </c>
      <c r="S742" s="10">
        <v>2</v>
      </c>
      <c r="T742" s="10">
        <v>1</v>
      </c>
      <c r="U742" s="10">
        <v>1</v>
      </c>
      <c r="V742" s="10">
        <v>12</v>
      </c>
      <c r="W742" s="11">
        <v>7150</v>
      </c>
    </row>
    <row r="743" spans="18:23" x14ac:dyDescent="0.3">
      <c r="R743" s="10">
        <v>5</v>
      </c>
      <c r="S743" s="10">
        <v>2</v>
      </c>
      <c r="T743" s="10">
        <v>3</v>
      </c>
      <c r="U743" s="10">
        <v>1</v>
      </c>
      <c r="V743" s="10">
        <v>12</v>
      </c>
      <c r="W743" s="11">
        <v>8030</v>
      </c>
    </row>
    <row r="744" spans="18:23" x14ac:dyDescent="0.3">
      <c r="R744" s="10">
        <v>5</v>
      </c>
      <c r="S744" s="10">
        <v>2</v>
      </c>
      <c r="T744" s="10">
        <v>4</v>
      </c>
      <c r="U744" s="10">
        <v>2</v>
      </c>
      <c r="V744" s="10">
        <v>12</v>
      </c>
      <c r="W744" s="11">
        <v>10230</v>
      </c>
    </row>
    <row r="745" spans="18:23" x14ac:dyDescent="0.3">
      <c r="R745" s="10">
        <v>5</v>
      </c>
      <c r="S745" s="10">
        <v>4</v>
      </c>
      <c r="T745" s="10">
        <v>1</v>
      </c>
      <c r="U745" s="10">
        <v>1</v>
      </c>
      <c r="V745" s="10">
        <v>12</v>
      </c>
      <c r="W745" s="11">
        <v>2000</v>
      </c>
    </row>
    <row r="746" spans="18:23" x14ac:dyDescent="0.3">
      <c r="R746" s="10">
        <v>5</v>
      </c>
      <c r="S746" s="10">
        <v>4</v>
      </c>
      <c r="T746" s="10">
        <v>2</v>
      </c>
      <c r="U746" s="10">
        <v>2</v>
      </c>
      <c r="V746" s="10">
        <v>12</v>
      </c>
      <c r="W746" s="11">
        <v>4400</v>
      </c>
    </row>
    <row r="747" spans="18:23" x14ac:dyDescent="0.3">
      <c r="R747" s="10">
        <v>5</v>
      </c>
      <c r="S747" s="10">
        <v>4</v>
      </c>
      <c r="T747" s="10">
        <v>3</v>
      </c>
      <c r="U747" s="10">
        <v>1</v>
      </c>
      <c r="V747" s="10">
        <v>12</v>
      </c>
      <c r="W747" s="11">
        <v>2750</v>
      </c>
    </row>
    <row r="748" spans="18:23" x14ac:dyDescent="0.3">
      <c r="R748" s="10">
        <v>5</v>
      </c>
      <c r="S748" s="10">
        <v>4</v>
      </c>
      <c r="T748" s="10">
        <v>4</v>
      </c>
      <c r="U748" s="10">
        <v>2</v>
      </c>
      <c r="V748" s="10">
        <v>12</v>
      </c>
      <c r="W748" s="11">
        <v>4950</v>
      </c>
    </row>
    <row r="749" spans="18:23" x14ac:dyDescent="0.3">
      <c r="R749" s="10">
        <v>5</v>
      </c>
      <c r="S749" s="10">
        <v>3</v>
      </c>
      <c r="T749" s="10">
        <v>1</v>
      </c>
      <c r="U749" s="10">
        <v>1</v>
      </c>
      <c r="V749" s="10">
        <v>12</v>
      </c>
      <c r="W749" s="11">
        <v>7920</v>
      </c>
    </row>
    <row r="750" spans="18:23" x14ac:dyDescent="0.3">
      <c r="R750" s="10">
        <v>5</v>
      </c>
      <c r="S750" s="10">
        <v>3</v>
      </c>
      <c r="T750" s="10">
        <v>2</v>
      </c>
      <c r="U750" s="10">
        <v>2</v>
      </c>
      <c r="V750" s="10">
        <v>12</v>
      </c>
      <c r="W750" s="11">
        <v>5200</v>
      </c>
    </row>
    <row r="751" spans="18:23" x14ac:dyDescent="0.3">
      <c r="R751" s="10">
        <v>5</v>
      </c>
      <c r="S751" s="10">
        <v>3</v>
      </c>
      <c r="T751" s="10">
        <v>3</v>
      </c>
      <c r="U751" s="10">
        <v>1</v>
      </c>
      <c r="V751" s="10">
        <v>12</v>
      </c>
      <c r="W751" s="11">
        <v>8580</v>
      </c>
    </row>
    <row r="752" spans="18:23" x14ac:dyDescent="0.3">
      <c r="R752" s="10">
        <v>5</v>
      </c>
      <c r="S752" s="10">
        <v>3</v>
      </c>
      <c r="T752" s="10">
        <v>4</v>
      </c>
      <c r="U752" s="10">
        <v>2</v>
      </c>
      <c r="V752" s="10">
        <v>12</v>
      </c>
      <c r="W752" s="11">
        <v>10780</v>
      </c>
    </row>
    <row r="753" spans="18:23" x14ac:dyDescent="0.3">
      <c r="R753" s="10">
        <v>4</v>
      </c>
      <c r="S753" s="10">
        <v>1</v>
      </c>
      <c r="T753" s="10">
        <v>1</v>
      </c>
      <c r="U753" s="10">
        <v>1</v>
      </c>
      <c r="V753" s="10">
        <v>12</v>
      </c>
      <c r="W753" s="11">
        <v>10360</v>
      </c>
    </row>
    <row r="754" spans="18:23" x14ac:dyDescent="0.3">
      <c r="R754" s="10">
        <v>4</v>
      </c>
      <c r="S754" s="10">
        <v>1</v>
      </c>
      <c r="T754" s="10">
        <v>2</v>
      </c>
      <c r="U754" s="10">
        <v>2</v>
      </c>
      <c r="V754" s="10">
        <v>12</v>
      </c>
      <c r="W754" s="11">
        <v>6100</v>
      </c>
    </row>
    <row r="755" spans="18:23" x14ac:dyDescent="0.3">
      <c r="R755" s="10">
        <v>4</v>
      </c>
      <c r="S755" s="10">
        <v>1</v>
      </c>
      <c r="T755" s="10">
        <v>3</v>
      </c>
      <c r="U755" s="10">
        <v>1</v>
      </c>
      <c r="V755" s="10">
        <v>12</v>
      </c>
      <c r="W755" s="11">
        <v>12935</v>
      </c>
    </row>
    <row r="756" spans="18:23" x14ac:dyDescent="0.3">
      <c r="R756" s="10">
        <v>4</v>
      </c>
      <c r="S756" s="10">
        <v>1</v>
      </c>
      <c r="T756" s="10">
        <v>4</v>
      </c>
      <c r="U756" s="10">
        <v>2</v>
      </c>
      <c r="V756" s="10">
        <v>12</v>
      </c>
      <c r="W756" s="11">
        <v>13930</v>
      </c>
    </row>
    <row r="757" spans="18:23" x14ac:dyDescent="0.3">
      <c r="R757" s="10">
        <v>4</v>
      </c>
      <c r="S757" s="10">
        <v>2</v>
      </c>
      <c r="T757" s="10">
        <v>1</v>
      </c>
      <c r="U757" s="10">
        <v>1</v>
      </c>
      <c r="V757" s="10">
        <v>12</v>
      </c>
      <c r="W757" s="11">
        <v>5001</v>
      </c>
    </row>
    <row r="758" spans="18:23" x14ac:dyDescent="0.3">
      <c r="R758" s="10">
        <v>4</v>
      </c>
      <c r="S758" s="10">
        <v>2</v>
      </c>
      <c r="T758" s="10">
        <v>2</v>
      </c>
      <c r="U758" s="10">
        <v>2</v>
      </c>
      <c r="V758" s="10">
        <v>12</v>
      </c>
      <c r="W758" s="11">
        <v>4900</v>
      </c>
    </row>
    <row r="759" spans="18:23" x14ac:dyDescent="0.3">
      <c r="R759" s="10">
        <v>4</v>
      </c>
      <c r="S759" s="10">
        <v>2</v>
      </c>
      <c r="T759" s="10">
        <v>3</v>
      </c>
      <c r="U759" s="10">
        <v>1</v>
      </c>
      <c r="V759" s="10">
        <v>12</v>
      </c>
      <c r="W759" s="11">
        <v>6725.02</v>
      </c>
    </row>
    <row r="760" spans="18:23" x14ac:dyDescent="0.3">
      <c r="R760" s="10">
        <v>4</v>
      </c>
      <c r="S760" s="10">
        <v>2</v>
      </c>
      <c r="T760" s="10">
        <v>4</v>
      </c>
      <c r="U760" s="10">
        <v>2</v>
      </c>
      <c r="V760" s="10">
        <v>12</v>
      </c>
      <c r="W760" s="11">
        <v>7725</v>
      </c>
    </row>
    <row r="761" spans="18:23" x14ac:dyDescent="0.3">
      <c r="R761" s="10">
        <v>4</v>
      </c>
      <c r="S761" s="10">
        <v>5</v>
      </c>
      <c r="T761" s="10">
        <v>1</v>
      </c>
      <c r="U761" s="10">
        <v>1</v>
      </c>
      <c r="V761" s="10">
        <v>12</v>
      </c>
      <c r="W761" s="11">
        <v>2310</v>
      </c>
    </row>
    <row r="762" spans="18:23" x14ac:dyDescent="0.3">
      <c r="R762" s="10">
        <v>4</v>
      </c>
      <c r="S762" s="10">
        <v>5</v>
      </c>
      <c r="T762" s="10">
        <v>2</v>
      </c>
      <c r="U762" s="10">
        <v>2</v>
      </c>
      <c r="V762" s="10">
        <v>12</v>
      </c>
      <c r="W762" s="11">
        <v>3100</v>
      </c>
    </row>
    <row r="763" spans="18:23" x14ac:dyDescent="0.3">
      <c r="R763" s="10">
        <v>4</v>
      </c>
      <c r="S763" s="10">
        <v>5</v>
      </c>
      <c r="T763" s="10">
        <v>3</v>
      </c>
      <c r="U763" s="10">
        <v>1</v>
      </c>
      <c r="V763" s="10">
        <v>12</v>
      </c>
      <c r="W763" s="11">
        <v>2970</v>
      </c>
    </row>
    <row r="764" spans="18:23" x14ac:dyDescent="0.3">
      <c r="R764" s="10">
        <v>4</v>
      </c>
      <c r="S764" s="10">
        <v>5</v>
      </c>
      <c r="T764" s="10">
        <v>4</v>
      </c>
      <c r="U764" s="10">
        <v>2</v>
      </c>
      <c r="V764" s="10">
        <v>12</v>
      </c>
      <c r="W764" s="11">
        <v>5170</v>
      </c>
    </row>
    <row r="765" spans="18:23" x14ac:dyDescent="0.3">
      <c r="R765" s="10">
        <v>4</v>
      </c>
      <c r="S765" s="10">
        <v>3</v>
      </c>
      <c r="T765" s="10">
        <v>1</v>
      </c>
      <c r="U765" s="10">
        <v>1</v>
      </c>
      <c r="V765" s="10">
        <v>12</v>
      </c>
      <c r="W765" s="11">
        <v>5326</v>
      </c>
    </row>
    <row r="766" spans="18:23" x14ac:dyDescent="0.3">
      <c r="R766" s="10">
        <v>4</v>
      </c>
      <c r="S766" s="10">
        <v>3</v>
      </c>
      <c r="T766" s="10">
        <v>2</v>
      </c>
      <c r="U766" s="10">
        <v>2</v>
      </c>
      <c r="V766" s="10">
        <v>12</v>
      </c>
      <c r="W766" s="11">
        <v>5100</v>
      </c>
    </row>
    <row r="767" spans="18:23" x14ac:dyDescent="0.3">
      <c r="R767" s="10">
        <v>4</v>
      </c>
      <c r="S767" s="10">
        <v>3</v>
      </c>
      <c r="T767" s="10">
        <v>3</v>
      </c>
      <c r="U767" s="10">
        <v>1</v>
      </c>
      <c r="V767" s="10">
        <v>12</v>
      </c>
      <c r="W767" s="11">
        <v>6965.02</v>
      </c>
    </row>
    <row r="768" spans="18:23" x14ac:dyDescent="0.3">
      <c r="R768" s="10">
        <v>4</v>
      </c>
      <c r="S768" s="10">
        <v>3</v>
      </c>
      <c r="T768" s="10">
        <v>4</v>
      </c>
      <c r="U768" s="10">
        <v>2</v>
      </c>
      <c r="V768" s="10">
        <v>12</v>
      </c>
      <c r="W768" s="11">
        <v>7965</v>
      </c>
    </row>
    <row r="769" spans="18:23" x14ac:dyDescent="0.3">
      <c r="R769" s="10">
        <v>3</v>
      </c>
      <c r="S769" s="10">
        <v>1</v>
      </c>
      <c r="T769" s="10">
        <v>1</v>
      </c>
      <c r="U769" s="10">
        <v>1</v>
      </c>
      <c r="V769" s="10">
        <v>12</v>
      </c>
      <c r="W769" s="11">
        <v>8455</v>
      </c>
    </row>
    <row r="770" spans="18:23" x14ac:dyDescent="0.3">
      <c r="R770" s="10">
        <v>3</v>
      </c>
      <c r="S770" s="10">
        <v>1</v>
      </c>
      <c r="T770" s="10">
        <v>3</v>
      </c>
      <c r="U770" s="10">
        <v>1</v>
      </c>
      <c r="V770" s="10">
        <v>12</v>
      </c>
      <c r="W770" s="11">
        <v>10170</v>
      </c>
    </row>
    <row r="771" spans="18:23" x14ac:dyDescent="0.3">
      <c r="R771" s="10">
        <v>3</v>
      </c>
      <c r="S771" s="10">
        <v>1</v>
      </c>
      <c r="T771" s="10">
        <v>4</v>
      </c>
      <c r="U771" s="10">
        <v>2</v>
      </c>
      <c r="V771" s="10">
        <v>12</v>
      </c>
      <c r="W771" s="11">
        <v>11170</v>
      </c>
    </row>
    <row r="772" spans="18:23" x14ac:dyDescent="0.3">
      <c r="R772" s="10">
        <v>3</v>
      </c>
      <c r="S772" s="10">
        <v>2</v>
      </c>
      <c r="T772" s="10">
        <v>1</v>
      </c>
      <c r="U772" s="10">
        <v>1</v>
      </c>
      <c r="V772" s="10">
        <v>12</v>
      </c>
      <c r="W772" s="11">
        <v>2860</v>
      </c>
    </row>
    <row r="773" spans="18:23" x14ac:dyDescent="0.3">
      <c r="R773" s="10">
        <v>3</v>
      </c>
      <c r="S773" s="10">
        <v>2</v>
      </c>
      <c r="T773" s="10">
        <v>2</v>
      </c>
      <c r="U773" s="10">
        <v>2</v>
      </c>
      <c r="V773" s="10">
        <v>12</v>
      </c>
      <c r="W773" s="11">
        <v>4100</v>
      </c>
    </row>
    <row r="774" spans="18:23" x14ac:dyDescent="0.3">
      <c r="R774" s="10">
        <v>3</v>
      </c>
      <c r="S774" s="10">
        <v>2</v>
      </c>
      <c r="T774" s="10">
        <v>3</v>
      </c>
      <c r="U774" s="10">
        <v>1</v>
      </c>
      <c r="V774" s="10">
        <v>12</v>
      </c>
      <c r="W774" s="11">
        <v>3520</v>
      </c>
    </row>
    <row r="775" spans="18:23" x14ac:dyDescent="0.3">
      <c r="R775" s="10">
        <v>3</v>
      </c>
      <c r="S775" s="10">
        <v>2</v>
      </c>
      <c r="T775" s="10">
        <v>4</v>
      </c>
      <c r="U775" s="10">
        <v>2</v>
      </c>
      <c r="V775" s="10">
        <v>12</v>
      </c>
      <c r="W775" s="11">
        <v>5720</v>
      </c>
    </row>
    <row r="776" spans="18:23" x14ac:dyDescent="0.3">
      <c r="R776" s="10">
        <v>3</v>
      </c>
      <c r="S776" s="10">
        <v>5</v>
      </c>
      <c r="T776" s="10">
        <v>1</v>
      </c>
      <c r="U776" s="10">
        <v>1</v>
      </c>
      <c r="V776" s="10">
        <v>12</v>
      </c>
      <c r="W776" s="11">
        <v>3850</v>
      </c>
    </row>
    <row r="777" spans="18:23" x14ac:dyDescent="0.3">
      <c r="R777" s="10">
        <v>3</v>
      </c>
      <c r="S777" s="10">
        <v>5</v>
      </c>
      <c r="T777" s="10">
        <v>3</v>
      </c>
      <c r="U777" s="10">
        <v>1</v>
      </c>
      <c r="V777" s="10">
        <v>12</v>
      </c>
      <c r="W777" s="11">
        <v>4510</v>
      </c>
    </row>
    <row r="778" spans="18:23" x14ac:dyDescent="0.3">
      <c r="R778" s="10">
        <v>3</v>
      </c>
      <c r="S778" s="10">
        <v>4</v>
      </c>
      <c r="T778" s="10">
        <v>1</v>
      </c>
      <c r="U778" s="10">
        <v>1</v>
      </c>
      <c r="V778" s="10">
        <v>12</v>
      </c>
      <c r="W778" s="11">
        <v>3190</v>
      </c>
    </row>
    <row r="779" spans="18:23" x14ac:dyDescent="0.3">
      <c r="R779" s="10">
        <v>3</v>
      </c>
      <c r="S779" s="10">
        <v>4</v>
      </c>
      <c r="T779" s="10">
        <v>2</v>
      </c>
      <c r="U779" s="10">
        <v>2</v>
      </c>
      <c r="V779" s="10">
        <v>12</v>
      </c>
      <c r="W779" s="11">
        <v>3600</v>
      </c>
    </row>
    <row r="780" spans="18:23" x14ac:dyDescent="0.3">
      <c r="R780" s="10">
        <v>3</v>
      </c>
      <c r="S780" s="10">
        <v>4</v>
      </c>
      <c r="T780" s="10">
        <v>3</v>
      </c>
      <c r="U780" s="10">
        <v>1</v>
      </c>
      <c r="V780" s="10">
        <v>12</v>
      </c>
      <c r="W780" s="11">
        <v>3850</v>
      </c>
    </row>
    <row r="781" spans="18:23" x14ac:dyDescent="0.3">
      <c r="R781" s="10">
        <v>3</v>
      </c>
      <c r="S781" s="10">
        <v>4</v>
      </c>
      <c r="T781" s="10">
        <v>4</v>
      </c>
      <c r="U781" s="10">
        <v>2</v>
      </c>
      <c r="V781" s="10">
        <v>12</v>
      </c>
      <c r="W781" s="11">
        <v>6050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I21"/>
  <sheetViews>
    <sheetView showGridLines="0" zoomScaleNormal="100" workbookViewId="0">
      <selection activeCell="G1" sqref="G1:I21"/>
    </sheetView>
  </sheetViews>
  <sheetFormatPr defaultColWidth="9.109375" defaultRowHeight="13.8" x14ac:dyDescent="0.3"/>
  <cols>
    <col min="1" max="5" width="10.6640625" style="8" customWidth="1"/>
    <col min="6" max="16384" width="9.109375" style="8"/>
  </cols>
  <sheetData>
    <row r="1" spans="1:9" x14ac:dyDescent="0.3">
      <c r="B1" s="8" t="s">
        <v>81</v>
      </c>
      <c r="C1" s="8" t="s">
        <v>82</v>
      </c>
      <c r="D1" s="8" t="s">
        <v>83</v>
      </c>
      <c r="E1" s="8" t="s">
        <v>84</v>
      </c>
      <c r="G1" s="13" t="s">
        <v>76</v>
      </c>
      <c r="H1" s="13" t="s">
        <v>78</v>
      </c>
      <c r="I1" s="13" t="s">
        <v>99</v>
      </c>
    </row>
    <row r="2" spans="1:9" x14ac:dyDescent="0.3">
      <c r="A2" s="1" t="s">
        <v>34</v>
      </c>
      <c r="B2" s="8">
        <v>0</v>
      </c>
      <c r="C2" s="8">
        <v>0</v>
      </c>
      <c r="D2" s="8">
        <v>0</v>
      </c>
      <c r="E2" s="8">
        <v>0</v>
      </c>
      <c r="G2" s="14">
        <v>1</v>
      </c>
      <c r="H2" s="14">
        <v>1</v>
      </c>
      <c r="I2" s="14">
        <v>0</v>
      </c>
    </row>
    <row r="3" spans="1:9" x14ac:dyDescent="0.3">
      <c r="A3" s="1" t="s">
        <v>41</v>
      </c>
      <c r="B3" s="8">
        <v>0</v>
      </c>
      <c r="C3" s="8">
        <v>0</v>
      </c>
      <c r="D3" s="8">
        <v>0</v>
      </c>
      <c r="E3" s="8">
        <v>0</v>
      </c>
      <c r="G3" s="14">
        <v>2</v>
      </c>
      <c r="H3" s="14">
        <v>1</v>
      </c>
      <c r="I3" s="14">
        <v>0</v>
      </c>
    </row>
    <row r="4" spans="1:9" x14ac:dyDescent="0.3">
      <c r="A4" s="1" t="s">
        <v>57</v>
      </c>
      <c r="B4" s="8">
        <v>0</v>
      </c>
      <c r="C4" s="8">
        <v>0</v>
      </c>
      <c r="D4" s="8">
        <v>0</v>
      </c>
      <c r="E4" s="8">
        <v>0</v>
      </c>
      <c r="G4" s="14">
        <v>3</v>
      </c>
      <c r="H4" s="14">
        <v>1</v>
      </c>
      <c r="I4" s="14">
        <v>0</v>
      </c>
    </row>
    <row r="5" spans="1:9" x14ac:dyDescent="0.3">
      <c r="A5" s="1" t="s">
        <v>53</v>
      </c>
      <c r="B5" s="8">
        <v>0</v>
      </c>
      <c r="C5" s="8">
        <v>0</v>
      </c>
      <c r="D5" s="8">
        <v>0</v>
      </c>
      <c r="E5" s="8">
        <v>0</v>
      </c>
      <c r="G5" s="14">
        <v>4</v>
      </c>
      <c r="H5" s="14">
        <v>1</v>
      </c>
      <c r="I5" s="14">
        <v>0</v>
      </c>
    </row>
    <row r="6" spans="1:9" x14ac:dyDescent="0.3">
      <c r="A6" s="1" t="s">
        <v>48</v>
      </c>
      <c r="B6" s="8">
        <v>0</v>
      </c>
      <c r="C6" s="8">
        <v>0</v>
      </c>
      <c r="D6" s="8">
        <v>0</v>
      </c>
      <c r="E6" s="8">
        <v>0</v>
      </c>
      <c r="G6" s="14">
        <v>5</v>
      </c>
      <c r="H6" s="14">
        <v>1</v>
      </c>
      <c r="I6" s="14">
        <v>0</v>
      </c>
    </row>
    <row r="7" spans="1:9" x14ac:dyDescent="0.3">
      <c r="A7" s="1"/>
      <c r="G7" s="14">
        <v>1</v>
      </c>
      <c r="H7" s="14">
        <v>2</v>
      </c>
      <c r="I7" s="14">
        <v>0</v>
      </c>
    </row>
    <row r="8" spans="1:9" x14ac:dyDescent="0.3">
      <c r="A8" s="1"/>
      <c r="G8" s="14">
        <v>2</v>
      </c>
      <c r="H8" s="14">
        <v>2</v>
      </c>
      <c r="I8" s="14">
        <v>0</v>
      </c>
    </row>
    <row r="9" spans="1:9" x14ac:dyDescent="0.3">
      <c r="A9" s="1"/>
      <c r="G9" s="14">
        <v>3</v>
      </c>
      <c r="H9" s="14">
        <v>2</v>
      </c>
      <c r="I9" s="14">
        <v>0</v>
      </c>
    </row>
    <row r="10" spans="1:9" x14ac:dyDescent="0.3">
      <c r="A10" s="1"/>
      <c r="G10" s="14">
        <v>4</v>
      </c>
      <c r="H10" s="14">
        <v>2</v>
      </c>
      <c r="I10" s="14">
        <v>0</v>
      </c>
    </row>
    <row r="11" spans="1:9" x14ac:dyDescent="0.3">
      <c r="A11" s="1"/>
      <c r="G11" s="14">
        <v>5</v>
      </c>
      <c r="H11" s="14">
        <v>2</v>
      </c>
      <c r="I11" s="14">
        <v>0</v>
      </c>
    </row>
    <row r="12" spans="1:9" x14ac:dyDescent="0.3">
      <c r="A12" s="1"/>
      <c r="G12" s="14">
        <v>1</v>
      </c>
      <c r="H12" s="14">
        <v>3</v>
      </c>
      <c r="I12" s="14">
        <v>0</v>
      </c>
    </row>
    <row r="13" spans="1:9" x14ac:dyDescent="0.3">
      <c r="A13" s="1"/>
      <c r="G13" s="14">
        <v>2</v>
      </c>
      <c r="H13" s="14">
        <v>3</v>
      </c>
      <c r="I13" s="14">
        <v>0</v>
      </c>
    </row>
    <row r="14" spans="1:9" x14ac:dyDescent="0.3">
      <c r="A14" s="1"/>
      <c r="G14" s="14">
        <v>3</v>
      </c>
      <c r="H14" s="14">
        <v>3</v>
      </c>
      <c r="I14" s="14">
        <v>0</v>
      </c>
    </row>
    <row r="15" spans="1:9" x14ac:dyDescent="0.3">
      <c r="G15" s="14">
        <v>4</v>
      </c>
      <c r="H15" s="14">
        <v>3</v>
      </c>
      <c r="I15" s="14">
        <v>0</v>
      </c>
    </row>
    <row r="16" spans="1:9" x14ac:dyDescent="0.3">
      <c r="G16" s="14">
        <v>5</v>
      </c>
      <c r="H16" s="14">
        <v>3</v>
      </c>
      <c r="I16" s="14">
        <v>0</v>
      </c>
    </row>
    <row r="17" spans="7:9" x14ac:dyDescent="0.3">
      <c r="G17" s="14">
        <v>1</v>
      </c>
      <c r="H17" s="14">
        <v>4</v>
      </c>
      <c r="I17" s="14">
        <v>0</v>
      </c>
    </row>
    <row r="18" spans="7:9" x14ac:dyDescent="0.3">
      <c r="G18" s="14">
        <v>2</v>
      </c>
      <c r="H18" s="14">
        <v>4</v>
      </c>
      <c r="I18" s="14">
        <v>0</v>
      </c>
    </row>
    <row r="19" spans="7:9" x14ac:dyDescent="0.3">
      <c r="G19" s="14">
        <v>3</v>
      </c>
      <c r="H19" s="14">
        <v>4</v>
      </c>
      <c r="I19" s="14">
        <v>0</v>
      </c>
    </row>
    <row r="20" spans="7:9" x14ac:dyDescent="0.3">
      <c r="G20" s="14">
        <v>4</v>
      </c>
      <c r="H20" s="14">
        <v>4</v>
      </c>
      <c r="I20" s="14">
        <v>0</v>
      </c>
    </row>
    <row r="21" spans="7:9" x14ac:dyDescent="0.3">
      <c r="G21" s="14">
        <v>5</v>
      </c>
      <c r="H21" s="14">
        <v>4</v>
      </c>
      <c r="I21" s="14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I9"/>
  <sheetViews>
    <sheetView showGridLines="0" zoomScaleNormal="100" workbookViewId="0">
      <selection activeCell="I3" sqref="I3"/>
    </sheetView>
  </sheetViews>
  <sheetFormatPr defaultColWidth="9.109375" defaultRowHeight="13.8" x14ac:dyDescent="0.3"/>
  <cols>
    <col min="1" max="31" width="10.6640625" style="8" customWidth="1"/>
    <col min="32" max="16384" width="9.109375" style="8"/>
  </cols>
  <sheetData>
    <row r="1" spans="1:9" x14ac:dyDescent="0.3">
      <c r="B1" s="8" t="s">
        <v>81</v>
      </c>
      <c r="C1" s="8" t="s">
        <v>82</v>
      </c>
      <c r="D1" s="8" t="s">
        <v>83</v>
      </c>
      <c r="E1" s="8" t="s">
        <v>84</v>
      </c>
      <c r="G1" s="8" t="s">
        <v>79</v>
      </c>
      <c r="H1" s="8" t="s">
        <v>78</v>
      </c>
      <c r="I1" s="8" t="s">
        <v>100</v>
      </c>
    </row>
    <row r="2" spans="1:9" x14ac:dyDescent="0.3">
      <c r="A2" s="8" t="s">
        <v>36</v>
      </c>
      <c r="B2" s="19">
        <v>27</v>
      </c>
      <c r="C2" s="19">
        <v>0</v>
      </c>
      <c r="D2" s="19">
        <v>26</v>
      </c>
      <c r="E2" s="19">
        <v>0</v>
      </c>
      <c r="F2" s="20"/>
      <c r="G2" s="8">
        <v>1</v>
      </c>
      <c r="H2" s="21">
        <v>1</v>
      </c>
      <c r="I2" s="20">
        <v>27</v>
      </c>
    </row>
    <row r="3" spans="1:9" x14ac:dyDescent="0.3">
      <c r="A3" s="8" t="s">
        <v>44</v>
      </c>
      <c r="B3" s="19">
        <v>0</v>
      </c>
      <c r="C3" s="19">
        <v>9</v>
      </c>
      <c r="D3" s="19">
        <v>0</v>
      </c>
      <c r="E3" s="19">
        <v>29</v>
      </c>
      <c r="F3" s="20"/>
      <c r="G3" s="8">
        <v>1</v>
      </c>
      <c r="H3" s="21">
        <v>2</v>
      </c>
      <c r="I3" s="20">
        <v>0</v>
      </c>
    </row>
    <row r="4" spans="1:9" x14ac:dyDescent="0.3">
      <c r="G4" s="8">
        <v>1</v>
      </c>
      <c r="H4" s="21">
        <v>3</v>
      </c>
      <c r="I4" s="20">
        <v>26</v>
      </c>
    </row>
    <row r="5" spans="1:9" x14ac:dyDescent="0.3">
      <c r="G5" s="8">
        <v>1</v>
      </c>
      <c r="H5" s="21">
        <v>4</v>
      </c>
      <c r="I5" s="20">
        <v>0</v>
      </c>
    </row>
    <row r="6" spans="1:9" x14ac:dyDescent="0.3">
      <c r="G6" s="8">
        <v>2</v>
      </c>
      <c r="H6" s="21">
        <v>1</v>
      </c>
      <c r="I6" s="20">
        <v>0</v>
      </c>
    </row>
    <row r="7" spans="1:9" x14ac:dyDescent="0.3">
      <c r="G7" s="8">
        <v>2</v>
      </c>
      <c r="H7" s="21">
        <v>2</v>
      </c>
      <c r="I7" s="20">
        <v>9</v>
      </c>
    </row>
    <row r="8" spans="1:9" x14ac:dyDescent="0.3">
      <c r="G8" s="8">
        <v>2</v>
      </c>
      <c r="H8" s="21">
        <v>3</v>
      </c>
      <c r="I8" s="20">
        <v>0</v>
      </c>
    </row>
    <row r="9" spans="1:9" x14ac:dyDescent="0.3">
      <c r="G9" s="8">
        <v>2</v>
      </c>
      <c r="H9" s="21">
        <v>4</v>
      </c>
      <c r="I9" s="20">
        <v>29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E5"/>
  <sheetViews>
    <sheetView showGridLines="0" zoomScaleNormal="100" workbookViewId="0">
      <selection activeCell="D5" sqref="D5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5" x14ac:dyDescent="0.3">
      <c r="A1" s="8" t="s">
        <v>101</v>
      </c>
      <c r="B1" s="8">
        <v>2</v>
      </c>
      <c r="C1" s="8" t="s">
        <v>88</v>
      </c>
      <c r="D1" s="8" t="s">
        <v>78</v>
      </c>
      <c r="E1" s="8" t="s">
        <v>102</v>
      </c>
    </row>
    <row r="2" spans="1:5" x14ac:dyDescent="0.3">
      <c r="A2" s="8" t="s">
        <v>103</v>
      </c>
      <c r="B2" s="8">
        <v>2</v>
      </c>
      <c r="C2" s="8" t="s">
        <v>88</v>
      </c>
      <c r="D2" s="21">
        <v>1</v>
      </c>
      <c r="E2" s="20">
        <v>2</v>
      </c>
    </row>
    <row r="3" spans="1:5" x14ac:dyDescent="0.3">
      <c r="A3" s="8" t="s">
        <v>104</v>
      </c>
      <c r="B3" s="8">
        <v>4</v>
      </c>
      <c r="C3" s="8" t="s">
        <v>88</v>
      </c>
      <c r="D3" s="21">
        <v>2</v>
      </c>
      <c r="E3" s="20">
        <v>2</v>
      </c>
    </row>
    <row r="4" spans="1:5" x14ac:dyDescent="0.3">
      <c r="A4" s="8" t="s">
        <v>105</v>
      </c>
      <c r="B4" s="8">
        <v>4</v>
      </c>
      <c r="C4" s="8" t="s">
        <v>88</v>
      </c>
      <c r="D4" s="21">
        <v>3</v>
      </c>
      <c r="E4" s="20">
        <v>4</v>
      </c>
    </row>
    <row r="5" spans="1:5" x14ac:dyDescent="0.3">
      <c r="D5" s="21">
        <v>4</v>
      </c>
      <c r="E5" s="20">
        <v>4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S121"/>
  <sheetViews>
    <sheetView showGridLines="0" topLeftCell="B1" zoomScaleNormal="100" workbookViewId="0">
      <selection activeCell="P98" sqref="P98:S121"/>
    </sheetView>
  </sheetViews>
  <sheetFormatPr defaultColWidth="9.109375" defaultRowHeight="13.8" x14ac:dyDescent="0.3"/>
  <cols>
    <col min="1" max="13" width="10.6640625" style="8" customWidth="1"/>
    <col min="14" max="16384" width="9.109375" style="8"/>
  </cols>
  <sheetData>
    <row r="1" spans="1:19" x14ac:dyDescent="0.3">
      <c r="C1" s="8" t="s">
        <v>37</v>
      </c>
      <c r="D1" s="8" t="s">
        <v>45</v>
      </c>
      <c r="E1" s="8" t="s">
        <v>50</v>
      </c>
      <c r="F1" s="8" t="s">
        <v>54</v>
      </c>
      <c r="G1" s="8" t="s">
        <v>58</v>
      </c>
      <c r="H1" s="8" t="s">
        <v>61</v>
      </c>
      <c r="I1" s="8" t="s">
        <v>64</v>
      </c>
      <c r="J1" s="8" t="s">
        <v>66</v>
      </c>
      <c r="K1" s="8" t="s">
        <v>69</v>
      </c>
      <c r="L1" s="8" t="s">
        <v>72</v>
      </c>
      <c r="M1" s="8" t="s">
        <v>74</v>
      </c>
      <c r="N1" s="8" t="s">
        <v>75</v>
      </c>
      <c r="P1" s="8" t="s">
        <v>76</v>
      </c>
      <c r="Q1" s="8" t="s">
        <v>79</v>
      </c>
      <c r="R1" s="8" t="s">
        <v>80</v>
      </c>
      <c r="S1" s="8" t="s">
        <v>106</v>
      </c>
    </row>
    <row r="2" spans="1:19" x14ac:dyDescent="0.3">
      <c r="A2" s="8" t="s">
        <v>34</v>
      </c>
      <c r="B2" s="8" t="s">
        <v>36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P2" s="8">
        <v>1</v>
      </c>
      <c r="Q2" s="8">
        <v>1</v>
      </c>
      <c r="R2" s="8">
        <v>1</v>
      </c>
      <c r="S2" s="8">
        <v>1</v>
      </c>
    </row>
    <row r="3" spans="1:19" x14ac:dyDescent="0.3">
      <c r="A3" s="8" t="s">
        <v>34</v>
      </c>
      <c r="B3" s="8" t="s">
        <v>44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P3" s="8">
        <v>1</v>
      </c>
      <c r="Q3" s="8">
        <v>1</v>
      </c>
      <c r="R3" s="8">
        <v>2</v>
      </c>
      <c r="S3" s="8">
        <v>1</v>
      </c>
    </row>
    <row r="4" spans="1:19" x14ac:dyDescent="0.3">
      <c r="A4" s="8" t="s">
        <v>41</v>
      </c>
      <c r="B4" s="8" t="s">
        <v>36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P4" s="8">
        <v>1</v>
      </c>
      <c r="Q4" s="8">
        <v>1</v>
      </c>
      <c r="R4" s="8">
        <v>3</v>
      </c>
      <c r="S4" s="8">
        <v>1</v>
      </c>
    </row>
    <row r="5" spans="1:19" x14ac:dyDescent="0.3">
      <c r="A5" s="8" t="s">
        <v>41</v>
      </c>
      <c r="B5" s="8" t="s">
        <v>44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P5" s="8">
        <v>1</v>
      </c>
      <c r="Q5" s="8">
        <v>1</v>
      </c>
      <c r="R5" s="8">
        <v>4</v>
      </c>
      <c r="S5" s="8">
        <v>1</v>
      </c>
    </row>
    <row r="6" spans="1:19" x14ac:dyDescent="0.3">
      <c r="A6" s="8" t="s">
        <v>57</v>
      </c>
      <c r="B6" s="8" t="s">
        <v>36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P6" s="8">
        <v>1</v>
      </c>
      <c r="Q6" s="8">
        <v>1</v>
      </c>
      <c r="R6" s="8">
        <v>5</v>
      </c>
      <c r="S6" s="8">
        <v>1</v>
      </c>
    </row>
    <row r="7" spans="1:19" x14ac:dyDescent="0.3">
      <c r="A7" s="8" t="s">
        <v>57</v>
      </c>
      <c r="B7" s="8" t="s">
        <v>44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P7" s="8">
        <v>1</v>
      </c>
      <c r="Q7" s="8">
        <v>1</v>
      </c>
      <c r="R7" s="8">
        <v>6</v>
      </c>
      <c r="S7" s="8">
        <v>1</v>
      </c>
    </row>
    <row r="8" spans="1:19" x14ac:dyDescent="0.3">
      <c r="A8" s="8" t="s">
        <v>53</v>
      </c>
      <c r="B8" s="8" t="s">
        <v>36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P8" s="8">
        <v>1</v>
      </c>
      <c r="Q8" s="8">
        <v>1</v>
      </c>
      <c r="R8" s="8">
        <v>7</v>
      </c>
      <c r="S8" s="8">
        <v>1</v>
      </c>
    </row>
    <row r="9" spans="1:19" x14ac:dyDescent="0.3">
      <c r="A9" s="8" t="s">
        <v>53</v>
      </c>
      <c r="B9" s="8" t="s">
        <v>44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P9" s="8">
        <v>1</v>
      </c>
      <c r="Q9" s="8">
        <v>1</v>
      </c>
      <c r="R9" s="8">
        <v>8</v>
      </c>
      <c r="S9" s="8">
        <v>1</v>
      </c>
    </row>
    <row r="10" spans="1:19" x14ac:dyDescent="0.3">
      <c r="A10" s="8" t="s">
        <v>48</v>
      </c>
      <c r="B10" s="8" t="s">
        <v>36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P10" s="8">
        <v>1</v>
      </c>
      <c r="Q10" s="8">
        <v>1</v>
      </c>
      <c r="R10" s="8">
        <v>9</v>
      </c>
      <c r="S10" s="8">
        <v>1</v>
      </c>
    </row>
    <row r="11" spans="1:19" x14ac:dyDescent="0.3">
      <c r="A11" s="8" t="s">
        <v>48</v>
      </c>
      <c r="B11" s="8" t="s">
        <v>44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P11" s="8">
        <v>1</v>
      </c>
      <c r="Q11" s="8">
        <v>1</v>
      </c>
      <c r="R11" s="8">
        <v>10</v>
      </c>
      <c r="S11" s="8">
        <v>1</v>
      </c>
    </row>
    <row r="12" spans="1:19" x14ac:dyDescent="0.3">
      <c r="P12" s="8">
        <v>1</v>
      </c>
      <c r="Q12" s="8">
        <v>1</v>
      </c>
      <c r="R12" s="8">
        <v>11</v>
      </c>
      <c r="S12" s="8">
        <v>1</v>
      </c>
    </row>
    <row r="13" spans="1:19" x14ac:dyDescent="0.3">
      <c r="P13" s="8">
        <v>1</v>
      </c>
      <c r="Q13" s="8">
        <v>1</v>
      </c>
      <c r="R13" s="8">
        <v>12</v>
      </c>
      <c r="S13" s="8">
        <v>1</v>
      </c>
    </row>
    <row r="14" spans="1:19" x14ac:dyDescent="0.3">
      <c r="P14" s="8">
        <v>1</v>
      </c>
      <c r="Q14" s="8">
        <v>2</v>
      </c>
      <c r="R14" s="8">
        <v>1</v>
      </c>
      <c r="S14" s="8">
        <v>1</v>
      </c>
    </row>
    <row r="15" spans="1:19" x14ac:dyDescent="0.3">
      <c r="P15" s="8">
        <v>1</v>
      </c>
      <c r="Q15" s="8">
        <v>2</v>
      </c>
      <c r="R15" s="8">
        <v>2</v>
      </c>
      <c r="S15" s="8">
        <v>1</v>
      </c>
    </row>
    <row r="16" spans="1:19" x14ac:dyDescent="0.3">
      <c r="P16" s="8">
        <v>1</v>
      </c>
      <c r="Q16" s="8">
        <v>2</v>
      </c>
      <c r="R16" s="8">
        <v>3</v>
      </c>
      <c r="S16" s="8">
        <v>1</v>
      </c>
    </row>
    <row r="17" spans="16:19" x14ac:dyDescent="0.3">
      <c r="P17" s="8">
        <v>1</v>
      </c>
      <c r="Q17" s="8">
        <v>2</v>
      </c>
      <c r="R17" s="8">
        <v>4</v>
      </c>
      <c r="S17" s="8">
        <v>1</v>
      </c>
    </row>
    <row r="18" spans="16:19" x14ac:dyDescent="0.3">
      <c r="P18" s="8">
        <v>1</v>
      </c>
      <c r="Q18" s="8">
        <v>2</v>
      </c>
      <c r="R18" s="8">
        <v>5</v>
      </c>
      <c r="S18" s="8">
        <v>1</v>
      </c>
    </row>
    <row r="19" spans="16:19" x14ac:dyDescent="0.3">
      <c r="P19" s="8">
        <v>1</v>
      </c>
      <c r="Q19" s="8">
        <v>2</v>
      </c>
      <c r="R19" s="8">
        <v>6</v>
      </c>
      <c r="S19" s="8">
        <v>1</v>
      </c>
    </row>
    <row r="20" spans="16:19" x14ac:dyDescent="0.3">
      <c r="P20" s="8">
        <v>1</v>
      </c>
      <c r="Q20" s="8">
        <v>2</v>
      </c>
      <c r="R20" s="8">
        <v>7</v>
      </c>
      <c r="S20" s="8">
        <v>1</v>
      </c>
    </row>
    <row r="21" spans="16:19" x14ac:dyDescent="0.3">
      <c r="P21" s="8">
        <v>1</v>
      </c>
      <c r="Q21" s="8">
        <v>2</v>
      </c>
      <c r="R21" s="8">
        <v>8</v>
      </c>
      <c r="S21" s="8">
        <v>1</v>
      </c>
    </row>
    <row r="22" spans="16:19" x14ac:dyDescent="0.3">
      <c r="P22" s="8">
        <v>1</v>
      </c>
      <c r="Q22" s="8">
        <v>2</v>
      </c>
      <c r="R22" s="8">
        <v>9</v>
      </c>
      <c r="S22" s="8">
        <v>1</v>
      </c>
    </row>
    <row r="23" spans="16:19" x14ac:dyDescent="0.3">
      <c r="P23" s="8">
        <v>1</v>
      </c>
      <c r="Q23" s="8">
        <v>2</v>
      </c>
      <c r="R23" s="8">
        <v>10</v>
      </c>
      <c r="S23" s="8">
        <v>1</v>
      </c>
    </row>
    <row r="24" spans="16:19" x14ac:dyDescent="0.3">
      <c r="P24" s="8">
        <v>1</v>
      </c>
      <c r="Q24" s="8">
        <v>2</v>
      </c>
      <c r="R24" s="8">
        <v>11</v>
      </c>
      <c r="S24" s="8">
        <v>1</v>
      </c>
    </row>
    <row r="25" spans="16:19" x14ac:dyDescent="0.3">
      <c r="P25" s="8">
        <v>1</v>
      </c>
      <c r="Q25" s="8">
        <v>2</v>
      </c>
      <c r="R25" s="8">
        <v>12</v>
      </c>
      <c r="S25" s="8">
        <v>1</v>
      </c>
    </row>
    <row r="26" spans="16:19" x14ac:dyDescent="0.3">
      <c r="P26" s="8">
        <v>2</v>
      </c>
      <c r="Q26" s="8">
        <v>1</v>
      </c>
      <c r="R26" s="8">
        <v>1</v>
      </c>
      <c r="S26" s="8">
        <v>1</v>
      </c>
    </row>
    <row r="27" spans="16:19" x14ac:dyDescent="0.3">
      <c r="P27" s="8">
        <v>2</v>
      </c>
      <c r="Q27" s="8">
        <v>1</v>
      </c>
      <c r="R27" s="8">
        <v>2</v>
      </c>
      <c r="S27" s="8">
        <v>1</v>
      </c>
    </row>
    <row r="28" spans="16:19" x14ac:dyDescent="0.3">
      <c r="P28" s="8">
        <v>2</v>
      </c>
      <c r="Q28" s="8">
        <v>1</v>
      </c>
      <c r="R28" s="8">
        <v>3</v>
      </c>
      <c r="S28" s="8">
        <v>1</v>
      </c>
    </row>
    <row r="29" spans="16:19" x14ac:dyDescent="0.3">
      <c r="P29" s="8">
        <v>2</v>
      </c>
      <c r="Q29" s="8">
        <v>1</v>
      </c>
      <c r="R29" s="8">
        <v>4</v>
      </c>
      <c r="S29" s="8">
        <v>1</v>
      </c>
    </row>
    <row r="30" spans="16:19" x14ac:dyDescent="0.3">
      <c r="P30" s="8">
        <v>2</v>
      </c>
      <c r="Q30" s="8">
        <v>1</v>
      </c>
      <c r="R30" s="8">
        <v>5</v>
      </c>
      <c r="S30" s="8">
        <v>1</v>
      </c>
    </row>
    <row r="31" spans="16:19" x14ac:dyDescent="0.3">
      <c r="P31" s="8">
        <v>2</v>
      </c>
      <c r="Q31" s="8">
        <v>1</v>
      </c>
      <c r="R31" s="8">
        <v>6</v>
      </c>
      <c r="S31" s="8">
        <v>1</v>
      </c>
    </row>
    <row r="32" spans="16:19" x14ac:dyDescent="0.3">
      <c r="P32" s="8">
        <v>2</v>
      </c>
      <c r="Q32" s="8">
        <v>1</v>
      </c>
      <c r="R32" s="8">
        <v>7</v>
      </c>
      <c r="S32" s="8">
        <v>1</v>
      </c>
    </row>
    <row r="33" spans="16:19" x14ac:dyDescent="0.3">
      <c r="P33" s="8">
        <v>2</v>
      </c>
      <c r="Q33" s="8">
        <v>1</v>
      </c>
      <c r="R33" s="8">
        <v>8</v>
      </c>
      <c r="S33" s="8">
        <v>1</v>
      </c>
    </row>
    <row r="34" spans="16:19" x14ac:dyDescent="0.3">
      <c r="P34" s="8">
        <v>2</v>
      </c>
      <c r="Q34" s="8">
        <v>1</v>
      </c>
      <c r="R34" s="8">
        <v>9</v>
      </c>
      <c r="S34" s="8">
        <v>1</v>
      </c>
    </row>
    <row r="35" spans="16:19" x14ac:dyDescent="0.3">
      <c r="P35" s="8">
        <v>2</v>
      </c>
      <c r="Q35" s="8">
        <v>1</v>
      </c>
      <c r="R35" s="8">
        <v>10</v>
      </c>
      <c r="S35" s="8">
        <v>1</v>
      </c>
    </row>
    <row r="36" spans="16:19" x14ac:dyDescent="0.3">
      <c r="P36" s="8">
        <v>2</v>
      </c>
      <c r="Q36" s="8">
        <v>1</v>
      </c>
      <c r="R36" s="8">
        <v>11</v>
      </c>
      <c r="S36" s="8">
        <v>1</v>
      </c>
    </row>
    <row r="37" spans="16:19" x14ac:dyDescent="0.3">
      <c r="P37" s="8">
        <v>2</v>
      </c>
      <c r="Q37" s="8">
        <v>1</v>
      </c>
      <c r="R37" s="8">
        <v>12</v>
      </c>
      <c r="S37" s="8">
        <v>1</v>
      </c>
    </row>
    <row r="38" spans="16:19" x14ac:dyDescent="0.3">
      <c r="P38" s="8">
        <v>2</v>
      </c>
      <c r="Q38" s="8">
        <v>2</v>
      </c>
      <c r="R38" s="8">
        <v>1</v>
      </c>
      <c r="S38" s="8">
        <v>1</v>
      </c>
    </row>
    <row r="39" spans="16:19" x14ac:dyDescent="0.3">
      <c r="P39" s="8">
        <v>2</v>
      </c>
      <c r="Q39" s="8">
        <v>2</v>
      </c>
      <c r="R39" s="8">
        <v>2</v>
      </c>
      <c r="S39" s="8">
        <v>1</v>
      </c>
    </row>
    <row r="40" spans="16:19" x14ac:dyDescent="0.3">
      <c r="P40" s="8">
        <v>2</v>
      </c>
      <c r="Q40" s="8">
        <v>2</v>
      </c>
      <c r="R40" s="8">
        <v>3</v>
      </c>
      <c r="S40" s="8">
        <v>1</v>
      </c>
    </row>
    <row r="41" spans="16:19" x14ac:dyDescent="0.3">
      <c r="P41" s="8">
        <v>2</v>
      </c>
      <c r="Q41" s="8">
        <v>2</v>
      </c>
      <c r="R41" s="8">
        <v>4</v>
      </c>
      <c r="S41" s="8">
        <v>1</v>
      </c>
    </row>
    <row r="42" spans="16:19" x14ac:dyDescent="0.3">
      <c r="P42" s="8">
        <v>2</v>
      </c>
      <c r="Q42" s="8">
        <v>2</v>
      </c>
      <c r="R42" s="8">
        <v>5</v>
      </c>
      <c r="S42" s="8">
        <v>1</v>
      </c>
    </row>
    <row r="43" spans="16:19" x14ac:dyDescent="0.3">
      <c r="P43" s="8">
        <v>2</v>
      </c>
      <c r="Q43" s="8">
        <v>2</v>
      </c>
      <c r="R43" s="8">
        <v>6</v>
      </c>
      <c r="S43" s="8">
        <v>1</v>
      </c>
    </row>
    <row r="44" spans="16:19" x14ac:dyDescent="0.3">
      <c r="P44" s="8">
        <v>2</v>
      </c>
      <c r="Q44" s="8">
        <v>2</v>
      </c>
      <c r="R44" s="8">
        <v>7</v>
      </c>
      <c r="S44" s="8">
        <v>1</v>
      </c>
    </row>
    <row r="45" spans="16:19" x14ac:dyDescent="0.3">
      <c r="P45" s="8">
        <v>2</v>
      </c>
      <c r="Q45" s="8">
        <v>2</v>
      </c>
      <c r="R45" s="8">
        <v>8</v>
      </c>
      <c r="S45" s="8">
        <v>1</v>
      </c>
    </row>
    <row r="46" spans="16:19" x14ac:dyDescent="0.3">
      <c r="P46" s="8">
        <v>2</v>
      </c>
      <c r="Q46" s="8">
        <v>2</v>
      </c>
      <c r="R46" s="8">
        <v>9</v>
      </c>
      <c r="S46" s="8">
        <v>1</v>
      </c>
    </row>
    <row r="47" spans="16:19" x14ac:dyDescent="0.3">
      <c r="P47" s="8">
        <v>2</v>
      </c>
      <c r="Q47" s="8">
        <v>2</v>
      </c>
      <c r="R47" s="8">
        <v>10</v>
      </c>
      <c r="S47" s="8">
        <v>1</v>
      </c>
    </row>
    <row r="48" spans="16:19" x14ac:dyDescent="0.3">
      <c r="P48" s="8">
        <v>2</v>
      </c>
      <c r="Q48" s="8">
        <v>2</v>
      </c>
      <c r="R48" s="8">
        <v>11</v>
      </c>
      <c r="S48" s="8">
        <v>1</v>
      </c>
    </row>
    <row r="49" spans="16:19" x14ac:dyDescent="0.3">
      <c r="P49" s="8">
        <v>2</v>
      </c>
      <c r="Q49" s="8">
        <v>2</v>
      </c>
      <c r="R49" s="8">
        <v>12</v>
      </c>
      <c r="S49" s="8">
        <v>1</v>
      </c>
    </row>
    <row r="50" spans="16:19" x14ac:dyDescent="0.3">
      <c r="P50" s="8">
        <v>3</v>
      </c>
      <c r="Q50" s="8">
        <v>1</v>
      </c>
      <c r="R50" s="8">
        <v>1</v>
      </c>
      <c r="S50" s="8">
        <v>1</v>
      </c>
    </row>
    <row r="51" spans="16:19" x14ac:dyDescent="0.3">
      <c r="P51" s="8">
        <v>3</v>
      </c>
      <c r="Q51" s="8">
        <v>1</v>
      </c>
      <c r="R51" s="8">
        <v>2</v>
      </c>
      <c r="S51" s="8">
        <v>1</v>
      </c>
    </row>
    <row r="52" spans="16:19" x14ac:dyDescent="0.3">
      <c r="P52" s="8">
        <v>3</v>
      </c>
      <c r="Q52" s="8">
        <v>1</v>
      </c>
      <c r="R52" s="8">
        <v>3</v>
      </c>
      <c r="S52" s="8">
        <v>1</v>
      </c>
    </row>
    <row r="53" spans="16:19" x14ac:dyDescent="0.3">
      <c r="P53" s="8">
        <v>3</v>
      </c>
      <c r="Q53" s="8">
        <v>1</v>
      </c>
      <c r="R53" s="8">
        <v>4</v>
      </c>
      <c r="S53" s="8">
        <v>1</v>
      </c>
    </row>
    <row r="54" spans="16:19" x14ac:dyDescent="0.3">
      <c r="P54" s="8">
        <v>3</v>
      </c>
      <c r="Q54" s="8">
        <v>1</v>
      </c>
      <c r="R54" s="8">
        <v>5</v>
      </c>
      <c r="S54" s="8">
        <v>1</v>
      </c>
    </row>
    <row r="55" spans="16:19" x14ac:dyDescent="0.3">
      <c r="P55" s="8">
        <v>3</v>
      </c>
      <c r="Q55" s="8">
        <v>1</v>
      </c>
      <c r="R55" s="8">
        <v>6</v>
      </c>
      <c r="S55" s="8">
        <v>1</v>
      </c>
    </row>
    <row r="56" spans="16:19" x14ac:dyDescent="0.3">
      <c r="P56" s="8">
        <v>3</v>
      </c>
      <c r="Q56" s="8">
        <v>1</v>
      </c>
      <c r="R56" s="8">
        <v>7</v>
      </c>
      <c r="S56" s="8">
        <v>1</v>
      </c>
    </row>
    <row r="57" spans="16:19" x14ac:dyDescent="0.3">
      <c r="P57" s="8">
        <v>3</v>
      </c>
      <c r="Q57" s="8">
        <v>1</v>
      </c>
      <c r="R57" s="8">
        <v>8</v>
      </c>
      <c r="S57" s="8">
        <v>1</v>
      </c>
    </row>
    <row r="58" spans="16:19" x14ac:dyDescent="0.3">
      <c r="P58" s="8">
        <v>3</v>
      </c>
      <c r="Q58" s="8">
        <v>1</v>
      </c>
      <c r="R58" s="8">
        <v>9</v>
      </c>
      <c r="S58" s="8">
        <v>1</v>
      </c>
    </row>
    <row r="59" spans="16:19" x14ac:dyDescent="0.3">
      <c r="P59" s="8">
        <v>3</v>
      </c>
      <c r="Q59" s="8">
        <v>1</v>
      </c>
      <c r="R59" s="8">
        <v>10</v>
      </c>
      <c r="S59" s="8">
        <v>1</v>
      </c>
    </row>
    <row r="60" spans="16:19" x14ac:dyDescent="0.3">
      <c r="P60" s="8">
        <v>3</v>
      </c>
      <c r="Q60" s="8">
        <v>1</v>
      </c>
      <c r="R60" s="8">
        <v>11</v>
      </c>
      <c r="S60" s="8">
        <v>1</v>
      </c>
    </row>
    <row r="61" spans="16:19" x14ac:dyDescent="0.3">
      <c r="P61" s="8">
        <v>3</v>
      </c>
      <c r="Q61" s="8">
        <v>1</v>
      </c>
      <c r="R61" s="8">
        <v>12</v>
      </c>
      <c r="S61" s="8">
        <v>1</v>
      </c>
    </row>
    <row r="62" spans="16:19" x14ac:dyDescent="0.3">
      <c r="P62" s="8">
        <v>3</v>
      </c>
      <c r="Q62" s="8">
        <v>2</v>
      </c>
      <c r="R62" s="8">
        <v>1</v>
      </c>
      <c r="S62" s="8">
        <v>1</v>
      </c>
    </row>
    <row r="63" spans="16:19" x14ac:dyDescent="0.3">
      <c r="P63" s="8">
        <v>3</v>
      </c>
      <c r="Q63" s="8">
        <v>2</v>
      </c>
      <c r="R63" s="8">
        <v>2</v>
      </c>
      <c r="S63" s="8">
        <v>1</v>
      </c>
    </row>
    <row r="64" spans="16:19" x14ac:dyDescent="0.3">
      <c r="P64" s="8">
        <v>3</v>
      </c>
      <c r="Q64" s="8">
        <v>2</v>
      </c>
      <c r="R64" s="8">
        <v>3</v>
      </c>
      <c r="S64" s="8">
        <v>1</v>
      </c>
    </row>
    <row r="65" spans="16:19" x14ac:dyDescent="0.3">
      <c r="P65" s="8">
        <v>3</v>
      </c>
      <c r="Q65" s="8">
        <v>2</v>
      </c>
      <c r="R65" s="8">
        <v>4</v>
      </c>
      <c r="S65" s="8">
        <v>1</v>
      </c>
    </row>
    <row r="66" spans="16:19" x14ac:dyDescent="0.3">
      <c r="P66" s="8">
        <v>3</v>
      </c>
      <c r="Q66" s="8">
        <v>2</v>
      </c>
      <c r="R66" s="8">
        <v>5</v>
      </c>
      <c r="S66" s="8">
        <v>1</v>
      </c>
    </row>
    <row r="67" spans="16:19" x14ac:dyDescent="0.3">
      <c r="P67" s="8">
        <v>3</v>
      </c>
      <c r="Q67" s="8">
        <v>2</v>
      </c>
      <c r="R67" s="8">
        <v>6</v>
      </c>
      <c r="S67" s="8">
        <v>1</v>
      </c>
    </row>
    <row r="68" spans="16:19" x14ac:dyDescent="0.3">
      <c r="P68" s="8">
        <v>3</v>
      </c>
      <c r="Q68" s="8">
        <v>2</v>
      </c>
      <c r="R68" s="8">
        <v>7</v>
      </c>
      <c r="S68" s="8">
        <v>1</v>
      </c>
    </row>
    <row r="69" spans="16:19" x14ac:dyDescent="0.3">
      <c r="P69" s="8">
        <v>3</v>
      </c>
      <c r="Q69" s="8">
        <v>2</v>
      </c>
      <c r="R69" s="8">
        <v>8</v>
      </c>
      <c r="S69" s="8">
        <v>1</v>
      </c>
    </row>
    <row r="70" spans="16:19" x14ac:dyDescent="0.3">
      <c r="P70" s="8">
        <v>3</v>
      </c>
      <c r="Q70" s="8">
        <v>2</v>
      </c>
      <c r="R70" s="8">
        <v>9</v>
      </c>
      <c r="S70" s="8">
        <v>1</v>
      </c>
    </row>
    <row r="71" spans="16:19" x14ac:dyDescent="0.3">
      <c r="P71" s="8">
        <v>3</v>
      </c>
      <c r="Q71" s="8">
        <v>2</v>
      </c>
      <c r="R71" s="8">
        <v>10</v>
      </c>
      <c r="S71" s="8">
        <v>1</v>
      </c>
    </row>
    <row r="72" spans="16:19" x14ac:dyDescent="0.3">
      <c r="P72" s="8">
        <v>3</v>
      </c>
      <c r="Q72" s="8">
        <v>2</v>
      </c>
      <c r="R72" s="8">
        <v>11</v>
      </c>
      <c r="S72" s="8">
        <v>1</v>
      </c>
    </row>
    <row r="73" spans="16:19" x14ac:dyDescent="0.3">
      <c r="P73" s="8">
        <v>3</v>
      </c>
      <c r="Q73" s="8">
        <v>2</v>
      </c>
      <c r="R73" s="8">
        <v>12</v>
      </c>
      <c r="S73" s="8">
        <v>1</v>
      </c>
    </row>
    <row r="74" spans="16:19" x14ac:dyDescent="0.3">
      <c r="P74" s="8">
        <v>4</v>
      </c>
      <c r="Q74" s="8">
        <v>1</v>
      </c>
      <c r="R74" s="8">
        <v>1</v>
      </c>
      <c r="S74" s="8">
        <v>1</v>
      </c>
    </row>
    <row r="75" spans="16:19" x14ac:dyDescent="0.3">
      <c r="P75" s="8">
        <v>4</v>
      </c>
      <c r="Q75" s="8">
        <v>1</v>
      </c>
      <c r="R75" s="8">
        <v>2</v>
      </c>
      <c r="S75" s="8">
        <v>1</v>
      </c>
    </row>
    <row r="76" spans="16:19" x14ac:dyDescent="0.3">
      <c r="P76" s="8">
        <v>4</v>
      </c>
      <c r="Q76" s="8">
        <v>1</v>
      </c>
      <c r="R76" s="8">
        <v>3</v>
      </c>
      <c r="S76" s="8">
        <v>1</v>
      </c>
    </row>
    <row r="77" spans="16:19" x14ac:dyDescent="0.3">
      <c r="P77" s="8">
        <v>4</v>
      </c>
      <c r="Q77" s="8">
        <v>1</v>
      </c>
      <c r="R77" s="8">
        <v>4</v>
      </c>
      <c r="S77" s="8">
        <v>1</v>
      </c>
    </row>
    <row r="78" spans="16:19" x14ac:dyDescent="0.3">
      <c r="P78" s="8">
        <v>4</v>
      </c>
      <c r="Q78" s="8">
        <v>1</v>
      </c>
      <c r="R78" s="8">
        <v>5</v>
      </c>
      <c r="S78" s="8">
        <v>1</v>
      </c>
    </row>
    <row r="79" spans="16:19" x14ac:dyDescent="0.3">
      <c r="P79" s="8">
        <v>4</v>
      </c>
      <c r="Q79" s="8">
        <v>1</v>
      </c>
      <c r="R79" s="8">
        <v>6</v>
      </c>
      <c r="S79" s="8">
        <v>1</v>
      </c>
    </row>
    <row r="80" spans="16:19" x14ac:dyDescent="0.3">
      <c r="P80" s="8">
        <v>4</v>
      </c>
      <c r="Q80" s="8">
        <v>1</v>
      </c>
      <c r="R80" s="8">
        <v>7</v>
      </c>
      <c r="S80" s="8">
        <v>1</v>
      </c>
    </row>
    <row r="81" spans="16:19" x14ac:dyDescent="0.3">
      <c r="P81" s="8">
        <v>4</v>
      </c>
      <c r="Q81" s="8">
        <v>1</v>
      </c>
      <c r="R81" s="8">
        <v>8</v>
      </c>
      <c r="S81" s="8">
        <v>1</v>
      </c>
    </row>
    <row r="82" spans="16:19" x14ac:dyDescent="0.3">
      <c r="P82" s="8">
        <v>4</v>
      </c>
      <c r="Q82" s="8">
        <v>1</v>
      </c>
      <c r="R82" s="8">
        <v>9</v>
      </c>
      <c r="S82" s="8">
        <v>1</v>
      </c>
    </row>
    <row r="83" spans="16:19" x14ac:dyDescent="0.3">
      <c r="P83" s="8">
        <v>4</v>
      </c>
      <c r="Q83" s="8">
        <v>1</v>
      </c>
      <c r="R83" s="8">
        <v>10</v>
      </c>
      <c r="S83" s="8">
        <v>1</v>
      </c>
    </row>
    <row r="84" spans="16:19" x14ac:dyDescent="0.3">
      <c r="P84" s="8">
        <v>4</v>
      </c>
      <c r="Q84" s="8">
        <v>1</v>
      </c>
      <c r="R84" s="8">
        <v>11</v>
      </c>
      <c r="S84" s="8">
        <v>1</v>
      </c>
    </row>
    <row r="85" spans="16:19" x14ac:dyDescent="0.3">
      <c r="P85" s="8">
        <v>4</v>
      </c>
      <c r="Q85" s="8">
        <v>1</v>
      </c>
      <c r="R85" s="8">
        <v>12</v>
      </c>
      <c r="S85" s="8">
        <v>1</v>
      </c>
    </row>
    <row r="86" spans="16:19" x14ac:dyDescent="0.3">
      <c r="P86" s="8">
        <v>4</v>
      </c>
      <c r="Q86" s="8">
        <v>2</v>
      </c>
      <c r="R86" s="8">
        <v>1</v>
      </c>
      <c r="S86" s="8">
        <v>1</v>
      </c>
    </row>
    <row r="87" spans="16:19" x14ac:dyDescent="0.3">
      <c r="P87" s="8">
        <v>4</v>
      </c>
      <c r="Q87" s="8">
        <v>2</v>
      </c>
      <c r="R87" s="8">
        <v>2</v>
      </c>
      <c r="S87" s="8">
        <v>1</v>
      </c>
    </row>
    <row r="88" spans="16:19" x14ac:dyDescent="0.3">
      <c r="P88" s="8">
        <v>4</v>
      </c>
      <c r="Q88" s="8">
        <v>2</v>
      </c>
      <c r="R88" s="8">
        <v>3</v>
      </c>
      <c r="S88" s="8">
        <v>1</v>
      </c>
    </row>
    <row r="89" spans="16:19" x14ac:dyDescent="0.3">
      <c r="P89" s="8">
        <v>4</v>
      </c>
      <c r="Q89" s="8">
        <v>2</v>
      </c>
      <c r="R89" s="8">
        <v>4</v>
      </c>
      <c r="S89" s="8">
        <v>1</v>
      </c>
    </row>
    <row r="90" spans="16:19" x14ac:dyDescent="0.3">
      <c r="P90" s="8">
        <v>4</v>
      </c>
      <c r="Q90" s="8">
        <v>2</v>
      </c>
      <c r="R90" s="8">
        <v>5</v>
      </c>
      <c r="S90" s="8">
        <v>1</v>
      </c>
    </row>
    <row r="91" spans="16:19" x14ac:dyDescent="0.3">
      <c r="P91" s="8">
        <v>4</v>
      </c>
      <c r="Q91" s="8">
        <v>2</v>
      </c>
      <c r="R91" s="8">
        <v>6</v>
      </c>
      <c r="S91" s="8">
        <v>1</v>
      </c>
    </row>
    <row r="92" spans="16:19" x14ac:dyDescent="0.3">
      <c r="P92" s="8">
        <v>4</v>
      </c>
      <c r="Q92" s="8">
        <v>2</v>
      </c>
      <c r="R92" s="8">
        <v>7</v>
      </c>
      <c r="S92" s="8">
        <v>1</v>
      </c>
    </row>
    <row r="93" spans="16:19" x14ac:dyDescent="0.3">
      <c r="P93" s="8">
        <v>4</v>
      </c>
      <c r="Q93" s="8">
        <v>2</v>
      </c>
      <c r="R93" s="8">
        <v>8</v>
      </c>
      <c r="S93" s="8">
        <v>1</v>
      </c>
    </row>
    <row r="94" spans="16:19" x14ac:dyDescent="0.3">
      <c r="P94" s="8">
        <v>4</v>
      </c>
      <c r="Q94" s="8">
        <v>2</v>
      </c>
      <c r="R94" s="8">
        <v>9</v>
      </c>
      <c r="S94" s="8">
        <v>1</v>
      </c>
    </row>
    <row r="95" spans="16:19" x14ac:dyDescent="0.3">
      <c r="P95" s="8">
        <v>4</v>
      </c>
      <c r="Q95" s="8">
        <v>2</v>
      </c>
      <c r="R95" s="8">
        <v>10</v>
      </c>
      <c r="S95" s="8">
        <v>1</v>
      </c>
    </row>
    <row r="96" spans="16:19" x14ac:dyDescent="0.3">
      <c r="P96" s="8">
        <v>4</v>
      </c>
      <c r="Q96" s="8">
        <v>2</v>
      </c>
      <c r="R96" s="8">
        <v>11</v>
      </c>
      <c r="S96" s="8">
        <v>1</v>
      </c>
    </row>
    <row r="97" spans="16:19" x14ac:dyDescent="0.3">
      <c r="P97" s="8">
        <v>4</v>
      </c>
      <c r="Q97" s="8">
        <v>2</v>
      </c>
      <c r="R97" s="8">
        <v>12</v>
      </c>
      <c r="S97" s="8">
        <v>1</v>
      </c>
    </row>
    <row r="98" spans="16:19" x14ac:dyDescent="0.3">
      <c r="P98" s="8">
        <v>5</v>
      </c>
      <c r="Q98" s="8">
        <v>1</v>
      </c>
      <c r="R98" s="8">
        <v>1</v>
      </c>
      <c r="S98" s="8">
        <v>1</v>
      </c>
    </row>
    <row r="99" spans="16:19" x14ac:dyDescent="0.3">
      <c r="P99" s="8">
        <v>5</v>
      </c>
      <c r="Q99" s="8">
        <v>1</v>
      </c>
      <c r="R99" s="8">
        <v>2</v>
      </c>
      <c r="S99" s="8">
        <v>1</v>
      </c>
    </row>
    <row r="100" spans="16:19" x14ac:dyDescent="0.3">
      <c r="P100" s="8">
        <v>5</v>
      </c>
      <c r="Q100" s="8">
        <v>1</v>
      </c>
      <c r="R100" s="8">
        <v>3</v>
      </c>
      <c r="S100" s="8">
        <v>1</v>
      </c>
    </row>
    <row r="101" spans="16:19" x14ac:dyDescent="0.3">
      <c r="P101" s="8">
        <v>5</v>
      </c>
      <c r="Q101" s="8">
        <v>1</v>
      </c>
      <c r="R101" s="8">
        <v>4</v>
      </c>
      <c r="S101" s="8">
        <v>1</v>
      </c>
    </row>
    <row r="102" spans="16:19" x14ac:dyDescent="0.3">
      <c r="P102" s="8">
        <v>5</v>
      </c>
      <c r="Q102" s="8">
        <v>1</v>
      </c>
      <c r="R102" s="8">
        <v>5</v>
      </c>
      <c r="S102" s="8">
        <v>1</v>
      </c>
    </row>
    <row r="103" spans="16:19" x14ac:dyDescent="0.3">
      <c r="P103" s="8">
        <v>5</v>
      </c>
      <c r="Q103" s="8">
        <v>1</v>
      </c>
      <c r="R103" s="8">
        <v>6</v>
      </c>
      <c r="S103" s="8">
        <v>1</v>
      </c>
    </row>
    <row r="104" spans="16:19" x14ac:dyDescent="0.3">
      <c r="P104" s="8">
        <v>5</v>
      </c>
      <c r="Q104" s="8">
        <v>1</v>
      </c>
      <c r="R104" s="8">
        <v>7</v>
      </c>
      <c r="S104" s="8">
        <v>1</v>
      </c>
    </row>
    <row r="105" spans="16:19" x14ac:dyDescent="0.3">
      <c r="P105" s="8">
        <v>5</v>
      </c>
      <c r="Q105" s="8">
        <v>1</v>
      </c>
      <c r="R105" s="8">
        <v>8</v>
      </c>
      <c r="S105" s="8">
        <v>1</v>
      </c>
    </row>
    <row r="106" spans="16:19" x14ac:dyDescent="0.3">
      <c r="P106" s="8">
        <v>5</v>
      </c>
      <c r="Q106" s="8">
        <v>1</v>
      </c>
      <c r="R106" s="8">
        <v>9</v>
      </c>
      <c r="S106" s="8">
        <v>1</v>
      </c>
    </row>
    <row r="107" spans="16:19" x14ac:dyDescent="0.3">
      <c r="P107" s="8">
        <v>5</v>
      </c>
      <c r="Q107" s="8">
        <v>1</v>
      </c>
      <c r="R107" s="8">
        <v>10</v>
      </c>
      <c r="S107" s="8">
        <v>1</v>
      </c>
    </row>
    <row r="108" spans="16:19" x14ac:dyDescent="0.3">
      <c r="P108" s="8">
        <v>5</v>
      </c>
      <c r="Q108" s="8">
        <v>1</v>
      </c>
      <c r="R108" s="8">
        <v>11</v>
      </c>
      <c r="S108" s="8">
        <v>1</v>
      </c>
    </row>
    <row r="109" spans="16:19" x14ac:dyDescent="0.3">
      <c r="P109" s="8">
        <v>5</v>
      </c>
      <c r="Q109" s="8">
        <v>1</v>
      </c>
      <c r="R109" s="8">
        <v>12</v>
      </c>
      <c r="S109" s="8">
        <v>1</v>
      </c>
    </row>
    <row r="110" spans="16:19" x14ac:dyDescent="0.3">
      <c r="P110" s="8">
        <v>5</v>
      </c>
      <c r="Q110" s="8">
        <v>2</v>
      </c>
      <c r="R110" s="8">
        <v>1</v>
      </c>
      <c r="S110" s="8">
        <v>1</v>
      </c>
    </row>
    <row r="111" spans="16:19" x14ac:dyDescent="0.3">
      <c r="P111" s="8">
        <v>5</v>
      </c>
      <c r="Q111" s="8">
        <v>2</v>
      </c>
      <c r="R111" s="8">
        <v>2</v>
      </c>
      <c r="S111" s="8">
        <v>1</v>
      </c>
    </row>
    <row r="112" spans="16:19" x14ac:dyDescent="0.3">
      <c r="P112" s="8">
        <v>5</v>
      </c>
      <c r="Q112" s="8">
        <v>2</v>
      </c>
      <c r="R112" s="8">
        <v>3</v>
      </c>
      <c r="S112" s="8">
        <v>1</v>
      </c>
    </row>
    <row r="113" spans="16:19" x14ac:dyDescent="0.3">
      <c r="P113" s="8">
        <v>5</v>
      </c>
      <c r="Q113" s="8">
        <v>2</v>
      </c>
      <c r="R113" s="8">
        <v>4</v>
      </c>
      <c r="S113" s="8">
        <v>1</v>
      </c>
    </row>
    <row r="114" spans="16:19" x14ac:dyDescent="0.3">
      <c r="P114" s="8">
        <v>5</v>
      </c>
      <c r="Q114" s="8">
        <v>2</v>
      </c>
      <c r="R114" s="8">
        <v>5</v>
      </c>
      <c r="S114" s="8">
        <v>1</v>
      </c>
    </row>
    <row r="115" spans="16:19" x14ac:dyDescent="0.3">
      <c r="P115" s="8">
        <v>5</v>
      </c>
      <c r="Q115" s="8">
        <v>2</v>
      </c>
      <c r="R115" s="8">
        <v>6</v>
      </c>
      <c r="S115" s="8">
        <v>1</v>
      </c>
    </row>
    <row r="116" spans="16:19" x14ac:dyDescent="0.3">
      <c r="P116" s="8">
        <v>5</v>
      </c>
      <c r="Q116" s="8">
        <v>2</v>
      </c>
      <c r="R116" s="8">
        <v>7</v>
      </c>
      <c r="S116" s="8">
        <v>1</v>
      </c>
    </row>
    <row r="117" spans="16:19" x14ac:dyDescent="0.3">
      <c r="P117" s="8">
        <v>5</v>
      </c>
      <c r="Q117" s="8">
        <v>2</v>
      </c>
      <c r="R117" s="8">
        <v>8</v>
      </c>
      <c r="S117" s="8">
        <v>1</v>
      </c>
    </row>
    <row r="118" spans="16:19" x14ac:dyDescent="0.3">
      <c r="P118" s="8">
        <v>5</v>
      </c>
      <c r="Q118" s="8">
        <v>2</v>
      </c>
      <c r="R118" s="8">
        <v>9</v>
      </c>
      <c r="S118" s="8">
        <v>1</v>
      </c>
    </row>
    <row r="119" spans="16:19" x14ac:dyDescent="0.3">
      <c r="P119" s="8">
        <v>5</v>
      </c>
      <c r="Q119" s="8">
        <v>2</v>
      </c>
      <c r="R119" s="8">
        <v>10</v>
      </c>
      <c r="S119" s="8">
        <v>1</v>
      </c>
    </row>
    <row r="120" spans="16:19" x14ac:dyDescent="0.3">
      <c r="P120" s="8">
        <v>5</v>
      </c>
      <c r="Q120" s="8">
        <v>2</v>
      </c>
      <c r="R120" s="8">
        <v>11</v>
      </c>
      <c r="S120" s="8">
        <v>1</v>
      </c>
    </row>
    <row r="121" spans="16:19" x14ac:dyDescent="0.3">
      <c r="P121" s="8">
        <v>5</v>
      </c>
      <c r="Q121" s="8">
        <v>2</v>
      </c>
      <c r="R121" s="8">
        <v>12</v>
      </c>
      <c r="S121" s="8">
        <v>1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S121"/>
  <sheetViews>
    <sheetView showGridLines="0" topLeftCell="B1" zoomScaleNormal="100" workbookViewId="0"/>
  </sheetViews>
  <sheetFormatPr defaultColWidth="9.109375" defaultRowHeight="13.8" x14ac:dyDescent="0.3"/>
  <cols>
    <col min="1" max="13" width="10.6640625" style="8" customWidth="1"/>
    <col min="14" max="16384" width="9.109375" style="8"/>
  </cols>
  <sheetData>
    <row r="1" spans="1:19" x14ac:dyDescent="0.3">
      <c r="C1" s="8" t="s">
        <v>37</v>
      </c>
      <c r="D1" s="8" t="s">
        <v>45</v>
      </c>
      <c r="E1" s="8" t="s">
        <v>50</v>
      </c>
      <c r="F1" s="8" t="s">
        <v>54</v>
      </c>
      <c r="G1" s="8" t="s">
        <v>58</v>
      </c>
      <c r="H1" s="8" t="s">
        <v>61</v>
      </c>
      <c r="I1" s="8" t="s">
        <v>64</v>
      </c>
      <c r="J1" s="8" t="s">
        <v>66</v>
      </c>
      <c r="K1" s="8" t="s">
        <v>69</v>
      </c>
      <c r="L1" s="8" t="s">
        <v>72</v>
      </c>
      <c r="M1" s="8" t="s">
        <v>74</v>
      </c>
      <c r="N1" s="8" t="s">
        <v>75</v>
      </c>
      <c r="P1" s="8" t="s">
        <v>76</v>
      </c>
      <c r="Q1" s="8" t="s">
        <v>79</v>
      </c>
      <c r="R1" s="8" t="s">
        <v>80</v>
      </c>
      <c r="S1" s="8" t="s">
        <v>106</v>
      </c>
    </row>
    <row r="2" spans="1:19" x14ac:dyDescent="0.3">
      <c r="A2" s="8" t="s">
        <v>34</v>
      </c>
      <c r="B2" s="8" t="s">
        <v>36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P2" s="8">
        <v>1</v>
      </c>
      <c r="Q2" s="8">
        <v>1</v>
      </c>
      <c r="R2" s="8">
        <v>1</v>
      </c>
      <c r="S2" s="8">
        <v>0</v>
      </c>
    </row>
    <row r="3" spans="1:19" x14ac:dyDescent="0.3">
      <c r="A3" s="8" t="s">
        <v>34</v>
      </c>
      <c r="B3" s="8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P3" s="8">
        <v>1</v>
      </c>
      <c r="Q3" s="8">
        <v>1</v>
      </c>
      <c r="R3" s="8">
        <v>2</v>
      </c>
      <c r="S3" s="8">
        <v>0</v>
      </c>
    </row>
    <row r="4" spans="1:19" x14ac:dyDescent="0.3">
      <c r="A4" s="8" t="s">
        <v>41</v>
      </c>
      <c r="B4" s="8" t="s">
        <v>36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P4" s="8">
        <v>1</v>
      </c>
      <c r="Q4" s="8">
        <v>1</v>
      </c>
      <c r="R4" s="8">
        <v>3</v>
      </c>
      <c r="S4" s="8">
        <v>0</v>
      </c>
    </row>
    <row r="5" spans="1:19" x14ac:dyDescent="0.3">
      <c r="A5" s="8" t="s">
        <v>41</v>
      </c>
      <c r="B5" s="8" t="s">
        <v>44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P5" s="8">
        <v>1</v>
      </c>
      <c r="Q5" s="8">
        <v>1</v>
      </c>
      <c r="R5" s="8">
        <v>4</v>
      </c>
      <c r="S5" s="8">
        <v>0</v>
      </c>
    </row>
    <row r="6" spans="1:19" x14ac:dyDescent="0.3">
      <c r="A6" s="8" t="s">
        <v>57</v>
      </c>
      <c r="B6" s="8" t="s">
        <v>36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P6" s="8">
        <v>1</v>
      </c>
      <c r="Q6" s="8">
        <v>1</v>
      </c>
      <c r="R6" s="8">
        <v>5</v>
      </c>
      <c r="S6" s="8">
        <v>0</v>
      </c>
    </row>
    <row r="7" spans="1:19" x14ac:dyDescent="0.3">
      <c r="A7" s="8" t="s">
        <v>57</v>
      </c>
      <c r="B7" s="8" t="s">
        <v>44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P7" s="8">
        <v>1</v>
      </c>
      <c r="Q7" s="8">
        <v>1</v>
      </c>
      <c r="R7" s="8">
        <v>6</v>
      </c>
      <c r="S7" s="8">
        <v>0</v>
      </c>
    </row>
    <row r="8" spans="1:19" x14ac:dyDescent="0.3">
      <c r="A8" s="8" t="s">
        <v>53</v>
      </c>
      <c r="B8" s="8" t="s">
        <v>36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P8" s="8">
        <v>1</v>
      </c>
      <c r="Q8" s="8">
        <v>1</v>
      </c>
      <c r="R8" s="8">
        <v>7</v>
      </c>
      <c r="S8" s="8">
        <v>0</v>
      </c>
    </row>
    <row r="9" spans="1:19" x14ac:dyDescent="0.3">
      <c r="A9" s="8" t="s">
        <v>53</v>
      </c>
      <c r="B9" s="8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P9" s="8">
        <v>1</v>
      </c>
      <c r="Q9" s="8">
        <v>1</v>
      </c>
      <c r="R9" s="8">
        <v>8</v>
      </c>
      <c r="S9" s="8">
        <v>0</v>
      </c>
    </row>
    <row r="10" spans="1:19" x14ac:dyDescent="0.3">
      <c r="A10" s="8" t="s">
        <v>48</v>
      </c>
      <c r="B10" s="8" t="s">
        <v>36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P10" s="8">
        <v>1</v>
      </c>
      <c r="Q10" s="8">
        <v>1</v>
      </c>
      <c r="R10" s="8">
        <v>9</v>
      </c>
      <c r="S10" s="8">
        <v>0</v>
      </c>
    </row>
    <row r="11" spans="1:19" x14ac:dyDescent="0.3">
      <c r="A11" s="8" t="s">
        <v>48</v>
      </c>
      <c r="B11" s="8" t="s">
        <v>44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P11" s="8">
        <v>1</v>
      </c>
      <c r="Q11" s="8">
        <v>1</v>
      </c>
      <c r="R11" s="8">
        <v>10</v>
      </c>
      <c r="S11" s="8">
        <v>0</v>
      </c>
    </row>
    <row r="12" spans="1:19" x14ac:dyDescent="0.3">
      <c r="P12" s="8">
        <v>1</v>
      </c>
      <c r="Q12" s="8">
        <v>1</v>
      </c>
      <c r="R12" s="8">
        <v>11</v>
      </c>
      <c r="S12" s="8">
        <v>0</v>
      </c>
    </row>
    <row r="13" spans="1:19" x14ac:dyDescent="0.3">
      <c r="P13" s="8">
        <v>1</v>
      </c>
      <c r="Q13" s="8">
        <v>1</v>
      </c>
      <c r="R13" s="8">
        <v>12</v>
      </c>
      <c r="S13" s="8">
        <v>0</v>
      </c>
    </row>
    <row r="14" spans="1:19" x14ac:dyDescent="0.3">
      <c r="P14" s="8">
        <v>1</v>
      </c>
      <c r="Q14" s="8">
        <v>2</v>
      </c>
      <c r="R14" s="8">
        <v>1</v>
      </c>
      <c r="S14" s="8">
        <v>0</v>
      </c>
    </row>
    <row r="15" spans="1:19" x14ac:dyDescent="0.3">
      <c r="P15" s="8">
        <v>1</v>
      </c>
      <c r="Q15" s="8">
        <v>2</v>
      </c>
      <c r="R15" s="8">
        <v>2</v>
      </c>
      <c r="S15" s="8">
        <v>0</v>
      </c>
    </row>
    <row r="16" spans="1:19" x14ac:dyDescent="0.3">
      <c r="P16" s="8">
        <v>1</v>
      </c>
      <c r="Q16" s="8">
        <v>2</v>
      </c>
      <c r="R16" s="8">
        <v>3</v>
      </c>
      <c r="S16" s="8">
        <v>0</v>
      </c>
    </row>
    <row r="17" spans="16:19" x14ac:dyDescent="0.3">
      <c r="P17" s="8">
        <v>1</v>
      </c>
      <c r="Q17" s="8">
        <v>2</v>
      </c>
      <c r="R17" s="8">
        <v>4</v>
      </c>
      <c r="S17" s="8">
        <v>0</v>
      </c>
    </row>
    <row r="18" spans="16:19" x14ac:dyDescent="0.3">
      <c r="P18" s="8">
        <v>1</v>
      </c>
      <c r="Q18" s="8">
        <v>2</v>
      </c>
      <c r="R18" s="8">
        <v>5</v>
      </c>
      <c r="S18" s="8">
        <v>0</v>
      </c>
    </row>
    <row r="19" spans="16:19" x14ac:dyDescent="0.3">
      <c r="P19" s="8">
        <v>1</v>
      </c>
      <c r="Q19" s="8">
        <v>2</v>
      </c>
      <c r="R19" s="8">
        <v>6</v>
      </c>
      <c r="S19" s="8">
        <v>0</v>
      </c>
    </row>
    <row r="20" spans="16:19" x14ac:dyDescent="0.3">
      <c r="P20" s="8">
        <v>1</v>
      </c>
      <c r="Q20" s="8">
        <v>2</v>
      </c>
      <c r="R20" s="8">
        <v>7</v>
      </c>
      <c r="S20" s="8">
        <v>0</v>
      </c>
    </row>
    <row r="21" spans="16:19" x14ac:dyDescent="0.3">
      <c r="P21" s="8">
        <v>1</v>
      </c>
      <c r="Q21" s="8">
        <v>2</v>
      </c>
      <c r="R21" s="8">
        <v>8</v>
      </c>
      <c r="S21" s="8">
        <v>0</v>
      </c>
    </row>
    <row r="22" spans="16:19" x14ac:dyDescent="0.3">
      <c r="P22" s="8">
        <v>1</v>
      </c>
      <c r="Q22" s="8">
        <v>2</v>
      </c>
      <c r="R22" s="8">
        <v>9</v>
      </c>
      <c r="S22" s="8">
        <v>0</v>
      </c>
    </row>
    <row r="23" spans="16:19" x14ac:dyDescent="0.3">
      <c r="P23" s="8">
        <v>1</v>
      </c>
      <c r="Q23" s="8">
        <v>2</v>
      </c>
      <c r="R23" s="8">
        <v>10</v>
      </c>
      <c r="S23" s="8">
        <v>0</v>
      </c>
    </row>
    <row r="24" spans="16:19" x14ac:dyDescent="0.3">
      <c r="P24" s="8">
        <v>1</v>
      </c>
      <c r="Q24" s="8">
        <v>2</v>
      </c>
      <c r="R24" s="8">
        <v>11</v>
      </c>
      <c r="S24" s="8">
        <v>0</v>
      </c>
    </row>
    <row r="25" spans="16:19" x14ac:dyDescent="0.3">
      <c r="P25" s="8">
        <v>1</v>
      </c>
      <c r="Q25" s="8">
        <v>2</v>
      </c>
      <c r="R25" s="8">
        <v>12</v>
      </c>
      <c r="S25" s="8">
        <v>0</v>
      </c>
    </row>
    <row r="26" spans="16:19" x14ac:dyDescent="0.3">
      <c r="P26" s="8">
        <v>2</v>
      </c>
      <c r="Q26" s="8">
        <v>1</v>
      </c>
      <c r="R26" s="8">
        <v>1</v>
      </c>
      <c r="S26" s="8">
        <v>0</v>
      </c>
    </row>
    <row r="27" spans="16:19" x14ac:dyDescent="0.3">
      <c r="P27" s="8">
        <v>2</v>
      </c>
      <c r="Q27" s="8">
        <v>1</v>
      </c>
      <c r="R27" s="8">
        <v>2</v>
      </c>
      <c r="S27" s="8">
        <v>0</v>
      </c>
    </row>
    <row r="28" spans="16:19" x14ac:dyDescent="0.3">
      <c r="P28" s="8">
        <v>2</v>
      </c>
      <c r="Q28" s="8">
        <v>1</v>
      </c>
      <c r="R28" s="8">
        <v>3</v>
      </c>
      <c r="S28" s="8">
        <v>0</v>
      </c>
    </row>
    <row r="29" spans="16:19" x14ac:dyDescent="0.3">
      <c r="P29" s="8">
        <v>2</v>
      </c>
      <c r="Q29" s="8">
        <v>1</v>
      </c>
      <c r="R29" s="8">
        <v>4</v>
      </c>
      <c r="S29" s="8">
        <v>0</v>
      </c>
    </row>
    <row r="30" spans="16:19" x14ac:dyDescent="0.3">
      <c r="P30" s="8">
        <v>2</v>
      </c>
      <c r="Q30" s="8">
        <v>1</v>
      </c>
      <c r="R30" s="8">
        <v>5</v>
      </c>
      <c r="S30" s="8">
        <v>0</v>
      </c>
    </row>
    <row r="31" spans="16:19" x14ac:dyDescent="0.3">
      <c r="P31" s="8">
        <v>2</v>
      </c>
      <c r="Q31" s="8">
        <v>1</v>
      </c>
      <c r="R31" s="8">
        <v>6</v>
      </c>
      <c r="S31" s="8">
        <v>0</v>
      </c>
    </row>
    <row r="32" spans="16:19" x14ac:dyDescent="0.3">
      <c r="P32" s="8">
        <v>2</v>
      </c>
      <c r="Q32" s="8">
        <v>1</v>
      </c>
      <c r="R32" s="8">
        <v>7</v>
      </c>
      <c r="S32" s="8">
        <v>0</v>
      </c>
    </row>
    <row r="33" spans="16:19" x14ac:dyDescent="0.3">
      <c r="P33" s="8">
        <v>2</v>
      </c>
      <c r="Q33" s="8">
        <v>1</v>
      </c>
      <c r="R33" s="8">
        <v>8</v>
      </c>
      <c r="S33" s="8">
        <v>0</v>
      </c>
    </row>
    <row r="34" spans="16:19" x14ac:dyDescent="0.3">
      <c r="P34" s="8">
        <v>2</v>
      </c>
      <c r="Q34" s="8">
        <v>1</v>
      </c>
      <c r="R34" s="8">
        <v>9</v>
      </c>
      <c r="S34" s="8">
        <v>0</v>
      </c>
    </row>
    <row r="35" spans="16:19" x14ac:dyDescent="0.3">
      <c r="P35" s="8">
        <v>2</v>
      </c>
      <c r="Q35" s="8">
        <v>1</v>
      </c>
      <c r="R35" s="8">
        <v>10</v>
      </c>
      <c r="S35" s="8">
        <v>0</v>
      </c>
    </row>
    <row r="36" spans="16:19" x14ac:dyDescent="0.3">
      <c r="P36" s="8">
        <v>2</v>
      </c>
      <c r="Q36" s="8">
        <v>1</v>
      </c>
      <c r="R36" s="8">
        <v>11</v>
      </c>
      <c r="S36" s="8">
        <v>0</v>
      </c>
    </row>
    <row r="37" spans="16:19" x14ac:dyDescent="0.3">
      <c r="P37" s="8">
        <v>2</v>
      </c>
      <c r="Q37" s="8">
        <v>1</v>
      </c>
      <c r="R37" s="8">
        <v>12</v>
      </c>
      <c r="S37" s="8">
        <v>0</v>
      </c>
    </row>
    <row r="38" spans="16:19" x14ac:dyDescent="0.3">
      <c r="P38" s="8">
        <v>2</v>
      </c>
      <c r="Q38" s="8">
        <v>2</v>
      </c>
      <c r="R38" s="8">
        <v>1</v>
      </c>
      <c r="S38" s="8">
        <v>0</v>
      </c>
    </row>
    <row r="39" spans="16:19" x14ac:dyDescent="0.3">
      <c r="P39" s="8">
        <v>2</v>
      </c>
      <c r="Q39" s="8">
        <v>2</v>
      </c>
      <c r="R39" s="8">
        <v>2</v>
      </c>
      <c r="S39" s="8">
        <v>0</v>
      </c>
    </row>
    <row r="40" spans="16:19" x14ac:dyDescent="0.3">
      <c r="P40" s="8">
        <v>2</v>
      </c>
      <c r="Q40" s="8">
        <v>2</v>
      </c>
      <c r="R40" s="8">
        <v>3</v>
      </c>
      <c r="S40" s="8">
        <v>0</v>
      </c>
    </row>
    <row r="41" spans="16:19" x14ac:dyDescent="0.3">
      <c r="P41" s="8">
        <v>2</v>
      </c>
      <c r="Q41" s="8">
        <v>2</v>
      </c>
      <c r="R41" s="8">
        <v>4</v>
      </c>
      <c r="S41" s="8">
        <v>0</v>
      </c>
    </row>
    <row r="42" spans="16:19" x14ac:dyDescent="0.3">
      <c r="P42" s="8">
        <v>2</v>
      </c>
      <c r="Q42" s="8">
        <v>2</v>
      </c>
      <c r="R42" s="8">
        <v>5</v>
      </c>
      <c r="S42" s="8">
        <v>0</v>
      </c>
    </row>
    <row r="43" spans="16:19" x14ac:dyDescent="0.3">
      <c r="P43" s="8">
        <v>2</v>
      </c>
      <c r="Q43" s="8">
        <v>2</v>
      </c>
      <c r="R43" s="8">
        <v>6</v>
      </c>
      <c r="S43" s="8">
        <v>0</v>
      </c>
    </row>
    <row r="44" spans="16:19" x14ac:dyDescent="0.3">
      <c r="P44" s="8">
        <v>2</v>
      </c>
      <c r="Q44" s="8">
        <v>2</v>
      </c>
      <c r="R44" s="8">
        <v>7</v>
      </c>
      <c r="S44" s="8">
        <v>0</v>
      </c>
    </row>
    <row r="45" spans="16:19" x14ac:dyDescent="0.3">
      <c r="P45" s="8">
        <v>2</v>
      </c>
      <c r="Q45" s="8">
        <v>2</v>
      </c>
      <c r="R45" s="8">
        <v>8</v>
      </c>
      <c r="S45" s="8">
        <v>0</v>
      </c>
    </row>
    <row r="46" spans="16:19" x14ac:dyDescent="0.3">
      <c r="P46" s="8">
        <v>2</v>
      </c>
      <c r="Q46" s="8">
        <v>2</v>
      </c>
      <c r="R46" s="8">
        <v>9</v>
      </c>
      <c r="S46" s="8">
        <v>0</v>
      </c>
    </row>
    <row r="47" spans="16:19" x14ac:dyDescent="0.3">
      <c r="P47" s="8">
        <v>2</v>
      </c>
      <c r="Q47" s="8">
        <v>2</v>
      </c>
      <c r="R47" s="8">
        <v>10</v>
      </c>
      <c r="S47" s="8">
        <v>0</v>
      </c>
    </row>
    <row r="48" spans="16:19" x14ac:dyDescent="0.3">
      <c r="P48" s="8">
        <v>2</v>
      </c>
      <c r="Q48" s="8">
        <v>2</v>
      </c>
      <c r="R48" s="8">
        <v>11</v>
      </c>
      <c r="S48" s="8">
        <v>0</v>
      </c>
    </row>
    <row r="49" spans="16:19" x14ac:dyDescent="0.3">
      <c r="P49" s="8">
        <v>2</v>
      </c>
      <c r="Q49" s="8">
        <v>2</v>
      </c>
      <c r="R49" s="8">
        <v>12</v>
      </c>
      <c r="S49" s="8">
        <v>0</v>
      </c>
    </row>
    <row r="50" spans="16:19" x14ac:dyDescent="0.3">
      <c r="P50" s="8">
        <v>3</v>
      </c>
      <c r="Q50" s="8">
        <v>1</v>
      </c>
      <c r="R50" s="8">
        <v>1</v>
      </c>
      <c r="S50" s="8">
        <v>0</v>
      </c>
    </row>
    <row r="51" spans="16:19" x14ac:dyDescent="0.3">
      <c r="P51" s="8">
        <v>3</v>
      </c>
      <c r="Q51" s="8">
        <v>1</v>
      </c>
      <c r="R51" s="8">
        <v>2</v>
      </c>
      <c r="S51" s="8">
        <v>0</v>
      </c>
    </row>
    <row r="52" spans="16:19" x14ac:dyDescent="0.3">
      <c r="P52" s="8">
        <v>3</v>
      </c>
      <c r="Q52" s="8">
        <v>1</v>
      </c>
      <c r="R52" s="8">
        <v>3</v>
      </c>
      <c r="S52" s="8">
        <v>0</v>
      </c>
    </row>
    <row r="53" spans="16:19" x14ac:dyDescent="0.3">
      <c r="P53" s="8">
        <v>3</v>
      </c>
      <c r="Q53" s="8">
        <v>1</v>
      </c>
      <c r="R53" s="8">
        <v>4</v>
      </c>
      <c r="S53" s="8">
        <v>0</v>
      </c>
    </row>
    <row r="54" spans="16:19" x14ac:dyDescent="0.3">
      <c r="P54" s="8">
        <v>3</v>
      </c>
      <c r="Q54" s="8">
        <v>1</v>
      </c>
      <c r="R54" s="8">
        <v>5</v>
      </c>
      <c r="S54" s="8">
        <v>0</v>
      </c>
    </row>
    <row r="55" spans="16:19" x14ac:dyDescent="0.3">
      <c r="P55" s="8">
        <v>3</v>
      </c>
      <c r="Q55" s="8">
        <v>1</v>
      </c>
      <c r="R55" s="8">
        <v>6</v>
      </c>
      <c r="S55" s="8">
        <v>0</v>
      </c>
    </row>
    <row r="56" spans="16:19" x14ac:dyDescent="0.3">
      <c r="P56" s="8">
        <v>3</v>
      </c>
      <c r="Q56" s="8">
        <v>1</v>
      </c>
      <c r="R56" s="8">
        <v>7</v>
      </c>
      <c r="S56" s="8">
        <v>0</v>
      </c>
    </row>
    <row r="57" spans="16:19" x14ac:dyDescent="0.3">
      <c r="P57" s="8">
        <v>3</v>
      </c>
      <c r="Q57" s="8">
        <v>1</v>
      </c>
      <c r="R57" s="8">
        <v>8</v>
      </c>
      <c r="S57" s="8">
        <v>0</v>
      </c>
    </row>
    <row r="58" spans="16:19" x14ac:dyDescent="0.3">
      <c r="P58" s="8">
        <v>3</v>
      </c>
      <c r="Q58" s="8">
        <v>1</v>
      </c>
      <c r="R58" s="8">
        <v>9</v>
      </c>
      <c r="S58" s="8">
        <v>0</v>
      </c>
    </row>
    <row r="59" spans="16:19" x14ac:dyDescent="0.3">
      <c r="P59" s="8">
        <v>3</v>
      </c>
      <c r="Q59" s="8">
        <v>1</v>
      </c>
      <c r="R59" s="8">
        <v>10</v>
      </c>
      <c r="S59" s="8">
        <v>0</v>
      </c>
    </row>
    <row r="60" spans="16:19" x14ac:dyDescent="0.3">
      <c r="P60" s="8">
        <v>3</v>
      </c>
      <c r="Q60" s="8">
        <v>1</v>
      </c>
      <c r="R60" s="8">
        <v>11</v>
      </c>
      <c r="S60" s="8">
        <v>0</v>
      </c>
    </row>
    <row r="61" spans="16:19" x14ac:dyDescent="0.3">
      <c r="P61" s="8">
        <v>3</v>
      </c>
      <c r="Q61" s="8">
        <v>1</v>
      </c>
      <c r="R61" s="8">
        <v>12</v>
      </c>
      <c r="S61" s="8">
        <v>0</v>
      </c>
    </row>
    <row r="62" spans="16:19" x14ac:dyDescent="0.3">
      <c r="P62" s="8">
        <v>3</v>
      </c>
      <c r="Q62" s="8">
        <v>2</v>
      </c>
      <c r="R62" s="8">
        <v>1</v>
      </c>
      <c r="S62" s="8">
        <v>0</v>
      </c>
    </row>
    <row r="63" spans="16:19" x14ac:dyDescent="0.3">
      <c r="P63" s="8">
        <v>3</v>
      </c>
      <c r="Q63" s="8">
        <v>2</v>
      </c>
      <c r="R63" s="8">
        <v>2</v>
      </c>
      <c r="S63" s="8">
        <v>0</v>
      </c>
    </row>
    <row r="64" spans="16:19" x14ac:dyDescent="0.3">
      <c r="P64" s="8">
        <v>3</v>
      </c>
      <c r="Q64" s="8">
        <v>2</v>
      </c>
      <c r="R64" s="8">
        <v>3</v>
      </c>
      <c r="S64" s="8">
        <v>0</v>
      </c>
    </row>
    <row r="65" spans="16:19" x14ac:dyDescent="0.3">
      <c r="P65" s="8">
        <v>3</v>
      </c>
      <c r="Q65" s="8">
        <v>2</v>
      </c>
      <c r="R65" s="8">
        <v>4</v>
      </c>
      <c r="S65" s="8">
        <v>0</v>
      </c>
    </row>
    <row r="66" spans="16:19" x14ac:dyDescent="0.3">
      <c r="P66" s="8">
        <v>3</v>
      </c>
      <c r="Q66" s="8">
        <v>2</v>
      </c>
      <c r="R66" s="8">
        <v>5</v>
      </c>
      <c r="S66" s="8">
        <v>0</v>
      </c>
    </row>
    <row r="67" spans="16:19" x14ac:dyDescent="0.3">
      <c r="P67" s="8">
        <v>3</v>
      </c>
      <c r="Q67" s="8">
        <v>2</v>
      </c>
      <c r="R67" s="8">
        <v>6</v>
      </c>
      <c r="S67" s="8">
        <v>0</v>
      </c>
    </row>
    <row r="68" spans="16:19" x14ac:dyDescent="0.3">
      <c r="P68" s="8">
        <v>3</v>
      </c>
      <c r="Q68" s="8">
        <v>2</v>
      </c>
      <c r="R68" s="8">
        <v>7</v>
      </c>
      <c r="S68" s="8">
        <v>0</v>
      </c>
    </row>
    <row r="69" spans="16:19" x14ac:dyDescent="0.3">
      <c r="P69" s="8">
        <v>3</v>
      </c>
      <c r="Q69" s="8">
        <v>2</v>
      </c>
      <c r="R69" s="8">
        <v>8</v>
      </c>
      <c r="S69" s="8">
        <v>0</v>
      </c>
    </row>
    <row r="70" spans="16:19" x14ac:dyDescent="0.3">
      <c r="P70" s="8">
        <v>3</v>
      </c>
      <c r="Q70" s="8">
        <v>2</v>
      </c>
      <c r="R70" s="8">
        <v>9</v>
      </c>
      <c r="S70" s="8">
        <v>0</v>
      </c>
    </row>
    <row r="71" spans="16:19" x14ac:dyDescent="0.3">
      <c r="P71" s="8">
        <v>3</v>
      </c>
      <c r="Q71" s="8">
        <v>2</v>
      </c>
      <c r="R71" s="8">
        <v>10</v>
      </c>
      <c r="S71" s="8">
        <v>0</v>
      </c>
    </row>
    <row r="72" spans="16:19" x14ac:dyDescent="0.3">
      <c r="P72" s="8">
        <v>3</v>
      </c>
      <c r="Q72" s="8">
        <v>2</v>
      </c>
      <c r="R72" s="8">
        <v>11</v>
      </c>
      <c r="S72" s="8">
        <v>0</v>
      </c>
    </row>
    <row r="73" spans="16:19" x14ac:dyDescent="0.3">
      <c r="P73" s="8">
        <v>3</v>
      </c>
      <c r="Q73" s="8">
        <v>2</v>
      </c>
      <c r="R73" s="8">
        <v>12</v>
      </c>
      <c r="S73" s="8">
        <v>0</v>
      </c>
    </row>
    <row r="74" spans="16:19" x14ac:dyDescent="0.3">
      <c r="P74" s="8">
        <v>4</v>
      </c>
      <c r="Q74" s="8">
        <v>1</v>
      </c>
      <c r="R74" s="8">
        <v>1</v>
      </c>
      <c r="S74" s="8">
        <v>0</v>
      </c>
    </row>
    <row r="75" spans="16:19" x14ac:dyDescent="0.3">
      <c r="P75" s="8">
        <v>4</v>
      </c>
      <c r="Q75" s="8">
        <v>1</v>
      </c>
      <c r="R75" s="8">
        <v>2</v>
      </c>
      <c r="S75" s="8">
        <v>0</v>
      </c>
    </row>
    <row r="76" spans="16:19" x14ac:dyDescent="0.3">
      <c r="P76" s="8">
        <v>4</v>
      </c>
      <c r="Q76" s="8">
        <v>1</v>
      </c>
      <c r="R76" s="8">
        <v>3</v>
      </c>
      <c r="S76" s="8">
        <v>0</v>
      </c>
    </row>
    <row r="77" spans="16:19" x14ac:dyDescent="0.3">
      <c r="P77" s="8">
        <v>4</v>
      </c>
      <c r="Q77" s="8">
        <v>1</v>
      </c>
      <c r="R77" s="8">
        <v>4</v>
      </c>
      <c r="S77" s="8">
        <v>0</v>
      </c>
    </row>
    <row r="78" spans="16:19" x14ac:dyDescent="0.3">
      <c r="P78" s="8">
        <v>4</v>
      </c>
      <c r="Q78" s="8">
        <v>1</v>
      </c>
      <c r="R78" s="8">
        <v>5</v>
      </c>
      <c r="S78" s="8">
        <v>0</v>
      </c>
    </row>
    <row r="79" spans="16:19" x14ac:dyDescent="0.3">
      <c r="P79" s="8">
        <v>4</v>
      </c>
      <c r="Q79" s="8">
        <v>1</v>
      </c>
      <c r="R79" s="8">
        <v>6</v>
      </c>
      <c r="S79" s="8">
        <v>0</v>
      </c>
    </row>
    <row r="80" spans="16:19" x14ac:dyDescent="0.3">
      <c r="P80" s="8">
        <v>4</v>
      </c>
      <c r="Q80" s="8">
        <v>1</v>
      </c>
      <c r="R80" s="8">
        <v>7</v>
      </c>
      <c r="S80" s="8">
        <v>0</v>
      </c>
    </row>
    <row r="81" spans="16:19" x14ac:dyDescent="0.3">
      <c r="P81" s="8">
        <v>4</v>
      </c>
      <c r="Q81" s="8">
        <v>1</v>
      </c>
      <c r="R81" s="8">
        <v>8</v>
      </c>
      <c r="S81" s="8">
        <v>0</v>
      </c>
    </row>
    <row r="82" spans="16:19" x14ac:dyDescent="0.3">
      <c r="P82" s="8">
        <v>4</v>
      </c>
      <c r="Q82" s="8">
        <v>1</v>
      </c>
      <c r="R82" s="8">
        <v>9</v>
      </c>
      <c r="S82" s="8">
        <v>0</v>
      </c>
    </row>
    <row r="83" spans="16:19" x14ac:dyDescent="0.3">
      <c r="P83" s="8">
        <v>4</v>
      </c>
      <c r="Q83" s="8">
        <v>1</v>
      </c>
      <c r="R83" s="8">
        <v>10</v>
      </c>
      <c r="S83" s="8">
        <v>0</v>
      </c>
    </row>
    <row r="84" spans="16:19" x14ac:dyDescent="0.3">
      <c r="P84" s="8">
        <v>4</v>
      </c>
      <c r="Q84" s="8">
        <v>1</v>
      </c>
      <c r="R84" s="8">
        <v>11</v>
      </c>
      <c r="S84" s="8">
        <v>0</v>
      </c>
    </row>
    <row r="85" spans="16:19" x14ac:dyDescent="0.3">
      <c r="P85" s="8">
        <v>4</v>
      </c>
      <c r="Q85" s="8">
        <v>1</v>
      </c>
      <c r="R85" s="8">
        <v>12</v>
      </c>
      <c r="S85" s="8">
        <v>0</v>
      </c>
    </row>
    <row r="86" spans="16:19" x14ac:dyDescent="0.3">
      <c r="P86" s="8">
        <v>4</v>
      </c>
      <c r="Q86" s="8">
        <v>2</v>
      </c>
      <c r="R86" s="8">
        <v>1</v>
      </c>
      <c r="S86" s="8">
        <v>0</v>
      </c>
    </row>
    <row r="87" spans="16:19" x14ac:dyDescent="0.3">
      <c r="P87" s="8">
        <v>4</v>
      </c>
      <c r="Q87" s="8">
        <v>2</v>
      </c>
      <c r="R87" s="8">
        <v>2</v>
      </c>
      <c r="S87" s="8">
        <v>0</v>
      </c>
    </row>
    <row r="88" spans="16:19" x14ac:dyDescent="0.3">
      <c r="P88" s="8">
        <v>4</v>
      </c>
      <c r="Q88" s="8">
        <v>2</v>
      </c>
      <c r="R88" s="8">
        <v>3</v>
      </c>
      <c r="S88" s="8">
        <v>0</v>
      </c>
    </row>
    <row r="89" spans="16:19" x14ac:dyDescent="0.3">
      <c r="P89" s="8">
        <v>4</v>
      </c>
      <c r="Q89" s="8">
        <v>2</v>
      </c>
      <c r="R89" s="8">
        <v>4</v>
      </c>
      <c r="S89" s="8">
        <v>0</v>
      </c>
    </row>
    <row r="90" spans="16:19" x14ac:dyDescent="0.3">
      <c r="P90" s="8">
        <v>4</v>
      </c>
      <c r="Q90" s="8">
        <v>2</v>
      </c>
      <c r="R90" s="8">
        <v>5</v>
      </c>
      <c r="S90" s="8">
        <v>0</v>
      </c>
    </row>
    <row r="91" spans="16:19" x14ac:dyDescent="0.3">
      <c r="P91" s="8">
        <v>4</v>
      </c>
      <c r="Q91" s="8">
        <v>2</v>
      </c>
      <c r="R91" s="8">
        <v>6</v>
      </c>
      <c r="S91" s="8">
        <v>0</v>
      </c>
    </row>
    <row r="92" spans="16:19" x14ac:dyDescent="0.3">
      <c r="P92" s="8">
        <v>4</v>
      </c>
      <c r="Q92" s="8">
        <v>2</v>
      </c>
      <c r="R92" s="8">
        <v>7</v>
      </c>
      <c r="S92" s="8">
        <v>0</v>
      </c>
    </row>
    <row r="93" spans="16:19" x14ac:dyDescent="0.3">
      <c r="P93" s="8">
        <v>4</v>
      </c>
      <c r="Q93" s="8">
        <v>2</v>
      </c>
      <c r="R93" s="8">
        <v>8</v>
      </c>
      <c r="S93" s="8">
        <v>0</v>
      </c>
    </row>
    <row r="94" spans="16:19" x14ac:dyDescent="0.3">
      <c r="P94" s="8">
        <v>4</v>
      </c>
      <c r="Q94" s="8">
        <v>2</v>
      </c>
      <c r="R94" s="8">
        <v>9</v>
      </c>
      <c r="S94" s="8">
        <v>0</v>
      </c>
    </row>
    <row r="95" spans="16:19" x14ac:dyDescent="0.3">
      <c r="P95" s="8">
        <v>4</v>
      </c>
      <c r="Q95" s="8">
        <v>2</v>
      </c>
      <c r="R95" s="8">
        <v>10</v>
      </c>
      <c r="S95" s="8">
        <v>0</v>
      </c>
    </row>
    <row r="96" spans="16:19" x14ac:dyDescent="0.3">
      <c r="P96" s="8">
        <v>4</v>
      </c>
      <c r="Q96" s="8">
        <v>2</v>
      </c>
      <c r="R96" s="8">
        <v>11</v>
      </c>
      <c r="S96" s="8">
        <v>0</v>
      </c>
    </row>
    <row r="97" spans="16:19" x14ac:dyDescent="0.3">
      <c r="P97" s="8">
        <v>4</v>
      </c>
      <c r="Q97" s="8">
        <v>2</v>
      </c>
      <c r="R97" s="8">
        <v>12</v>
      </c>
      <c r="S97" s="8">
        <v>0</v>
      </c>
    </row>
    <row r="98" spans="16:19" x14ac:dyDescent="0.3">
      <c r="P98" s="8">
        <v>5</v>
      </c>
      <c r="Q98" s="8">
        <v>1</v>
      </c>
      <c r="R98" s="8">
        <v>1</v>
      </c>
      <c r="S98" s="8">
        <v>0</v>
      </c>
    </row>
    <row r="99" spans="16:19" x14ac:dyDescent="0.3">
      <c r="P99" s="8">
        <v>5</v>
      </c>
      <c r="Q99" s="8">
        <v>1</v>
      </c>
      <c r="R99" s="8">
        <v>2</v>
      </c>
      <c r="S99" s="8">
        <v>0</v>
      </c>
    </row>
    <row r="100" spans="16:19" x14ac:dyDescent="0.3">
      <c r="P100" s="8">
        <v>5</v>
      </c>
      <c r="Q100" s="8">
        <v>1</v>
      </c>
      <c r="R100" s="8">
        <v>3</v>
      </c>
      <c r="S100" s="8">
        <v>0</v>
      </c>
    </row>
    <row r="101" spans="16:19" x14ac:dyDescent="0.3">
      <c r="P101" s="8">
        <v>5</v>
      </c>
      <c r="Q101" s="8">
        <v>1</v>
      </c>
      <c r="R101" s="8">
        <v>4</v>
      </c>
      <c r="S101" s="8">
        <v>0</v>
      </c>
    </row>
    <row r="102" spans="16:19" x14ac:dyDescent="0.3">
      <c r="P102" s="8">
        <v>5</v>
      </c>
      <c r="Q102" s="8">
        <v>1</v>
      </c>
      <c r="R102" s="8">
        <v>5</v>
      </c>
      <c r="S102" s="8">
        <v>0</v>
      </c>
    </row>
    <row r="103" spans="16:19" x14ac:dyDescent="0.3">
      <c r="P103" s="8">
        <v>5</v>
      </c>
      <c r="Q103" s="8">
        <v>1</v>
      </c>
      <c r="R103" s="8">
        <v>6</v>
      </c>
      <c r="S103" s="8">
        <v>0</v>
      </c>
    </row>
    <row r="104" spans="16:19" x14ac:dyDescent="0.3">
      <c r="P104" s="8">
        <v>5</v>
      </c>
      <c r="Q104" s="8">
        <v>1</v>
      </c>
      <c r="R104" s="8">
        <v>7</v>
      </c>
      <c r="S104" s="8">
        <v>0</v>
      </c>
    </row>
    <row r="105" spans="16:19" x14ac:dyDescent="0.3">
      <c r="P105" s="8">
        <v>5</v>
      </c>
      <c r="Q105" s="8">
        <v>1</v>
      </c>
      <c r="R105" s="8">
        <v>8</v>
      </c>
      <c r="S105" s="8">
        <v>0</v>
      </c>
    </row>
    <row r="106" spans="16:19" x14ac:dyDescent="0.3">
      <c r="P106" s="8">
        <v>5</v>
      </c>
      <c r="Q106" s="8">
        <v>1</v>
      </c>
      <c r="R106" s="8">
        <v>9</v>
      </c>
      <c r="S106" s="8">
        <v>0</v>
      </c>
    </row>
    <row r="107" spans="16:19" x14ac:dyDescent="0.3">
      <c r="P107" s="8">
        <v>5</v>
      </c>
      <c r="Q107" s="8">
        <v>1</v>
      </c>
      <c r="R107" s="8">
        <v>10</v>
      </c>
      <c r="S107" s="8">
        <v>0</v>
      </c>
    </row>
    <row r="108" spans="16:19" x14ac:dyDescent="0.3">
      <c r="P108" s="8">
        <v>5</v>
      </c>
      <c r="Q108" s="8">
        <v>1</v>
      </c>
      <c r="R108" s="8">
        <v>11</v>
      </c>
      <c r="S108" s="8">
        <v>0</v>
      </c>
    </row>
    <row r="109" spans="16:19" x14ac:dyDescent="0.3">
      <c r="P109" s="8">
        <v>5</v>
      </c>
      <c r="Q109" s="8">
        <v>1</v>
      </c>
      <c r="R109" s="8">
        <v>12</v>
      </c>
      <c r="S109" s="8">
        <v>0</v>
      </c>
    </row>
    <row r="110" spans="16:19" x14ac:dyDescent="0.3">
      <c r="P110" s="8">
        <v>5</v>
      </c>
      <c r="Q110" s="8">
        <v>2</v>
      </c>
      <c r="R110" s="8">
        <v>1</v>
      </c>
      <c r="S110" s="8">
        <v>0</v>
      </c>
    </row>
    <row r="111" spans="16:19" x14ac:dyDescent="0.3">
      <c r="P111" s="8">
        <v>5</v>
      </c>
      <c r="Q111" s="8">
        <v>2</v>
      </c>
      <c r="R111" s="8">
        <v>2</v>
      </c>
      <c r="S111" s="8">
        <v>0</v>
      </c>
    </row>
    <row r="112" spans="16:19" x14ac:dyDescent="0.3">
      <c r="P112" s="8">
        <v>5</v>
      </c>
      <c r="Q112" s="8">
        <v>2</v>
      </c>
      <c r="R112" s="8">
        <v>3</v>
      </c>
      <c r="S112" s="8">
        <v>0</v>
      </c>
    </row>
    <row r="113" spans="16:19" x14ac:dyDescent="0.3">
      <c r="P113" s="8">
        <v>5</v>
      </c>
      <c r="Q113" s="8">
        <v>2</v>
      </c>
      <c r="R113" s="8">
        <v>4</v>
      </c>
      <c r="S113" s="8">
        <v>0</v>
      </c>
    </row>
    <row r="114" spans="16:19" x14ac:dyDescent="0.3">
      <c r="P114" s="8">
        <v>5</v>
      </c>
      <c r="Q114" s="8">
        <v>2</v>
      </c>
      <c r="R114" s="8">
        <v>5</v>
      </c>
      <c r="S114" s="8">
        <v>0</v>
      </c>
    </row>
    <row r="115" spans="16:19" x14ac:dyDescent="0.3">
      <c r="P115" s="8">
        <v>5</v>
      </c>
      <c r="Q115" s="8">
        <v>2</v>
      </c>
      <c r="R115" s="8">
        <v>6</v>
      </c>
      <c r="S115" s="8">
        <v>0</v>
      </c>
    </row>
    <row r="116" spans="16:19" x14ac:dyDescent="0.3">
      <c r="P116" s="8">
        <v>5</v>
      </c>
      <c r="Q116" s="8">
        <v>2</v>
      </c>
      <c r="R116" s="8">
        <v>7</v>
      </c>
      <c r="S116" s="8">
        <v>0</v>
      </c>
    </row>
    <row r="117" spans="16:19" x14ac:dyDescent="0.3">
      <c r="P117" s="8">
        <v>5</v>
      </c>
      <c r="Q117" s="8">
        <v>2</v>
      </c>
      <c r="R117" s="8">
        <v>8</v>
      </c>
      <c r="S117" s="8">
        <v>0</v>
      </c>
    </row>
    <row r="118" spans="16:19" x14ac:dyDescent="0.3">
      <c r="P118" s="8">
        <v>5</v>
      </c>
      <c r="Q118" s="8">
        <v>2</v>
      </c>
      <c r="R118" s="8">
        <v>9</v>
      </c>
      <c r="S118" s="8">
        <v>0</v>
      </c>
    </row>
    <row r="119" spans="16:19" x14ac:dyDescent="0.3">
      <c r="P119" s="8">
        <v>5</v>
      </c>
      <c r="Q119" s="8">
        <v>2</v>
      </c>
      <c r="R119" s="8">
        <v>10</v>
      </c>
      <c r="S119" s="8">
        <v>0</v>
      </c>
    </row>
    <row r="120" spans="16:19" x14ac:dyDescent="0.3">
      <c r="P120" s="8">
        <v>5</v>
      </c>
      <c r="Q120" s="8">
        <v>2</v>
      </c>
      <c r="R120" s="8">
        <v>11</v>
      </c>
      <c r="S120" s="8">
        <v>0</v>
      </c>
    </row>
    <row r="121" spans="16:19" x14ac:dyDescent="0.3">
      <c r="P121" s="8">
        <v>5</v>
      </c>
      <c r="Q121" s="8">
        <v>2</v>
      </c>
      <c r="R121" s="8">
        <v>12</v>
      </c>
      <c r="S121" s="8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K81"/>
  <sheetViews>
    <sheetView showGridLines="0" zoomScaleNormal="100" workbookViewId="0">
      <selection activeCell="K1" sqref="K1"/>
    </sheetView>
  </sheetViews>
  <sheetFormatPr defaultColWidth="9.109375" defaultRowHeight="13.8" x14ac:dyDescent="0.3"/>
  <cols>
    <col min="1" max="14" width="10.6640625" style="8" customWidth="1"/>
    <col min="15" max="16384" width="9.109375" style="8"/>
  </cols>
  <sheetData>
    <row r="1" spans="1:11" x14ac:dyDescent="0.3">
      <c r="C1" s="8" t="s">
        <v>38</v>
      </c>
      <c r="D1" s="8" t="s">
        <v>46</v>
      </c>
      <c r="E1" s="8" t="s">
        <v>51</v>
      </c>
      <c r="F1" s="8" t="s">
        <v>55</v>
      </c>
      <c r="H1" s="8" t="s">
        <v>76</v>
      </c>
      <c r="I1" s="8" t="s">
        <v>78</v>
      </c>
      <c r="J1" s="8" t="s">
        <v>107</v>
      </c>
      <c r="K1" s="8" t="s">
        <v>108</v>
      </c>
    </row>
    <row r="2" spans="1:11" x14ac:dyDescent="0.3">
      <c r="A2" s="8" t="s">
        <v>34</v>
      </c>
      <c r="B2" s="8" t="s">
        <v>35</v>
      </c>
      <c r="C2" s="8">
        <v>0.6</v>
      </c>
      <c r="D2" s="8">
        <v>0.4</v>
      </c>
      <c r="E2" s="8">
        <v>0</v>
      </c>
      <c r="F2" s="8">
        <v>0</v>
      </c>
      <c r="H2" s="8">
        <v>1</v>
      </c>
      <c r="I2" s="8">
        <v>1</v>
      </c>
      <c r="J2" s="8">
        <v>0</v>
      </c>
      <c r="K2" s="8">
        <v>0.6</v>
      </c>
    </row>
    <row r="3" spans="1:11" x14ac:dyDescent="0.3">
      <c r="A3" s="8" t="s">
        <v>34</v>
      </c>
      <c r="B3" s="8" t="s">
        <v>43</v>
      </c>
      <c r="C3" s="8">
        <v>0.6</v>
      </c>
      <c r="D3" s="8">
        <v>0.4</v>
      </c>
      <c r="E3" s="8">
        <v>0</v>
      </c>
      <c r="F3" s="8">
        <v>0</v>
      </c>
      <c r="H3" s="8">
        <v>1</v>
      </c>
      <c r="I3" s="8">
        <v>1</v>
      </c>
      <c r="J3" s="8">
        <v>1</v>
      </c>
      <c r="K3" s="8">
        <v>0.4</v>
      </c>
    </row>
    <row r="4" spans="1:11" x14ac:dyDescent="0.3">
      <c r="A4" s="8" t="s">
        <v>34</v>
      </c>
      <c r="B4" s="8" t="s">
        <v>42</v>
      </c>
      <c r="C4" s="8">
        <v>0.6</v>
      </c>
      <c r="D4" s="8">
        <v>0.4</v>
      </c>
      <c r="E4" s="8">
        <v>0</v>
      </c>
      <c r="F4" s="8">
        <v>0</v>
      </c>
      <c r="H4" s="8">
        <v>1</v>
      </c>
      <c r="I4" s="8">
        <v>1</v>
      </c>
      <c r="J4" s="8">
        <v>2</v>
      </c>
      <c r="K4" s="8">
        <v>0</v>
      </c>
    </row>
    <row r="5" spans="1:11" x14ac:dyDescent="0.3">
      <c r="A5" s="8" t="s">
        <v>34</v>
      </c>
      <c r="B5" s="8" t="s">
        <v>49</v>
      </c>
      <c r="C5" s="8">
        <v>0.6</v>
      </c>
      <c r="D5" s="8">
        <v>0.4</v>
      </c>
      <c r="E5" s="8">
        <v>0</v>
      </c>
      <c r="F5" s="8">
        <v>0</v>
      </c>
      <c r="H5" s="8">
        <v>1</v>
      </c>
      <c r="I5" s="8">
        <v>1</v>
      </c>
      <c r="J5" s="8">
        <v>3</v>
      </c>
      <c r="K5" s="8">
        <v>0</v>
      </c>
    </row>
    <row r="6" spans="1:11" x14ac:dyDescent="0.3">
      <c r="A6" s="8" t="s">
        <v>41</v>
      </c>
      <c r="B6" s="8" t="s">
        <v>35</v>
      </c>
      <c r="C6" s="8">
        <v>0.6</v>
      </c>
      <c r="D6" s="8">
        <v>0.4</v>
      </c>
      <c r="E6" s="8">
        <v>0</v>
      </c>
      <c r="F6" s="8">
        <v>0</v>
      </c>
      <c r="H6" s="8">
        <v>1</v>
      </c>
      <c r="I6" s="8">
        <v>2</v>
      </c>
      <c r="J6" s="8">
        <v>0</v>
      </c>
      <c r="K6" s="8">
        <v>0.6</v>
      </c>
    </row>
    <row r="7" spans="1:11" x14ac:dyDescent="0.3">
      <c r="A7" s="8" t="s">
        <v>41</v>
      </c>
      <c r="B7" s="8" t="s">
        <v>43</v>
      </c>
      <c r="C7" s="8">
        <v>0.6</v>
      </c>
      <c r="D7" s="8">
        <v>0.4</v>
      </c>
      <c r="E7" s="8">
        <v>0</v>
      </c>
      <c r="F7" s="8">
        <v>0</v>
      </c>
      <c r="H7" s="8">
        <v>1</v>
      </c>
      <c r="I7" s="8">
        <v>2</v>
      </c>
      <c r="J7" s="8">
        <v>1</v>
      </c>
      <c r="K7" s="8">
        <v>0.4</v>
      </c>
    </row>
    <row r="8" spans="1:11" x14ac:dyDescent="0.3">
      <c r="A8" s="8" t="s">
        <v>41</v>
      </c>
      <c r="B8" s="8" t="s">
        <v>42</v>
      </c>
      <c r="C8" s="8">
        <v>0.6</v>
      </c>
      <c r="D8" s="8">
        <v>0.4</v>
      </c>
      <c r="E8" s="8">
        <v>0</v>
      </c>
      <c r="F8" s="8">
        <v>0</v>
      </c>
      <c r="H8" s="8">
        <v>1</v>
      </c>
      <c r="I8" s="8">
        <v>2</v>
      </c>
      <c r="J8" s="8">
        <v>2</v>
      </c>
      <c r="K8" s="8">
        <v>0</v>
      </c>
    </row>
    <row r="9" spans="1:11" x14ac:dyDescent="0.3">
      <c r="A9" s="8" t="s">
        <v>41</v>
      </c>
      <c r="B9" s="8" t="s">
        <v>49</v>
      </c>
      <c r="C9" s="8">
        <v>0.6</v>
      </c>
      <c r="D9" s="8">
        <v>0.4</v>
      </c>
      <c r="E9" s="8">
        <v>0</v>
      </c>
      <c r="F9" s="8">
        <v>0</v>
      </c>
      <c r="H9" s="8">
        <v>1</v>
      </c>
      <c r="I9" s="8">
        <v>2</v>
      </c>
      <c r="J9" s="8">
        <v>3</v>
      </c>
      <c r="K9" s="8">
        <v>0</v>
      </c>
    </row>
    <row r="10" spans="1:11" x14ac:dyDescent="0.3">
      <c r="A10" s="8" t="s">
        <v>57</v>
      </c>
      <c r="B10" s="8" t="s">
        <v>35</v>
      </c>
      <c r="C10" s="8">
        <v>0.6</v>
      </c>
      <c r="D10" s="8">
        <v>0.4</v>
      </c>
      <c r="E10" s="8">
        <v>0</v>
      </c>
      <c r="F10" s="8">
        <v>0</v>
      </c>
      <c r="H10" s="8">
        <v>1</v>
      </c>
      <c r="I10" s="8">
        <v>3</v>
      </c>
      <c r="J10" s="8">
        <v>0</v>
      </c>
      <c r="K10" s="8">
        <v>0.6</v>
      </c>
    </row>
    <row r="11" spans="1:11" x14ac:dyDescent="0.3">
      <c r="A11" s="8" t="s">
        <v>57</v>
      </c>
      <c r="B11" s="8" t="s">
        <v>43</v>
      </c>
      <c r="C11" s="8">
        <v>0.6</v>
      </c>
      <c r="D11" s="8">
        <v>0.4</v>
      </c>
      <c r="E11" s="8">
        <v>0</v>
      </c>
      <c r="F11" s="8">
        <v>0</v>
      </c>
      <c r="H11" s="8">
        <v>1</v>
      </c>
      <c r="I11" s="8">
        <v>3</v>
      </c>
      <c r="J11" s="8">
        <v>1</v>
      </c>
      <c r="K11" s="8">
        <v>0.4</v>
      </c>
    </row>
    <row r="12" spans="1:11" x14ac:dyDescent="0.3">
      <c r="A12" s="8" t="s">
        <v>57</v>
      </c>
      <c r="B12" s="8" t="s">
        <v>42</v>
      </c>
      <c r="C12" s="8">
        <v>0.6</v>
      </c>
      <c r="D12" s="8">
        <v>0.4</v>
      </c>
      <c r="E12" s="8">
        <v>0</v>
      </c>
      <c r="F12" s="8">
        <v>0</v>
      </c>
      <c r="H12" s="8">
        <v>1</v>
      </c>
      <c r="I12" s="8">
        <v>3</v>
      </c>
      <c r="J12" s="8">
        <v>2</v>
      </c>
      <c r="K12" s="8">
        <v>0</v>
      </c>
    </row>
    <row r="13" spans="1:11" x14ac:dyDescent="0.3">
      <c r="A13" s="8" t="s">
        <v>57</v>
      </c>
      <c r="B13" s="8" t="s">
        <v>49</v>
      </c>
      <c r="C13" s="8">
        <v>0.6</v>
      </c>
      <c r="D13" s="8">
        <v>0.4</v>
      </c>
      <c r="E13" s="8">
        <v>0</v>
      </c>
      <c r="F13" s="8">
        <v>0</v>
      </c>
      <c r="H13" s="8">
        <v>1</v>
      </c>
      <c r="I13" s="8">
        <v>3</v>
      </c>
      <c r="J13" s="8">
        <v>3</v>
      </c>
      <c r="K13" s="8">
        <v>0</v>
      </c>
    </row>
    <row r="14" spans="1:11" x14ac:dyDescent="0.3">
      <c r="A14" s="8" t="s">
        <v>53</v>
      </c>
      <c r="B14" s="8" t="s">
        <v>35</v>
      </c>
      <c r="C14" s="8">
        <v>0.6</v>
      </c>
      <c r="D14" s="8">
        <v>0.4</v>
      </c>
      <c r="E14" s="8">
        <v>0</v>
      </c>
      <c r="F14" s="8">
        <v>0</v>
      </c>
      <c r="H14" s="8">
        <v>1</v>
      </c>
      <c r="I14" s="8">
        <v>4</v>
      </c>
      <c r="J14" s="8">
        <v>0</v>
      </c>
      <c r="K14" s="8">
        <v>0.6</v>
      </c>
    </row>
    <row r="15" spans="1:11" x14ac:dyDescent="0.3">
      <c r="A15" s="8" t="s">
        <v>53</v>
      </c>
      <c r="B15" s="8" t="s">
        <v>43</v>
      </c>
      <c r="C15" s="8">
        <v>0.6</v>
      </c>
      <c r="D15" s="8">
        <v>0.4</v>
      </c>
      <c r="E15" s="8">
        <v>0</v>
      </c>
      <c r="F15" s="8">
        <v>0</v>
      </c>
      <c r="H15" s="8">
        <v>1</v>
      </c>
      <c r="I15" s="8">
        <v>4</v>
      </c>
      <c r="J15" s="8">
        <v>1</v>
      </c>
      <c r="K15" s="8">
        <v>0.4</v>
      </c>
    </row>
    <row r="16" spans="1:11" x14ac:dyDescent="0.3">
      <c r="A16" s="8" t="s">
        <v>53</v>
      </c>
      <c r="B16" s="8" t="s">
        <v>42</v>
      </c>
      <c r="C16" s="8">
        <v>0.6</v>
      </c>
      <c r="D16" s="8">
        <v>0.4</v>
      </c>
      <c r="E16" s="8">
        <v>0</v>
      </c>
      <c r="F16" s="8">
        <v>0</v>
      </c>
      <c r="H16" s="8">
        <v>1</v>
      </c>
      <c r="I16" s="8">
        <v>4</v>
      </c>
      <c r="J16" s="8">
        <v>2</v>
      </c>
      <c r="K16" s="8">
        <v>0</v>
      </c>
    </row>
    <row r="17" spans="1:11" x14ac:dyDescent="0.3">
      <c r="A17" s="8" t="s">
        <v>53</v>
      </c>
      <c r="B17" s="8" t="s">
        <v>49</v>
      </c>
      <c r="C17" s="8">
        <v>0.6</v>
      </c>
      <c r="D17" s="8">
        <v>0.4</v>
      </c>
      <c r="E17" s="8">
        <v>0</v>
      </c>
      <c r="F17" s="8">
        <v>0</v>
      </c>
      <c r="H17" s="8">
        <v>1</v>
      </c>
      <c r="I17" s="8">
        <v>4</v>
      </c>
      <c r="J17" s="8">
        <v>3</v>
      </c>
      <c r="K17" s="8">
        <v>0</v>
      </c>
    </row>
    <row r="18" spans="1:11" x14ac:dyDescent="0.3">
      <c r="A18" s="8" t="s">
        <v>48</v>
      </c>
      <c r="B18" s="8" t="s">
        <v>35</v>
      </c>
      <c r="C18" s="8">
        <v>0.6</v>
      </c>
      <c r="D18" s="8">
        <v>0.4</v>
      </c>
      <c r="E18" s="8">
        <v>0</v>
      </c>
      <c r="F18" s="8">
        <v>0</v>
      </c>
      <c r="H18" s="8">
        <v>2</v>
      </c>
      <c r="I18" s="8">
        <v>1</v>
      </c>
      <c r="J18" s="8">
        <v>0</v>
      </c>
      <c r="K18" s="8">
        <v>0.6</v>
      </c>
    </row>
    <row r="19" spans="1:11" x14ac:dyDescent="0.3">
      <c r="A19" s="8" t="s">
        <v>48</v>
      </c>
      <c r="B19" s="8" t="s">
        <v>43</v>
      </c>
      <c r="C19" s="8">
        <v>0.6</v>
      </c>
      <c r="D19" s="8">
        <v>0.4</v>
      </c>
      <c r="E19" s="8">
        <v>0</v>
      </c>
      <c r="F19" s="8">
        <v>0</v>
      </c>
      <c r="H19" s="8">
        <v>2</v>
      </c>
      <c r="I19" s="8">
        <v>1</v>
      </c>
      <c r="J19" s="8">
        <v>1</v>
      </c>
      <c r="K19" s="8">
        <v>0.4</v>
      </c>
    </row>
    <row r="20" spans="1:11" x14ac:dyDescent="0.3">
      <c r="A20" s="8" t="s">
        <v>48</v>
      </c>
      <c r="B20" s="8" t="s">
        <v>42</v>
      </c>
      <c r="C20" s="8">
        <v>0.6</v>
      </c>
      <c r="D20" s="8">
        <v>0.4</v>
      </c>
      <c r="E20" s="8">
        <v>0</v>
      </c>
      <c r="F20" s="8">
        <v>0</v>
      </c>
      <c r="H20" s="8">
        <v>2</v>
      </c>
      <c r="I20" s="8">
        <v>1</v>
      </c>
      <c r="J20" s="8">
        <v>2</v>
      </c>
      <c r="K20" s="8">
        <v>0</v>
      </c>
    </row>
    <row r="21" spans="1:11" x14ac:dyDescent="0.3">
      <c r="A21" s="8" t="s">
        <v>48</v>
      </c>
      <c r="B21" s="8" t="s">
        <v>49</v>
      </c>
      <c r="C21" s="8">
        <v>0.6</v>
      </c>
      <c r="D21" s="8">
        <v>0.4</v>
      </c>
      <c r="E21" s="8">
        <v>0</v>
      </c>
      <c r="F21" s="8">
        <v>0</v>
      </c>
      <c r="H21" s="8">
        <v>2</v>
      </c>
      <c r="I21" s="8">
        <v>1</v>
      </c>
      <c r="J21" s="8">
        <v>3</v>
      </c>
      <c r="K21" s="8">
        <v>0</v>
      </c>
    </row>
    <row r="22" spans="1:11" x14ac:dyDescent="0.3">
      <c r="H22" s="8">
        <v>2</v>
      </c>
      <c r="I22" s="8">
        <v>2</v>
      </c>
      <c r="J22" s="8">
        <v>0</v>
      </c>
      <c r="K22" s="8">
        <v>0.6</v>
      </c>
    </row>
    <row r="23" spans="1:11" x14ac:dyDescent="0.3">
      <c r="H23" s="8">
        <v>2</v>
      </c>
      <c r="I23" s="8">
        <v>2</v>
      </c>
      <c r="J23" s="8">
        <v>1</v>
      </c>
      <c r="K23" s="8">
        <v>0.4</v>
      </c>
    </row>
    <row r="24" spans="1:11" x14ac:dyDescent="0.3">
      <c r="H24" s="8">
        <v>2</v>
      </c>
      <c r="I24" s="8">
        <v>2</v>
      </c>
      <c r="J24" s="8">
        <v>2</v>
      </c>
      <c r="K24" s="8">
        <v>0</v>
      </c>
    </row>
    <row r="25" spans="1:11" x14ac:dyDescent="0.3">
      <c r="H25" s="8">
        <v>2</v>
      </c>
      <c r="I25" s="8">
        <v>2</v>
      </c>
      <c r="J25" s="8">
        <v>3</v>
      </c>
      <c r="K25" s="8">
        <v>0</v>
      </c>
    </row>
    <row r="26" spans="1:11" x14ac:dyDescent="0.3">
      <c r="H26" s="8">
        <v>2</v>
      </c>
      <c r="I26" s="8">
        <v>3</v>
      </c>
      <c r="J26" s="8">
        <v>0</v>
      </c>
      <c r="K26" s="8">
        <v>0.6</v>
      </c>
    </row>
    <row r="27" spans="1:11" x14ac:dyDescent="0.3">
      <c r="H27" s="8">
        <v>2</v>
      </c>
      <c r="I27" s="8">
        <v>3</v>
      </c>
      <c r="J27" s="8">
        <v>1</v>
      </c>
      <c r="K27" s="8">
        <v>0.4</v>
      </c>
    </row>
    <row r="28" spans="1:11" x14ac:dyDescent="0.3">
      <c r="H28" s="8">
        <v>2</v>
      </c>
      <c r="I28" s="8">
        <v>3</v>
      </c>
      <c r="J28" s="8">
        <v>2</v>
      </c>
      <c r="K28" s="8">
        <v>0</v>
      </c>
    </row>
    <row r="29" spans="1:11" x14ac:dyDescent="0.3">
      <c r="H29" s="8">
        <v>2</v>
      </c>
      <c r="I29" s="8">
        <v>3</v>
      </c>
      <c r="J29" s="8">
        <v>3</v>
      </c>
      <c r="K29" s="8">
        <v>0</v>
      </c>
    </row>
    <row r="30" spans="1:11" x14ac:dyDescent="0.3">
      <c r="H30" s="8">
        <v>2</v>
      </c>
      <c r="I30" s="8">
        <v>4</v>
      </c>
      <c r="J30" s="8">
        <v>0</v>
      </c>
      <c r="K30" s="8">
        <v>0.6</v>
      </c>
    </row>
    <row r="31" spans="1:11" x14ac:dyDescent="0.3">
      <c r="H31" s="8">
        <v>2</v>
      </c>
      <c r="I31" s="8">
        <v>4</v>
      </c>
      <c r="J31" s="8">
        <v>1</v>
      </c>
      <c r="K31" s="8">
        <v>0.4</v>
      </c>
    </row>
    <row r="32" spans="1:11" x14ac:dyDescent="0.3">
      <c r="H32" s="8">
        <v>2</v>
      </c>
      <c r="I32" s="8">
        <v>4</v>
      </c>
      <c r="J32" s="8">
        <v>2</v>
      </c>
      <c r="K32" s="8">
        <v>0</v>
      </c>
    </row>
    <row r="33" spans="8:11" x14ac:dyDescent="0.3">
      <c r="H33" s="8">
        <v>2</v>
      </c>
      <c r="I33" s="8">
        <v>4</v>
      </c>
      <c r="J33" s="8">
        <v>3</v>
      </c>
      <c r="K33" s="8">
        <v>0</v>
      </c>
    </row>
    <row r="34" spans="8:11" x14ac:dyDescent="0.3">
      <c r="H34" s="8">
        <v>3</v>
      </c>
      <c r="I34" s="8">
        <v>1</v>
      </c>
      <c r="J34" s="8">
        <v>0</v>
      </c>
      <c r="K34" s="8">
        <v>0.6</v>
      </c>
    </row>
    <row r="35" spans="8:11" x14ac:dyDescent="0.3">
      <c r="H35" s="8">
        <v>3</v>
      </c>
      <c r="I35" s="8">
        <v>1</v>
      </c>
      <c r="J35" s="8">
        <v>1</v>
      </c>
      <c r="K35" s="8">
        <v>0.4</v>
      </c>
    </row>
    <row r="36" spans="8:11" x14ac:dyDescent="0.3">
      <c r="H36" s="8">
        <v>3</v>
      </c>
      <c r="I36" s="8">
        <v>1</v>
      </c>
      <c r="J36" s="8">
        <v>2</v>
      </c>
      <c r="K36" s="8">
        <v>0</v>
      </c>
    </row>
    <row r="37" spans="8:11" x14ac:dyDescent="0.3">
      <c r="H37" s="8">
        <v>3</v>
      </c>
      <c r="I37" s="8">
        <v>1</v>
      </c>
      <c r="J37" s="8">
        <v>3</v>
      </c>
      <c r="K37" s="8">
        <v>0</v>
      </c>
    </row>
    <row r="38" spans="8:11" x14ac:dyDescent="0.3">
      <c r="H38" s="8">
        <v>3</v>
      </c>
      <c r="I38" s="8">
        <v>2</v>
      </c>
      <c r="J38" s="8">
        <v>0</v>
      </c>
      <c r="K38" s="8">
        <v>0.6</v>
      </c>
    </row>
    <row r="39" spans="8:11" x14ac:dyDescent="0.3">
      <c r="H39" s="8">
        <v>3</v>
      </c>
      <c r="I39" s="8">
        <v>2</v>
      </c>
      <c r="J39" s="8">
        <v>1</v>
      </c>
      <c r="K39" s="8">
        <v>0.4</v>
      </c>
    </row>
    <row r="40" spans="8:11" x14ac:dyDescent="0.3">
      <c r="H40" s="8">
        <v>3</v>
      </c>
      <c r="I40" s="8">
        <v>2</v>
      </c>
      <c r="J40" s="8">
        <v>2</v>
      </c>
      <c r="K40" s="8">
        <v>0</v>
      </c>
    </row>
    <row r="41" spans="8:11" x14ac:dyDescent="0.3">
      <c r="H41" s="8">
        <v>3</v>
      </c>
      <c r="I41" s="8">
        <v>2</v>
      </c>
      <c r="J41" s="8">
        <v>3</v>
      </c>
      <c r="K41" s="8">
        <v>0</v>
      </c>
    </row>
    <row r="42" spans="8:11" x14ac:dyDescent="0.3">
      <c r="H42" s="8">
        <v>3</v>
      </c>
      <c r="I42" s="8">
        <v>3</v>
      </c>
      <c r="J42" s="8">
        <v>0</v>
      </c>
      <c r="K42" s="8">
        <v>0.6</v>
      </c>
    </row>
    <row r="43" spans="8:11" x14ac:dyDescent="0.3">
      <c r="H43" s="8">
        <v>3</v>
      </c>
      <c r="I43" s="8">
        <v>3</v>
      </c>
      <c r="J43" s="8">
        <v>1</v>
      </c>
      <c r="K43" s="8">
        <v>0.4</v>
      </c>
    </row>
    <row r="44" spans="8:11" x14ac:dyDescent="0.3">
      <c r="H44" s="8">
        <v>3</v>
      </c>
      <c r="I44" s="8">
        <v>3</v>
      </c>
      <c r="J44" s="8">
        <v>2</v>
      </c>
      <c r="K44" s="8">
        <v>0</v>
      </c>
    </row>
    <row r="45" spans="8:11" x14ac:dyDescent="0.3">
      <c r="H45" s="8">
        <v>3</v>
      </c>
      <c r="I45" s="8">
        <v>3</v>
      </c>
      <c r="J45" s="8">
        <v>3</v>
      </c>
      <c r="K45" s="8">
        <v>0</v>
      </c>
    </row>
    <row r="46" spans="8:11" x14ac:dyDescent="0.3">
      <c r="H46" s="8">
        <v>3</v>
      </c>
      <c r="I46" s="8">
        <v>4</v>
      </c>
      <c r="J46" s="8">
        <v>0</v>
      </c>
      <c r="K46" s="8">
        <v>0.6</v>
      </c>
    </row>
    <row r="47" spans="8:11" x14ac:dyDescent="0.3">
      <c r="H47" s="8">
        <v>3</v>
      </c>
      <c r="I47" s="8">
        <v>4</v>
      </c>
      <c r="J47" s="8">
        <v>1</v>
      </c>
      <c r="K47" s="8">
        <v>0.4</v>
      </c>
    </row>
    <row r="48" spans="8:11" x14ac:dyDescent="0.3">
      <c r="H48" s="8">
        <v>3</v>
      </c>
      <c r="I48" s="8">
        <v>4</v>
      </c>
      <c r="J48" s="8">
        <v>2</v>
      </c>
      <c r="K48" s="8">
        <v>0</v>
      </c>
    </row>
    <row r="49" spans="8:11" x14ac:dyDescent="0.3">
      <c r="H49" s="8">
        <v>3</v>
      </c>
      <c r="I49" s="8">
        <v>4</v>
      </c>
      <c r="J49" s="8">
        <v>3</v>
      </c>
      <c r="K49" s="8">
        <v>0</v>
      </c>
    </row>
    <row r="50" spans="8:11" x14ac:dyDescent="0.3">
      <c r="H50" s="8">
        <v>4</v>
      </c>
      <c r="I50" s="8">
        <v>1</v>
      </c>
      <c r="J50" s="8">
        <v>0</v>
      </c>
      <c r="K50" s="8">
        <v>0.6</v>
      </c>
    </row>
    <row r="51" spans="8:11" x14ac:dyDescent="0.3">
      <c r="H51" s="8">
        <v>4</v>
      </c>
      <c r="I51" s="8">
        <v>1</v>
      </c>
      <c r="J51" s="8">
        <v>1</v>
      </c>
      <c r="K51" s="8">
        <v>0.4</v>
      </c>
    </row>
    <row r="52" spans="8:11" x14ac:dyDescent="0.3">
      <c r="H52" s="8">
        <v>4</v>
      </c>
      <c r="I52" s="8">
        <v>1</v>
      </c>
      <c r="J52" s="8">
        <v>2</v>
      </c>
      <c r="K52" s="8">
        <v>0</v>
      </c>
    </row>
    <row r="53" spans="8:11" x14ac:dyDescent="0.3">
      <c r="H53" s="8">
        <v>4</v>
      </c>
      <c r="I53" s="8">
        <v>1</v>
      </c>
      <c r="J53" s="8">
        <v>3</v>
      </c>
      <c r="K53" s="8">
        <v>0</v>
      </c>
    </row>
    <row r="54" spans="8:11" x14ac:dyDescent="0.3">
      <c r="H54" s="8">
        <v>4</v>
      </c>
      <c r="I54" s="8">
        <v>2</v>
      </c>
      <c r="J54" s="8">
        <v>0</v>
      </c>
      <c r="K54" s="8">
        <v>0.6</v>
      </c>
    </row>
    <row r="55" spans="8:11" x14ac:dyDescent="0.3">
      <c r="H55" s="8">
        <v>4</v>
      </c>
      <c r="I55" s="8">
        <v>2</v>
      </c>
      <c r="J55" s="8">
        <v>1</v>
      </c>
      <c r="K55" s="8">
        <v>0.4</v>
      </c>
    </row>
    <row r="56" spans="8:11" x14ac:dyDescent="0.3">
      <c r="H56" s="8">
        <v>4</v>
      </c>
      <c r="I56" s="8">
        <v>2</v>
      </c>
      <c r="J56" s="8">
        <v>2</v>
      </c>
      <c r="K56" s="8">
        <v>0</v>
      </c>
    </row>
    <row r="57" spans="8:11" x14ac:dyDescent="0.3">
      <c r="H57" s="8">
        <v>4</v>
      </c>
      <c r="I57" s="8">
        <v>2</v>
      </c>
      <c r="J57" s="8">
        <v>3</v>
      </c>
      <c r="K57" s="8">
        <v>0</v>
      </c>
    </row>
    <row r="58" spans="8:11" x14ac:dyDescent="0.3">
      <c r="H58" s="8">
        <v>4</v>
      </c>
      <c r="I58" s="8">
        <v>3</v>
      </c>
      <c r="J58" s="8">
        <v>0</v>
      </c>
      <c r="K58" s="8">
        <v>0.6</v>
      </c>
    </row>
    <row r="59" spans="8:11" x14ac:dyDescent="0.3">
      <c r="H59" s="8">
        <v>4</v>
      </c>
      <c r="I59" s="8">
        <v>3</v>
      </c>
      <c r="J59" s="8">
        <v>1</v>
      </c>
      <c r="K59" s="8">
        <v>0.4</v>
      </c>
    </row>
    <row r="60" spans="8:11" x14ac:dyDescent="0.3">
      <c r="H60" s="8">
        <v>4</v>
      </c>
      <c r="I60" s="8">
        <v>3</v>
      </c>
      <c r="J60" s="8">
        <v>2</v>
      </c>
      <c r="K60" s="8">
        <v>0</v>
      </c>
    </row>
    <row r="61" spans="8:11" x14ac:dyDescent="0.3">
      <c r="H61" s="8">
        <v>4</v>
      </c>
      <c r="I61" s="8">
        <v>3</v>
      </c>
      <c r="J61" s="8">
        <v>3</v>
      </c>
      <c r="K61" s="8">
        <v>0</v>
      </c>
    </row>
    <row r="62" spans="8:11" x14ac:dyDescent="0.3">
      <c r="H62" s="8">
        <v>4</v>
      </c>
      <c r="I62" s="8">
        <v>4</v>
      </c>
      <c r="J62" s="8">
        <v>0</v>
      </c>
      <c r="K62" s="8">
        <v>0.6</v>
      </c>
    </row>
    <row r="63" spans="8:11" x14ac:dyDescent="0.3">
      <c r="H63" s="8">
        <v>4</v>
      </c>
      <c r="I63" s="8">
        <v>4</v>
      </c>
      <c r="J63" s="8">
        <v>1</v>
      </c>
      <c r="K63" s="8">
        <v>0.4</v>
      </c>
    </row>
    <row r="64" spans="8:11" x14ac:dyDescent="0.3">
      <c r="H64" s="8">
        <v>4</v>
      </c>
      <c r="I64" s="8">
        <v>4</v>
      </c>
      <c r="J64" s="8">
        <v>2</v>
      </c>
      <c r="K64" s="8">
        <v>0</v>
      </c>
    </row>
    <row r="65" spans="8:11" x14ac:dyDescent="0.3">
      <c r="H65" s="8">
        <v>4</v>
      </c>
      <c r="I65" s="8">
        <v>4</v>
      </c>
      <c r="J65" s="8">
        <v>3</v>
      </c>
      <c r="K65" s="8">
        <v>0</v>
      </c>
    </row>
    <row r="66" spans="8:11" x14ac:dyDescent="0.3">
      <c r="H66" s="8">
        <v>5</v>
      </c>
      <c r="I66" s="8">
        <v>1</v>
      </c>
      <c r="J66" s="8">
        <v>0</v>
      </c>
      <c r="K66" s="8">
        <v>0.6</v>
      </c>
    </row>
    <row r="67" spans="8:11" x14ac:dyDescent="0.3">
      <c r="H67" s="8">
        <v>5</v>
      </c>
      <c r="I67" s="8">
        <v>1</v>
      </c>
      <c r="J67" s="8">
        <v>1</v>
      </c>
      <c r="K67" s="8">
        <v>0.4</v>
      </c>
    </row>
    <row r="68" spans="8:11" x14ac:dyDescent="0.3">
      <c r="H68" s="8">
        <v>5</v>
      </c>
      <c r="I68" s="8">
        <v>1</v>
      </c>
      <c r="J68" s="8">
        <v>2</v>
      </c>
      <c r="K68" s="8">
        <v>0</v>
      </c>
    </row>
    <row r="69" spans="8:11" x14ac:dyDescent="0.3">
      <c r="H69" s="8">
        <v>5</v>
      </c>
      <c r="I69" s="8">
        <v>1</v>
      </c>
      <c r="J69" s="8">
        <v>3</v>
      </c>
      <c r="K69" s="8">
        <v>0</v>
      </c>
    </row>
    <row r="70" spans="8:11" x14ac:dyDescent="0.3">
      <c r="H70" s="8">
        <v>5</v>
      </c>
      <c r="I70" s="8">
        <v>2</v>
      </c>
      <c r="J70" s="8">
        <v>0</v>
      </c>
      <c r="K70" s="8">
        <v>0.6</v>
      </c>
    </row>
    <row r="71" spans="8:11" x14ac:dyDescent="0.3">
      <c r="H71" s="8">
        <v>5</v>
      </c>
      <c r="I71" s="8">
        <v>2</v>
      </c>
      <c r="J71" s="8">
        <v>1</v>
      </c>
      <c r="K71" s="8">
        <v>0.4</v>
      </c>
    </row>
    <row r="72" spans="8:11" x14ac:dyDescent="0.3">
      <c r="H72" s="8">
        <v>5</v>
      </c>
      <c r="I72" s="8">
        <v>2</v>
      </c>
      <c r="J72" s="8">
        <v>2</v>
      </c>
      <c r="K72" s="8">
        <v>0</v>
      </c>
    </row>
    <row r="73" spans="8:11" x14ac:dyDescent="0.3">
      <c r="H73" s="8">
        <v>5</v>
      </c>
      <c r="I73" s="8">
        <v>2</v>
      </c>
      <c r="J73" s="8">
        <v>3</v>
      </c>
      <c r="K73" s="8">
        <v>0</v>
      </c>
    </row>
    <row r="74" spans="8:11" x14ac:dyDescent="0.3">
      <c r="H74" s="8">
        <v>5</v>
      </c>
      <c r="I74" s="8">
        <v>3</v>
      </c>
      <c r="J74" s="8">
        <v>0</v>
      </c>
      <c r="K74" s="8">
        <v>0.6</v>
      </c>
    </row>
    <row r="75" spans="8:11" x14ac:dyDescent="0.3">
      <c r="H75" s="8">
        <v>5</v>
      </c>
      <c r="I75" s="8">
        <v>3</v>
      </c>
      <c r="J75" s="8">
        <v>1</v>
      </c>
      <c r="K75" s="8">
        <v>0.4</v>
      </c>
    </row>
    <row r="76" spans="8:11" x14ac:dyDescent="0.3">
      <c r="H76" s="8">
        <v>5</v>
      </c>
      <c r="I76" s="8">
        <v>3</v>
      </c>
      <c r="J76" s="8">
        <v>2</v>
      </c>
      <c r="K76" s="8">
        <v>0</v>
      </c>
    </row>
    <row r="77" spans="8:11" x14ac:dyDescent="0.3">
      <c r="H77" s="8">
        <v>5</v>
      </c>
      <c r="I77" s="8">
        <v>3</v>
      </c>
      <c r="J77" s="8">
        <v>3</v>
      </c>
      <c r="K77" s="8">
        <v>0</v>
      </c>
    </row>
    <row r="78" spans="8:11" x14ac:dyDescent="0.3">
      <c r="H78" s="8">
        <v>5</v>
      </c>
      <c r="I78" s="8">
        <v>4</v>
      </c>
      <c r="J78" s="8">
        <v>0</v>
      </c>
      <c r="K78" s="8">
        <v>0.6</v>
      </c>
    </row>
    <row r="79" spans="8:11" x14ac:dyDescent="0.3">
      <c r="H79" s="8">
        <v>5</v>
      </c>
      <c r="I79" s="8">
        <v>4</v>
      </c>
      <c r="J79" s="8">
        <v>1</v>
      </c>
      <c r="K79" s="8">
        <v>0.4</v>
      </c>
    </row>
    <row r="80" spans="8:11" x14ac:dyDescent="0.3">
      <c r="H80" s="8">
        <v>5</v>
      </c>
      <c r="I80" s="8">
        <v>4</v>
      </c>
      <c r="J80" s="8">
        <v>2</v>
      </c>
      <c r="K80" s="8">
        <v>0</v>
      </c>
    </row>
    <row r="81" spans="8:11" x14ac:dyDescent="0.3">
      <c r="H81" s="8">
        <v>5</v>
      </c>
      <c r="I81" s="8">
        <v>4</v>
      </c>
      <c r="J81" s="8">
        <v>3</v>
      </c>
      <c r="K81" s="8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I21"/>
  <sheetViews>
    <sheetView showGridLines="0" zoomScaleNormal="100" workbookViewId="0">
      <selection activeCell="G22" sqref="G22:I41"/>
    </sheetView>
  </sheetViews>
  <sheetFormatPr defaultColWidth="9.109375" defaultRowHeight="13.8" x14ac:dyDescent="0.3"/>
  <cols>
    <col min="1" max="13" width="10.6640625" style="8" customWidth="1"/>
    <col min="14" max="16384" width="9.109375" style="8"/>
  </cols>
  <sheetData>
    <row r="1" spans="1:9" x14ac:dyDescent="0.3">
      <c r="B1" s="8" t="s">
        <v>38</v>
      </c>
      <c r="C1" s="8" t="s">
        <v>46</v>
      </c>
      <c r="D1" s="8" t="s">
        <v>51</v>
      </c>
      <c r="E1" s="8" t="s">
        <v>55</v>
      </c>
      <c r="G1" s="8" t="s">
        <v>78</v>
      </c>
      <c r="H1" s="8" t="s">
        <v>107</v>
      </c>
      <c r="I1" s="8" t="s">
        <v>109</v>
      </c>
    </row>
    <row r="2" spans="1:9" x14ac:dyDescent="0.3">
      <c r="A2" s="8" t="s">
        <v>35</v>
      </c>
      <c r="B2" s="8">
        <v>0.9</v>
      </c>
      <c r="C2" s="8">
        <v>0.1</v>
      </c>
      <c r="D2" s="8">
        <v>0</v>
      </c>
      <c r="E2" s="8">
        <v>0</v>
      </c>
      <c r="G2" s="8">
        <v>1</v>
      </c>
      <c r="H2" s="8">
        <v>0</v>
      </c>
      <c r="I2" s="8">
        <v>0.9</v>
      </c>
    </row>
    <row r="3" spans="1:9" x14ac:dyDescent="0.3">
      <c r="A3" s="8" t="s">
        <v>43</v>
      </c>
      <c r="B3" s="8">
        <v>0.9</v>
      </c>
      <c r="C3" s="8">
        <v>0.1</v>
      </c>
      <c r="D3" s="8">
        <v>0</v>
      </c>
      <c r="E3" s="8">
        <v>0</v>
      </c>
      <c r="G3" s="8">
        <v>1</v>
      </c>
      <c r="H3" s="8">
        <v>1</v>
      </c>
      <c r="I3" s="8">
        <v>0.1</v>
      </c>
    </row>
    <row r="4" spans="1:9" x14ac:dyDescent="0.3">
      <c r="A4" s="8" t="s">
        <v>42</v>
      </c>
      <c r="B4" s="8">
        <v>0.9</v>
      </c>
      <c r="C4" s="8">
        <v>0.1</v>
      </c>
      <c r="D4" s="8">
        <v>0</v>
      </c>
      <c r="E4" s="8">
        <v>0</v>
      </c>
      <c r="G4" s="8">
        <v>1</v>
      </c>
      <c r="H4" s="8">
        <v>2</v>
      </c>
      <c r="I4" s="8">
        <v>0</v>
      </c>
    </row>
    <row r="5" spans="1:9" x14ac:dyDescent="0.3">
      <c r="A5" s="8" t="s">
        <v>49</v>
      </c>
      <c r="B5" s="8">
        <v>0.9</v>
      </c>
      <c r="C5" s="8">
        <v>0.1</v>
      </c>
      <c r="D5" s="8">
        <v>0</v>
      </c>
      <c r="E5" s="8">
        <v>0</v>
      </c>
      <c r="G5" s="8">
        <v>1</v>
      </c>
      <c r="H5" s="8">
        <v>3</v>
      </c>
      <c r="I5" s="8">
        <v>0</v>
      </c>
    </row>
    <row r="6" spans="1:9" x14ac:dyDescent="0.3">
      <c r="G6" s="8">
        <v>2</v>
      </c>
      <c r="H6" s="8">
        <v>0</v>
      </c>
      <c r="I6" s="8">
        <v>0.9</v>
      </c>
    </row>
    <row r="7" spans="1:9" x14ac:dyDescent="0.3">
      <c r="G7" s="8">
        <v>2</v>
      </c>
      <c r="H7" s="8">
        <v>1</v>
      </c>
      <c r="I7" s="8">
        <v>0.1</v>
      </c>
    </row>
    <row r="8" spans="1:9" x14ac:dyDescent="0.3">
      <c r="G8" s="8">
        <v>2</v>
      </c>
      <c r="H8" s="8">
        <v>2</v>
      </c>
      <c r="I8" s="8">
        <v>0</v>
      </c>
    </row>
    <row r="9" spans="1:9" x14ac:dyDescent="0.3">
      <c r="G9" s="8">
        <v>2</v>
      </c>
      <c r="H9" s="8">
        <v>3</v>
      </c>
      <c r="I9" s="8">
        <v>0</v>
      </c>
    </row>
    <row r="10" spans="1:9" x14ac:dyDescent="0.3">
      <c r="G10" s="8">
        <v>3</v>
      </c>
      <c r="H10" s="8">
        <v>0</v>
      </c>
      <c r="I10" s="8">
        <v>0.9</v>
      </c>
    </row>
    <row r="11" spans="1:9" x14ac:dyDescent="0.3">
      <c r="G11" s="8">
        <v>3</v>
      </c>
      <c r="H11" s="8">
        <v>1</v>
      </c>
      <c r="I11" s="8">
        <v>0.1</v>
      </c>
    </row>
    <row r="12" spans="1:9" x14ac:dyDescent="0.3">
      <c r="G12" s="8">
        <v>3</v>
      </c>
      <c r="H12" s="8">
        <v>2</v>
      </c>
      <c r="I12" s="8">
        <v>0</v>
      </c>
    </row>
    <row r="13" spans="1:9" x14ac:dyDescent="0.3">
      <c r="G13" s="8">
        <v>3</v>
      </c>
      <c r="H13" s="8">
        <v>3</v>
      </c>
      <c r="I13" s="8">
        <v>0</v>
      </c>
    </row>
    <row r="14" spans="1:9" x14ac:dyDescent="0.3">
      <c r="G14" s="8">
        <v>4</v>
      </c>
      <c r="H14" s="8">
        <v>0</v>
      </c>
      <c r="I14" s="8">
        <v>0.9</v>
      </c>
    </row>
    <row r="15" spans="1:9" x14ac:dyDescent="0.3">
      <c r="G15" s="8">
        <v>4</v>
      </c>
      <c r="H15" s="8">
        <v>1</v>
      </c>
      <c r="I15" s="8">
        <v>0.1</v>
      </c>
    </row>
    <row r="16" spans="1:9" x14ac:dyDescent="0.3">
      <c r="G16" s="8">
        <v>4</v>
      </c>
      <c r="H16" s="8">
        <v>2</v>
      </c>
      <c r="I16" s="8">
        <v>0</v>
      </c>
    </row>
    <row r="17" spans="7:9" x14ac:dyDescent="0.3">
      <c r="G17" s="8">
        <v>4</v>
      </c>
      <c r="H17" s="8">
        <v>3</v>
      </c>
      <c r="I17" s="8">
        <v>0</v>
      </c>
    </row>
    <row r="18" spans="7:9" x14ac:dyDescent="0.3">
      <c r="G18" s="8">
        <v>5</v>
      </c>
      <c r="H18" s="8">
        <v>0</v>
      </c>
      <c r="I18" s="8">
        <v>0.9</v>
      </c>
    </row>
    <row r="19" spans="7:9" x14ac:dyDescent="0.3">
      <c r="G19" s="8">
        <v>5</v>
      </c>
      <c r="H19" s="8">
        <v>1</v>
      </c>
      <c r="I19" s="8">
        <v>0.1</v>
      </c>
    </row>
    <row r="20" spans="7:9" x14ac:dyDescent="0.3">
      <c r="G20" s="8">
        <v>5</v>
      </c>
      <c r="H20" s="8">
        <v>2</v>
      </c>
      <c r="I20" s="8">
        <v>0</v>
      </c>
    </row>
    <row r="21" spans="7:9" x14ac:dyDescent="0.3">
      <c r="G21" s="8">
        <v>5</v>
      </c>
      <c r="H21" s="8">
        <v>3</v>
      </c>
      <c r="I21" s="8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S577"/>
  <sheetViews>
    <sheetView showGridLines="0" topLeftCell="C1" zoomScaleNormal="100" workbookViewId="0">
      <selection activeCell="P1" sqref="P1:P1048576"/>
    </sheetView>
  </sheetViews>
  <sheetFormatPr defaultColWidth="9.109375" defaultRowHeight="13.8" x14ac:dyDescent="0.3"/>
  <cols>
    <col min="1" max="14" width="10.6640625" style="8" customWidth="1"/>
    <col min="15" max="16384" width="9.109375" style="8"/>
  </cols>
  <sheetData>
    <row r="1" spans="1:19" x14ac:dyDescent="0.3">
      <c r="A1" s="22"/>
      <c r="B1" s="22"/>
      <c r="C1" s="22" t="s">
        <v>37</v>
      </c>
      <c r="D1" s="22" t="s">
        <v>45</v>
      </c>
      <c r="E1" s="22" t="s">
        <v>50</v>
      </c>
      <c r="F1" s="22" t="s">
        <v>54</v>
      </c>
      <c r="G1" s="22" t="s">
        <v>58</v>
      </c>
      <c r="H1" s="22" t="s">
        <v>61</v>
      </c>
      <c r="I1" s="22" t="s">
        <v>64</v>
      </c>
      <c r="J1" s="22" t="s">
        <v>66</v>
      </c>
      <c r="K1" s="22" t="s">
        <v>69</v>
      </c>
      <c r="L1" s="22" t="s">
        <v>72</v>
      </c>
      <c r="M1" s="22" t="s">
        <v>74</v>
      </c>
      <c r="N1" s="22" t="s">
        <v>75</v>
      </c>
      <c r="P1" s="8" t="s">
        <v>80</v>
      </c>
      <c r="Q1" s="8" t="s">
        <v>107</v>
      </c>
      <c r="R1" s="8" t="s">
        <v>110</v>
      </c>
      <c r="S1" s="8" t="s">
        <v>111</v>
      </c>
    </row>
    <row r="2" spans="1:19" x14ac:dyDescent="0.3">
      <c r="A2" s="22" t="s">
        <v>37</v>
      </c>
      <c r="B2" s="22" t="s">
        <v>38</v>
      </c>
      <c r="C2" s="22">
        <v>1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P2" s="8">
        <v>1</v>
      </c>
      <c r="Q2" s="8">
        <v>0</v>
      </c>
      <c r="R2" s="8">
        <v>1</v>
      </c>
      <c r="S2" s="8">
        <v>1</v>
      </c>
    </row>
    <row r="3" spans="1:19" x14ac:dyDescent="0.3">
      <c r="A3" s="22" t="s">
        <v>37</v>
      </c>
      <c r="B3" s="22" t="s">
        <v>46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1</v>
      </c>
      <c r="P3" s="8">
        <v>1</v>
      </c>
      <c r="Q3" s="8">
        <v>1</v>
      </c>
      <c r="R3" s="8">
        <v>1</v>
      </c>
      <c r="S3" s="8">
        <v>0</v>
      </c>
    </row>
    <row r="4" spans="1:19" x14ac:dyDescent="0.3">
      <c r="A4" s="22" t="s">
        <v>37</v>
      </c>
      <c r="B4" s="22" t="s">
        <v>51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1</v>
      </c>
      <c r="N4" s="22">
        <v>0</v>
      </c>
      <c r="P4" s="8">
        <v>1</v>
      </c>
      <c r="Q4" s="8">
        <v>2</v>
      </c>
      <c r="R4" s="8">
        <v>1</v>
      </c>
      <c r="S4" s="8">
        <v>0</v>
      </c>
    </row>
    <row r="5" spans="1:19" x14ac:dyDescent="0.3">
      <c r="A5" s="22" t="s">
        <v>37</v>
      </c>
      <c r="B5" s="22" t="s">
        <v>55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1</v>
      </c>
      <c r="M5" s="22">
        <v>0</v>
      </c>
      <c r="N5" s="22">
        <v>0</v>
      </c>
      <c r="P5" s="8">
        <v>1</v>
      </c>
      <c r="Q5" s="8">
        <v>3</v>
      </c>
      <c r="R5" s="8">
        <v>1</v>
      </c>
      <c r="S5" s="8">
        <v>0</v>
      </c>
    </row>
    <row r="6" spans="1:19" x14ac:dyDescent="0.3">
      <c r="A6" s="23" t="s">
        <v>45</v>
      </c>
      <c r="B6" s="23" t="s">
        <v>38</v>
      </c>
      <c r="C6" s="23">
        <v>0</v>
      </c>
      <c r="D6" s="23">
        <v>1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P6" s="8">
        <v>2</v>
      </c>
      <c r="Q6" s="8">
        <v>0</v>
      </c>
      <c r="R6" s="8">
        <v>1</v>
      </c>
      <c r="S6" s="8">
        <v>0</v>
      </c>
    </row>
    <row r="7" spans="1:19" x14ac:dyDescent="0.3">
      <c r="A7" s="23" t="s">
        <v>45</v>
      </c>
      <c r="B7" s="23" t="s">
        <v>46</v>
      </c>
      <c r="C7" s="23">
        <v>1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P7" s="8">
        <v>2</v>
      </c>
      <c r="Q7" s="8">
        <v>1</v>
      </c>
      <c r="R7" s="8">
        <v>1</v>
      </c>
      <c r="S7" s="8">
        <v>1</v>
      </c>
    </row>
    <row r="8" spans="1:19" x14ac:dyDescent="0.3">
      <c r="A8" s="23" t="s">
        <v>45</v>
      </c>
      <c r="B8" s="23" t="s">
        <v>51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1</v>
      </c>
      <c r="P8" s="8">
        <v>2</v>
      </c>
      <c r="Q8" s="8">
        <v>2</v>
      </c>
      <c r="R8" s="8">
        <v>1</v>
      </c>
      <c r="S8" s="8">
        <v>0</v>
      </c>
    </row>
    <row r="9" spans="1:19" x14ac:dyDescent="0.3">
      <c r="A9" s="23" t="s">
        <v>45</v>
      </c>
      <c r="B9" s="23" t="s">
        <v>55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1</v>
      </c>
      <c r="N9" s="23">
        <v>0</v>
      </c>
      <c r="P9" s="8">
        <v>2</v>
      </c>
      <c r="Q9" s="8">
        <v>3</v>
      </c>
      <c r="R9" s="8">
        <v>1</v>
      </c>
      <c r="S9" s="8">
        <v>0</v>
      </c>
    </row>
    <row r="10" spans="1:19" x14ac:dyDescent="0.3">
      <c r="A10" s="22" t="s">
        <v>50</v>
      </c>
      <c r="B10" s="22" t="s">
        <v>38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P10" s="8">
        <v>3</v>
      </c>
      <c r="Q10" s="8">
        <v>0</v>
      </c>
      <c r="R10" s="8">
        <v>1</v>
      </c>
      <c r="S10" s="8">
        <v>0</v>
      </c>
    </row>
    <row r="11" spans="1:19" x14ac:dyDescent="0.3">
      <c r="A11" s="22" t="s">
        <v>50</v>
      </c>
      <c r="B11" s="22" t="s">
        <v>46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P11" s="8">
        <v>3</v>
      </c>
      <c r="Q11" s="8">
        <v>1</v>
      </c>
      <c r="R11" s="8">
        <v>1</v>
      </c>
      <c r="S11" s="8">
        <v>0</v>
      </c>
    </row>
    <row r="12" spans="1:19" x14ac:dyDescent="0.3">
      <c r="A12" s="22" t="s">
        <v>50</v>
      </c>
      <c r="B12" s="22" t="s">
        <v>51</v>
      </c>
      <c r="C12" s="22">
        <v>1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P12" s="8">
        <v>3</v>
      </c>
      <c r="Q12" s="8">
        <v>2</v>
      </c>
      <c r="R12" s="8">
        <v>1</v>
      </c>
      <c r="S12" s="8">
        <v>1</v>
      </c>
    </row>
    <row r="13" spans="1:19" x14ac:dyDescent="0.3">
      <c r="A13" s="22" t="s">
        <v>50</v>
      </c>
      <c r="B13" s="22" t="s">
        <v>55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</v>
      </c>
      <c r="P13" s="8">
        <v>3</v>
      </c>
      <c r="Q13" s="8">
        <v>3</v>
      </c>
      <c r="R13" s="8">
        <v>1</v>
      </c>
      <c r="S13" s="8">
        <v>0</v>
      </c>
    </row>
    <row r="14" spans="1:19" x14ac:dyDescent="0.3">
      <c r="A14" s="23" t="s">
        <v>54</v>
      </c>
      <c r="B14" s="23" t="s">
        <v>38</v>
      </c>
      <c r="C14" s="23">
        <v>0</v>
      </c>
      <c r="D14" s="23">
        <v>0</v>
      </c>
      <c r="E14" s="23">
        <v>0</v>
      </c>
      <c r="F14" s="23">
        <v>1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P14" s="8">
        <v>4</v>
      </c>
      <c r="Q14" s="8">
        <v>0</v>
      </c>
      <c r="R14" s="8">
        <v>1</v>
      </c>
      <c r="S14" s="8">
        <v>0</v>
      </c>
    </row>
    <row r="15" spans="1:19" x14ac:dyDescent="0.3">
      <c r="A15" s="23" t="s">
        <v>54</v>
      </c>
      <c r="B15" s="23" t="s">
        <v>46</v>
      </c>
      <c r="C15" s="23">
        <v>0</v>
      </c>
      <c r="D15" s="23">
        <v>0</v>
      </c>
      <c r="E15" s="23">
        <v>1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P15" s="8">
        <v>4</v>
      </c>
      <c r="Q15" s="8">
        <v>1</v>
      </c>
      <c r="R15" s="8">
        <v>1</v>
      </c>
      <c r="S15" s="8">
        <v>0</v>
      </c>
    </row>
    <row r="16" spans="1:19" x14ac:dyDescent="0.3">
      <c r="A16" s="23" t="s">
        <v>54</v>
      </c>
      <c r="B16" s="23" t="s">
        <v>51</v>
      </c>
      <c r="C16" s="23">
        <v>0</v>
      </c>
      <c r="D16" s="23">
        <v>1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P16" s="8">
        <v>4</v>
      </c>
      <c r="Q16" s="8">
        <v>2</v>
      </c>
      <c r="R16" s="8">
        <v>1</v>
      </c>
      <c r="S16" s="8">
        <v>0</v>
      </c>
    </row>
    <row r="17" spans="1:19" x14ac:dyDescent="0.3">
      <c r="A17" s="23" t="s">
        <v>54</v>
      </c>
      <c r="B17" s="23" t="s">
        <v>55</v>
      </c>
      <c r="C17" s="23">
        <v>1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P17" s="8">
        <v>4</v>
      </c>
      <c r="Q17" s="8">
        <v>3</v>
      </c>
      <c r="R17" s="8">
        <v>1</v>
      </c>
      <c r="S17" s="8">
        <v>1</v>
      </c>
    </row>
    <row r="18" spans="1:19" x14ac:dyDescent="0.3">
      <c r="A18" s="22" t="s">
        <v>58</v>
      </c>
      <c r="B18" s="22" t="s">
        <v>38</v>
      </c>
      <c r="C18" s="22">
        <v>0</v>
      </c>
      <c r="D18" s="22">
        <v>0</v>
      </c>
      <c r="E18" s="22">
        <v>0</v>
      </c>
      <c r="F18" s="22">
        <v>0</v>
      </c>
      <c r="G18" s="22">
        <v>1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P18" s="8">
        <v>5</v>
      </c>
      <c r="Q18" s="8">
        <v>0</v>
      </c>
      <c r="R18" s="8">
        <v>1</v>
      </c>
      <c r="S18" s="8">
        <v>0</v>
      </c>
    </row>
    <row r="19" spans="1:19" x14ac:dyDescent="0.3">
      <c r="A19" s="22" t="s">
        <v>58</v>
      </c>
      <c r="B19" s="22" t="s">
        <v>46</v>
      </c>
      <c r="C19" s="22">
        <v>0</v>
      </c>
      <c r="D19" s="22">
        <v>0</v>
      </c>
      <c r="E19" s="22">
        <v>0</v>
      </c>
      <c r="F19" s="22">
        <v>1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P19" s="8">
        <v>5</v>
      </c>
      <c r="Q19" s="8">
        <v>1</v>
      </c>
      <c r="R19" s="8">
        <v>1</v>
      </c>
      <c r="S19" s="8">
        <v>0</v>
      </c>
    </row>
    <row r="20" spans="1:19" x14ac:dyDescent="0.3">
      <c r="A20" s="22" t="s">
        <v>58</v>
      </c>
      <c r="B20" s="22" t="s">
        <v>51</v>
      </c>
      <c r="C20" s="22">
        <v>0</v>
      </c>
      <c r="D20" s="22">
        <v>0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P20" s="8">
        <v>5</v>
      </c>
      <c r="Q20" s="8">
        <v>2</v>
      </c>
      <c r="R20" s="8">
        <v>1</v>
      </c>
      <c r="S20" s="8">
        <v>0</v>
      </c>
    </row>
    <row r="21" spans="1:19" x14ac:dyDescent="0.3">
      <c r="A21" s="22" t="s">
        <v>58</v>
      </c>
      <c r="B21" s="22" t="s">
        <v>55</v>
      </c>
      <c r="C21" s="22">
        <v>0</v>
      </c>
      <c r="D21" s="22">
        <v>1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P21" s="8">
        <v>5</v>
      </c>
      <c r="Q21" s="8">
        <v>3</v>
      </c>
      <c r="R21" s="8">
        <v>1</v>
      </c>
      <c r="S21" s="8">
        <v>0</v>
      </c>
    </row>
    <row r="22" spans="1:19" x14ac:dyDescent="0.3">
      <c r="A22" s="23" t="s">
        <v>61</v>
      </c>
      <c r="B22" s="23" t="s">
        <v>38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1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P22" s="8">
        <v>6</v>
      </c>
      <c r="Q22" s="8">
        <v>0</v>
      </c>
      <c r="R22" s="8">
        <v>1</v>
      </c>
      <c r="S22" s="8">
        <v>0</v>
      </c>
    </row>
    <row r="23" spans="1:19" x14ac:dyDescent="0.3">
      <c r="A23" s="23" t="s">
        <v>61</v>
      </c>
      <c r="B23" s="23" t="s">
        <v>46</v>
      </c>
      <c r="C23" s="23">
        <v>0</v>
      </c>
      <c r="D23" s="23">
        <v>0</v>
      </c>
      <c r="E23" s="23">
        <v>0</v>
      </c>
      <c r="F23" s="23">
        <v>0</v>
      </c>
      <c r="G23" s="23">
        <v>1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P23" s="8">
        <v>6</v>
      </c>
      <c r="Q23" s="8">
        <v>1</v>
      </c>
      <c r="R23" s="8">
        <v>1</v>
      </c>
      <c r="S23" s="8">
        <v>0</v>
      </c>
    </row>
    <row r="24" spans="1:19" x14ac:dyDescent="0.3">
      <c r="A24" s="23" t="s">
        <v>61</v>
      </c>
      <c r="B24" s="23" t="s">
        <v>51</v>
      </c>
      <c r="C24" s="23">
        <v>0</v>
      </c>
      <c r="D24" s="23">
        <v>0</v>
      </c>
      <c r="E24" s="23">
        <v>0</v>
      </c>
      <c r="F24" s="23">
        <v>1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P24" s="8">
        <v>6</v>
      </c>
      <c r="Q24" s="8">
        <v>2</v>
      </c>
      <c r="R24" s="8">
        <v>1</v>
      </c>
      <c r="S24" s="8">
        <v>0</v>
      </c>
    </row>
    <row r="25" spans="1:19" x14ac:dyDescent="0.3">
      <c r="A25" s="23" t="s">
        <v>61</v>
      </c>
      <c r="B25" s="23" t="s">
        <v>55</v>
      </c>
      <c r="C25" s="23">
        <v>0</v>
      </c>
      <c r="D25" s="23">
        <v>0</v>
      </c>
      <c r="E25" s="23">
        <v>1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P25" s="8">
        <v>6</v>
      </c>
      <c r="Q25" s="8">
        <v>3</v>
      </c>
      <c r="R25" s="8">
        <v>1</v>
      </c>
      <c r="S25" s="8">
        <v>0</v>
      </c>
    </row>
    <row r="26" spans="1:19" x14ac:dyDescent="0.3">
      <c r="A26" s="22" t="s">
        <v>64</v>
      </c>
      <c r="B26" s="22" t="s">
        <v>38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1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P26" s="8">
        <v>7</v>
      </c>
      <c r="Q26" s="8">
        <v>0</v>
      </c>
      <c r="R26" s="8">
        <v>1</v>
      </c>
      <c r="S26" s="8">
        <v>0</v>
      </c>
    </row>
    <row r="27" spans="1:19" x14ac:dyDescent="0.3">
      <c r="A27" s="22" t="s">
        <v>64</v>
      </c>
      <c r="B27" s="22" t="s">
        <v>46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1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P27" s="8">
        <v>7</v>
      </c>
      <c r="Q27" s="8">
        <v>1</v>
      </c>
      <c r="R27" s="8">
        <v>1</v>
      </c>
      <c r="S27" s="8">
        <v>0</v>
      </c>
    </row>
    <row r="28" spans="1:19" x14ac:dyDescent="0.3">
      <c r="A28" s="22" t="s">
        <v>64</v>
      </c>
      <c r="B28" s="22" t="s">
        <v>51</v>
      </c>
      <c r="C28" s="22">
        <v>0</v>
      </c>
      <c r="D28" s="22">
        <v>0</v>
      </c>
      <c r="E28" s="22">
        <v>0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P28" s="8">
        <v>7</v>
      </c>
      <c r="Q28" s="8">
        <v>2</v>
      </c>
      <c r="R28" s="8">
        <v>1</v>
      </c>
      <c r="S28" s="8">
        <v>0</v>
      </c>
    </row>
    <row r="29" spans="1:19" x14ac:dyDescent="0.3">
      <c r="A29" s="22" t="s">
        <v>64</v>
      </c>
      <c r="B29" s="22" t="s">
        <v>55</v>
      </c>
      <c r="C29" s="22">
        <v>0</v>
      </c>
      <c r="D29" s="22">
        <v>0</v>
      </c>
      <c r="E29" s="22">
        <v>0</v>
      </c>
      <c r="F29" s="22">
        <v>1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P29" s="8">
        <v>7</v>
      </c>
      <c r="Q29" s="8">
        <v>3</v>
      </c>
      <c r="R29" s="8">
        <v>1</v>
      </c>
      <c r="S29" s="8">
        <v>0</v>
      </c>
    </row>
    <row r="30" spans="1:19" x14ac:dyDescent="0.3">
      <c r="A30" s="23" t="s">
        <v>66</v>
      </c>
      <c r="B30" s="23" t="s">
        <v>38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1</v>
      </c>
      <c r="K30" s="23">
        <v>0</v>
      </c>
      <c r="L30" s="23">
        <v>0</v>
      </c>
      <c r="M30" s="23">
        <v>0</v>
      </c>
      <c r="N30" s="23">
        <v>0</v>
      </c>
      <c r="P30" s="8">
        <v>8</v>
      </c>
      <c r="Q30" s="8">
        <v>0</v>
      </c>
      <c r="R30" s="8">
        <v>1</v>
      </c>
      <c r="S30" s="8">
        <v>0</v>
      </c>
    </row>
    <row r="31" spans="1:19" x14ac:dyDescent="0.3">
      <c r="A31" s="23" t="s">
        <v>66</v>
      </c>
      <c r="B31" s="23" t="s">
        <v>46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1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P31" s="8">
        <v>8</v>
      </c>
      <c r="Q31" s="8">
        <v>1</v>
      </c>
      <c r="R31" s="8">
        <v>1</v>
      </c>
      <c r="S31" s="8">
        <v>0</v>
      </c>
    </row>
    <row r="32" spans="1:19" x14ac:dyDescent="0.3">
      <c r="A32" s="23" t="s">
        <v>66</v>
      </c>
      <c r="B32" s="23" t="s">
        <v>51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1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P32" s="8">
        <v>8</v>
      </c>
      <c r="Q32" s="8">
        <v>2</v>
      </c>
      <c r="R32" s="8">
        <v>1</v>
      </c>
      <c r="S32" s="8">
        <v>0</v>
      </c>
    </row>
    <row r="33" spans="1:19" x14ac:dyDescent="0.3">
      <c r="A33" s="23" t="s">
        <v>66</v>
      </c>
      <c r="B33" s="23" t="s">
        <v>55</v>
      </c>
      <c r="C33" s="23">
        <v>0</v>
      </c>
      <c r="D33" s="23">
        <v>0</v>
      </c>
      <c r="E33" s="23">
        <v>0</v>
      </c>
      <c r="F33" s="23">
        <v>0</v>
      </c>
      <c r="G33" s="23">
        <v>1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P33" s="8">
        <v>8</v>
      </c>
      <c r="Q33" s="8">
        <v>3</v>
      </c>
      <c r="R33" s="8">
        <v>1</v>
      </c>
      <c r="S33" s="8">
        <v>0</v>
      </c>
    </row>
    <row r="34" spans="1:19" x14ac:dyDescent="0.3">
      <c r="A34" s="22" t="s">
        <v>69</v>
      </c>
      <c r="B34" s="22" t="s">
        <v>38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0</v>
      </c>
      <c r="M34" s="22">
        <v>0</v>
      </c>
      <c r="N34" s="22">
        <v>0</v>
      </c>
      <c r="P34" s="8">
        <v>9</v>
      </c>
      <c r="Q34" s="8">
        <v>0</v>
      </c>
      <c r="R34" s="8">
        <v>1</v>
      </c>
      <c r="S34" s="8">
        <v>0</v>
      </c>
    </row>
    <row r="35" spans="1:19" x14ac:dyDescent="0.3">
      <c r="A35" s="22" t="s">
        <v>69</v>
      </c>
      <c r="B35" s="22" t="s">
        <v>46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1</v>
      </c>
      <c r="K35" s="22">
        <v>0</v>
      </c>
      <c r="L35" s="22">
        <v>0</v>
      </c>
      <c r="M35" s="22">
        <v>0</v>
      </c>
      <c r="N35" s="22">
        <v>0</v>
      </c>
      <c r="P35" s="8">
        <v>9</v>
      </c>
      <c r="Q35" s="8">
        <v>1</v>
      </c>
      <c r="R35" s="8">
        <v>1</v>
      </c>
      <c r="S35" s="8">
        <v>0</v>
      </c>
    </row>
    <row r="36" spans="1:19" x14ac:dyDescent="0.3">
      <c r="A36" s="22" t="s">
        <v>69</v>
      </c>
      <c r="B36" s="22" t="s">
        <v>51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1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P36" s="8">
        <v>9</v>
      </c>
      <c r="Q36" s="8">
        <v>2</v>
      </c>
      <c r="R36" s="8">
        <v>1</v>
      </c>
      <c r="S36" s="8">
        <v>0</v>
      </c>
    </row>
    <row r="37" spans="1:19" x14ac:dyDescent="0.3">
      <c r="A37" s="22" t="s">
        <v>69</v>
      </c>
      <c r="B37" s="22" t="s">
        <v>55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1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P37" s="8">
        <v>9</v>
      </c>
      <c r="Q37" s="8">
        <v>3</v>
      </c>
      <c r="R37" s="8">
        <v>1</v>
      </c>
      <c r="S37" s="8">
        <v>0</v>
      </c>
    </row>
    <row r="38" spans="1:19" x14ac:dyDescent="0.3">
      <c r="A38" s="23" t="s">
        <v>72</v>
      </c>
      <c r="B38" s="23" t="s">
        <v>38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1</v>
      </c>
      <c r="M38" s="23">
        <v>0</v>
      </c>
      <c r="N38" s="23">
        <v>0</v>
      </c>
      <c r="P38" s="8">
        <v>10</v>
      </c>
      <c r="Q38" s="8">
        <v>0</v>
      </c>
      <c r="R38" s="8">
        <v>1</v>
      </c>
      <c r="S38" s="8">
        <v>0</v>
      </c>
    </row>
    <row r="39" spans="1:19" x14ac:dyDescent="0.3">
      <c r="A39" s="23" t="s">
        <v>72</v>
      </c>
      <c r="B39" s="23" t="s">
        <v>46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1</v>
      </c>
      <c r="L39" s="23">
        <v>0</v>
      </c>
      <c r="M39" s="23">
        <v>0</v>
      </c>
      <c r="N39" s="23">
        <v>0</v>
      </c>
      <c r="P39" s="8">
        <v>10</v>
      </c>
      <c r="Q39" s="8">
        <v>1</v>
      </c>
      <c r="R39" s="8">
        <v>1</v>
      </c>
      <c r="S39" s="8">
        <v>0</v>
      </c>
    </row>
    <row r="40" spans="1:19" x14ac:dyDescent="0.3">
      <c r="A40" s="23" t="s">
        <v>72</v>
      </c>
      <c r="B40" s="23" t="s">
        <v>51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1</v>
      </c>
      <c r="K40" s="23">
        <v>0</v>
      </c>
      <c r="L40" s="23">
        <v>0</v>
      </c>
      <c r="M40" s="23">
        <v>0</v>
      </c>
      <c r="N40" s="23">
        <v>0</v>
      </c>
      <c r="P40" s="8">
        <v>10</v>
      </c>
      <c r="Q40" s="8">
        <v>2</v>
      </c>
      <c r="R40" s="8">
        <v>1</v>
      </c>
      <c r="S40" s="8">
        <v>0</v>
      </c>
    </row>
    <row r="41" spans="1:19" x14ac:dyDescent="0.3">
      <c r="A41" s="23" t="s">
        <v>72</v>
      </c>
      <c r="B41" s="23" t="s">
        <v>55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1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P41" s="8">
        <v>10</v>
      </c>
      <c r="Q41" s="8">
        <v>3</v>
      </c>
      <c r="R41" s="8">
        <v>1</v>
      </c>
      <c r="S41" s="8">
        <v>0</v>
      </c>
    </row>
    <row r="42" spans="1:19" x14ac:dyDescent="0.3">
      <c r="A42" s="22" t="s">
        <v>74</v>
      </c>
      <c r="B42" s="22" t="s">
        <v>38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1</v>
      </c>
      <c r="N42" s="22">
        <v>0</v>
      </c>
      <c r="P42" s="8">
        <v>11</v>
      </c>
      <c r="Q42" s="8">
        <v>0</v>
      </c>
      <c r="R42" s="8">
        <v>1</v>
      </c>
      <c r="S42" s="8">
        <v>0</v>
      </c>
    </row>
    <row r="43" spans="1:19" x14ac:dyDescent="0.3">
      <c r="A43" s="22" t="s">
        <v>74</v>
      </c>
      <c r="B43" s="22" t="s">
        <v>46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1</v>
      </c>
      <c r="M43" s="22">
        <v>0</v>
      </c>
      <c r="N43" s="22">
        <v>0</v>
      </c>
      <c r="P43" s="8">
        <v>11</v>
      </c>
      <c r="Q43" s="8">
        <v>1</v>
      </c>
      <c r="R43" s="8">
        <v>1</v>
      </c>
      <c r="S43" s="8">
        <v>0</v>
      </c>
    </row>
    <row r="44" spans="1:19" x14ac:dyDescent="0.3">
      <c r="A44" s="22" t="s">
        <v>74</v>
      </c>
      <c r="B44" s="22" t="s">
        <v>51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1</v>
      </c>
      <c r="L44" s="22">
        <v>0</v>
      </c>
      <c r="M44" s="22">
        <v>0</v>
      </c>
      <c r="N44" s="22">
        <v>0</v>
      </c>
      <c r="P44" s="8">
        <v>11</v>
      </c>
      <c r="Q44" s="8">
        <v>2</v>
      </c>
      <c r="R44" s="8">
        <v>1</v>
      </c>
      <c r="S44" s="8">
        <v>0</v>
      </c>
    </row>
    <row r="45" spans="1:19" x14ac:dyDescent="0.3">
      <c r="A45" s="22" t="s">
        <v>74</v>
      </c>
      <c r="B45" s="22" t="s">
        <v>55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1</v>
      </c>
      <c r="K45" s="22">
        <v>0</v>
      </c>
      <c r="L45" s="22">
        <v>0</v>
      </c>
      <c r="M45" s="22">
        <v>0</v>
      </c>
      <c r="N45" s="22">
        <v>0</v>
      </c>
      <c r="P45" s="8">
        <v>11</v>
      </c>
      <c r="Q45" s="8">
        <v>3</v>
      </c>
      <c r="R45" s="8">
        <v>1</v>
      </c>
      <c r="S45" s="8">
        <v>0</v>
      </c>
    </row>
    <row r="46" spans="1:19" x14ac:dyDescent="0.3">
      <c r="A46" s="23" t="s">
        <v>75</v>
      </c>
      <c r="B46" s="23" t="s">
        <v>38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1</v>
      </c>
      <c r="P46" s="8">
        <v>12</v>
      </c>
      <c r="Q46" s="8">
        <v>0</v>
      </c>
      <c r="R46" s="8">
        <v>1</v>
      </c>
      <c r="S46" s="8">
        <v>0</v>
      </c>
    </row>
    <row r="47" spans="1:19" x14ac:dyDescent="0.3">
      <c r="A47" s="23" t="s">
        <v>75</v>
      </c>
      <c r="B47" s="23" t="s">
        <v>46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1</v>
      </c>
      <c r="N47" s="23">
        <v>0</v>
      </c>
      <c r="P47" s="8">
        <v>12</v>
      </c>
      <c r="Q47" s="8">
        <v>1</v>
      </c>
      <c r="R47" s="8">
        <v>1</v>
      </c>
      <c r="S47" s="8">
        <v>0</v>
      </c>
    </row>
    <row r="48" spans="1:19" x14ac:dyDescent="0.3">
      <c r="A48" s="23" t="s">
        <v>75</v>
      </c>
      <c r="B48" s="23" t="s">
        <v>51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1</v>
      </c>
      <c r="M48" s="23">
        <v>0</v>
      </c>
      <c r="N48" s="23">
        <v>0</v>
      </c>
      <c r="P48" s="8">
        <v>12</v>
      </c>
      <c r="Q48" s="8">
        <v>2</v>
      </c>
      <c r="R48" s="8">
        <v>1</v>
      </c>
      <c r="S48" s="8">
        <v>0</v>
      </c>
    </row>
    <row r="49" spans="1:19" x14ac:dyDescent="0.3">
      <c r="A49" s="23" t="s">
        <v>75</v>
      </c>
      <c r="B49" s="23" t="s">
        <v>55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1</v>
      </c>
      <c r="L49" s="23">
        <v>0</v>
      </c>
      <c r="M49" s="23">
        <v>0</v>
      </c>
      <c r="N49" s="23">
        <v>0</v>
      </c>
      <c r="P49" s="8">
        <v>12</v>
      </c>
      <c r="Q49" s="8">
        <v>3</v>
      </c>
      <c r="R49" s="8">
        <v>1</v>
      </c>
      <c r="S49" s="8">
        <v>0</v>
      </c>
    </row>
    <row r="50" spans="1:19" x14ac:dyDescent="0.3">
      <c r="P50" s="8">
        <v>1</v>
      </c>
      <c r="Q50" s="8">
        <v>0</v>
      </c>
      <c r="R50" s="8">
        <v>2</v>
      </c>
      <c r="S50" s="8">
        <v>0</v>
      </c>
    </row>
    <row r="51" spans="1:19" x14ac:dyDescent="0.3">
      <c r="P51" s="8">
        <v>1</v>
      </c>
      <c r="Q51" s="8">
        <v>1</v>
      </c>
      <c r="R51" s="8">
        <v>2</v>
      </c>
      <c r="S51" s="8">
        <v>0</v>
      </c>
    </row>
    <row r="52" spans="1:19" x14ac:dyDescent="0.3">
      <c r="P52" s="8">
        <v>1</v>
      </c>
      <c r="Q52" s="8">
        <v>2</v>
      </c>
      <c r="R52" s="8">
        <v>2</v>
      </c>
      <c r="S52" s="8">
        <v>0</v>
      </c>
    </row>
    <row r="53" spans="1:19" x14ac:dyDescent="0.3">
      <c r="P53" s="8">
        <v>1</v>
      </c>
      <c r="Q53" s="8">
        <v>3</v>
      </c>
      <c r="R53" s="8">
        <v>2</v>
      </c>
      <c r="S53" s="8">
        <v>0</v>
      </c>
    </row>
    <row r="54" spans="1:19" x14ac:dyDescent="0.3">
      <c r="P54" s="8">
        <v>2</v>
      </c>
      <c r="Q54" s="8">
        <v>0</v>
      </c>
      <c r="R54" s="8">
        <v>2</v>
      </c>
      <c r="S54" s="8">
        <v>1</v>
      </c>
    </row>
    <row r="55" spans="1:19" x14ac:dyDescent="0.3">
      <c r="P55" s="8">
        <v>2</v>
      </c>
      <c r="Q55" s="8">
        <v>1</v>
      </c>
      <c r="R55" s="8">
        <v>2</v>
      </c>
      <c r="S55" s="8">
        <v>0</v>
      </c>
    </row>
    <row r="56" spans="1:19" x14ac:dyDescent="0.3">
      <c r="P56" s="8">
        <v>2</v>
      </c>
      <c r="Q56" s="8">
        <v>2</v>
      </c>
      <c r="R56" s="8">
        <v>2</v>
      </c>
      <c r="S56" s="8">
        <v>0</v>
      </c>
    </row>
    <row r="57" spans="1:19" x14ac:dyDescent="0.3">
      <c r="P57" s="8">
        <v>2</v>
      </c>
      <c r="Q57" s="8">
        <v>3</v>
      </c>
      <c r="R57" s="8">
        <v>2</v>
      </c>
      <c r="S57" s="8">
        <v>0</v>
      </c>
    </row>
    <row r="58" spans="1:19" x14ac:dyDescent="0.3">
      <c r="P58" s="8">
        <v>3</v>
      </c>
      <c r="Q58" s="8">
        <v>0</v>
      </c>
      <c r="R58" s="8">
        <v>2</v>
      </c>
      <c r="S58" s="8">
        <v>0</v>
      </c>
    </row>
    <row r="59" spans="1:19" x14ac:dyDescent="0.3">
      <c r="P59" s="8">
        <v>3</v>
      </c>
      <c r="Q59" s="8">
        <v>1</v>
      </c>
      <c r="R59" s="8">
        <v>2</v>
      </c>
      <c r="S59" s="8">
        <v>1</v>
      </c>
    </row>
    <row r="60" spans="1:19" x14ac:dyDescent="0.3">
      <c r="P60" s="8">
        <v>3</v>
      </c>
      <c r="Q60" s="8">
        <v>2</v>
      </c>
      <c r="R60" s="8">
        <v>2</v>
      </c>
      <c r="S60" s="8">
        <v>0</v>
      </c>
    </row>
    <row r="61" spans="1:19" x14ac:dyDescent="0.3">
      <c r="P61" s="8">
        <v>3</v>
      </c>
      <c r="Q61" s="8">
        <v>3</v>
      </c>
      <c r="R61" s="8">
        <v>2</v>
      </c>
      <c r="S61" s="8">
        <v>0</v>
      </c>
    </row>
    <row r="62" spans="1:19" x14ac:dyDescent="0.3">
      <c r="P62" s="8">
        <v>4</v>
      </c>
      <c r="Q62" s="8">
        <v>0</v>
      </c>
      <c r="R62" s="8">
        <v>2</v>
      </c>
      <c r="S62" s="8">
        <v>0</v>
      </c>
    </row>
    <row r="63" spans="1:19" x14ac:dyDescent="0.3">
      <c r="P63" s="8">
        <v>4</v>
      </c>
      <c r="Q63" s="8">
        <v>1</v>
      </c>
      <c r="R63" s="8">
        <v>2</v>
      </c>
      <c r="S63" s="8">
        <v>0</v>
      </c>
    </row>
    <row r="64" spans="1:19" x14ac:dyDescent="0.3">
      <c r="P64" s="8">
        <v>4</v>
      </c>
      <c r="Q64" s="8">
        <v>2</v>
      </c>
      <c r="R64" s="8">
        <v>2</v>
      </c>
      <c r="S64" s="8">
        <v>1</v>
      </c>
    </row>
    <row r="65" spans="16:19" x14ac:dyDescent="0.3">
      <c r="P65" s="8">
        <v>4</v>
      </c>
      <c r="Q65" s="8">
        <v>3</v>
      </c>
      <c r="R65" s="8">
        <v>2</v>
      </c>
      <c r="S65" s="8">
        <v>0</v>
      </c>
    </row>
    <row r="66" spans="16:19" x14ac:dyDescent="0.3">
      <c r="P66" s="8">
        <v>5</v>
      </c>
      <c r="Q66" s="8">
        <v>0</v>
      </c>
      <c r="R66" s="8">
        <v>2</v>
      </c>
      <c r="S66" s="8">
        <v>0</v>
      </c>
    </row>
    <row r="67" spans="16:19" x14ac:dyDescent="0.3">
      <c r="P67" s="8">
        <v>5</v>
      </c>
      <c r="Q67" s="8">
        <v>1</v>
      </c>
      <c r="R67" s="8">
        <v>2</v>
      </c>
      <c r="S67" s="8">
        <v>0</v>
      </c>
    </row>
    <row r="68" spans="16:19" x14ac:dyDescent="0.3">
      <c r="P68" s="8">
        <v>5</v>
      </c>
      <c r="Q68" s="8">
        <v>2</v>
      </c>
      <c r="R68" s="8">
        <v>2</v>
      </c>
      <c r="S68" s="8">
        <v>0</v>
      </c>
    </row>
    <row r="69" spans="16:19" x14ac:dyDescent="0.3">
      <c r="P69" s="8">
        <v>5</v>
      </c>
      <c r="Q69" s="8">
        <v>3</v>
      </c>
      <c r="R69" s="8">
        <v>2</v>
      </c>
      <c r="S69" s="8">
        <v>1</v>
      </c>
    </row>
    <row r="70" spans="16:19" x14ac:dyDescent="0.3">
      <c r="P70" s="8">
        <v>6</v>
      </c>
      <c r="Q70" s="8">
        <v>0</v>
      </c>
      <c r="R70" s="8">
        <v>2</v>
      </c>
      <c r="S70" s="8">
        <v>0</v>
      </c>
    </row>
    <row r="71" spans="16:19" x14ac:dyDescent="0.3">
      <c r="P71" s="8">
        <v>6</v>
      </c>
      <c r="Q71" s="8">
        <v>1</v>
      </c>
      <c r="R71" s="8">
        <v>2</v>
      </c>
      <c r="S71" s="8">
        <v>0</v>
      </c>
    </row>
    <row r="72" spans="16:19" x14ac:dyDescent="0.3">
      <c r="P72" s="8">
        <v>6</v>
      </c>
      <c r="Q72" s="8">
        <v>2</v>
      </c>
      <c r="R72" s="8">
        <v>2</v>
      </c>
      <c r="S72" s="8">
        <v>0</v>
      </c>
    </row>
    <row r="73" spans="16:19" x14ac:dyDescent="0.3">
      <c r="P73" s="8">
        <v>6</v>
      </c>
      <c r="Q73" s="8">
        <v>3</v>
      </c>
      <c r="R73" s="8">
        <v>2</v>
      </c>
      <c r="S73" s="8">
        <v>0</v>
      </c>
    </row>
    <row r="74" spans="16:19" x14ac:dyDescent="0.3">
      <c r="P74" s="8">
        <v>7</v>
      </c>
      <c r="Q74" s="8">
        <v>0</v>
      </c>
      <c r="R74" s="8">
        <v>2</v>
      </c>
      <c r="S74" s="8">
        <v>0</v>
      </c>
    </row>
    <row r="75" spans="16:19" x14ac:dyDescent="0.3">
      <c r="P75" s="8">
        <v>7</v>
      </c>
      <c r="Q75" s="8">
        <v>1</v>
      </c>
      <c r="R75" s="8">
        <v>2</v>
      </c>
      <c r="S75" s="8">
        <v>0</v>
      </c>
    </row>
    <row r="76" spans="16:19" x14ac:dyDescent="0.3">
      <c r="P76" s="8">
        <v>7</v>
      </c>
      <c r="Q76" s="8">
        <v>2</v>
      </c>
      <c r="R76" s="8">
        <v>2</v>
      </c>
      <c r="S76" s="8">
        <v>0</v>
      </c>
    </row>
    <row r="77" spans="16:19" x14ac:dyDescent="0.3">
      <c r="P77" s="8">
        <v>7</v>
      </c>
      <c r="Q77" s="8">
        <v>3</v>
      </c>
      <c r="R77" s="8">
        <v>2</v>
      </c>
      <c r="S77" s="8">
        <v>0</v>
      </c>
    </row>
    <row r="78" spans="16:19" x14ac:dyDescent="0.3">
      <c r="P78" s="8">
        <v>8</v>
      </c>
      <c r="Q78" s="8">
        <v>0</v>
      </c>
      <c r="R78" s="8">
        <v>2</v>
      </c>
      <c r="S78" s="8">
        <v>0</v>
      </c>
    </row>
    <row r="79" spans="16:19" x14ac:dyDescent="0.3">
      <c r="P79" s="8">
        <v>8</v>
      </c>
      <c r="Q79" s="8">
        <v>1</v>
      </c>
      <c r="R79" s="8">
        <v>2</v>
      </c>
      <c r="S79" s="8">
        <v>0</v>
      </c>
    </row>
    <row r="80" spans="16:19" x14ac:dyDescent="0.3">
      <c r="P80" s="8">
        <v>8</v>
      </c>
      <c r="Q80" s="8">
        <v>2</v>
      </c>
      <c r="R80" s="8">
        <v>2</v>
      </c>
      <c r="S80" s="8">
        <v>0</v>
      </c>
    </row>
    <row r="81" spans="16:19" x14ac:dyDescent="0.3">
      <c r="P81" s="8">
        <v>8</v>
      </c>
      <c r="Q81" s="8">
        <v>3</v>
      </c>
      <c r="R81" s="8">
        <v>2</v>
      </c>
      <c r="S81" s="8">
        <v>0</v>
      </c>
    </row>
    <row r="82" spans="16:19" x14ac:dyDescent="0.3">
      <c r="P82" s="8">
        <v>9</v>
      </c>
      <c r="Q82" s="8">
        <v>0</v>
      </c>
      <c r="R82" s="8">
        <v>2</v>
      </c>
      <c r="S82" s="8">
        <v>0</v>
      </c>
    </row>
    <row r="83" spans="16:19" x14ac:dyDescent="0.3">
      <c r="P83" s="8">
        <v>9</v>
      </c>
      <c r="Q83" s="8">
        <v>1</v>
      </c>
      <c r="R83" s="8">
        <v>2</v>
      </c>
      <c r="S83" s="8">
        <v>0</v>
      </c>
    </row>
    <row r="84" spans="16:19" x14ac:dyDescent="0.3">
      <c r="P84" s="8">
        <v>9</v>
      </c>
      <c r="Q84" s="8">
        <v>2</v>
      </c>
      <c r="R84" s="8">
        <v>2</v>
      </c>
      <c r="S84" s="8">
        <v>0</v>
      </c>
    </row>
    <row r="85" spans="16:19" x14ac:dyDescent="0.3">
      <c r="P85" s="8">
        <v>9</v>
      </c>
      <c r="Q85" s="8">
        <v>3</v>
      </c>
      <c r="R85" s="8">
        <v>2</v>
      </c>
      <c r="S85" s="8">
        <v>0</v>
      </c>
    </row>
    <row r="86" spans="16:19" x14ac:dyDescent="0.3">
      <c r="P86" s="8">
        <v>10</v>
      </c>
      <c r="Q86" s="8">
        <v>0</v>
      </c>
      <c r="R86" s="8">
        <v>2</v>
      </c>
      <c r="S86" s="8">
        <v>0</v>
      </c>
    </row>
    <row r="87" spans="16:19" x14ac:dyDescent="0.3">
      <c r="P87" s="8">
        <v>10</v>
      </c>
      <c r="Q87" s="8">
        <v>1</v>
      </c>
      <c r="R87" s="8">
        <v>2</v>
      </c>
      <c r="S87" s="8">
        <v>0</v>
      </c>
    </row>
    <row r="88" spans="16:19" x14ac:dyDescent="0.3">
      <c r="P88" s="8">
        <v>10</v>
      </c>
      <c r="Q88" s="8">
        <v>2</v>
      </c>
      <c r="R88" s="8">
        <v>2</v>
      </c>
      <c r="S88" s="8">
        <v>0</v>
      </c>
    </row>
    <row r="89" spans="16:19" x14ac:dyDescent="0.3">
      <c r="P89" s="8">
        <v>10</v>
      </c>
      <c r="Q89" s="8">
        <v>3</v>
      </c>
      <c r="R89" s="8">
        <v>2</v>
      </c>
      <c r="S89" s="8">
        <v>0</v>
      </c>
    </row>
    <row r="90" spans="16:19" x14ac:dyDescent="0.3">
      <c r="P90" s="8">
        <v>11</v>
      </c>
      <c r="Q90" s="8">
        <v>0</v>
      </c>
      <c r="R90" s="8">
        <v>2</v>
      </c>
      <c r="S90" s="8">
        <v>0</v>
      </c>
    </row>
    <row r="91" spans="16:19" x14ac:dyDescent="0.3">
      <c r="P91" s="8">
        <v>11</v>
      </c>
      <c r="Q91" s="8">
        <v>1</v>
      </c>
      <c r="R91" s="8">
        <v>2</v>
      </c>
      <c r="S91" s="8">
        <v>0</v>
      </c>
    </row>
    <row r="92" spans="16:19" x14ac:dyDescent="0.3">
      <c r="P92" s="8">
        <v>11</v>
      </c>
      <c r="Q92" s="8">
        <v>2</v>
      </c>
      <c r="R92" s="8">
        <v>2</v>
      </c>
      <c r="S92" s="8">
        <v>0</v>
      </c>
    </row>
    <row r="93" spans="16:19" x14ac:dyDescent="0.3">
      <c r="P93" s="8">
        <v>11</v>
      </c>
      <c r="Q93" s="8">
        <v>3</v>
      </c>
      <c r="R93" s="8">
        <v>2</v>
      </c>
      <c r="S93" s="8">
        <v>0</v>
      </c>
    </row>
    <row r="94" spans="16:19" x14ac:dyDescent="0.3">
      <c r="P94" s="8">
        <v>12</v>
      </c>
      <c r="Q94" s="8">
        <v>0</v>
      </c>
      <c r="R94" s="8">
        <v>2</v>
      </c>
      <c r="S94" s="8">
        <v>0</v>
      </c>
    </row>
    <row r="95" spans="16:19" x14ac:dyDescent="0.3">
      <c r="P95" s="8">
        <v>12</v>
      </c>
      <c r="Q95" s="8">
        <v>1</v>
      </c>
      <c r="R95" s="8">
        <v>2</v>
      </c>
      <c r="S95" s="8">
        <v>0</v>
      </c>
    </row>
    <row r="96" spans="16:19" x14ac:dyDescent="0.3">
      <c r="P96" s="8">
        <v>12</v>
      </c>
      <c r="Q96" s="8">
        <v>2</v>
      </c>
      <c r="R96" s="8">
        <v>2</v>
      </c>
      <c r="S96" s="8">
        <v>0</v>
      </c>
    </row>
    <row r="97" spans="16:19" x14ac:dyDescent="0.3">
      <c r="P97" s="8">
        <v>12</v>
      </c>
      <c r="Q97" s="8">
        <v>3</v>
      </c>
      <c r="R97" s="8">
        <v>2</v>
      </c>
      <c r="S97" s="8">
        <v>0</v>
      </c>
    </row>
    <row r="98" spans="16:19" x14ac:dyDescent="0.3">
      <c r="P98" s="8">
        <v>1</v>
      </c>
      <c r="Q98" s="8">
        <v>0</v>
      </c>
      <c r="R98" s="8">
        <v>3</v>
      </c>
      <c r="S98" s="8">
        <v>0</v>
      </c>
    </row>
    <row r="99" spans="16:19" x14ac:dyDescent="0.3">
      <c r="P99" s="8">
        <v>1</v>
      </c>
      <c r="Q99" s="8">
        <v>1</v>
      </c>
      <c r="R99" s="8">
        <v>3</v>
      </c>
      <c r="S99" s="8">
        <v>0</v>
      </c>
    </row>
    <row r="100" spans="16:19" x14ac:dyDescent="0.3">
      <c r="P100" s="8">
        <v>1</v>
      </c>
      <c r="Q100" s="8">
        <v>2</v>
      </c>
      <c r="R100" s="8">
        <v>3</v>
      </c>
      <c r="S100" s="8">
        <v>0</v>
      </c>
    </row>
    <row r="101" spans="16:19" x14ac:dyDescent="0.3">
      <c r="P101" s="8">
        <v>1</v>
      </c>
      <c r="Q101" s="8">
        <v>3</v>
      </c>
      <c r="R101" s="8">
        <v>3</v>
      </c>
      <c r="S101" s="8">
        <v>0</v>
      </c>
    </row>
    <row r="102" spans="16:19" x14ac:dyDescent="0.3">
      <c r="P102" s="8">
        <v>2</v>
      </c>
      <c r="Q102" s="8">
        <v>0</v>
      </c>
      <c r="R102" s="8">
        <v>3</v>
      </c>
      <c r="S102" s="8">
        <v>0</v>
      </c>
    </row>
    <row r="103" spans="16:19" x14ac:dyDescent="0.3">
      <c r="P103" s="8">
        <v>2</v>
      </c>
      <c r="Q103" s="8">
        <v>1</v>
      </c>
      <c r="R103" s="8">
        <v>3</v>
      </c>
      <c r="S103" s="8">
        <v>0</v>
      </c>
    </row>
    <row r="104" spans="16:19" x14ac:dyDescent="0.3">
      <c r="P104" s="8">
        <v>2</v>
      </c>
      <c r="Q104" s="8">
        <v>2</v>
      </c>
      <c r="R104" s="8">
        <v>3</v>
      </c>
      <c r="S104" s="8">
        <v>0</v>
      </c>
    </row>
    <row r="105" spans="16:19" x14ac:dyDescent="0.3">
      <c r="P105" s="8">
        <v>2</v>
      </c>
      <c r="Q105" s="8">
        <v>3</v>
      </c>
      <c r="R105" s="8">
        <v>3</v>
      </c>
      <c r="S105" s="8">
        <v>0</v>
      </c>
    </row>
    <row r="106" spans="16:19" x14ac:dyDescent="0.3">
      <c r="P106" s="8">
        <v>3</v>
      </c>
      <c r="Q106" s="8">
        <v>0</v>
      </c>
      <c r="R106" s="8">
        <v>3</v>
      </c>
      <c r="S106" s="8">
        <v>1</v>
      </c>
    </row>
    <row r="107" spans="16:19" x14ac:dyDescent="0.3">
      <c r="P107" s="8">
        <v>3</v>
      </c>
      <c r="Q107" s="8">
        <v>1</v>
      </c>
      <c r="R107" s="8">
        <v>3</v>
      </c>
      <c r="S107" s="8">
        <v>0</v>
      </c>
    </row>
    <row r="108" spans="16:19" x14ac:dyDescent="0.3">
      <c r="P108" s="8">
        <v>3</v>
      </c>
      <c r="Q108" s="8">
        <v>2</v>
      </c>
      <c r="R108" s="8">
        <v>3</v>
      </c>
      <c r="S108" s="8">
        <v>0</v>
      </c>
    </row>
    <row r="109" spans="16:19" x14ac:dyDescent="0.3">
      <c r="P109" s="8">
        <v>3</v>
      </c>
      <c r="Q109" s="8">
        <v>3</v>
      </c>
      <c r="R109" s="8">
        <v>3</v>
      </c>
      <c r="S109" s="8">
        <v>0</v>
      </c>
    </row>
    <row r="110" spans="16:19" x14ac:dyDescent="0.3">
      <c r="P110" s="8">
        <v>4</v>
      </c>
      <c r="Q110" s="8">
        <v>0</v>
      </c>
      <c r="R110" s="8">
        <v>3</v>
      </c>
      <c r="S110" s="8">
        <v>0</v>
      </c>
    </row>
    <row r="111" spans="16:19" x14ac:dyDescent="0.3">
      <c r="P111" s="8">
        <v>4</v>
      </c>
      <c r="Q111" s="8">
        <v>1</v>
      </c>
      <c r="R111" s="8">
        <v>3</v>
      </c>
      <c r="S111" s="8">
        <v>1</v>
      </c>
    </row>
    <row r="112" spans="16:19" x14ac:dyDescent="0.3">
      <c r="P112" s="8">
        <v>4</v>
      </c>
      <c r="Q112" s="8">
        <v>2</v>
      </c>
      <c r="R112" s="8">
        <v>3</v>
      </c>
      <c r="S112" s="8">
        <v>0</v>
      </c>
    </row>
    <row r="113" spans="16:19" x14ac:dyDescent="0.3">
      <c r="P113" s="8">
        <v>4</v>
      </c>
      <c r="Q113" s="8">
        <v>3</v>
      </c>
      <c r="R113" s="8">
        <v>3</v>
      </c>
      <c r="S113" s="8">
        <v>0</v>
      </c>
    </row>
    <row r="114" spans="16:19" x14ac:dyDescent="0.3">
      <c r="P114" s="8">
        <v>5</v>
      </c>
      <c r="Q114" s="8">
        <v>0</v>
      </c>
      <c r="R114" s="8">
        <v>3</v>
      </c>
      <c r="S114" s="8">
        <v>0</v>
      </c>
    </row>
    <row r="115" spans="16:19" x14ac:dyDescent="0.3">
      <c r="P115" s="8">
        <v>5</v>
      </c>
      <c r="Q115" s="8">
        <v>1</v>
      </c>
      <c r="R115" s="8">
        <v>3</v>
      </c>
      <c r="S115" s="8">
        <v>0</v>
      </c>
    </row>
    <row r="116" spans="16:19" x14ac:dyDescent="0.3">
      <c r="P116" s="8">
        <v>5</v>
      </c>
      <c r="Q116" s="8">
        <v>2</v>
      </c>
      <c r="R116" s="8">
        <v>3</v>
      </c>
      <c r="S116" s="8">
        <v>1</v>
      </c>
    </row>
    <row r="117" spans="16:19" x14ac:dyDescent="0.3">
      <c r="P117" s="8">
        <v>5</v>
      </c>
      <c r="Q117" s="8">
        <v>3</v>
      </c>
      <c r="R117" s="8">
        <v>3</v>
      </c>
      <c r="S117" s="8">
        <v>0</v>
      </c>
    </row>
    <row r="118" spans="16:19" x14ac:dyDescent="0.3">
      <c r="P118" s="8">
        <v>6</v>
      </c>
      <c r="Q118" s="8">
        <v>0</v>
      </c>
      <c r="R118" s="8">
        <v>3</v>
      </c>
      <c r="S118" s="8">
        <v>0</v>
      </c>
    </row>
    <row r="119" spans="16:19" x14ac:dyDescent="0.3">
      <c r="P119" s="8">
        <v>6</v>
      </c>
      <c r="Q119" s="8">
        <v>1</v>
      </c>
      <c r="R119" s="8">
        <v>3</v>
      </c>
      <c r="S119" s="8">
        <v>0</v>
      </c>
    </row>
    <row r="120" spans="16:19" x14ac:dyDescent="0.3">
      <c r="P120" s="8">
        <v>6</v>
      </c>
      <c r="Q120" s="8">
        <v>2</v>
      </c>
      <c r="R120" s="8">
        <v>3</v>
      </c>
      <c r="S120" s="8">
        <v>0</v>
      </c>
    </row>
    <row r="121" spans="16:19" x14ac:dyDescent="0.3">
      <c r="P121" s="8">
        <v>6</v>
      </c>
      <c r="Q121" s="8">
        <v>3</v>
      </c>
      <c r="R121" s="8">
        <v>3</v>
      </c>
      <c r="S121" s="8">
        <v>1</v>
      </c>
    </row>
    <row r="122" spans="16:19" x14ac:dyDescent="0.3">
      <c r="P122" s="8">
        <v>7</v>
      </c>
      <c r="Q122" s="8">
        <v>0</v>
      </c>
      <c r="R122" s="8">
        <v>3</v>
      </c>
      <c r="S122" s="8">
        <v>0</v>
      </c>
    </row>
    <row r="123" spans="16:19" x14ac:dyDescent="0.3">
      <c r="P123" s="8">
        <v>7</v>
      </c>
      <c r="Q123" s="8">
        <v>1</v>
      </c>
      <c r="R123" s="8">
        <v>3</v>
      </c>
      <c r="S123" s="8">
        <v>0</v>
      </c>
    </row>
    <row r="124" spans="16:19" x14ac:dyDescent="0.3">
      <c r="P124" s="8">
        <v>7</v>
      </c>
      <c r="Q124" s="8">
        <v>2</v>
      </c>
      <c r="R124" s="8">
        <v>3</v>
      </c>
      <c r="S124" s="8">
        <v>0</v>
      </c>
    </row>
    <row r="125" spans="16:19" x14ac:dyDescent="0.3">
      <c r="P125" s="8">
        <v>7</v>
      </c>
      <c r="Q125" s="8">
        <v>3</v>
      </c>
      <c r="R125" s="8">
        <v>3</v>
      </c>
      <c r="S125" s="8">
        <v>0</v>
      </c>
    </row>
    <row r="126" spans="16:19" x14ac:dyDescent="0.3">
      <c r="P126" s="8">
        <v>8</v>
      </c>
      <c r="Q126" s="8">
        <v>0</v>
      </c>
      <c r="R126" s="8">
        <v>3</v>
      </c>
      <c r="S126" s="8">
        <v>0</v>
      </c>
    </row>
    <row r="127" spans="16:19" x14ac:dyDescent="0.3">
      <c r="P127" s="8">
        <v>8</v>
      </c>
      <c r="Q127" s="8">
        <v>1</v>
      </c>
      <c r="R127" s="8">
        <v>3</v>
      </c>
      <c r="S127" s="8">
        <v>0</v>
      </c>
    </row>
    <row r="128" spans="16:19" x14ac:dyDescent="0.3">
      <c r="P128" s="8">
        <v>8</v>
      </c>
      <c r="Q128" s="8">
        <v>2</v>
      </c>
      <c r="R128" s="8">
        <v>3</v>
      </c>
      <c r="S128" s="8">
        <v>0</v>
      </c>
    </row>
    <row r="129" spans="16:19" x14ac:dyDescent="0.3">
      <c r="P129" s="8">
        <v>8</v>
      </c>
      <c r="Q129" s="8">
        <v>3</v>
      </c>
      <c r="R129" s="8">
        <v>3</v>
      </c>
      <c r="S129" s="8">
        <v>0</v>
      </c>
    </row>
    <row r="130" spans="16:19" x14ac:dyDescent="0.3">
      <c r="P130" s="8">
        <v>9</v>
      </c>
      <c r="Q130" s="8">
        <v>0</v>
      </c>
      <c r="R130" s="8">
        <v>3</v>
      </c>
      <c r="S130" s="8">
        <v>0</v>
      </c>
    </row>
    <row r="131" spans="16:19" x14ac:dyDescent="0.3">
      <c r="P131" s="8">
        <v>9</v>
      </c>
      <c r="Q131" s="8">
        <v>1</v>
      </c>
      <c r="R131" s="8">
        <v>3</v>
      </c>
      <c r="S131" s="8">
        <v>0</v>
      </c>
    </row>
    <row r="132" spans="16:19" x14ac:dyDescent="0.3">
      <c r="P132" s="8">
        <v>9</v>
      </c>
      <c r="Q132" s="8">
        <v>2</v>
      </c>
      <c r="R132" s="8">
        <v>3</v>
      </c>
      <c r="S132" s="8">
        <v>0</v>
      </c>
    </row>
    <row r="133" spans="16:19" x14ac:dyDescent="0.3">
      <c r="P133" s="8">
        <v>9</v>
      </c>
      <c r="Q133" s="8">
        <v>3</v>
      </c>
      <c r="R133" s="8">
        <v>3</v>
      </c>
      <c r="S133" s="8">
        <v>0</v>
      </c>
    </row>
    <row r="134" spans="16:19" x14ac:dyDescent="0.3">
      <c r="P134" s="8">
        <v>10</v>
      </c>
      <c r="Q134" s="8">
        <v>0</v>
      </c>
      <c r="R134" s="8">
        <v>3</v>
      </c>
      <c r="S134" s="8">
        <v>0</v>
      </c>
    </row>
    <row r="135" spans="16:19" x14ac:dyDescent="0.3">
      <c r="P135" s="8">
        <v>10</v>
      </c>
      <c r="Q135" s="8">
        <v>1</v>
      </c>
      <c r="R135" s="8">
        <v>3</v>
      </c>
      <c r="S135" s="8">
        <v>0</v>
      </c>
    </row>
    <row r="136" spans="16:19" x14ac:dyDescent="0.3">
      <c r="P136" s="8">
        <v>10</v>
      </c>
      <c r="Q136" s="8">
        <v>2</v>
      </c>
      <c r="R136" s="8">
        <v>3</v>
      </c>
      <c r="S136" s="8">
        <v>0</v>
      </c>
    </row>
    <row r="137" spans="16:19" x14ac:dyDescent="0.3">
      <c r="P137" s="8">
        <v>10</v>
      </c>
      <c r="Q137" s="8">
        <v>3</v>
      </c>
      <c r="R137" s="8">
        <v>3</v>
      </c>
      <c r="S137" s="8">
        <v>0</v>
      </c>
    </row>
    <row r="138" spans="16:19" x14ac:dyDescent="0.3">
      <c r="P138" s="8">
        <v>11</v>
      </c>
      <c r="Q138" s="8">
        <v>0</v>
      </c>
      <c r="R138" s="8">
        <v>3</v>
      </c>
      <c r="S138" s="8">
        <v>0</v>
      </c>
    </row>
    <row r="139" spans="16:19" x14ac:dyDescent="0.3">
      <c r="P139" s="8">
        <v>11</v>
      </c>
      <c r="Q139" s="8">
        <v>1</v>
      </c>
      <c r="R139" s="8">
        <v>3</v>
      </c>
      <c r="S139" s="8">
        <v>0</v>
      </c>
    </row>
    <row r="140" spans="16:19" x14ac:dyDescent="0.3">
      <c r="P140" s="8">
        <v>11</v>
      </c>
      <c r="Q140" s="8">
        <v>2</v>
      </c>
      <c r="R140" s="8">
        <v>3</v>
      </c>
      <c r="S140" s="8">
        <v>0</v>
      </c>
    </row>
    <row r="141" spans="16:19" x14ac:dyDescent="0.3">
      <c r="P141" s="8">
        <v>11</v>
      </c>
      <c r="Q141" s="8">
        <v>3</v>
      </c>
      <c r="R141" s="8">
        <v>3</v>
      </c>
      <c r="S141" s="8">
        <v>0</v>
      </c>
    </row>
    <row r="142" spans="16:19" x14ac:dyDescent="0.3">
      <c r="P142" s="8">
        <v>12</v>
      </c>
      <c r="Q142" s="8">
        <v>0</v>
      </c>
      <c r="R142" s="8">
        <v>3</v>
      </c>
      <c r="S142" s="8">
        <v>0</v>
      </c>
    </row>
    <row r="143" spans="16:19" x14ac:dyDescent="0.3">
      <c r="P143" s="8">
        <v>12</v>
      </c>
      <c r="Q143" s="8">
        <v>1</v>
      </c>
      <c r="R143" s="8">
        <v>3</v>
      </c>
      <c r="S143" s="8">
        <v>0</v>
      </c>
    </row>
    <row r="144" spans="16:19" x14ac:dyDescent="0.3">
      <c r="P144" s="8">
        <v>12</v>
      </c>
      <c r="Q144" s="8">
        <v>2</v>
      </c>
      <c r="R144" s="8">
        <v>3</v>
      </c>
      <c r="S144" s="8">
        <v>0</v>
      </c>
    </row>
    <row r="145" spans="16:19" x14ac:dyDescent="0.3">
      <c r="P145" s="8">
        <v>12</v>
      </c>
      <c r="Q145" s="8">
        <v>3</v>
      </c>
      <c r="R145" s="8">
        <v>3</v>
      </c>
      <c r="S145" s="8">
        <v>0</v>
      </c>
    </row>
    <row r="146" spans="16:19" x14ac:dyDescent="0.3">
      <c r="P146" s="8">
        <v>1</v>
      </c>
      <c r="Q146" s="8">
        <v>0</v>
      </c>
      <c r="R146" s="8">
        <v>4</v>
      </c>
      <c r="S146" s="8">
        <v>0</v>
      </c>
    </row>
    <row r="147" spans="16:19" x14ac:dyDescent="0.3">
      <c r="P147" s="8">
        <v>1</v>
      </c>
      <c r="Q147" s="8">
        <v>1</v>
      </c>
      <c r="R147" s="8">
        <v>4</v>
      </c>
      <c r="S147" s="8">
        <v>0</v>
      </c>
    </row>
    <row r="148" spans="16:19" x14ac:dyDescent="0.3">
      <c r="P148" s="8">
        <v>1</v>
      </c>
      <c r="Q148" s="8">
        <v>2</v>
      </c>
      <c r="R148" s="8">
        <v>4</v>
      </c>
      <c r="S148" s="8">
        <v>0</v>
      </c>
    </row>
    <row r="149" spans="16:19" x14ac:dyDescent="0.3">
      <c r="P149" s="8">
        <v>1</v>
      </c>
      <c r="Q149" s="8">
        <v>3</v>
      </c>
      <c r="R149" s="8">
        <v>4</v>
      </c>
      <c r="S149" s="8">
        <v>0</v>
      </c>
    </row>
    <row r="150" spans="16:19" x14ac:dyDescent="0.3">
      <c r="P150" s="8">
        <v>2</v>
      </c>
      <c r="Q150" s="8">
        <v>0</v>
      </c>
      <c r="R150" s="8">
        <v>4</v>
      </c>
      <c r="S150" s="8">
        <v>0</v>
      </c>
    </row>
    <row r="151" spans="16:19" x14ac:dyDescent="0.3">
      <c r="P151" s="8">
        <v>2</v>
      </c>
      <c r="Q151" s="8">
        <v>1</v>
      </c>
      <c r="R151" s="8">
        <v>4</v>
      </c>
      <c r="S151" s="8">
        <v>0</v>
      </c>
    </row>
    <row r="152" spans="16:19" x14ac:dyDescent="0.3">
      <c r="P152" s="8">
        <v>2</v>
      </c>
      <c r="Q152" s="8">
        <v>2</v>
      </c>
      <c r="R152" s="8">
        <v>4</v>
      </c>
      <c r="S152" s="8">
        <v>0</v>
      </c>
    </row>
    <row r="153" spans="16:19" x14ac:dyDescent="0.3">
      <c r="P153" s="8">
        <v>2</v>
      </c>
      <c r="Q153" s="8">
        <v>3</v>
      </c>
      <c r="R153" s="8">
        <v>4</v>
      </c>
      <c r="S153" s="8">
        <v>0</v>
      </c>
    </row>
    <row r="154" spans="16:19" x14ac:dyDescent="0.3">
      <c r="P154" s="8">
        <v>3</v>
      </c>
      <c r="Q154" s="8">
        <v>0</v>
      </c>
      <c r="R154" s="8">
        <v>4</v>
      </c>
      <c r="S154" s="8">
        <v>0</v>
      </c>
    </row>
    <row r="155" spans="16:19" x14ac:dyDescent="0.3">
      <c r="P155" s="8">
        <v>3</v>
      </c>
      <c r="Q155" s="8">
        <v>1</v>
      </c>
      <c r="R155" s="8">
        <v>4</v>
      </c>
      <c r="S155" s="8">
        <v>0</v>
      </c>
    </row>
    <row r="156" spans="16:19" x14ac:dyDescent="0.3">
      <c r="P156" s="8">
        <v>3</v>
      </c>
      <c r="Q156" s="8">
        <v>2</v>
      </c>
      <c r="R156" s="8">
        <v>4</v>
      </c>
      <c r="S156" s="8">
        <v>0</v>
      </c>
    </row>
    <row r="157" spans="16:19" x14ac:dyDescent="0.3">
      <c r="P157" s="8">
        <v>3</v>
      </c>
      <c r="Q157" s="8">
        <v>3</v>
      </c>
      <c r="R157" s="8">
        <v>4</v>
      </c>
      <c r="S157" s="8">
        <v>0</v>
      </c>
    </row>
    <row r="158" spans="16:19" x14ac:dyDescent="0.3">
      <c r="P158" s="8">
        <v>4</v>
      </c>
      <c r="Q158" s="8">
        <v>0</v>
      </c>
      <c r="R158" s="8">
        <v>4</v>
      </c>
      <c r="S158" s="8">
        <v>1</v>
      </c>
    </row>
    <row r="159" spans="16:19" x14ac:dyDescent="0.3">
      <c r="P159" s="8">
        <v>4</v>
      </c>
      <c r="Q159" s="8">
        <v>1</v>
      </c>
      <c r="R159" s="8">
        <v>4</v>
      </c>
      <c r="S159" s="8">
        <v>0</v>
      </c>
    </row>
    <row r="160" spans="16:19" x14ac:dyDescent="0.3">
      <c r="P160" s="8">
        <v>4</v>
      </c>
      <c r="Q160" s="8">
        <v>2</v>
      </c>
      <c r="R160" s="8">
        <v>4</v>
      </c>
      <c r="S160" s="8">
        <v>0</v>
      </c>
    </row>
    <row r="161" spans="16:19" x14ac:dyDescent="0.3">
      <c r="P161" s="8">
        <v>4</v>
      </c>
      <c r="Q161" s="8">
        <v>3</v>
      </c>
      <c r="R161" s="8">
        <v>4</v>
      </c>
      <c r="S161" s="8">
        <v>0</v>
      </c>
    </row>
    <row r="162" spans="16:19" x14ac:dyDescent="0.3">
      <c r="P162" s="8">
        <v>5</v>
      </c>
      <c r="Q162" s="8">
        <v>0</v>
      </c>
      <c r="R162" s="8">
        <v>4</v>
      </c>
      <c r="S162" s="8">
        <v>0</v>
      </c>
    </row>
    <row r="163" spans="16:19" x14ac:dyDescent="0.3">
      <c r="P163" s="8">
        <v>5</v>
      </c>
      <c r="Q163" s="8">
        <v>1</v>
      </c>
      <c r="R163" s="8">
        <v>4</v>
      </c>
      <c r="S163" s="8">
        <v>1</v>
      </c>
    </row>
    <row r="164" spans="16:19" x14ac:dyDescent="0.3">
      <c r="P164" s="8">
        <v>5</v>
      </c>
      <c r="Q164" s="8">
        <v>2</v>
      </c>
      <c r="R164" s="8">
        <v>4</v>
      </c>
      <c r="S164" s="8">
        <v>0</v>
      </c>
    </row>
    <row r="165" spans="16:19" x14ac:dyDescent="0.3">
      <c r="P165" s="8">
        <v>5</v>
      </c>
      <c r="Q165" s="8">
        <v>3</v>
      </c>
      <c r="R165" s="8">
        <v>4</v>
      </c>
      <c r="S165" s="8">
        <v>0</v>
      </c>
    </row>
    <row r="166" spans="16:19" x14ac:dyDescent="0.3">
      <c r="P166" s="8">
        <v>6</v>
      </c>
      <c r="Q166" s="8">
        <v>0</v>
      </c>
      <c r="R166" s="8">
        <v>4</v>
      </c>
      <c r="S166" s="8">
        <v>0</v>
      </c>
    </row>
    <row r="167" spans="16:19" x14ac:dyDescent="0.3">
      <c r="P167" s="8">
        <v>6</v>
      </c>
      <c r="Q167" s="8">
        <v>1</v>
      </c>
      <c r="R167" s="8">
        <v>4</v>
      </c>
      <c r="S167" s="8">
        <v>0</v>
      </c>
    </row>
    <row r="168" spans="16:19" x14ac:dyDescent="0.3">
      <c r="P168" s="8">
        <v>6</v>
      </c>
      <c r="Q168" s="8">
        <v>2</v>
      </c>
      <c r="R168" s="8">
        <v>4</v>
      </c>
      <c r="S168" s="8">
        <v>1</v>
      </c>
    </row>
    <row r="169" spans="16:19" x14ac:dyDescent="0.3">
      <c r="P169" s="8">
        <v>6</v>
      </c>
      <c r="Q169" s="8">
        <v>3</v>
      </c>
      <c r="R169" s="8">
        <v>4</v>
      </c>
      <c r="S169" s="8">
        <v>0</v>
      </c>
    </row>
    <row r="170" spans="16:19" x14ac:dyDescent="0.3">
      <c r="P170" s="8">
        <v>7</v>
      </c>
      <c r="Q170" s="8">
        <v>0</v>
      </c>
      <c r="R170" s="8">
        <v>4</v>
      </c>
      <c r="S170" s="8">
        <v>0</v>
      </c>
    </row>
    <row r="171" spans="16:19" x14ac:dyDescent="0.3">
      <c r="P171" s="8">
        <v>7</v>
      </c>
      <c r="Q171" s="8">
        <v>1</v>
      </c>
      <c r="R171" s="8">
        <v>4</v>
      </c>
      <c r="S171" s="8">
        <v>0</v>
      </c>
    </row>
    <row r="172" spans="16:19" x14ac:dyDescent="0.3">
      <c r="P172" s="8">
        <v>7</v>
      </c>
      <c r="Q172" s="8">
        <v>2</v>
      </c>
      <c r="R172" s="8">
        <v>4</v>
      </c>
      <c r="S172" s="8">
        <v>0</v>
      </c>
    </row>
    <row r="173" spans="16:19" x14ac:dyDescent="0.3">
      <c r="P173" s="8">
        <v>7</v>
      </c>
      <c r="Q173" s="8">
        <v>3</v>
      </c>
      <c r="R173" s="8">
        <v>4</v>
      </c>
      <c r="S173" s="8">
        <v>1</v>
      </c>
    </row>
    <row r="174" spans="16:19" x14ac:dyDescent="0.3">
      <c r="P174" s="8">
        <v>8</v>
      </c>
      <c r="Q174" s="8">
        <v>0</v>
      </c>
      <c r="R174" s="8">
        <v>4</v>
      </c>
      <c r="S174" s="8">
        <v>0</v>
      </c>
    </row>
    <row r="175" spans="16:19" x14ac:dyDescent="0.3">
      <c r="P175" s="8">
        <v>8</v>
      </c>
      <c r="Q175" s="8">
        <v>1</v>
      </c>
      <c r="R175" s="8">
        <v>4</v>
      </c>
      <c r="S175" s="8">
        <v>0</v>
      </c>
    </row>
    <row r="176" spans="16:19" x14ac:dyDescent="0.3">
      <c r="P176" s="8">
        <v>8</v>
      </c>
      <c r="Q176" s="8">
        <v>2</v>
      </c>
      <c r="R176" s="8">
        <v>4</v>
      </c>
      <c r="S176" s="8">
        <v>0</v>
      </c>
    </row>
    <row r="177" spans="16:19" x14ac:dyDescent="0.3">
      <c r="P177" s="8">
        <v>8</v>
      </c>
      <c r="Q177" s="8">
        <v>3</v>
      </c>
      <c r="R177" s="8">
        <v>4</v>
      </c>
      <c r="S177" s="8">
        <v>0</v>
      </c>
    </row>
    <row r="178" spans="16:19" x14ac:dyDescent="0.3">
      <c r="P178" s="8">
        <v>9</v>
      </c>
      <c r="Q178" s="8">
        <v>0</v>
      </c>
      <c r="R178" s="8">
        <v>4</v>
      </c>
      <c r="S178" s="8">
        <v>0</v>
      </c>
    </row>
    <row r="179" spans="16:19" x14ac:dyDescent="0.3">
      <c r="P179" s="8">
        <v>9</v>
      </c>
      <c r="Q179" s="8">
        <v>1</v>
      </c>
      <c r="R179" s="8">
        <v>4</v>
      </c>
      <c r="S179" s="8">
        <v>0</v>
      </c>
    </row>
    <row r="180" spans="16:19" x14ac:dyDescent="0.3">
      <c r="P180" s="8">
        <v>9</v>
      </c>
      <c r="Q180" s="8">
        <v>2</v>
      </c>
      <c r="R180" s="8">
        <v>4</v>
      </c>
      <c r="S180" s="8">
        <v>0</v>
      </c>
    </row>
    <row r="181" spans="16:19" x14ac:dyDescent="0.3">
      <c r="P181" s="8">
        <v>9</v>
      </c>
      <c r="Q181" s="8">
        <v>3</v>
      </c>
      <c r="R181" s="8">
        <v>4</v>
      </c>
      <c r="S181" s="8">
        <v>0</v>
      </c>
    </row>
    <row r="182" spans="16:19" x14ac:dyDescent="0.3">
      <c r="P182" s="8">
        <v>10</v>
      </c>
      <c r="Q182" s="8">
        <v>0</v>
      </c>
      <c r="R182" s="8">
        <v>4</v>
      </c>
      <c r="S182" s="8">
        <v>0</v>
      </c>
    </row>
    <row r="183" spans="16:19" x14ac:dyDescent="0.3">
      <c r="P183" s="8">
        <v>10</v>
      </c>
      <c r="Q183" s="8">
        <v>1</v>
      </c>
      <c r="R183" s="8">
        <v>4</v>
      </c>
      <c r="S183" s="8">
        <v>0</v>
      </c>
    </row>
    <row r="184" spans="16:19" x14ac:dyDescent="0.3">
      <c r="P184" s="8">
        <v>10</v>
      </c>
      <c r="Q184" s="8">
        <v>2</v>
      </c>
      <c r="R184" s="8">
        <v>4</v>
      </c>
      <c r="S184" s="8">
        <v>0</v>
      </c>
    </row>
    <row r="185" spans="16:19" x14ac:dyDescent="0.3">
      <c r="P185" s="8">
        <v>10</v>
      </c>
      <c r="Q185" s="8">
        <v>3</v>
      </c>
      <c r="R185" s="8">
        <v>4</v>
      </c>
      <c r="S185" s="8">
        <v>0</v>
      </c>
    </row>
    <row r="186" spans="16:19" x14ac:dyDescent="0.3">
      <c r="P186" s="8">
        <v>11</v>
      </c>
      <c r="Q186" s="8">
        <v>0</v>
      </c>
      <c r="R186" s="8">
        <v>4</v>
      </c>
      <c r="S186" s="8">
        <v>0</v>
      </c>
    </row>
    <row r="187" spans="16:19" x14ac:dyDescent="0.3">
      <c r="P187" s="8">
        <v>11</v>
      </c>
      <c r="Q187" s="8">
        <v>1</v>
      </c>
      <c r="R187" s="8">
        <v>4</v>
      </c>
      <c r="S187" s="8">
        <v>0</v>
      </c>
    </row>
    <row r="188" spans="16:19" x14ac:dyDescent="0.3">
      <c r="P188" s="8">
        <v>11</v>
      </c>
      <c r="Q188" s="8">
        <v>2</v>
      </c>
      <c r="R188" s="8">
        <v>4</v>
      </c>
      <c r="S188" s="8">
        <v>0</v>
      </c>
    </row>
    <row r="189" spans="16:19" x14ac:dyDescent="0.3">
      <c r="P189" s="8">
        <v>11</v>
      </c>
      <c r="Q189" s="8">
        <v>3</v>
      </c>
      <c r="R189" s="8">
        <v>4</v>
      </c>
      <c r="S189" s="8">
        <v>0</v>
      </c>
    </row>
    <row r="190" spans="16:19" x14ac:dyDescent="0.3">
      <c r="P190" s="8">
        <v>12</v>
      </c>
      <c r="Q190" s="8">
        <v>0</v>
      </c>
      <c r="R190" s="8">
        <v>4</v>
      </c>
      <c r="S190" s="8">
        <v>0</v>
      </c>
    </row>
    <row r="191" spans="16:19" x14ac:dyDescent="0.3">
      <c r="P191" s="8">
        <v>12</v>
      </c>
      <c r="Q191" s="8">
        <v>1</v>
      </c>
      <c r="R191" s="8">
        <v>4</v>
      </c>
      <c r="S191" s="8">
        <v>0</v>
      </c>
    </row>
    <row r="192" spans="16:19" x14ac:dyDescent="0.3">
      <c r="P192" s="8">
        <v>12</v>
      </c>
      <c r="Q192" s="8">
        <v>2</v>
      </c>
      <c r="R192" s="8">
        <v>4</v>
      </c>
      <c r="S192" s="8">
        <v>0</v>
      </c>
    </row>
    <row r="193" spans="16:19" x14ac:dyDescent="0.3">
      <c r="P193" s="8">
        <v>12</v>
      </c>
      <c r="Q193" s="8">
        <v>3</v>
      </c>
      <c r="R193" s="8">
        <v>4</v>
      </c>
      <c r="S193" s="8">
        <v>0</v>
      </c>
    </row>
    <row r="194" spans="16:19" x14ac:dyDescent="0.3">
      <c r="P194" s="8">
        <v>1</v>
      </c>
      <c r="Q194" s="8">
        <v>0</v>
      </c>
      <c r="R194" s="8">
        <v>5</v>
      </c>
      <c r="S194" s="8">
        <v>0</v>
      </c>
    </row>
    <row r="195" spans="16:19" x14ac:dyDescent="0.3">
      <c r="P195" s="8">
        <v>1</v>
      </c>
      <c r="Q195" s="8">
        <v>1</v>
      </c>
      <c r="R195" s="8">
        <v>5</v>
      </c>
      <c r="S195" s="8">
        <v>0</v>
      </c>
    </row>
    <row r="196" spans="16:19" x14ac:dyDescent="0.3">
      <c r="P196" s="8">
        <v>1</v>
      </c>
      <c r="Q196" s="8">
        <v>2</v>
      </c>
      <c r="R196" s="8">
        <v>5</v>
      </c>
      <c r="S196" s="8">
        <v>0</v>
      </c>
    </row>
    <row r="197" spans="16:19" x14ac:dyDescent="0.3">
      <c r="P197" s="8">
        <v>1</v>
      </c>
      <c r="Q197" s="8">
        <v>3</v>
      </c>
      <c r="R197" s="8">
        <v>5</v>
      </c>
      <c r="S197" s="8">
        <v>0</v>
      </c>
    </row>
    <row r="198" spans="16:19" x14ac:dyDescent="0.3">
      <c r="P198" s="8">
        <v>2</v>
      </c>
      <c r="Q198" s="8">
        <v>0</v>
      </c>
      <c r="R198" s="8">
        <v>5</v>
      </c>
      <c r="S198" s="8">
        <v>0</v>
      </c>
    </row>
    <row r="199" spans="16:19" x14ac:dyDescent="0.3">
      <c r="P199" s="8">
        <v>2</v>
      </c>
      <c r="Q199" s="8">
        <v>1</v>
      </c>
      <c r="R199" s="8">
        <v>5</v>
      </c>
      <c r="S199" s="8">
        <v>0</v>
      </c>
    </row>
    <row r="200" spans="16:19" x14ac:dyDescent="0.3">
      <c r="P200" s="8">
        <v>2</v>
      </c>
      <c r="Q200" s="8">
        <v>2</v>
      </c>
      <c r="R200" s="8">
        <v>5</v>
      </c>
      <c r="S200" s="8">
        <v>0</v>
      </c>
    </row>
    <row r="201" spans="16:19" x14ac:dyDescent="0.3">
      <c r="P201" s="8">
        <v>2</v>
      </c>
      <c r="Q201" s="8">
        <v>3</v>
      </c>
      <c r="R201" s="8">
        <v>5</v>
      </c>
      <c r="S201" s="8">
        <v>0</v>
      </c>
    </row>
    <row r="202" spans="16:19" x14ac:dyDescent="0.3">
      <c r="P202" s="8">
        <v>3</v>
      </c>
      <c r="Q202" s="8">
        <v>0</v>
      </c>
      <c r="R202" s="8">
        <v>5</v>
      </c>
      <c r="S202" s="8">
        <v>0</v>
      </c>
    </row>
    <row r="203" spans="16:19" x14ac:dyDescent="0.3">
      <c r="P203" s="8">
        <v>3</v>
      </c>
      <c r="Q203" s="8">
        <v>1</v>
      </c>
      <c r="R203" s="8">
        <v>5</v>
      </c>
      <c r="S203" s="8">
        <v>0</v>
      </c>
    </row>
    <row r="204" spans="16:19" x14ac:dyDescent="0.3">
      <c r="P204" s="8">
        <v>3</v>
      </c>
      <c r="Q204" s="8">
        <v>2</v>
      </c>
      <c r="R204" s="8">
        <v>5</v>
      </c>
      <c r="S204" s="8">
        <v>0</v>
      </c>
    </row>
    <row r="205" spans="16:19" x14ac:dyDescent="0.3">
      <c r="P205" s="8">
        <v>3</v>
      </c>
      <c r="Q205" s="8">
        <v>3</v>
      </c>
      <c r="R205" s="8">
        <v>5</v>
      </c>
      <c r="S205" s="8">
        <v>0</v>
      </c>
    </row>
    <row r="206" spans="16:19" x14ac:dyDescent="0.3">
      <c r="P206" s="8">
        <v>4</v>
      </c>
      <c r="Q206" s="8">
        <v>0</v>
      </c>
      <c r="R206" s="8">
        <v>5</v>
      </c>
      <c r="S206" s="8">
        <v>0</v>
      </c>
    </row>
    <row r="207" spans="16:19" x14ac:dyDescent="0.3">
      <c r="P207" s="8">
        <v>4</v>
      </c>
      <c r="Q207" s="8">
        <v>1</v>
      </c>
      <c r="R207" s="8">
        <v>5</v>
      </c>
      <c r="S207" s="8">
        <v>0</v>
      </c>
    </row>
    <row r="208" spans="16:19" x14ac:dyDescent="0.3">
      <c r="P208" s="8">
        <v>4</v>
      </c>
      <c r="Q208" s="8">
        <v>2</v>
      </c>
      <c r="R208" s="8">
        <v>5</v>
      </c>
      <c r="S208" s="8">
        <v>0</v>
      </c>
    </row>
    <row r="209" spans="16:19" x14ac:dyDescent="0.3">
      <c r="P209" s="8">
        <v>4</v>
      </c>
      <c r="Q209" s="8">
        <v>3</v>
      </c>
      <c r="R209" s="8">
        <v>5</v>
      </c>
      <c r="S209" s="8">
        <v>0</v>
      </c>
    </row>
    <row r="210" spans="16:19" x14ac:dyDescent="0.3">
      <c r="P210" s="8">
        <v>5</v>
      </c>
      <c r="Q210" s="8">
        <v>0</v>
      </c>
      <c r="R210" s="8">
        <v>5</v>
      </c>
      <c r="S210" s="8">
        <v>1</v>
      </c>
    </row>
    <row r="211" spans="16:19" x14ac:dyDescent="0.3">
      <c r="P211" s="8">
        <v>5</v>
      </c>
      <c r="Q211" s="8">
        <v>1</v>
      </c>
      <c r="R211" s="8">
        <v>5</v>
      </c>
      <c r="S211" s="8">
        <v>0</v>
      </c>
    </row>
    <row r="212" spans="16:19" x14ac:dyDescent="0.3">
      <c r="P212" s="8">
        <v>5</v>
      </c>
      <c r="Q212" s="8">
        <v>2</v>
      </c>
      <c r="R212" s="8">
        <v>5</v>
      </c>
      <c r="S212" s="8">
        <v>0</v>
      </c>
    </row>
    <row r="213" spans="16:19" x14ac:dyDescent="0.3">
      <c r="P213" s="8">
        <v>5</v>
      </c>
      <c r="Q213" s="8">
        <v>3</v>
      </c>
      <c r="R213" s="8">
        <v>5</v>
      </c>
      <c r="S213" s="8">
        <v>0</v>
      </c>
    </row>
    <row r="214" spans="16:19" x14ac:dyDescent="0.3">
      <c r="P214" s="8">
        <v>6</v>
      </c>
      <c r="Q214" s="8">
        <v>0</v>
      </c>
      <c r="R214" s="8">
        <v>5</v>
      </c>
      <c r="S214" s="8">
        <v>0</v>
      </c>
    </row>
    <row r="215" spans="16:19" x14ac:dyDescent="0.3">
      <c r="P215" s="8">
        <v>6</v>
      </c>
      <c r="Q215" s="8">
        <v>1</v>
      </c>
      <c r="R215" s="8">
        <v>5</v>
      </c>
      <c r="S215" s="8">
        <v>1</v>
      </c>
    </row>
    <row r="216" spans="16:19" x14ac:dyDescent="0.3">
      <c r="P216" s="8">
        <v>6</v>
      </c>
      <c r="Q216" s="8">
        <v>2</v>
      </c>
      <c r="R216" s="8">
        <v>5</v>
      </c>
      <c r="S216" s="8">
        <v>0</v>
      </c>
    </row>
    <row r="217" spans="16:19" x14ac:dyDescent="0.3">
      <c r="P217" s="8">
        <v>6</v>
      </c>
      <c r="Q217" s="8">
        <v>3</v>
      </c>
      <c r="R217" s="8">
        <v>5</v>
      </c>
      <c r="S217" s="8">
        <v>0</v>
      </c>
    </row>
    <row r="218" spans="16:19" x14ac:dyDescent="0.3">
      <c r="P218" s="8">
        <v>7</v>
      </c>
      <c r="Q218" s="8">
        <v>0</v>
      </c>
      <c r="R218" s="8">
        <v>5</v>
      </c>
      <c r="S218" s="8">
        <v>0</v>
      </c>
    </row>
    <row r="219" spans="16:19" x14ac:dyDescent="0.3">
      <c r="P219" s="8">
        <v>7</v>
      </c>
      <c r="Q219" s="8">
        <v>1</v>
      </c>
      <c r="R219" s="8">
        <v>5</v>
      </c>
      <c r="S219" s="8">
        <v>0</v>
      </c>
    </row>
    <row r="220" spans="16:19" x14ac:dyDescent="0.3">
      <c r="P220" s="8">
        <v>7</v>
      </c>
      <c r="Q220" s="8">
        <v>2</v>
      </c>
      <c r="R220" s="8">
        <v>5</v>
      </c>
      <c r="S220" s="8">
        <v>1</v>
      </c>
    </row>
    <row r="221" spans="16:19" x14ac:dyDescent="0.3">
      <c r="P221" s="8">
        <v>7</v>
      </c>
      <c r="Q221" s="8">
        <v>3</v>
      </c>
      <c r="R221" s="8">
        <v>5</v>
      </c>
      <c r="S221" s="8">
        <v>0</v>
      </c>
    </row>
    <row r="222" spans="16:19" x14ac:dyDescent="0.3">
      <c r="P222" s="8">
        <v>8</v>
      </c>
      <c r="Q222" s="8">
        <v>0</v>
      </c>
      <c r="R222" s="8">
        <v>5</v>
      </c>
      <c r="S222" s="8">
        <v>0</v>
      </c>
    </row>
    <row r="223" spans="16:19" x14ac:dyDescent="0.3">
      <c r="P223" s="8">
        <v>8</v>
      </c>
      <c r="Q223" s="8">
        <v>1</v>
      </c>
      <c r="R223" s="8">
        <v>5</v>
      </c>
      <c r="S223" s="8">
        <v>0</v>
      </c>
    </row>
    <row r="224" spans="16:19" x14ac:dyDescent="0.3">
      <c r="P224" s="8">
        <v>8</v>
      </c>
      <c r="Q224" s="8">
        <v>2</v>
      </c>
      <c r="R224" s="8">
        <v>5</v>
      </c>
      <c r="S224" s="8">
        <v>0</v>
      </c>
    </row>
    <row r="225" spans="16:19" x14ac:dyDescent="0.3">
      <c r="P225" s="8">
        <v>8</v>
      </c>
      <c r="Q225" s="8">
        <v>3</v>
      </c>
      <c r="R225" s="8">
        <v>5</v>
      </c>
      <c r="S225" s="8">
        <v>1</v>
      </c>
    </row>
    <row r="226" spans="16:19" x14ac:dyDescent="0.3">
      <c r="P226" s="8">
        <v>9</v>
      </c>
      <c r="Q226" s="8">
        <v>0</v>
      </c>
      <c r="R226" s="8">
        <v>5</v>
      </c>
      <c r="S226" s="8">
        <v>0</v>
      </c>
    </row>
    <row r="227" spans="16:19" x14ac:dyDescent="0.3">
      <c r="P227" s="8">
        <v>9</v>
      </c>
      <c r="Q227" s="8">
        <v>1</v>
      </c>
      <c r="R227" s="8">
        <v>5</v>
      </c>
      <c r="S227" s="8">
        <v>0</v>
      </c>
    </row>
    <row r="228" spans="16:19" x14ac:dyDescent="0.3">
      <c r="P228" s="8">
        <v>9</v>
      </c>
      <c r="Q228" s="8">
        <v>2</v>
      </c>
      <c r="R228" s="8">
        <v>5</v>
      </c>
      <c r="S228" s="8">
        <v>0</v>
      </c>
    </row>
    <row r="229" spans="16:19" x14ac:dyDescent="0.3">
      <c r="P229" s="8">
        <v>9</v>
      </c>
      <c r="Q229" s="8">
        <v>3</v>
      </c>
      <c r="R229" s="8">
        <v>5</v>
      </c>
      <c r="S229" s="8">
        <v>0</v>
      </c>
    </row>
    <row r="230" spans="16:19" x14ac:dyDescent="0.3">
      <c r="P230" s="8">
        <v>10</v>
      </c>
      <c r="Q230" s="8">
        <v>0</v>
      </c>
      <c r="R230" s="8">
        <v>5</v>
      </c>
      <c r="S230" s="8">
        <v>0</v>
      </c>
    </row>
    <row r="231" spans="16:19" x14ac:dyDescent="0.3">
      <c r="P231" s="8">
        <v>10</v>
      </c>
      <c r="Q231" s="8">
        <v>1</v>
      </c>
      <c r="R231" s="8">
        <v>5</v>
      </c>
      <c r="S231" s="8">
        <v>0</v>
      </c>
    </row>
    <row r="232" spans="16:19" x14ac:dyDescent="0.3">
      <c r="P232" s="8">
        <v>10</v>
      </c>
      <c r="Q232" s="8">
        <v>2</v>
      </c>
      <c r="R232" s="8">
        <v>5</v>
      </c>
      <c r="S232" s="8">
        <v>0</v>
      </c>
    </row>
    <row r="233" spans="16:19" x14ac:dyDescent="0.3">
      <c r="P233" s="8">
        <v>10</v>
      </c>
      <c r="Q233" s="8">
        <v>3</v>
      </c>
      <c r="R233" s="8">
        <v>5</v>
      </c>
      <c r="S233" s="8">
        <v>0</v>
      </c>
    </row>
    <row r="234" spans="16:19" x14ac:dyDescent="0.3">
      <c r="P234" s="8">
        <v>11</v>
      </c>
      <c r="Q234" s="8">
        <v>0</v>
      </c>
      <c r="R234" s="8">
        <v>5</v>
      </c>
      <c r="S234" s="8">
        <v>0</v>
      </c>
    </row>
    <row r="235" spans="16:19" x14ac:dyDescent="0.3">
      <c r="P235" s="8">
        <v>11</v>
      </c>
      <c r="Q235" s="8">
        <v>1</v>
      </c>
      <c r="R235" s="8">
        <v>5</v>
      </c>
      <c r="S235" s="8">
        <v>0</v>
      </c>
    </row>
    <row r="236" spans="16:19" x14ac:dyDescent="0.3">
      <c r="P236" s="8">
        <v>11</v>
      </c>
      <c r="Q236" s="8">
        <v>2</v>
      </c>
      <c r="R236" s="8">
        <v>5</v>
      </c>
      <c r="S236" s="8">
        <v>0</v>
      </c>
    </row>
    <row r="237" spans="16:19" x14ac:dyDescent="0.3">
      <c r="P237" s="8">
        <v>11</v>
      </c>
      <c r="Q237" s="8">
        <v>3</v>
      </c>
      <c r="R237" s="8">
        <v>5</v>
      </c>
      <c r="S237" s="8">
        <v>0</v>
      </c>
    </row>
    <row r="238" spans="16:19" x14ac:dyDescent="0.3">
      <c r="P238" s="8">
        <v>12</v>
      </c>
      <c r="Q238" s="8">
        <v>0</v>
      </c>
      <c r="R238" s="8">
        <v>5</v>
      </c>
      <c r="S238" s="8">
        <v>0</v>
      </c>
    </row>
    <row r="239" spans="16:19" x14ac:dyDescent="0.3">
      <c r="P239" s="8">
        <v>12</v>
      </c>
      <c r="Q239" s="8">
        <v>1</v>
      </c>
      <c r="R239" s="8">
        <v>5</v>
      </c>
      <c r="S239" s="8">
        <v>0</v>
      </c>
    </row>
    <row r="240" spans="16:19" x14ac:dyDescent="0.3">
      <c r="P240" s="8">
        <v>12</v>
      </c>
      <c r="Q240" s="8">
        <v>2</v>
      </c>
      <c r="R240" s="8">
        <v>5</v>
      </c>
      <c r="S240" s="8">
        <v>0</v>
      </c>
    </row>
    <row r="241" spans="16:19" x14ac:dyDescent="0.3">
      <c r="P241" s="8">
        <v>12</v>
      </c>
      <c r="Q241" s="8">
        <v>3</v>
      </c>
      <c r="R241" s="8">
        <v>5</v>
      </c>
      <c r="S241" s="8">
        <v>0</v>
      </c>
    </row>
    <row r="242" spans="16:19" x14ac:dyDescent="0.3">
      <c r="P242" s="8">
        <v>1</v>
      </c>
      <c r="Q242" s="8">
        <v>0</v>
      </c>
      <c r="R242" s="8">
        <v>6</v>
      </c>
      <c r="S242" s="8">
        <v>0</v>
      </c>
    </row>
    <row r="243" spans="16:19" x14ac:dyDescent="0.3">
      <c r="P243" s="8">
        <v>1</v>
      </c>
      <c r="Q243" s="8">
        <v>1</v>
      </c>
      <c r="R243" s="8">
        <v>6</v>
      </c>
      <c r="S243" s="8">
        <v>0</v>
      </c>
    </row>
    <row r="244" spans="16:19" x14ac:dyDescent="0.3">
      <c r="P244" s="8">
        <v>1</v>
      </c>
      <c r="Q244" s="8">
        <v>2</v>
      </c>
      <c r="R244" s="8">
        <v>6</v>
      </c>
      <c r="S244" s="8">
        <v>0</v>
      </c>
    </row>
    <row r="245" spans="16:19" x14ac:dyDescent="0.3">
      <c r="P245" s="8">
        <v>1</v>
      </c>
      <c r="Q245" s="8">
        <v>3</v>
      </c>
      <c r="R245" s="8">
        <v>6</v>
      </c>
      <c r="S245" s="8">
        <v>0</v>
      </c>
    </row>
    <row r="246" spans="16:19" x14ac:dyDescent="0.3">
      <c r="P246" s="8">
        <v>2</v>
      </c>
      <c r="Q246" s="8">
        <v>0</v>
      </c>
      <c r="R246" s="8">
        <v>6</v>
      </c>
      <c r="S246" s="8">
        <v>0</v>
      </c>
    </row>
    <row r="247" spans="16:19" x14ac:dyDescent="0.3">
      <c r="P247" s="8">
        <v>2</v>
      </c>
      <c r="Q247" s="8">
        <v>1</v>
      </c>
      <c r="R247" s="8">
        <v>6</v>
      </c>
      <c r="S247" s="8">
        <v>0</v>
      </c>
    </row>
    <row r="248" spans="16:19" x14ac:dyDescent="0.3">
      <c r="P248" s="8">
        <v>2</v>
      </c>
      <c r="Q248" s="8">
        <v>2</v>
      </c>
      <c r="R248" s="8">
        <v>6</v>
      </c>
      <c r="S248" s="8">
        <v>0</v>
      </c>
    </row>
    <row r="249" spans="16:19" x14ac:dyDescent="0.3">
      <c r="P249" s="8">
        <v>2</v>
      </c>
      <c r="Q249" s="8">
        <v>3</v>
      </c>
      <c r="R249" s="8">
        <v>6</v>
      </c>
      <c r="S249" s="8">
        <v>0</v>
      </c>
    </row>
    <row r="250" spans="16:19" x14ac:dyDescent="0.3">
      <c r="P250" s="8">
        <v>3</v>
      </c>
      <c r="Q250" s="8">
        <v>0</v>
      </c>
      <c r="R250" s="8">
        <v>6</v>
      </c>
      <c r="S250" s="8">
        <v>0</v>
      </c>
    </row>
    <row r="251" spans="16:19" x14ac:dyDescent="0.3">
      <c r="P251" s="8">
        <v>3</v>
      </c>
      <c r="Q251" s="8">
        <v>1</v>
      </c>
      <c r="R251" s="8">
        <v>6</v>
      </c>
      <c r="S251" s="8">
        <v>0</v>
      </c>
    </row>
    <row r="252" spans="16:19" x14ac:dyDescent="0.3">
      <c r="P252" s="8">
        <v>3</v>
      </c>
      <c r="Q252" s="8">
        <v>2</v>
      </c>
      <c r="R252" s="8">
        <v>6</v>
      </c>
      <c r="S252" s="8">
        <v>0</v>
      </c>
    </row>
    <row r="253" spans="16:19" x14ac:dyDescent="0.3">
      <c r="P253" s="8">
        <v>3</v>
      </c>
      <c r="Q253" s="8">
        <v>3</v>
      </c>
      <c r="R253" s="8">
        <v>6</v>
      </c>
      <c r="S253" s="8">
        <v>0</v>
      </c>
    </row>
    <row r="254" spans="16:19" x14ac:dyDescent="0.3">
      <c r="P254" s="8">
        <v>4</v>
      </c>
      <c r="Q254" s="8">
        <v>0</v>
      </c>
      <c r="R254" s="8">
        <v>6</v>
      </c>
      <c r="S254" s="8">
        <v>0</v>
      </c>
    </row>
    <row r="255" spans="16:19" x14ac:dyDescent="0.3">
      <c r="P255" s="8">
        <v>4</v>
      </c>
      <c r="Q255" s="8">
        <v>1</v>
      </c>
      <c r="R255" s="8">
        <v>6</v>
      </c>
      <c r="S255" s="8">
        <v>0</v>
      </c>
    </row>
    <row r="256" spans="16:19" x14ac:dyDescent="0.3">
      <c r="P256" s="8">
        <v>4</v>
      </c>
      <c r="Q256" s="8">
        <v>2</v>
      </c>
      <c r="R256" s="8">
        <v>6</v>
      </c>
      <c r="S256" s="8">
        <v>0</v>
      </c>
    </row>
    <row r="257" spans="16:19" x14ac:dyDescent="0.3">
      <c r="P257" s="8">
        <v>4</v>
      </c>
      <c r="Q257" s="8">
        <v>3</v>
      </c>
      <c r="R257" s="8">
        <v>6</v>
      </c>
      <c r="S257" s="8">
        <v>0</v>
      </c>
    </row>
    <row r="258" spans="16:19" x14ac:dyDescent="0.3">
      <c r="P258" s="8">
        <v>5</v>
      </c>
      <c r="Q258" s="8">
        <v>0</v>
      </c>
      <c r="R258" s="8">
        <v>6</v>
      </c>
      <c r="S258" s="8">
        <v>0</v>
      </c>
    </row>
    <row r="259" spans="16:19" x14ac:dyDescent="0.3">
      <c r="P259" s="8">
        <v>5</v>
      </c>
      <c r="Q259" s="8">
        <v>1</v>
      </c>
      <c r="R259" s="8">
        <v>6</v>
      </c>
      <c r="S259" s="8">
        <v>0</v>
      </c>
    </row>
    <row r="260" spans="16:19" x14ac:dyDescent="0.3">
      <c r="P260" s="8">
        <v>5</v>
      </c>
      <c r="Q260" s="8">
        <v>2</v>
      </c>
      <c r="R260" s="8">
        <v>6</v>
      </c>
      <c r="S260" s="8">
        <v>0</v>
      </c>
    </row>
    <row r="261" spans="16:19" x14ac:dyDescent="0.3">
      <c r="P261" s="8">
        <v>5</v>
      </c>
      <c r="Q261" s="8">
        <v>3</v>
      </c>
      <c r="R261" s="8">
        <v>6</v>
      </c>
      <c r="S261" s="8">
        <v>0</v>
      </c>
    </row>
    <row r="262" spans="16:19" x14ac:dyDescent="0.3">
      <c r="P262" s="8">
        <v>6</v>
      </c>
      <c r="Q262" s="8">
        <v>0</v>
      </c>
      <c r="R262" s="8">
        <v>6</v>
      </c>
      <c r="S262" s="8">
        <v>1</v>
      </c>
    </row>
    <row r="263" spans="16:19" x14ac:dyDescent="0.3">
      <c r="P263" s="8">
        <v>6</v>
      </c>
      <c r="Q263" s="8">
        <v>1</v>
      </c>
      <c r="R263" s="8">
        <v>6</v>
      </c>
      <c r="S263" s="8">
        <v>0</v>
      </c>
    </row>
    <row r="264" spans="16:19" x14ac:dyDescent="0.3">
      <c r="P264" s="8">
        <v>6</v>
      </c>
      <c r="Q264" s="8">
        <v>2</v>
      </c>
      <c r="R264" s="8">
        <v>6</v>
      </c>
      <c r="S264" s="8">
        <v>0</v>
      </c>
    </row>
    <row r="265" spans="16:19" x14ac:dyDescent="0.3">
      <c r="P265" s="8">
        <v>6</v>
      </c>
      <c r="Q265" s="8">
        <v>3</v>
      </c>
      <c r="R265" s="8">
        <v>6</v>
      </c>
      <c r="S265" s="8">
        <v>0</v>
      </c>
    </row>
    <row r="266" spans="16:19" x14ac:dyDescent="0.3">
      <c r="P266" s="8">
        <v>7</v>
      </c>
      <c r="Q266" s="8">
        <v>0</v>
      </c>
      <c r="R266" s="8">
        <v>6</v>
      </c>
      <c r="S266" s="8">
        <v>0</v>
      </c>
    </row>
    <row r="267" spans="16:19" x14ac:dyDescent="0.3">
      <c r="P267" s="8">
        <v>7</v>
      </c>
      <c r="Q267" s="8">
        <v>1</v>
      </c>
      <c r="R267" s="8">
        <v>6</v>
      </c>
      <c r="S267" s="8">
        <v>1</v>
      </c>
    </row>
    <row r="268" spans="16:19" x14ac:dyDescent="0.3">
      <c r="P268" s="8">
        <v>7</v>
      </c>
      <c r="Q268" s="8">
        <v>2</v>
      </c>
      <c r="R268" s="8">
        <v>6</v>
      </c>
      <c r="S268" s="8">
        <v>0</v>
      </c>
    </row>
    <row r="269" spans="16:19" x14ac:dyDescent="0.3">
      <c r="P269" s="8">
        <v>7</v>
      </c>
      <c r="Q269" s="8">
        <v>3</v>
      </c>
      <c r="R269" s="8">
        <v>6</v>
      </c>
      <c r="S269" s="8">
        <v>0</v>
      </c>
    </row>
    <row r="270" spans="16:19" x14ac:dyDescent="0.3">
      <c r="P270" s="8">
        <v>8</v>
      </c>
      <c r="Q270" s="8">
        <v>0</v>
      </c>
      <c r="R270" s="8">
        <v>6</v>
      </c>
      <c r="S270" s="8">
        <v>0</v>
      </c>
    </row>
    <row r="271" spans="16:19" x14ac:dyDescent="0.3">
      <c r="P271" s="8">
        <v>8</v>
      </c>
      <c r="Q271" s="8">
        <v>1</v>
      </c>
      <c r="R271" s="8">
        <v>6</v>
      </c>
      <c r="S271" s="8">
        <v>0</v>
      </c>
    </row>
    <row r="272" spans="16:19" x14ac:dyDescent="0.3">
      <c r="P272" s="8">
        <v>8</v>
      </c>
      <c r="Q272" s="8">
        <v>2</v>
      </c>
      <c r="R272" s="8">
        <v>6</v>
      </c>
      <c r="S272" s="8">
        <v>1</v>
      </c>
    </row>
    <row r="273" spans="16:19" x14ac:dyDescent="0.3">
      <c r="P273" s="8">
        <v>8</v>
      </c>
      <c r="Q273" s="8">
        <v>3</v>
      </c>
      <c r="R273" s="8">
        <v>6</v>
      </c>
      <c r="S273" s="8">
        <v>0</v>
      </c>
    </row>
    <row r="274" spans="16:19" x14ac:dyDescent="0.3">
      <c r="P274" s="8">
        <v>9</v>
      </c>
      <c r="Q274" s="8">
        <v>0</v>
      </c>
      <c r="R274" s="8">
        <v>6</v>
      </c>
      <c r="S274" s="8">
        <v>0</v>
      </c>
    </row>
    <row r="275" spans="16:19" x14ac:dyDescent="0.3">
      <c r="P275" s="8">
        <v>9</v>
      </c>
      <c r="Q275" s="8">
        <v>1</v>
      </c>
      <c r="R275" s="8">
        <v>6</v>
      </c>
      <c r="S275" s="8">
        <v>0</v>
      </c>
    </row>
    <row r="276" spans="16:19" x14ac:dyDescent="0.3">
      <c r="P276" s="8">
        <v>9</v>
      </c>
      <c r="Q276" s="8">
        <v>2</v>
      </c>
      <c r="R276" s="8">
        <v>6</v>
      </c>
      <c r="S276" s="8">
        <v>0</v>
      </c>
    </row>
    <row r="277" spans="16:19" x14ac:dyDescent="0.3">
      <c r="P277" s="8">
        <v>9</v>
      </c>
      <c r="Q277" s="8">
        <v>3</v>
      </c>
      <c r="R277" s="8">
        <v>6</v>
      </c>
      <c r="S277" s="8">
        <v>1</v>
      </c>
    </row>
    <row r="278" spans="16:19" x14ac:dyDescent="0.3">
      <c r="P278" s="8">
        <v>10</v>
      </c>
      <c r="Q278" s="8">
        <v>0</v>
      </c>
      <c r="R278" s="8">
        <v>6</v>
      </c>
      <c r="S278" s="8">
        <v>0</v>
      </c>
    </row>
    <row r="279" spans="16:19" x14ac:dyDescent="0.3">
      <c r="P279" s="8">
        <v>10</v>
      </c>
      <c r="Q279" s="8">
        <v>1</v>
      </c>
      <c r="R279" s="8">
        <v>6</v>
      </c>
      <c r="S279" s="8">
        <v>0</v>
      </c>
    </row>
    <row r="280" spans="16:19" x14ac:dyDescent="0.3">
      <c r="P280" s="8">
        <v>10</v>
      </c>
      <c r="Q280" s="8">
        <v>2</v>
      </c>
      <c r="R280" s="8">
        <v>6</v>
      </c>
      <c r="S280" s="8">
        <v>0</v>
      </c>
    </row>
    <row r="281" spans="16:19" x14ac:dyDescent="0.3">
      <c r="P281" s="8">
        <v>10</v>
      </c>
      <c r="Q281" s="8">
        <v>3</v>
      </c>
      <c r="R281" s="8">
        <v>6</v>
      </c>
      <c r="S281" s="8">
        <v>0</v>
      </c>
    </row>
    <row r="282" spans="16:19" x14ac:dyDescent="0.3">
      <c r="P282" s="8">
        <v>11</v>
      </c>
      <c r="Q282" s="8">
        <v>0</v>
      </c>
      <c r="R282" s="8">
        <v>6</v>
      </c>
      <c r="S282" s="8">
        <v>0</v>
      </c>
    </row>
    <row r="283" spans="16:19" x14ac:dyDescent="0.3">
      <c r="P283" s="8">
        <v>11</v>
      </c>
      <c r="Q283" s="8">
        <v>1</v>
      </c>
      <c r="R283" s="8">
        <v>6</v>
      </c>
      <c r="S283" s="8">
        <v>0</v>
      </c>
    </row>
    <row r="284" spans="16:19" x14ac:dyDescent="0.3">
      <c r="P284" s="8">
        <v>11</v>
      </c>
      <c r="Q284" s="8">
        <v>2</v>
      </c>
      <c r="R284" s="8">
        <v>6</v>
      </c>
      <c r="S284" s="8">
        <v>0</v>
      </c>
    </row>
    <row r="285" spans="16:19" x14ac:dyDescent="0.3">
      <c r="P285" s="8">
        <v>11</v>
      </c>
      <c r="Q285" s="8">
        <v>3</v>
      </c>
      <c r="R285" s="8">
        <v>6</v>
      </c>
      <c r="S285" s="8">
        <v>0</v>
      </c>
    </row>
    <row r="286" spans="16:19" x14ac:dyDescent="0.3">
      <c r="P286" s="8">
        <v>12</v>
      </c>
      <c r="Q286" s="8">
        <v>0</v>
      </c>
      <c r="R286" s="8">
        <v>6</v>
      </c>
      <c r="S286" s="8">
        <v>0</v>
      </c>
    </row>
    <row r="287" spans="16:19" x14ac:dyDescent="0.3">
      <c r="P287" s="8">
        <v>12</v>
      </c>
      <c r="Q287" s="8">
        <v>1</v>
      </c>
      <c r="R287" s="8">
        <v>6</v>
      </c>
      <c r="S287" s="8">
        <v>0</v>
      </c>
    </row>
    <row r="288" spans="16:19" x14ac:dyDescent="0.3">
      <c r="P288" s="8">
        <v>12</v>
      </c>
      <c r="Q288" s="8">
        <v>2</v>
      </c>
      <c r="R288" s="8">
        <v>6</v>
      </c>
      <c r="S288" s="8">
        <v>0</v>
      </c>
    </row>
    <row r="289" spans="16:19" x14ac:dyDescent="0.3">
      <c r="P289" s="8">
        <v>12</v>
      </c>
      <c r="Q289" s="8">
        <v>3</v>
      </c>
      <c r="R289" s="8">
        <v>6</v>
      </c>
      <c r="S289" s="8">
        <v>0</v>
      </c>
    </row>
    <row r="290" spans="16:19" x14ac:dyDescent="0.3">
      <c r="P290" s="8">
        <v>1</v>
      </c>
      <c r="Q290" s="8">
        <v>0</v>
      </c>
      <c r="R290" s="8">
        <v>7</v>
      </c>
      <c r="S290" s="8">
        <v>0</v>
      </c>
    </row>
    <row r="291" spans="16:19" x14ac:dyDescent="0.3">
      <c r="P291" s="8">
        <v>1</v>
      </c>
      <c r="Q291" s="8">
        <v>1</v>
      </c>
      <c r="R291" s="8">
        <v>7</v>
      </c>
      <c r="S291" s="8">
        <v>0</v>
      </c>
    </row>
    <row r="292" spans="16:19" x14ac:dyDescent="0.3">
      <c r="P292" s="8">
        <v>1</v>
      </c>
      <c r="Q292" s="8">
        <v>2</v>
      </c>
      <c r="R292" s="8">
        <v>7</v>
      </c>
      <c r="S292" s="8">
        <v>0</v>
      </c>
    </row>
    <row r="293" spans="16:19" x14ac:dyDescent="0.3">
      <c r="P293" s="8">
        <v>1</v>
      </c>
      <c r="Q293" s="8">
        <v>3</v>
      </c>
      <c r="R293" s="8">
        <v>7</v>
      </c>
      <c r="S293" s="8">
        <v>0</v>
      </c>
    </row>
    <row r="294" spans="16:19" x14ac:dyDescent="0.3">
      <c r="P294" s="8">
        <v>2</v>
      </c>
      <c r="Q294" s="8">
        <v>0</v>
      </c>
      <c r="R294" s="8">
        <v>7</v>
      </c>
      <c r="S294" s="8">
        <v>0</v>
      </c>
    </row>
    <row r="295" spans="16:19" x14ac:dyDescent="0.3">
      <c r="P295" s="8">
        <v>2</v>
      </c>
      <c r="Q295" s="8">
        <v>1</v>
      </c>
      <c r="R295" s="8">
        <v>7</v>
      </c>
      <c r="S295" s="8">
        <v>0</v>
      </c>
    </row>
    <row r="296" spans="16:19" x14ac:dyDescent="0.3">
      <c r="P296" s="8">
        <v>2</v>
      </c>
      <c r="Q296" s="8">
        <v>2</v>
      </c>
      <c r="R296" s="8">
        <v>7</v>
      </c>
      <c r="S296" s="8">
        <v>0</v>
      </c>
    </row>
    <row r="297" spans="16:19" x14ac:dyDescent="0.3">
      <c r="P297" s="8">
        <v>2</v>
      </c>
      <c r="Q297" s="8">
        <v>3</v>
      </c>
      <c r="R297" s="8">
        <v>7</v>
      </c>
      <c r="S297" s="8">
        <v>0</v>
      </c>
    </row>
    <row r="298" spans="16:19" x14ac:dyDescent="0.3">
      <c r="P298" s="8">
        <v>3</v>
      </c>
      <c r="Q298" s="8">
        <v>0</v>
      </c>
      <c r="R298" s="8">
        <v>7</v>
      </c>
      <c r="S298" s="8">
        <v>0</v>
      </c>
    </row>
    <row r="299" spans="16:19" x14ac:dyDescent="0.3">
      <c r="P299" s="8">
        <v>3</v>
      </c>
      <c r="Q299" s="8">
        <v>1</v>
      </c>
      <c r="R299" s="8">
        <v>7</v>
      </c>
      <c r="S299" s="8">
        <v>0</v>
      </c>
    </row>
    <row r="300" spans="16:19" x14ac:dyDescent="0.3">
      <c r="P300" s="8">
        <v>3</v>
      </c>
      <c r="Q300" s="8">
        <v>2</v>
      </c>
      <c r="R300" s="8">
        <v>7</v>
      </c>
      <c r="S300" s="8">
        <v>0</v>
      </c>
    </row>
    <row r="301" spans="16:19" x14ac:dyDescent="0.3">
      <c r="P301" s="8">
        <v>3</v>
      </c>
      <c r="Q301" s="8">
        <v>3</v>
      </c>
      <c r="R301" s="8">
        <v>7</v>
      </c>
      <c r="S301" s="8">
        <v>0</v>
      </c>
    </row>
    <row r="302" spans="16:19" x14ac:dyDescent="0.3">
      <c r="P302" s="8">
        <v>4</v>
      </c>
      <c r="Q302" s="8">
        <v>0</v>
      </c>
      <c r="R302" s="8">
        <v>7</v>
      </c>
      <c r="S302" s="8">
        <v>0</v>
      </c>
    </row>
    <row r="303" spans="16:19" x14ac:dyDescent="0.3">
      <c r="P303" s="8">
        <v>4</v>
      </c>
      <c r="Q303" s="8">
        <v>1</v>
      </c>
      <c r="R303" s="8">
        <v>7</v>
      </c>
      <c r="S303" s="8">
        <v>0</v>
      </c>
    </row>
    <row r="304" spans="16:19" x14ac:dyDescent="0.3">
      <c r="P304" s="8">
        <v>4</v>
      </c>
      <c r="Q304" s="8">
        <v>2</v>
      </c>
      <c r="R304" s="8">
        <v>7</v>
      </c>
      <c r="S304" s="8">
        <v>0</v>
      </c>
    </row>
    <row r="305" spans="16:19" x14ac:dyDescent="0.3">
      <c r="P305" s="8">
        <v>4</v>
      </c>
      <c r="Q305" s="8">
        <v>3</v>
      </c>
      <c r="R305" s="8">
        <v>7</v>
      </c>
      <c r="S305" s="8">
        <v>0</v>
      </c>
    </row>
    <row r="306" spans="16:19" x14ac:dyDescent="0.3">
      <c r="P306" s="8">
        <v>5</v>
      </c>
      <c r="Q306" s="8">
        <v>0</v>
      </c>
      <c r="R306" s="8">
        <v>7</v>
      </c>
      <c r="S306" s="8">
        <v>0</v>
      </c>
    </row>
    <row r="307" spans="16:19" x14ac:dyDescent="0.3">
      <c r="P307" s="8">
        <v>5</v>
      </c>
      <c r="Q307" s="8">
        <v>1</v>
      </c>
      <c r="R307" s="8">
        <v>7</v>
      </c>
      <c r="S307" s="8">
        <v>0</v>
      </c>
    </row>
    <row r="308" spans="16:19" x14ac:dyDescent="0.3">
      <c r="P308" s="8">
        <v>5</v>
      </c>
      <c r="Q308" s="8">
        <v>2</v>
      </c>
      <c r="R308" s="8">
        <v>7</v>
      </c>
      <c r="S308" s="8">
        <v>0</v>
      </c>
    </row>
    <row r="309" spans="16:19" x14ac:dyDescent="0.3">
      <c r="P309" s="8">
        <v>5</v>
      </c>
      <c r="Q309" s="8">
        <v>3</v>
      </c>
      <c r="R309" s="8">
        <v>7</v>
      </c>
      <c r="S309" s="8">
        <v>0</v>
      </c>
    </row>
    <row r="310" spans="16:19" x14ac:dyDescent="0.3">
      <c r="P310" s="8">
        <v>6</v>
      </c>
      <c r="Q310" s="8">
        <v>0</v>
      </c>
      <c r="R310" s="8">
        <v>7</v>
      </c>
      <c r="S310" s="8">
        <v>0</v>
      </c>
    </row>
    <row r="311" spans="16:19" x14ac:dyDescent="0.3">
      <c r="P311" s="8">
        <v>6</v>
      </c>
      <c r="Q311" s="8">
        <v>1</v>
      </c>
      <c r="R311" s="8">
        <v>7</v>
      </c>
      <c r="S311" s="8">
        <v>0</v>
      </c>
    </row>
    <row r="312" spans="16:19" x14ac:dyDescent="0.3">
      <c r="P312" s="8">
        <v>6</v>
      </c>
      <c r="Q312" s="8">
        <v>2</v>
      </c>
      <c r="R312" s="8">
        <v>7</v>
      </c>
      <c r="S312" s="8">
        <v>0</v>
      </c>
    </row>
    <row r="313" spans="16:19" x14ac:dyDescent="0.3">
      <c r="P313" s="8">
        <v>6</v>
      </c>
      <c r="Q313" s="8">
        <v>3</v>
      </c>
      <c r="R313" s="8">
        <v>7</v>
      </c>
      <c r="S313" s="8">
        <v>0</v>
      </c>
    </row>
    <row r="314" spans="16:19" x14ac:dyDescent="0.3">
      <c r="P314" s="8">
        <v>7</v>
      </c>
      <c r="Q314" s="8">
        <v>0</v>
      </c>
      <c r="R314" s="8">
        <v>7</v>
      </c>
      <c r="S314" s="8">
        <v>1</v>
      </c>
    </row>
    <row r="315" spans="16:19" x14ac:dyDescent="0.3">
      <c r="P315" s="8">
        <v>7</v>
      </c>
      <c r="Q315" s="8">
        <v>1</v>
      </c>
      <c r="R315" s="8">
        <v>7</v>
      </c>
      <c r="S315" s="8">
        <v>0</v>
      </c>
    </row>
    <row r="316" spans="16:19" x14ac:dyDescent="0.3">
      <c r="P316" s="8">
        <v>7</v>
      </c>
      <c r="Q316" s="8">
        <v>2</v>
      </c>
      <c r="R316" s="8">
        <v>7</v>
      </c>
      <c r="S316" s="8">
        <v>0</v>
      </c>
    </row>
    <row r="317" spans="16:19" x14ac:dyDescent="0.3">
      <c r="P317" s="8">
        <v>7</v>
      </c>
      <c r="Q317" s="8">
        <v>3</v>
      </c>
      <c r="R317" s="8">
        <v>7</v>
      </c>
      <c r="S317" s="8">
        <v>0</v>
      </c>
    </row>
    <row r="318" spans="16:19" x14ac:dyDescent="0.3">
      <c r="P318" s="8">
        <v>8</v>
      </c>
      <c r="Q318" s="8">
        <v>0</v>
      </c>
      <c r="R318" s="8">
        <v>7</v>
      </c>
      <c r="S318" s="8">
        <v>0</v>
      </c>
    </row>
    <row r="319" spans="16:19" x14ac:dyDescent="0.3">
      <c r="P319" s="8">
        <v>8</v>
      </c>
      <c r="Q319" s="8">
        <v>1</v>
      </c>
      <c r="R319" s="8">
        <v>7</v>
      </c>
      <c r="S319" s="8">
        <v>1</v>
      </c>
    </row>
    <row r="320" spans="16:19" x14ac:dyDescent="0.3">
      <c r="P320" s="8">
        <v>8</v>
      </c>
      <c r="Q320" s="8">
        <v>2</v>
      </c>
      <c r="R320" s="8">
        <v>7</v>
      </c>
      <c r="S320" s="8">
        <v>0</v>
      </c>
    </row>
    <row r="321" spans="16:19" x14ac:dyDescent="0.3">
      <c r="P321" s="8">
        <v>8</v>
      </c>
      <c r="Q321" s="8">
        <v>3</v>
      </c>
      <c r="R321" s="8">
        <v>7</v>
      </c>
      <c r="S321" s="8">
        <v>0</v>
      </c>
    </row>
    <row r="322" spans="16:19" x14ac:dyDescent="0.3">
      <c r="P322" s="8">
        <v>9</v>
      </c>
      <c r="Q322" s="8">
        <v>0</v>
      </c>
      <c r="R322" s="8">
        <v>7</v>
      </c>
      <c r="S322" s="8">
        <v>0</v>
      </c>
    </row>
    <row r="323" spans="16:19" x14ac:dyDescent="0.3">
      <c r="P323" s="8">
        <v>9</v>
      </c>
      <c r="Q323" s="8">
        <v>1</v>
      </c>
      <c r="R323" s="8">
        <v>7</v>
      </c>
      <c r="S323" s="8">
        <v>0</v>
      </c>
    </row>
    <row r="324" spans="16:19" x14ac:dyDescent="0.3">
      <c r="P324" s="8">
        <v>9</v>
      </c>
      <c r="Q324" s="8">
        <v>2</v>
      </c>
      <c r="R324" s="8">
        <v>7</v>
      </c>
      <c r="S324" s="8">
        <v>1</v>
      </c>
    </row>
    <row r="325" spans="16:19" x14ac:dyDescent="0.3">
      <c r="P325" s="8">
        <v>9</v>
      </c>
      <c r="Q325" s="8">
        <v>3</v>
      </c>
      <c r="R325" s="8">
        <v>7</v>
      </c>
      <c r="S325" s="8">
        <v>0</v>
      </c>
    </row>
    <row r="326" spans="16:19" x14ac:dyDescent="0.3">
      <c r="P326" s="8">
        <v>10</v>
      </c>
      <c r="Q326" s="8">
        <v>0</v>
      </c>
      <c r="R326" s="8">
        <v>7</v>
      </c>
      <c r="S326" s="8">
        <v>0</v>
      </c>
    </row>
    <row r="327" spans="16:19" x14ac:dyDescent="0.3">
      <c r="P327" s="8">
        <v>10</v>
      </c>
      <c r="Q327" s="8">
        <v>1</v>
      </c>
      <c r="R327" s="8">
        <v>7</v>
      </c>
      <c r="S327" s="8">
        <v>0</v>
      </c>
    </row>
    <row r="328" spans="16:19" x14ac:dyDescent="0.3">
      <c r="P328" s="8">
        <v>10</v>
      </c>
      <c r="Q328" s="8">
        <v>2</v>
      </c>
      <c r="R328" s="8">
        <v>7</v>
      </c>
      <c r="S328" s="8">
        <v>0</v>
      </c>
    </row>
    <row r="329" spans="16:19" x14ac:dyDescent="0.3">
      <c r="P329" s="8">
        <v>10</v>
      </c>
      <c r="Q329" s="8">
        <v>3</v>
      </c>
      <c r="R329" s="8">
        <v>7</v>
      </c>
      <c r="S329" s="8">
        <v>1</v>
      </c>
    </row>
    <row r="330" spans="16:19" x14ac:dyDescent="0.3">
      <c r="P330" s="8">
        <v>11</v>
      </c>
      <c r="Q330" s="8">
        <v>0</v>
      </c>
      <c r="R330" s="8">
        <v>7</v>
      </c>
      <c r="S330" s="8">
        <v>0</v>
      </c>
    </row>
    <row r="331" spans="16:19" x14ac:dyDescent="0.3">
      <c r="P331" s="8">
        <v>11</v>
      </c>
      <c r="Q331" s="8">
        <v>1</v>
      </c>
      <c r="R331" s="8">
        <v>7</v>
      </c>
      <c r="S331" s="8">
        <v>0</v>
      </c>
    </row>
    <row r="332" spans="16:19" x14ac:dyDescent="0.3">
      <c r="P332" s="8">
        <v>11</v>
      </c>
      <c r="Q332" s="8">
        <v>2</v>
      </c>
      <c r="R332" s="8">
        <v>7</v>
      </c>
      <c r="S332" s="8">
        <v>0</v>
      </c>
    </row>
    <row r="333" spans="16:19" x14ac:dyDescent="0.3">
      <c r="P333" s="8">
        <v>11</v>
      </c>
      <c r="Q333" s="8">
        <v>3</v>
      </c>
      <c r="R333" s="8">
        <v>7</v>
      </c>
      <c r="S333" s="8">
        <v>0</v>
      </c>
    </row>
    <row r="334" spans="16:19" x14ac:dyDescent="0.3">
      <c r="P334" s="8">
        <v>12</v>
      </c>
      <c r="Q334" s="8">
        <v>0</v>
      </c>
      <c r="R334" s="8">
        <v>7</v>
      </c>
      <c r="S334" s="8">
        <v>0</v>
      </c>
    </row>
    <row r="335" spans="16:19" x14ac:dyDescent="0.3">
      <c r="P335" s="8">
        <v>12</v>
      </c>
      <c r="Q335" s="8">
        <v>1</v>
      </c>
      <c r="R335" s="8">
        <v>7</v>
      </c>
      <c r="S335" s="8">
        <v>0</v>
      </c>
    </row>
    <row r="336" spans="16:19" x14ac:dyDescent="0.3">
      <c r="P336" s="8">
        <v>12</v>
      </c>
      <c r="Q336" s="8">
        <v>2</v>
      </c>
      <c r="R336" s="8">
        <v>7</v>
      </c>
      <c r="S336" s="8">
        <v>0</v>
      </c>
    </row>
    <row r="337" spans="16:19" x14ac:dyDescent="0.3">
      <c r="P337" s="8">
        <v>12</v>
      </c>
      <c r="Q337" s="8">
        <v>3</v>
      </c>
      <c r="R337" s="8">
        <v>7</v>
      </c>
      <c r="S337" s="8">
        <v>0</v>
      </c>
    </row>
    <row r="338" spans="16:19" x14ac:dyDescent="0.3">
      <c r="P338" s="8">
        <v>1</v>
      </c>
      <c r="Q338" s="8">
        <v>0</v>
      </c>
      <c r="R338" s="8">
        <v>8</v>
      </c>
      <c r="S338" s="8">
        <v>0</v>
      </c>
    </row>
    <row r="339" spans="16:19" x14ac:dyDescent="0.3">
      <c r="P339" s="8">
        <v>1</v>
      </c>
      <c r="Q339" s="8">
        <v>1</v>
      </c>
      <c r="R339" s="8">
        <v>8</v>
      </c>
      <c r="S339" s="8">
        <v>0</v>
      </c>
    </row>
    <row r="340" spans="16:19" x14ac:dyDescent="0.3">
      <c r="P340" s="8">
        <v>1</v>
      </c>
      <c r="Q340" s="8">
        <v>2</v>
      </c>
      <c r="R340" s="8">
        <v>8</v>
      </c>
      <c r="S340" s="8">
        <v>0</v>
      </c>
    </row>
    <row r="341" spans="16:19" x14ac:dyDescent="0.3">
      <c r="P341" s="8">
        <v>1</v>
      </c>
      <c r="Q341" s="8">
        <v>3</v>
      </c>
      <c r="R341" s="8">
        <v>8</v>
      </c>
      <c r="S341" s="8">
        <v>0</v>
      </c>
    </row>
    <row r="342" spans="16:19" x14ac:dyDescent="0.3">
      <c r="P342" s="8">
        <v>2</v>
      </c>
      <c r="Q342" s="8">
        <v>0</v>
      </c>
      <c r="R342" s="8">
        <v>8</v>
      </c>
      <c r="S342" s="8">
        <v>0</v>
      </c>
    </row>
    <row r="343" spans="16:19" x14ac:dyDescent="0.3">
      <c r="P343" s="8">
        <v>2</v>
      </c>
      <c r="Q343" s="8">
        <v>1</v>
      </c>
      <c r="R343" s="8">
        <v>8</v>
      </c>
      <c r="S343" s="8">
        <v>0</v>
      </c>
    </row>
    <row r="344" spans="16:19" x14ac:dyDescent="0.3">
      <c r="P344" s="8">
        <v>2</v>
      </c>
      <c r="Q344" s="8">
        <v>2</v>
      </c>
      <c r="R344" s="8">
        <v>8</v>
      </c>
      <c r="S344" s="8">
        <v>0</v>
      </c>
    </row>
    <row r="345" spans="16:19" x14ac:dyDescent="0.3">
      <c r="P345" s="8">
        <v>2</v>
      </c>
      <c r="Q345" s="8">
        <v>3</v>
      </c>
      <c r="R345" s="8">
        <v>8</v>
      </c>
      <c r="S345" s="8">
        <v>0</v>
      </c>
    </row>
    <row r="346" spans="16:19" x14ac:dyDescent="0.3">
      <c r="P346" s="8">
        <v>3</v>
      </c>
      <c r="Q346" s="8">
        <v>0</v>
      </c>
      <c r="R346" s="8">
        <v>8</v>
      </c>
      <c r="S346" s="8">
        <v>0</v>
      </c>
    </row>
    <row r="347" spans="16:19" x14ac:dyDescent="0.3">
      <c r="P347" s="8">
        <v>3</v>
      </c>
      <c r="Q347" s="8">
        <v>1</v>
      </c>
      <c r="R347" s="8">
        <v>8</v>
      </c>
      <c r="S347" s="8">
        <v>0</v>
      </c>
    </row>
    <row r="348" spans="16:19" x14ac:dyDescent="0.3">
      <c r="P348" s="8">
        <v>3</v>
      </c>
      <c r="Q348" s="8">
        <v>2</v>
      </c>
      <c r="R348" s="8">
        <v>8</v>
      </c>
      <c r="S348" s="8">
        <v>0</v>
      </c>
    </row>
    <row r="349" spans="16:19" x14ac:dyDescent="0.3">
      <c r="P349" s="8">
        <v>3</v>
      </c>
      <c r="Q349" s="8">
        <v>3</v>
      </c>
      <c r="R349" s="8">
        <v>8</v>
      </c>
      <c r="S349" s="8">
        <v>0</v>
      </c>
    </row>
    <row r="350" spans="16:19" x14ac:dyDescent="0.3">
      <c r="P350" s="8">
        <v>4</v>
      </c>
      <c r="Q350" s="8">
        <v>0</v>
      </c>
      <c r="R350" s="8">
        <v>8</v>
      </c>
      <c r="S350" s="8">
        <v>0</v>
      </c>
    </row>
    <row r="351" spans="16:19" x14ac:dyDescent="0.3">
      <c r="P351" s="8">
        <v>4</v>
      </c>
      <c r="Q351" s="8">
        <v>1</v>
      </c>
      <c r="R351" s="8">
        <v>8</v>
      </c>
      <c r="S351" s="8">
        <v>0</v>
      </c>
    </row>
    <row r="352" spans="16:19" x14ac:dyDescent="0.3">
      <c r="P352" s="8">
        <v>4</v>
      </c>
      <c r="Q352" s="8">
        <v>2</v>
      </c>
      <c r="R352" s="8">
        <v>8</v>
      </c>
      <c r="S352" s="8">
        <v>0</v>
      </c>
    </row>
    <row r="353" spans="16:19" x14ac:dyDescent="0.3">
      <c r="P353" s="8">
        <v>4</v>
      </c>
      <c r="Q353" s="8">
        <v>3</v>
      </c>
      <c r="R353" s="8">
        <v>8</v>
      </c>
      <c r="S353" s="8">
        <v>0</v>
      </c>
    </row>
    <row r="354" spans="16:19" x14ac:dyDescent="0.3">
      <c r="P354" s="8">
        <v>5</v>
      </c>
      <c r="Q354" s="8">
        <v>0</v>
      </c>
      <c r="R354" s="8">
        <v>8</v>
      </c>
      <c r="S354" s="8">
        <v>0</v>
      </c>
    </row>
    <row r="355" spans="16:19" x14ac:dyDescent="0.3">
      <c r="P355" s="8">
        <v>5</v>
      </c>
      <c r="Q355" s="8">
        <v>1</v>
      </c>
      <c r="R355" s="8">
        <v>8</v>
      </c>
      <c r="S355" s="8">
        <v>0</v>
      </c>
    </row>
    <row r="356" spans="16:19" x14ac:dyDescent="0.3">
      <c r="P356" s="8">
        <v>5</v>
      </c>
      <c r="Q356" s="8">
        <v>2</v>
      </c>
      <c r="R356" s="8">
        <v>8</v>
      </c>
      <c r="S356" s="8">
        <v>0</v>
      </c>
    </row>
    <row r="357" spans="16:19" x14ac:dyDescent="0.3">
      <c r="P357" s="8">
        <v>5</v>
      </c>
      <c r="Q357" s="8">
        <v>3</v>
      </c>
      <c r="R357" s="8">
        <v>8</v>
      </c>
      <c r="S357" s="8">
        <v>0</v>
      </c>
    </row>
    <row r="358" spans="16:19" x14ac:dyDescent="0.3">
      <c r="P358" s="8">
        <v>6</v>
      </c>
      <c r="Q358" s="8">
        <v>0</v>
      </c>
      <c r="R358" s="8">
        <v>8</v>
      </c>
      <c r="S358" s="8">
        <v>0</v>
      </c>
    </row>
    <row r="359" spans="16:19" x14ac:dyDescent="0.3">
      <c r="P359" s="8">
        <v>6</v>
      </c>
      <c r="Q359" s="8">
        <v>1</v>
      </c>
      <c r="R359" s="8">
        <v>8</v>
      </c>
      <c r="S359" s="8">
        <v>0</v>
      </c>
    </row>
    <row r="360" spans="16:19" x14ac:dyDescent="0.3">
      <c r="P360" s="8">
        <v>6</v>
      </c>
      <c r="Q360" s="8">
        <v>2</v>
      </c>
      <c r="R360" s="8">
        <v>8</v>
      </c>
      <c r="S360" s="8">
        <v>0</v>
      </c>
    </row>
    <row r="361" spans="16:19" x14ac:dyDescent="0.3">
      <c r="P361" s="8">
        <v>6</v>
      </c>
      <c r="Q361" s="8">
        <v>3</v>
      </c>
      <c r="R361" s="8">
        <v>8</v>
      </c>
      <c r="S361" s="8">
        <v>0</v>
      </c>
    </row>
    <row r="362" spans="16:19" x14ac:dyDescent="0.3">
      <c r="P362" s="8">
        <v>7</v>
      </c>
      <c r="Q362" s="8">
        <v>0</v>
      </c>
      <c r="R362" s="8">
        <v>8</v>
      </c>
      <c r="S362" s="8">
        <v>0</v>
      </c>
    </row>
    <row r="363" spans="16:19" x14ac:dyDescent="0.3">
      <c r="P363" s="8">
        <v>7</v>
      </c>
      <c r="Q363" s="8">
        <v>1</v>
      </c>
      <c r="R363" s="8">
        <v>8</v>
      </c>
      <c r="S363" s="8">
        <v>0</v>
      </c>
    </row>
    <row r="364" spans="16:19" x14ac:dyDescent="0.3">
      <c r="P364" s="8">
        <v>7</v>
      </c>
      <c r="Q364" s="8">
        <v>2</v>
      </c>
      <c r="R364" s="8">
        <v>8</v>
      </c>
      <c r="S364" s="8">
        <v>0</v>
      </c>
    </row>
    <row r="365" spans="16:19" x14ac:dyDescent="0.3">
      <c r="P365" s="8">
        <v>7</v>
      </c>
      <c r="Q365" s="8">
        <v>3</v>
      </c>
      <c r="R365" s="8">
        <v>8</v>
      </c>
      <c r="S365" s="8">
        <v>0</v>
      </c>
    </row>
    <row r="366" spans="16:19" x14ac:dyDescent="0.3">
      <c r="P366" s="8">
        <v>8</v>
      </c>
      <c r="Q366" s="8">
        <v>0</v>
      </c>
      <c r="R366" s="8">
        <v>8</v>
      </c>
      <c r="S366" s="8">
        <v>1</v>
      </c>
    </row>
    <row r="367" spans="16:19" x14ac:dyDescent="0.3">
      <c r="P367" s="8">
        <v>8</v>
      </c>
      <c r="Q367" s="8">
        <v>1</v>
      </c>
      <c r="R367" s="8">
        <v>8</v>
      </c>
      <c r="S367" s="8">
        <v>0</v>
      </c>
    </row>
    <row r="368" spans="16:19" x14ac:dyDescent="0.3">
      <c r="P368" s="8">
        <v>8</v>
      </c>
      <c r="Q368" s="8">
        <v>2</v>
      </c>
      <c r="R368" s="8">
        <v>8</v>
      </c>
      <c r="S368" s="8">
        <v>0</v>
      </c>
    </row>
    <row r="369" spans="16:19" x14ac:dyDescent="0.3">
      <c r="P369" s="8">
        <v>8</v>
      </c>
      <c r="Q369" s="8">
        <v>3</v>
      </c>
      <c r="R369" s="8">
        <v>8</v>
      </c>
      <c r="S369" s="8">
        <v>0</v>
      </c>
    </row>
    <row r="370" spans="16:19" x14ac:dyDescent="0.3">
      <c r="P370" s="8">
        <v>9</v>
      </c>
      <c r="Q370" s="8">
        <v>0</v>
      </c>
      <c r="R370" s="8">
        <v>8</v>
      </c>
      <c r="S370" s="8">
        <v>0</v>
      </c>
    </row>
    <row r="371" spans="16:19" x14ac:dyDescent="0.3">
      <c r="P371" s="8">
        <v>9</v>
      </c>
      <c r="Q371" s="8">
        <v>1</v>
      </c>
      <c r="R371" s="8">
        <v>8</v>
      </c>
      <c r="S371" s="8">
        <v>1</v>
      </c>
    </row>
    <row r="372" spans="16:19" x14ac:dyDescent="0.3">
      <c r="P372" s="8">
        <v>9</v>
      </c>
      <c r="Q372" s="8">
        <v>2</v>
      </c>
      <c r="R372" s="8">
        <v>8</v>
      </c>
      <c r="S372" s="8">
        <v>0</v>
      </c>
    </row>
    <row r="373" spans="16:19" x14ac:dyDescent="0.3">
      <c r="P373" s="8">
        <v>9</v>
      </c>
      <c r="Q373" s="8">
        <v>3</v>
      </c>
      <c r="R373" s="8">
        <v>8</v>
      </c>
      <c r="S373" s="8">
        <v>0</v>
      </c>
    </row>
    <row r="374" spans="16:19" x14ac:dyDescent="0.3">
      <c r="P374" s="8">
        <v>10</v>
      </c>
      <c r="Q374" s="8">
        <v>0</v>
      </c>
      <c r="R374" s="8">
        <v>8</v>
      </c>
      <c r="S374" s="8">
        <v>0</v>
      </c>
    </row>
    <row r="375" spans="16:19" x14ac:dyDescent="0.3">
      <c r="P375" s="8">
        <v>10</v>
      </c>
      <c r="Q375" s="8">
        <v>1</v>
      </c>
      <c r="R375" s="8">
        <v>8</v>
      </c>
      <c r="S375" s="8">
        <v>0</v>
      </c>
    </row>
    <row r="376" spans="16:19" x14ac:dyDescent="0.3">
      <c r="P376" s="8">
        <v>10</v>
      </c>
      <c r="Q376" s="8">
        <v>2</v>
      </c>
      <c r="R376" s="8">
        <v>8</v>
      </c>
      <c r="S376" s="8">
        <v>1</v>
      </c>
    </row>
    <row r="377" spans="16:19" x14ac:dyDescent="0.3">
      <c r="P377" s="8">
        <v>10</v>
      </c>
      <c r="Q377" s="8">
        <v>3</v>
      </c>
      <c r="R377" s="8">
        <v>8</v>
      </c>
      <c r="S377" s="8">
        <v>0</v>
      </c>
    </row>
    <row r="378" spans="16:19" x14ac:dyDescent="0.3">
      <c r="P378" s="8">
        <v>11</v>
      </c>
      <c r="Q378" s="8">
        <v>0</v>
      </c>
      <c r="R378" s="8">
        <v>8</v>
      </c>
      <c r="S378" s="8">
        <v>0</v>
      </c>
    </row>
    <row r="379" spans="16:19" x14ac:dyDescent="0.3">
      <c r="P379" s="8">
        <v>11</v>
      </c>
      <c r="Q379" s="8">
        <v>1</v>
      </c>
      <c r="R379" s="8">
        <v>8</v>
      </c>
      <c r="S379" s="8">
        <v>0</v>
      </c>
    </row>
    <row r="380" spans="16:19" x14ac:dyDescent="0.3">
      <c r="P380" s="8">
        <v>11</v>
      </c>
      <c r="Q380" s="8">
        <v>2</v>
      </c>
      <c r="R380" s="8">
        <v>8</v>
      </c>
      <c r="S380" s="8">
        <v>0</v>
      </c>
    </row>
    <row r="381" spans="16:19" x14ac:dyDescent="0.3">
      <c r="P381" s="8">
        <v>11</v>
      </c>
      <c r="Q381" s="8">
        <v>3</v>
      </c>
      <c r="R381" s="8">
        <v>8</v>
      </c>
      <c r="S381" s="8">
        <v>1</v>
      </c>
    </row>
    <row r="382" spans="16:19" x14ac:dyDescent="0.3">
      <c r="P382" s="8">
        <v>12</v>
      </c>
      <c r="Q382" s="8">
        <v>0</v>
      </c>
      <c r="R382" s="8">
        <v>8</v>
      </c>
      <c r="S382" s="8">
        <v>0</v>
      </c>
    </row>
    <row r="383" spans="16:19" x14ac:dyDescent="0.3">
      <c r="P383" s="8">
        <v>12</v>
      </c>
      <c r="Q383" s="8">
        <v>1</v>
      </c>
      <c r="R383" s="8">
        <v>8</v>
      </c>
      <c r="S383" s="8">
        <v>0</v>
      </c>
    </row>
    <row r="384" spans="16:19" x14ac:dyDescent="0.3">
      <c r="P384" s="8">
        <v>12</v>
      </c>
      <c r="Q384" s="8">
        <v>2</v>
      </c>
      <c r="R384" s="8">
        <v>8</v>
      </c>
      <c r="S384" s="8">
        <v>0</v>
      </c>
    </row>
    <row r="385" spans="16:19" x14ac:dyDescent="0.3">
      <c r="P385" s="8">
        <v>12</v>
      </c>
      <c r="Q385" s="8">
        <v>3</v>
      </c>
      <c r="R385" s="8">
        <v>8</v>
      </c>
      <c r="S385" s="8">
        <v>0</v>
      </c>
    </row>
    <row r="386" spans="16:19" x14ac:dyDescent="0.3">
      <c r="P386" s="8">
        <v>1</v>
      </c>
      <c r="Q386" s="8">
        <v>0</v>
      </c>
      <c r="R386" s="8">
        <v>9</v>
      </c>
      <c r="S386" s="8">
        <v>0</v>
      </c>
    </row>
    <row r="387" spans="16:19" x14ac:dyDescent="0.3">
      <c r="P387" s="8">
        <v>1</v>
      </c>
      <c r="Q387" s="8">
        <v>1</v>
      </c>
      <c r="R387" s="8">
        <v>9</v>
      </c>
      <c r="S387" s="8">
        <v>0</v>
      </c>
    </row>
    <row r="388" spans="16:19" x14ac:dyDescent="0.3">
      <c r="P388" s="8">
        <v>1</v>
      </c>
      <c r="Q388" s="8">
        <v>2</v>
      </c>
      <c r="R388" s="8">
        <v>9</v>
      </c>
      <c r="S388" s="8">
        <v>0</v>
      </c>
    </row>
    <row r="389" spans="16:19" x14ac:dyDescent="0.3">
      <c r="P389" s="8">
        <v>1</v>
      </c>
      <c r="Q389" s="8">
        <v>3</v>
      </c>
      <c r="R389" s="8">
        <v>9</v>
      </c>
      <c r="S389" s="8">
        <v>0</v>
      </c>
    </row>
    <row r="390" spans="16:19" x14ac:dyDescent="0.3">
      <c r="P390" s="8">
        <v>2</v>
      </c>
      <c r="Q390" s="8">
        <v>0</v>
      </c>
      <c r="R390" s="8">
        <v>9</v>
      </c>
      <c r="S390" s="8">
        <v>0</v>
      </c>
    </row>
    <row r="391" spans="16:19" x14ac:dyDescent="0.3">
      <c r="P391" s="8">
        <v>2</v>
      </c>
      <c r="Q391" s="8">
        <v>1</v>
      </c>
      <c r="R391" s="8">
        <v>9</v>
      </c>
      <c r="S391" s="8">
        <v>0</v>
      </c>
    </row>
    <row r="392" spans="16:19" x14ac:dyDescent="0.3">
      <c r="P392" s="8">
        <v>2</v>
      </c>
      <c r="Q392" s="8">
        <v>2</v>
      </c>
      <c r="R392" s="8">
        <v>9</v>
      </c>
      <c r="S392" s="8">
        <v>0</v>
      </c>
    </row>
    <row r="393" spans="16:19" x14ac:dyDescent="0.3">
      <c r="P393" s="8">
        <v>2</v>
      </c>
      <c r="Q393" s="8">
        <v>3</v>
      </c>
      <c r="R393" s="8">
        <v>9</v>
      </c>
      <c r="S393" s="8">
        <v>0</v>
      </c>
    </row>
    <row r="394" spans="16:19" x14ac:dyDescent="0.3">
      <c r="P394" s="8">
        <v>3</v>
      </c>
      <c r="Q394" s="8">
        <v>0</v>
      </c>
      <c r="R394" s="8">
        <v>9</v>
      </c>
      <c r="S394" s="8">
        <v>0</v>
      </c>
    </row>
    <row r="395" spans="16:19" x14ac:dyDescent="0.3">
      <c r="P395" s="8">
        <v>3</v>
      </c>
      <c r="Q395" s="8">
        <v>1</v>
      </c>
      <c r="R395" s="8">
        <v>9</v>
      </c>
      <c r="S395" s="8">
        <v>0</v>
      </c>
    </row>
    <row r="396" spans="16:19" x14ac:dyDescent="0.3">
      <c r="P396" s="8">
        <v>3</v>
      </c>
      <c r="Q396" s="8">
        <v>2</v>
      </c>
      <c r="R396" s="8">
        <v>9</v>
      </c>
      <c r="S396" s="8">
        <v>0</v>
      </c>
    </row>
    <row r="397" spans="16:19" x14ac:dyDescent="0.3">
      <c r="P397" s="8">
        <v>3</v>
      </c>
      <c r="Q397" s="8">
        <v>3</v>
      </c>
      <c r="R397" s="8">
        <v>9</v>
      </c>
      <c r="S397" s="8">
        <v>0</v>
      </c>
    </row>
    <row r="398" spans="16:19" x14ac:dyDescent="0.3">
      <c r="P398" s="8">
        <v>4</v>
      </c>
      <c r="Q398" s="8">
        <v>0</v>
      </c>
      <c r="R398" s="8">
        <v>9</v>
      </c>
      <c r="S398" s="8">
        <v>0</v>
      </c>
    </row>
    <row r="399" spans="16:19" x14ac:dyDescent="0.3">
      <c r="P399" s="8">
        <v>4</v>
      </c>
      <c r="Q399" s="8">
        <v>1</v>
      </c>
      <c r="R399" s="8">
        <v>9</v>
      </c>
      <c r="S399" s="8">
        <v>0</v>
      </c>
    </row>
    <row r="400" spans="16:19" x14ac:dyDescent="0.3">
      <c r="P400" s="8">
        <v>4</v>
      </c>
      <c r="Q400" s="8">
        <v>2</v>
      </c>
      <c r="R400" s="8">
        <v>9</v>
      </c>
      <c r="S400" s="8">
        <v>0</v>
      </c>
    </row>
    <row r="401" spans="16:19" x14ac:dyDescent="0.3">
      <c r="P401" s="8">
        <v>4</v>
      </c>
      <c r="Q401" s="8">
        <v>3</v>
      </c>
      <c r="R401" s="8">
        <v>9</v>
      </c>
      <c r="S401" s="8">
        <v>0</v>
      </c>
    </row>
    <row r="402" spans="16:19" x14ac:dyDescent="0.3">
      <c r="P402" s="8">
        <v>5</v>
      </c>
      <c r="Q402" s="8">
        <v>0</v>
      </c>
      <c r="R402" s="8">
        <v>9</v>
      </c>
      <c r="S402" s="8">
        <v>0</v>
      </c>
    </row>
    <row r="403" spans="16:19" x14ac:dyDescent="0.3">
      <c r="P403" s="8">
        <v>5</v>
      </c>
      <c r="Q403" s="8">
        <v>1</v>
      </c>
      <c r="R403" s="8">
        <v>9</v>
      </c>
      <c r="S403" s="8">
        <v>0</v>
      </c>
    </row>
    <row r="404" spans="16:19" x14ac:dyDescent="0.3">
      <c r="P404" s="8">
        <v>5</v>
      </c>
      <c r="Q404" s="8">
        <v>2</v>
      </c>
      <c r="R404" s="8">
        <v>9</v>
      </c>
      <c r="S404" s="8">
        <v>0</v>
      </c>
    </row>
    <row r="405" spans="16:19" x14ac:dyDescent="0.3">
      <c r="P405" s="8">
        <v>5</v>
      </c>
      <c r="Q405" s="8">
        <v>3</v>
      </c>
      <c r="R405" s="8">
        <v>9</v>
      </c>
      <c r="S405" s="8">
        <v>0</v>
      </c>
    </row>
    <row r="406" spans="16:19" x14ac:dyDescent="0.3">
      <c r="P406" s="8">
        <v>6</v>
      </c>
      <c r="Q406" s="8">
        <v>0</v>
      </c>
      <c r="R406" s="8">
        <v>9</v>
      </c>
      <c r="S406" s="8">
        <v>0</v>
      </c>
    </row>
    <row r="407" spans="16:19" x14ac:dyDescent="0.3">
      <c r="P407" s="8">
        <v>6</v>
      </c>
      <c r="Q407" s="8">
        <v>1</v>
      </c>
      <c r="R407" s="8">
        <v>9</v>
      </c>
      <c r="S407" s="8">
        <v>0</v>
      </c>
    </row>
    <row r="408" spans="16:19" x14ac:dyDescent="0.3">
      <c r="P408" s="8">
        <v>6</v>
      </c>
      <c r="Q408" s="8">
        <v>2</v>
      </c>
      <c r="R408" s="8">
        <v>9</v>
      </c>
      <c r="S408" s="8">
        <v>0</v>
      </c>
    </row>
    <row r="409" spans="16:19" x14ac:dyDescent="0.3">
      <c r="P409" s="8">
        <v>6</v>
      </c>
      <c r="Q409" s="8">
        <v>3</v>
      </c>
      <c r="R409" s="8">
        <v>9</v>
      </c>
      <c r="S409" s="8">
        <v>0</v>
      </c>
    </row>
    <row r="410" spans="16:19" x14ac:dyDescent="0.3">
      <c r="P410" s="8">
        <v>7</v>
      </c>
      <c r="Q410" s="8">
        <v>0</v>
      </c>
      <c r="R410" s="8">
        <v>9</v>
      </c>
      <c r="S410" s="8">
        <v>0</v>
      </c>
    </row>
    <row r="411" spans="16:19" x14ac:dyDescent="0.3">
      <c r="P411" s="8">
        <v>7</v>
      </c>
      <c r="Q411" s="8">
        <v>1</v>
      </c>
      <c r="R411" s="8">
        <v>9</v>
      </c>
      <c r="S411" s="8">
        <v>0</v>
      </c>
    </row>
    <row r="412" spans="16:19" x14ac:dyDescent="0.3">
      <c r="P412" s="8">
        <v>7</v>
      </c>
      <c r="Q412" s="8">
        <v>2</v>
      </c>
      <c r="R412" s="8">
        <v>9</v>
      </c>
      <c r="S412" s="8">
        <v>0</v>
      </c>
    </row>
    <row r="413" spans="16:19" x14ac:dyDescent="0.3">
      <c r="P413" s="8">
        <v>7</v>
      </c>
      <c r="Q413" s="8">
        <v>3</v>
      </c>
      <c r="R413" s="8">
        <v>9</v>
      </c>
      <c r="S413" s="8">
        <v>0</v>
      </c>
    </row>
    <row r="414" spans="16:19" x14ac:dyDescent="0.3">
      <c r="P414" s="8">
        <v>8</v>
      </c>
      <c r="Q414" s="8">
        <v>0</v>
      </c>
      <c r="R414" s="8">
        <v>9</v>
      </c>
      <c r="S414" s="8">
        <v>0</v>
      </c>
    </row>
    <row r="415" spans="16:19" x14ac:dyDescent="0.3">
      <c r="P415" s="8">
        <v>8</v>
      </c>
      <c r="Q415" s="8">
        <v>1</v>
      </c>
      <c r="R415" s="8">
        <v>9</v>
      </c>
      <c r="S415" s="8">
        <v>0</v>
      </c>
    </row>
    <row r="416" spans="16:19" x14ac:dyDescent="0.3">
      <c r="P416" s="8">
        <v>8</v>
      </c>
      <c r="Q416" s="8">
        <v>2</v>
      </c>
      <c r="R416" s="8">
        <v>9</v>
      </c>
      <c r="S416" s="8">
        <v>0</v>
      </c>
    </row>
    <row r="417" spans="16:19" x14ac:dyDescent="0.3">
      <c r="P417" s="8">
        <v>8</v>
      </c>
      <c r="Q417" s="8">
        <v>3</v>
      </c>
      <c r="R417" s="8">
        <v>9</v>
      </c>
      <c r="S417" s="8">
        <v>0</v>
      </c>
    </row>
    <row r="418" spans="16:19" x14ac:dyDescent="0.3">
      <c r="P418" s="8">
        <v>9</v>
      </c>
      <c r="Q418" s="8">
        <v>0</v>
      </c>
      <c r="R418" s="8">
        <v>9</v>
      </c>
      <c r="S418" s="8">
        <v>1</v>
      </c>
    </row>
    <row r="419" spans="16:19" x14ac:dyDescent="0.3">
      <c r="P419" s="8">
        <v>9</v>
      </c>
      <c r="Q419" s="8">
        <v>1</v>
      </c>
      <c r="R419" s="8">
        <v>9</v>
      </c>
      <c r="S419" s="8">
        <v>0</v>
      </c>
    </row>
    <row r="420" spans="16:19" x14ac:dyDescent="0.3">
      <c r="P420" s="8">
        <v>9</v>
      </c>
      <c r="Q420" s="8">
        <v>2</v>
      </c>
      <c r="R420" s="8">
        <v>9</v>
      </c>
      <c r="S420" s="8">
        <v>0</v>
      </c>
    </row>
    <row r="421" spans="16:19" x14ac:dyDescent="0.3">
      <c r="P421" s="8">
        <v>9</v>
      </c>
      <c r="Q421" s="8">
        <v>3</v>
      </c>
      <c r="R421" s="8">
        <v>9</v>
      </c>
      <c r="S421" s="8">
        <v>0</v>
      </c>
    </row>
    <row r="422" spans="16:19" x14ac:dyDescent="0.3">
      <c r="P422" s="8">
        <v>10</v>
      </c>
      <c r="Q422" s="8">
        <v>0</v>
      </c>
      <c r="R422" s="8">
        <v>9</v>
      </c>
      <c r="S422" s="8">
        <v>0</v>
      </c>
    </row>
    <row r="423" spans="16:19" x14ac:dyDescent="0.3">
      <c r="P423" s="8">
        <v>10</v>
      </c>
      <c r="Q423" s="8">
        <v>1</v>
      </c>
      <c r="R423" s="8">
        <v>9</v>
      </c>
      <c r="S423" s="8">
        <v>1</v>
      </c>
    </row>
    <row r="424" spans="16:19" x14ac:dyDescent="0.3">
      <c r="P424" s="8">
        <v>10</v>
      </c>
      <c r="Q424" s="8">
        <v>2</v>
      </c>
      <c r="R424" s="8">
        <v>9</v>
      </c>
      <c r="S424" s="8">
        <v>0</v>
      </c>
    </row>
    <row r="425" spans="16:19" x14ac:dyDescent="0.3">
      <c r="P425" s="8">
        <v>10</v>
      </c>
      <c r="Q425" s="8">
        <v>3</v>
      </c>
      <c r="R425" s="8">
        <v>9</v>
      </c>
      <c r="S425" s="8">
        <v>0</v>
      </c>
    </row>
    <row r="426" spans="16:19" x14ac:dyDescent="0.3">
      <c r="P426" s="8">
        <v>11</v>
      </c>
      <c r="Q426" s="8">
        <v>0</v>
      </c>
      <c r="R426" s="8">
        <v>9</v>
      </c>
      <c r="S426" s="8">
        <v>0</v>
      </c>
    </row>
    <row r="427" spans="16:19" x14ac:dyDescent="0.3">
      <c r="P427" s="8">
        <v>11</v>
      </c>
      <c r="Q427" s="8">
        <v>1</v>
      </c>
      <c r="R427" s="8">
        <v>9</v>
      </c>
      <c r="S427" s="8">
        <v>0</v>
      </c>
    </row>
    <row r="428" spans="16:19" x14ac:dyDescent="0.3">
      <c r="P428" s="8">
        <v>11</v>
      </c>
      <c r="Q428" s="8">
        <v>2</v>
      </c>
      <c r="R428" s="8">
        <v>9</v>
      </c>
      <c r="S428" s="8">
        <v>1</v>
      </c>
    </row>
    <row r="429" spans="16:19" x14ac:dyDescent="0.3">
      <c r="P429" s="8">
        <v>11</v>
      </c>
      <c r="Q429" s="8">
        <v>3</v>
      </c>
      <c r="R429" s="8">
        <v>9</v>
      </c>
      <c r="S429" s="8">
        <v>0</v>
      </c>
    </row>
    <row r="430" spans="16:19" x14ac:dyDescent="0.3">
      <c r="P430" s="8">
        <v>12</v>
      </c>
      <c r="Q430" s="8">
        <v>0</v>
      </c>
      <c r="R430" s="8">
        <v>9</v>
      </c>
      <c r="S430" s="8">
        <v>0</v>
      </c>
    </row>
    <row r="431" spans="16:19" x14ac:dyDescent="0.3">
      <c r="P431" s="8">
        <v>12</v>
      </c>
      <c r="Q431" s="8">
        <v>1</v>
      </c>
      <c r="R431" s="8">
        <v>9</v>
      </c>
      <c r="S431" s="8">
        <v>0</v>
      </c>
    </row>
    <row r="432" spans="16:19" x14ac:dyDescent="0.3">
      <c r="P432" s="8">
        <v>12</v>
      </c>
      <c r="Q432" s="8">
        <v>2</v>
      </c>
      <c r="R432" s="8">
        <v>9</v>
      </c>
      <c r="S432" s="8">
        <v>0</v>
      </c>
    </row>
    <row r="433" spans="16:19" x14ac:dyDescent="0.3">
      <c r="P433" s="8">
        <v>12</v>
      </c>
      <c r="Q433" s="8">
        <v>3</v>
      </c>
      <c r="R433" s="8">
        <v>9</v>
      </c>
      <c r="S433" s="8">
        <v>1</v>
      </c>
    </row>
    <row r="434" spans="16:19" x14ac:dyDescent="0.3">
      <c r="P434" s="8">
        <v>1</v>
      </c>
      <c r="Q434" s="8">
        <v>0</v>
      </c>
      <c r="R434" s="8">
        <v>10</v>
      </c>
      <c r="S434" s="8">
        <v>0</v>
      </c>
    </row>
    <row r="435" spans="16:19" x14ac:dyDescent="0.3">
      <c r="P435" s="8">
        <v>1</v>
      </c>
      <c r="Q435" s="8">
        <v>1</v>
      </c>
      <c r="R435" s="8">
        <v>10</v>
      </c>
      <c r="S435" s="8">
        <v>0</v>
      </c>
    </row>
    <row r="436" spans="16:19" x14ac:dyDescent="0.3">
      <c r="P436" s="8">
        <v>1</v>
      </c>
      <c r="Q436" s="8">
        <v>2</v>
      </c>
      <c r="R436" s="8">
        <v>10</v>
      </c>
      <c r="S436" s="8">
        <v>0</v>
      </c>
    </row>
    <row r="437" spans="16:19" x14ac:dyDescent="0.3">
      <c r="P437" s="8">
        <v>1</v>
      </c>
      <c r="Q437" s="8">
        <v>3</v>
      </c>
      <c r="R437" s="8">
        <v>10</v>
      </c>
      <c r="S437" s="8">
        <v>1</v>
      </c>
    </row>
    <row r="438" spans="16:19" x14ac:dyDescent="0.3">
      <c r="P438" s="8">
        <v>2</v>
      </c>
      <c r="Q438" s="8">
        <v>0</v>
      </c>
      <c r="R438" s="8">
        <v>10</v>
      </c>
      <c r="S438" s="8">
        <v>0</v>
      </c>
    </row>
    <row r="439" spans="16:19" x14ac:dyDescent="0.3">
      <c r="P439" s="8">
        <v>2</v>
      </c>
      <c r="Q439" s="8">
        <v>1</v>
      </c>
      <c r="R439" s="8">
        <v>10</v>
      </c>
      <c r="S439" s="8">
        <v>0</v>
      </c>
    </row>
    <row r="440" spans="16:19" x14ac:dyDescent="0.3">
      <c r="P440" s="8">
        <v>2</v>
      </c>
      <c r="Q440" s="8">
        <v>2</v>
      </c>
      <c r="R440" s="8">
        <v>10</v>
      </c>
      <c r="S440" s="8">
        <v>0</v>
      </c>
    </row>
    <row r="441" spans="16:19" x14ac:dyDescent="0.3">
      <c r="P441" s="8">
        <v>2</v>
      </c>
      <c r="Q441" s="8">
        <v>3</v>
      </c>
      <c r="R441" s="8">
        <v>10</v>
      </c>
      <c r="S441" s="8">
        <v>0</v>
      </c>
    </row>
    <row r="442" spans="16:19" x14ac:dyDescent="0.3">
      <c r="P442" s="8">
        <v>3</v>
      </c>
      <c r="Q442" s="8">
        <v>0</v>
      </c>
      <c r="R442" s="8">
        <v>10</v>
      </c>
      <c r="S442" s="8">
        <v>0</v>
      </c>
    </row>
    <row r="443" spans="16:19" x14ac:dyDescent="0.3">
      <c r="P443" s="8">
        <v>3</v>
      </c>
      <c r="Q443" s="8">
        <v>1</v>
      </c>
      <c r="R443" s="8">
        <v>10</v>
      </c>
      <c r="S443" s="8">
        <v>0</v>
      </c>
    </row>
    <row r="444" spans="16:19" x14ac:dyDescent="0.3">
      <c r="P444" s="8">
        <v>3</v>
      </c>
      <c r="Q444" s="8">
        <v>2</v>
      </c>
      <c r="R444" s="8">
        <v>10</v>
      </c>
      <c r="S444" s="8">
        <v>0</v>
      </c>
    </row>
    <row r="445" spans="16:19" x14ac:dyDescent="0.3">
      <c r="P445" s="8">
        <v>3</v>
      </c>
      <c r="Q445" s="8">
        <v>3</v>
      </c>
      <c r="R445" s="8">
        <v>10</v>
      </c>
      <c r="S445" s="8">
        <v>0</v>
      </c>
    </row>
    <row r="446" spans="16:19" x14ac:dyDescent="0.3">
      <c r="P446" s="8">
        <v>4</v>
      </c>
      <c r="Q446" s="8">
        <v>0</v>
      </c>
      <c r="R446" s="8">
        <v>10</v>
      </c>
      <c r="S446" s="8">
        <v>0</v>
      </c>
    </row>
    <row r="447" spans="16:19" x14ac:dyDescent="0.3">
      <c r="P447" s="8">
        <v>4</v>
      </c>
      <c r="Q447" s="8">
        <v>1</v>
      </c>
      <c r="R447" s="8">
        <v>10</v>
      </c>
      <c r="S447" s="8">
        <v>0</v>
      </c>
    </row>
    <row r="448" spans="16:19" x14ac:dyDescent="0.3">
      <c r="P448" s="8">
        <v>4</v>
      </c>
      <c r="Q448" s="8">
        <v>2</v>
      </c>
      <c r="R448" s="8">
        <v>10</v>
      </c>
      <c r="S448" s="8">
        <v>0</v>
      </c>
    </row>
    <row r="449" spans="16:19" x14ac:dyDescent="0.3">
      <c r="P449" s="8">
        <v>4</v>
      </c>
      <c r="Q449" s="8">
        <v>3</v>
      </c>
      <c r="R449" s="8">
        <v>10</v>
      </c>
      <c r="S449" s="8">
        <v>0</v>
      </c>
    </row>
    <row r="450" spans="16:19" x14ac:dyDescent="0.3">
      <c r="P450" s="8">
        <v>5</v>
      </c>
      <c r="Q450" s="8">
        <v>0</v>
      </c>
      <c r="R450" s="8">
        <v>10</v>
      </c>
      <c r="S450" s="8">
        <v>0</v>
      </c>
    </row>
    <row r="451" spans="16:19" x14ac:dyDescent="0.3">
      <c r="P451" s="8">
        <v>5</v>
      </c>
      <c r="Q451" s="8">
        <v>1</v>
      </c>
      <c r="R451" s="8">
        <v>10</v>
      </c>
      <c r="S451" s="8">
        <v>0</v>
      </c>
    </row>
    <row r="452" spans="16:19" x14ac:dyDescent="0.3">
      <c r="P452" s="8">
        <v>5</v>
      </c>
      <c r="Q452" s="8">
        <v>2</v>
      </c>
      <c r="R452" s="8">
        <v>10</v>
      </c>
      <c r="S452" s="8">
        <v>0</v>
      </c>
    </row>
    <row r="453" spans="16:19" x14ac:dyDescent="0.3">
      <c r="P453" s="8">
        <v>5</v>
      </c>
      <c r="Q453" s="8">
        <v>3</v>
      </c>
      <c r="R453" s="8">
        <v>10</v>
      </c>
      <c r="S453" s="8">
        <v>0</v>
      </c>
    </row>
    <row r="454" spans="16:19" x14ac:dyDescent="0.3">
      <c r="P454" s="8">
        <v>6</v>
      </c>
      <c r="Q454" s="8">
        <v>0</v>
      </c>
      <c r="R454" s="8">
        <v>10</v>
      </c>
      <c r="S454" s="8">
        <v>0</v>
      </c>
    </row>
    <row r="455" spans="16:19" x14ac:dyDescent="0.3">
      <c r="P455" s="8">
        <v>6</v>
      </c>
      <c r="Q455" s="8">
        <v>1</v>
      </c>
      <c r="R455" s="8">
        <v>10</v>
      </c>
      <c r="S455" s="8">
        <v>0</v>
      </c>
    </row>
    <row r="456" spans="16:19" x14ac:dyDescent="0.3">
      <c r="P456" s="8">
        <v>6</v>
      </c>
      <c r="Q456" s="8">
        <v>2</v>
      </c>
      <c r="R456" s="8">
        <v>10</v>
      </c>
      <c r="S456" s="8">
        <v>0</v>
      </c>
    </row>
    <row r="457" spans="16:19" x14ac:dyDescent="0.3">
      <c r="P457" s="8">
        <v>6</v>
      </c>
      <c r="Q457" s="8">
        <v>3</v>
      </c>
      <c r="R457" s="8">
        <v>10</v>
      </c>
      <c r="S457" s="8">
        <v>0</v>
      </c>
    </row>
    <row r="458" spans="16:19" x14ac:dyDescent="0.3">
      <c r="P458" s="8">
        <v>7</v>
      </c>
      <c r="Q458" s="8">
        <v>0</v>
      </c>
      <c r="R458" s="8">
        <v>10</v>
      </c>
      <c r="S458" s="8">
        <v>0</v>
      </c>
    </row>
    <row r="459" spans="16:19" x14ac:dyDescent="0.3">
      <c r="P459" s="8">
        <v>7</v>
      </c>
      <c r="Q459" s="8">
        <v>1</v>
      </c>
      <c r="R459" s="8">
        <v>10</v>
      </c>
      <c r="S459" s="8">
        <v>0</v>
      </c>
    </row>
    <row r="460" spans="16:19" x14ac:dyDescent="0.3">
      <c r="P460" s="8">
        <v>7</v>
      </c>
      <c r="Q460" s="8">
        <v>2</v>
      </c>
      <c r="R460" s="8">
        <v>10</v>
      </c>
      <c r="S460" s="8">
        <v>0</v>
      </c>
    </row>
    <row r="461" spans="16:19" x14ac:dyDescent="0.3">
      <c r="P461" s="8">
        <v>7</v>
      </c>
      <c r="Q461" s="8">
        <v>3</v>
      </c>
      <c r="R461" s="8">
        <v>10</v>
      </c>
      <c r="S461" s="8">
        <v>0</v>
      </c>
    </row>
    <row r="462" spans="16:19" x14ac:dyDescent="0.3">
      <c r="P462" s="8">
        <v>8</v>
      </c>
      <c r="Q462" s="8">
        <v>0</v>
      </c>
      <c r="R462" s="8">
        <v>10</v>
      </c>
      <c r="S462" s="8">
        <v>0</v>
      </c>
    </row>
    <row r="463" spans="16:19" x14ac:dyDescent="0.3">
      <c r="P463" s="8">
        <v>8</v>
      </c>
      <c r="Q463" s="8">
        <v>1</v>
      </c>
      <c r="R463" s="8">
        <v>10</v>
      </c>
      <c r="S463" s="8">
        <v>0</v>
      </c>
    </row>
    <row r="464" spans="16:19" x14ac:dyDescent="0.3">
      <c r="P464" s="8">
        <v>8</v>
      </c>
      <c r="Q464" s="8">
        <v>2</v>
      </c>
      <c r="R464" s="8">
        <v>10</v>
      </c>
      <c r="S464" s="8">
        <v>0</v>
      </c>
    </row>
    <row r="465" spans="16:19" x14ac:dyDescent="0.3">
      <c r="P465" s="8">
        <v>8</v>
      </c>
      <c r="Q465" s="8">
        <v>3</v>
      </c>
      <c r="R465" s="8">
        <v>10</v>
      </c>
      <c r="S465" s="8">
        <v>0</v>
      </c>
    </row>
    <row r="466" spans="16:19" x14ac:dyDescent="0.3">
      <c r="P466" s="8">
        <v>9</v>
      </c>
      <c r="Q466" s="8">
        <v>0</v>
      </c>
      <c r="R466" s="8">
        <v>10</v>
      </c>
      <c r="S466" s="8">
        <v>0</v>
      </c>
    </row>
    <row r="467" spans="16:19" x14ac:dyDescent="0.3">
      <c r="P467" s="8">
        <v>9</v>
      </c>
      <c r="Q467" s="8">
        <v>1</v>
      </c>
      <c r="R467" s="8">
        <v>10</v>
      </c>
      <c r="S467" s="8">
        <v>0</v>
      </c>
    </row>
    <row r="468" spans="16:19" x14ac:dyDescent="0.3">
      <c r="P468" s="8">
        <v>9</v>
      </c>
      <c r="Q468" s="8">
        <v>2</v>
      </c>
      <c r="R468" s="8">
        <v>10</v>
      </c>
      <c r="S468" s="8">
        <v>0</v>
      </c>
    </row>
    <row r="469" spans="16:19" x14ac:dyDescent="0.3">
      <c r="P469" s="8">
        <v>9</v>
      </c>
      <c r="Q469" s="8">
        <v>3</v>
      </c>
      <c r="R469" s="8">
        <v>10</v>
      </c>
      <c r="S469" s="8">
        <v>0</v>
      </c>
    </row>
    <row r="470" spans="16:19" x14ac:dyDescent="0.3">
      <c r="P470" s="8">
        <v>10</v>
      </c>
      <c r="Q470" s="8">
        <v>0</v>
      </c>
      <c r="R470" s="8">
        <v>10</v>
      </c>
      <c r="S470" s="8">
        <v>1</v>
      </c>
    </row>
    <row r="471" spans="16:19" x14ac:dyDescent="0.3">
      <c r="P471" s="8">
        <v>10</v>
      </c>
      <c r="Q471" s="8">
        <v>1</v>
      </c>
      <c r="R471" s="8">
        <v>10</v>
      </c>
      <c r="S471" s="8">
        <v>0</v>
      </c>
    </row>
    <row r="472" spans="16:19" x14ac:dyDescent="0.3">
      <c r="P472" s="8">
        <v>10</v>
      </c>
      <c r="Q472" s="8">
        <v>2</v>
      </c>
      <c r="R472" s="8">
        <v>10</v>
      </c>
      <c r="S472" s="8">
        <v>0</v>
      </c>
    </row>
    <row r="473" spans="16:19" x14ac:dyDescent="0.3">
      <c r="P473" s="8">
        <v>10</v>
      </c>
      <c r="Q473" s="8">
        <v>3</v>
      </c>
      <c r="R473" s="8">
        <v>10</v>
      </c>
      <c r="S473" s="8">
        <v>0</v>
      </c>
    </row>
    <row r="474" spans="16:19" x14ac:dyDescent="0.3">
      <c r="P474" s="8">
        <v>11</v>
      </c>
      <c r="Q474" s="8">
        <v>0</v>
      </c>
      <c r="R474" s="8">
        <v>10</v>
      </c>
      <c r="S474" s="8">
        <v>0</v>
      </c>
    </row>
    <row r="475" spans="16:19" x14ac:dyDescent="0.3">
      <c r="P475" s="8">
        <v>11</v>
      </c>
      <c r="Q475" s="8">
        <v>1</v>
      </c>
      <c r="R475" s="8">
        <v>10</v>
      </c>
      <c r="S475" s="8">
        <v>1</v>
      </c>
    </row>
    <row r="476" spans="16:19" x14ac:dyDescent="0.3">
      <c r="P476" s="8">
        <v>11</v>
      </c>
      <c r="Q476" s="8">
        <v>2</v>
      </c>
      <c r="R476" s="8">
        <v>10</v>
      </c>
      <c r="S476" s="8">
        <v>0</v>
      </c>
    </row>
    <row r="477" spans="16:19" x14ac:dyDescent="0.3">
      <c r="P477" s="8">
        <v>11</v>
      </c>
      <c r="Q477" s="8">
        <v>3</v>
      </c>
      <c r="R477" s="8">
        <v>10</v>
      </c>
      <c r="S477" s="8">
        <v>0</v>
      </c>
    </row>
    <row r="478" spans="16:19" x14ac:dyDescent="0.3">
      <c r="P478" s="8">
        <v>12</v>
      </c>
      <c r="Q478" s="8">
        <v>0</v>
      </c>
      <c r="R478" s="8">
        <v>10</v>
      </c>
      <c r="S478" s="8">
        <v>0</v>
      </c>
    </row>
    <row r="479" spans="16:19" x14ac:dyDescent="0.3">
      <c r="P479" s="8">
        <v>12</v>
      </c>
      <c r="Q479" s="8">
        <v>1</v>
      </c>
      <c r="R479" s="8">
        <v>10</v>
      </c>
      <c r="S479" s="8">
        <v>0</v>
      </c>
    </row>
    <row r="480" spans="16:19" x14ac:dyDescent="0.3">
      <c r="P480" s="8">
        <v>12</v>
      </c>
      <c r="Q480" s="8">
        <v>2</v>
      </c>
      <c r="R480" s="8">
        <v>10</v>
      </c>
      <c r="S480" s="8">
        <v>1</v>
      </c>
    </row>
    <row r="481" spans="16:19" x14ac:dyDescent="0.3">
      <c r="P481" s="8">
        <v>12</v>
      </c>
      <c r="Q481" s="8">
        <v>3</v>
      </c>
      <c r="R481" s="8">
        <v>10</v>
      </c>
      <c r="S481" s="8">
        <v>0</v>
      </c>
    </row>
    <row r="482" spans="16:19" x14ac:dyDescent="0.3">
      <c r="P482" s="8">
        <v>1</v>
      </c>
      <c r="Q482" s="8">
        <v>0</v>
      </c>
      <c r="R482" s="8">
        <v>11</v>
      </c>
      <c r="S482" s="8">
        <v>0</v>
      </c>
    </row>
    <row r="483" spans="16:19" x14ac:dyDescent="0.3">
      <c r="P483" s="8">
        <v>1</v>
      </c>
      <c r="Q483" s="8">
        <v>1</v>
      </c>
      <c r="R483" s="8">
        <v>11</v>
      </c>
      <c r="S483" s="8">
        <v>0</v>
      </c>
    </row>
    <row r="484" spans="16:19" x14ac:dyDescent="0.3">
      <c r="P484" s="8">
        <v>1</v>
      </c>
      <c r="Q484" s="8">
        <v>2</v>
      </c>
      <c r="R484" s="8">
        <v>11</v>
      </c>
      <c r="S484" s="8">
        <v>1</v>
      </c>
    </row>
    <row r="485" spans="16:19" x14ac:dyDescent="0.3">
      <c r="P485" s="8">
        <v>1</v>
      </c>
      <c r="Q485" s="8">
        <v>3</v>
      </c>
      <c r="R485" s="8">
        <v>11</v>
      </c>
      <c r="S485" s="8">
        <v>0</v>
      </c>
    </row>
    <row r="486" spans="16:19" x14ac:dyDescent="0.3">
      <c r="P486" s="8">
        <v>2</v>
      </c>
      <c r="Q486" s="8">
        <v>0</v>
      </c>
      <c r="R486" s="8">
        <v>11</v>
      </c>
      <c r="S486" s="8">
        <v>0</v>
      </c>
    </row>
    <row r="487" spans="16:19" x14ac:dyDescent="0.3">
      <c r="P487" s="8">
        <v>2</v>
      </c>
      <c r="Q487" s="8">
        <v>1</v>
      </c>
      <c r="R487" s="8">
        <v>11</v>
      </c>
      <c r="S487" s="8">
        <v>0</v>
      </c>
    </row>
    <row r="488" spans="16:19" x14ac:dyDescent="0.3">
      <c r="P488" s="8">
        <v>2</v>
      </c>
      <c r="Q488" s="8">
        <v>2</v>
      </c>
      <c r="R488" s="8">
        <v>11</v>
      </c>
      <c r="S488" s="8">
        <v>0</v>
      </c>
    </row>
    <row r="489" spans="16:19" x14ac:dyDescent="0.3">
      <c r="P489" s="8">
        <v>2</v>
      </c>
      <c r="Q489" s="8">
        <v>3</v>
      </c>
      <c r="R489" s="8">
        <v>11</v>
      </c>
      <c r="S489" s="8">
        <v>1</v>
      </c>
    </row>
    <row r="490" spans="16:19" x14ac:dyDescent="0.3">
      <c r="P490" s="8">
        <v>3</v>
      </c>
      <c r="Q490" s="8">
        <v>0</v>
      </c>
      <c r="R490" s="8">
        <v>11</v>
      </c>
      <c r="S490" s="8">
        <v>0</v>
      </c>
    </row>
    <row r="491" spans="16:19" x14ac:dyDescent="0.3">
      <c r="P491" s="8">
        <v>3</v>
      </c>
      <c r="Q491" s="8">
        <v>1</v>
      </c>
      <c r="R491" s="8">
        <v>11</v>
      </c>
      <c r="S491" s="8">
        <v>0</v>
      </c>
    </row>
    <row r="492" spans="16:19" x14ac:dyDescent="0.3">
      <c r="P492" s="8">
        <v>3</v>
      </c>
      <c r="Q492" s="8">
        <v>2</v>
      </c>
      <c r="R492" s="8">
        <v>11</v>
      </c>
      <c r="S492" s="8">
        <v>0</v>
      </c>
    </row>
    <row r="493" spans="16:19" x14ac:dyDescent="0.3">
      <c r="P493" s="8">
        <v>3</v>
      </c>
      <c r="Q493" s="8">
        <v>3</v>
      </c>
      <c r="R493" s="8">
        <v>11</v>
      </c>
      <c r="S493" s="8">
        <v>0</v>
      </c>
    </row>
    <row r="494" spans="16:19" x14ac:dyDescent="0.3">
      <c r="P494" s="8">
        <v>4</v>
      </c>
      <c r="Q494" s="8">
        <v>0</v>
      </c>
      <c r="R494" s="8">
        <v>11</v>
      </c>
      <c r="S494" s="8">
        <v>0</v>
      </c>
    </row>
    <row r="495" spans="16:19" x14ac:dyDescent="0.3">
      <c r="P495" s="8">
        <v>4</v>
      </c>
      <c r="Q495" s="8">
        <v>1</v>
      </c>
      <c r="R495" s="8">
        <v>11</v>
      </c>
      <c r="S495" s="8">
        <v>0</v>
      </c>
    </row>
    <row r="496" spans="16:19" x14ac:dyDescent="0.3">
      <c r="P496" s="8">
        <v>4</v>
      </c>
      <c r="Q496" s="8">
        <v>2</v>
      </c>
      <c r="R496" s="8">
        <v>11</v>
      </c>
      <c r="S496" s="8">
        <v>0</v>
      </c>
    </row>
    <row r="497" spans="16:19" x14ac:dyDescent="0.3">
      <c r="P497" s="8">
        <v>4</v>
      </c>
      <c r="Q497" s="8">
        <v>3</v>
      </c>
      <c r="R497" s="8">
        <v>11</v>
      </c>
      <c r="S497" s="8">
        <v>0</v>
      </c>
    </row>
    <row r="498" spans="16:19" x14ac:dyDescent="0.3">
      <c r="P498" s="8">
        <v>5</v>
      </c>
      <c r="Q498" s="8">
        <v>0</v>
      </c>
      <c r="R498" s="8">
        <v>11</v>
      </c>
      <c r="S498" s="8">
        <v>0</v>
      </c>
    </row>
    <row r="499" spans="16:19" x14ac:dyDescent="0.3">
      <c r="P499" s="8">
        <v>5</v>
      </c>
      <c r="Q499" s="8">
        <v>1</v>
      </c>
      <c r="R499" s="8">
        <v>11</v>
      </c>
      <c r="S499" s="8">
        <v>0</v>
      </c>
    </row>
    <row r="500" spans="16:19" x14ac:dyDescent="0.3">
      <c r="P500" s="8">
        <v>5</v>
      </c>
      <c r="Q500" s="8">
        <v>2</v>
      </c>
      <c r="R500" s="8">
        <v>11</v>
      </c>
      <c r="S500" s="8">
        <v>0</v>
      </c>
    </row>
    <row r="501" spans="16:19" x14ac:dyDescent="0.3">
      <c r="P501" s="8">
        <v>5</v>
      </c>
      <c r="Q501" s="8">
        <v>3</v>
      </c>
      <c r="R501" s="8">
        <v>11</v>
      </c>
      <c r="S501" s="8">
        <v>0</v>
      </c>
    </row>
    <row r="502" spans="16:19" x14ac:dyDescent="0.3">
      <c r="P502" s="8">
        <v>6</v>
      </c>
      <c r="Q502" s="8">
        <v>0</v>
      </c>
      <c r="R502" s="8">
        <v>11</v>
      </c>
      <c r="S502" s="8">
        <v>0</v>
      </c>
    </row>
    <row r="503" spans="16:19" x14ac:dyDescent="0.3">
      <c r="P503" s="8">
        <v>6</v>
      </c>
      <c r="Q503" s="8">
        <v>1</v>
      </c>
      <c r="R503" s="8">
        <v>11</v>
      </c>
      <c r="S503" s="8">
        <v>0</v>
      </c>
    </row>
    <row r="504" spans="16:19" x14ac:dyDescent="0.3">
      <c r="P504" s="8">
        <v>6</v>
      </c>
      <c r="Q504" s="8">
        <v>2</v>
      </c>
      <c r="R504" s="8">
        <v>11</v>
      </c>
      <c r="S504" s="8">
        <v>0</v>
      </c>
    </row>
    <row r="505" spans="16:19" x14ac:dyDescent="0.3">
      <c r="P505" s="8">
        <v>6</v>
      </c>
      <c r="Q505" s="8">
        <v>3</v>
      </c>
      <c r="R505" s="8">
        <v>11</v>
      </c>
      <c r="S505" s="8">
        <v>0</v>
      </c>
    </row>
    <row r="506" spans="16:19" x14ac:dyDescent="0.3">
      <c r="P506" s="8">
        <v>7</v>
      </c>
      <c r="Q506" s="8">
        <v>0</v>
      </c>
      <c r="R506" s="8">
        <v>11</v>
      </c>
      <c r="S506" s="8">
        <v>0</v>
      </c>
    </row>
    <row r="507" spans="16:19" x14ac:dyDescent="0.3">
      <c r="P507" s="8">
        <v>7</v>
      </c>
      <c r="Q507" s="8">
        <v>1</v>
      </c>
      <c r="R507" s="8">
        <v>11</v>
      </c>
      <c r="S507" s="8">
        <v>0</v>
      </c>
    </row>
    <row r="508" spans="16:19" x14ac:dyDescent="0.3">
      <c r="P508" s="8">
        <v>7</v>
      </c>
      <c r="Q508" s="8">
        <v>2</v>
      </c>
      <c r="R508" s="8">
        <v>11</v>
      </c>
      <c r="S508" s="8">
        <v>0</v>
      </c>
    </row>
    <row r="509" spans="16:19" x14ac:dyDescent="0.3">
      <c r="P509" s="8">
        <v>7</v>
      </c>
      <c r="Q509" s="8">
        <v>3</v>
      </c>
      <c r="R509" s="8">
        <v>11</v>
      </c>
      <c r="S509" s="8">
        <v>0</v>
      </c>
    </row>
    <row r="510" spans="16:19" x14ac:dyDescent="0.3">
      <c r="P510" s="8">
        <v>8</v>
      </c>
      <c r="Q510" s="8">
        <v>0</v>
      </c>
      <c r="R510" s="8">
        <v>11</v>
      </c>
      <c r="S510" s="8">
        <v>0</v>
      </c>
    </row>
    <row r="511" spans="16:19" x14ac:dyDescent="0.3">
      <c r="P511" s="8">
        <v>8</v>
      </c>
      <c r="Q511" s="8">
        <v>1</v>
      </c>
      <c r="R511" s="8">
        <v>11</v>
      </c>
      <c r="S511" s="8">
        <v>0</v>
      </c>
    </row>
    <row r="512" spans="16:19" x14ac:dyDescent="0.3">
      <c r="P512" s="8">
        <v>8</v>
      </c>
      <c r="Q512" s="8">
        <v>2</v>
      </c>
      <c r="R512" s="8">
        <v>11</v>
      </c>
      <c r="S512" s="8">
        <v>0</v>
      </c>
    </row>
    <row r="513" spans="16:19" x14ac:dyDescent="0.3">
      <c r="P513" s="8">
        <v>8</v>
      </c>
      <c r="Q513" s="8">
        <v>3</v>
      </c>
      <c r="R513" s="8">
        <v>11</v>
      </c>
      <c r="S513" s="8">
        <v>0</v>
      </c>
    </row>
    <row r="514" spans="16:19" x14ac:dyDescent="0.3">
      <c r="P514" s="8">
        <v>9</v>
      </c>
      <c r="Q514" s="8">
        <v>0</v>
      </c>
      <c r="R514" s="8">
        <v>11</v>
      </c>
      <c r="S514" s="8">
        <v>0</v>
      </c>
    </row>
    <row r="515" spans="16:19" x14ac:dyDescent="0.3">
      <c r="P515" s="8">
        <v>9</v>
      </c>
      <c r="Q515" s="8">
        <v>1</v>
      </c>
      <c r="R515" s="8">
        <v>11</v>
      </c>
      <c r="S515" s="8">
        <v>0</v>
      </c>
    </row>
    <row r="516" spans="16:19" x14ac:dyDescent="0.3">
      <c r="P516" s="8">
        <v>9</v>
      </c>
      <c r="Q516" s="8">
        <v>2</v>
      </c>
      <c r="R516" s="8">
        <v>11</v>
      </c>
      <c r="S516" s="8">
        <v>0</v>
      </c>
    </row>
    <row r="517" spans="16:19" x14ac:dyDescent="0.3">
      <c r="P517" s="8">
        <v>9</v>
      </c>
      <c r="Q517" s="8">
        <v>3</v>
      </c>
      <c r="R517" s="8">
        <v>11</v>
      </c>
      <c r="S517" s="8">
        <v>0</v>
      </c>
    </row>
    <row r="518" spans="16:19" x14ac:dyDescent="0.3">
      <c r="P518" s="8">
        <v>10</v>
      </c>
      <c r="Q518" s="8">
        <v>0</v>
      </c>
      <c r="R518" s="8">
        <v>11</v>
      </c>
      <c r="S518" s="8">
        <v>0</v>
      </c>
    </row>
    <row r="519" spans="16:19" x14ac:dyDescent="0.3">
      <c r="P519" s="8">
        <v>10</v>
      </c>
      <c r="Q519" s="8">
        <v>1</v>
      </c>
      <c r="R519" s="8">
        <v>11</v>
      </c>
      <c r="S519" s="8">
        <v>0</v>
      </c>
    </row>
    <row r="520" spans="16:19" x14ac:dyDescent="0.3">
      <c r="P520" s="8">
        <v>10</v>
      </c>
      <c r="Q520" s="8">
        <v>2</v>
      </c>
      <c r="R520" s="8">
        <v>11</v>
      </c>
      <c r="S520" s="8">
        <v>0</v>
      </c>
    </row>
    <row r="521" spans="16:19" x14ac:dyDescent="0.3">
      <c r="P521" s="8">
        <v>10</v>
      </c>
      <c r="Q521" s="8">
        <v>3</v>
      </c>
      <c r="R521" s="8">
        <v>11</v>
      </c>
      <c r="S521" s="8">
        <v>0</v>
      </c>
    </row>
    <row r="522" spans="16:19" x14ac:dyDescent="0.3">
      <c r="P522" s="8">
        <v>11</v>
      </c>
      <c r="Q522" s="8">
        <v>0</v>
      </c>
      <c r="R522" s="8">
        <v>11</v>
      </c>
      <c r="S522" s="8">
        <v>1</v>
      </c>
    </row>
    <row r="523" spans="16:19" x14ac:dyDescent="0.3">
      <c r="P523" s="8">
        <v>11</v>
      </c>
      <c r="Q523" s="8">
        <v>1</v>
      </c>
      <c r="R523" s="8">
        <v>11</v>
      </c>
      <c r="S523" s="8">
        <v>0</v>
      </c>
    </row>
    <row r="524" spans="16:19" x14ac:dyDescent="0.3">
      <c r="P524" s="8">
        <v>11</v>
      </c>
      <c r="Q524" s="8">
        <v>2</v>
      </c>
      <c r="R524" s="8">
        <v>11</v>
      </c>
      <c r="S524" s="8">
        <v>0</v>
      </c>
    </row>
    <row r="525" spans="16:19" x14ac:dyDescent="0.3">
      <c r="P525" s="8">
        <v>11</v>
      </c>
      <c r="Q525" s="8">
        <v>3</v>
      </c>
      <c r="R525" s="8">
        <v>11</v>
      </c>
      <c r="S525" s="8">
        <v>0</v>
      </c>
    </row>
    <row r="526" spans="16:19" x14ac:dyDescent="0.3">
      <c r="P526" s="8">
        <v>12</v>
      </c>
      <c r="Q526" s="8">
        <v>0</v>
      </c>
      <c r="R526" s="8">
        <v>11</v>
      </c>
      <c r="S526" s="8">
        <v>0</v>
      </c>
    </row>
    <row r="527" spans="16:19" x14ac:dyDescent="0.3">
      <c r="P527" s="8">
        <v>12</v>
      </c>
      <c r="Q527" s="8">
        <v>1</v>
      </c>
      <c r="R527" s="8">
        <v>11</v>
      </c>
      <c r="S527" s="8">
        <v>1</v>
      </c>
    </row>
    <row r="528" spans="16:19" x14ac:dyDescent="0.3">
      <c r="P528" s="8">
        <v>12</v>
      </c>
      <c r="Q528" s="8">
        <v>2</v>
      </c>
      <c r="R528" s="8">
        <v>11</v>
      </c>
      <c r="S528" s="8">
        <v>0</v>
      </c>
    </row>
    <row r="529" spans="16:19" x14ac:dyDescent="0.3">
      <c r="P529" s="8">
        <v>12</v>
      </c>
      <c r="Q529" s="8">
        <v>3</v>
      </c>
      <c r="R529" s="8">
        <v>11</v>
      </c>
      <c r="S529" s="8">
        <v>0</v>
      </c>
    </row>
    <row r="530" spans="16:19" x14ac:dyDescent="0.3">
      <c r="P530" s="8">
        <v>1</v>
      </c>
      <c r="Q530" s="8">
        <v>0</v>
      </c>
      <c r="R530" s="8">
        <v>12</v>
      </c>
      <c r="S530" s="8">
        <v>0</v>
      </c>
    </row>
    <row r="531" spans="16:19" x14ac:dyDescent="0.3">
      <c r="P531" s="8">
        <v>1</v>
      </c>
      <c r="Q531" s="8">
        <v>1</v>
      </c>
      <c r="R531" s="8">
        <v>12</v>
      </c>
      <c r="S531" s="8">
        <v>1</v>
      </c>
    </row>
    <row r="532" spans="16:19" x14ac:dyDescent="0.3">
      <c r="P532" s="8">
        <v>1</v>
      </c>
      <c r="Q532" s="8">
        <v>2</v>
      </c>
      <c r="R532" s="8">
        <v>12</v>
      </c>
      <c r="S532" s="8">
        <v>0</v>
      </c>
    </row>
    <row r="533" spans="16:19" x14ac:dyDescent="0.3">
      <c r="P533" s="8">
        <v>1</v>
      </c>
      <c r="Q533" s="8">
        <v>3</v>
      </c>
      <c r="R533" s="8">
        <v>12</v>
      </c>
      <c r="S533" s="8">
        <v>0</v>
      </c>
    </row>
    <row r="534" spans="16:19" x14ac:dyDescent="0.3">
      <c r="P534" s="8">
        <v>2</v>
      </c>
      <c r="Q534" s="8">
        <v>0</v>
      </c>
      <c r="R534" s="8">
        <v>12</v>
      </c>
      <c r="S534" s="8">
        <v>0</v>
      </c>
    </row>
    <row r="535" spans="16:19" x14ac:dyDescent="0.3">
      <c r="P535" s="8">
        <v>2</v>
      </c>
      <c r="Q535" s="8">
        <v>1</v>
      </c>
      <c r="R535" s="8">
        <v>12</v>
      </c>
      <c r="S535" s="8">
        <v>0</v>
      </c>
    </row>
    <row r="536" spans="16:19" x14ac:dyDescent="0.3">
      <c r="P536" s="8">
        <v>2</v>
      </c>
      <c r="Q536" s="8">
        <v>2</v>
      </c>
      <c r="R536" s="8">
        <v>12</v>
      </c>
      <c r="S536" s="8">
        <v>1</v>
      </c>
    </row>
    <row r="537" spans="16:19" x14ac:dyDescent="0.3">
      <c r="P537" s="8">
        <v>2</v>
      </c>
      <c r="Q537" s="8">
        <v>3</v>
      </c>
      <c r="R537" s="8">
        <v>12</v>
      </c>
      <c r="S537" s="8">
        <v>0</v>
      </c>
    </row>
    <row r="538" spans="16:19" x14ac:dyDescent="0.3">
      <c r="P538" s="8">
        <v>3</v>
      </c>
      <c r="Q538" s="8">
        <v>0</v>
      </c>
      <c r="R538" s="8">
        <v>12</v>
      </c>
      <c r="S538" s="8">
        <v>0</v>
      </c>
    </row>
    <row r="539" spans="16:19" x14ac:dyDescent="0.3">
      <c r="P539" s="8">
        <v>3</v>
      </c>
      <c r="Q539" s="8">
        <v>1</v>
      </c>
      <c r="R539" s="8">
        <v>12</v>
      </c>
      <c r="S539" s="8">
        <v>0</v>
      </c>
    </row>
    <row r="540" spans="16:19" x14ac:dyDescent="0.3">
      <c r="P540" s="8">
        <v>3</v>
      </c>
      <c r="Q540" s="8">
        <v>2</v>
      </c>
      <c r="R540" s="8">
        <v>12</v>
      </c>
      <c r="S540" s="8">
        <v>0</v>
      </c>
    </row>
    <row r="541" spans="16:19" x14ac:dyDescent="0.3">
      <c r="P541" s="8">
        <v>3</v>
      </c>
      <c r="Q541" s="8">
        <v>3</v>
      </c>
      <c r="R541" s="8">
        <v>12</v>
      </c>
      <c r="S541" s="8">
        <v>1</v>
      </c>
    </row>
    <row r="542" spans="16:19" x14ac:dyDescent="0.3">
      <c r="P542" s="8">
        <v>4</v>
      </c>
      <c r="Q542" s="8">
        <v>0</v>
      </c>
      <c r="R542" s="8">
        <v>12</v>
      </c>
      <c r="S542" s="8">
        <v>0</v>
      </c>
    </row>
    <row r="543" spans="16:19" x14ac:dyDescent="0.3">
      <c r="P543" s="8">
        <v>4</v>
      </c>
      <c r="Q543" s="8">
        <v>1</v>
      </c>
      <c r="R543" s="8">
        <v>12</v>
      </c>
      <c r="S543" s="8">
        <v>0</v>
      </c>
    </row>
    <row r="544" spans="16:19" x14ac:dyDescent="0.3">
      <c r="P544" s="8">
        <v>4</v>
      </c>
      <c r="Q544" s="8">
        <v>2</v>
      </c>
      <c r="R544" s="8">
        <v>12</v>
      </c>
      <c r="S544" s="8">
        <v>0</v>
      </c>
    </row>
    <row r="545" spans="16:19" x14ac:dyDescent="0.3">
      <c r="P545" s="8">
        <v>4</v>
      </c>
      <c r="Q545" s="8">
        <v>3</v>
      </c>
      <c r="R545" s="8">
        <v>12</v>
      </c>
      <c r="S545" s="8">
        <v>0</v>
      </c>
    </row>
    <row r="546" spans="16:19" x14ac:dyDescent="0.3">
      <c r="P546" s="8">
        <v>5</v>
      </c>
      <c r="Q546" s="8">
        <v>0</v>
      </c>
      <c r="R546" s="8">
        <v>12</v>
      </c>
      <c r="S546" s="8">
        <v>0</v>
      </c>
    </row>
    <row r="547" spans="16:19" x14ac:dyDescent="0.3">
      <c r="P547" s="8">
        <v>5</v>
      </c>
      <c r="Q547" s="8">
        <v>1</v>
      </c>
      <c r="R547" s="8">
        <v>12</v>
      </c>
      <c r="S547" s="8">
        <v>0</v>
      </c>
    </row>
    <row r="548" spans="16:19" x14ac:dyDescent="0.3">
      <c r="P548" s="8">
        <v>5</v>
      </c>
      <c r="Q548" s="8">
        <v>2</v>
      </c>
      <c r="R548" s="8">
        <v>12</v>
      </c>
      <c r="S548" s="8">
        <v>0</v>
      </c>
    </row>
    <row r="549" spans="16:19" x14ac:dyDescent="0.3">
      <c r="P549" s="8">
        <v>5</v>
      </c>
      <c r="Q549" s="8">
        <v>3</v>
      </c>
      <c r="R549" s="8">
        <v>12</v>
      </c>
      <c r="S549" s="8">
        <v>0</v>
      </c>
    </row>
    <row r="550" spans="16:19" x14ac:dyDescent="0.3">
      <c r="P550" s="8">
        <v>6</v>
      </c>
      <c r="Q550" s="8">
        <v>0</v>
      </c>
      <c r="R550" s="8">
        <v>12</v>
      </c>
      <c r="S550" s="8">
        <v>0</v>
      </c>
    </row>
    <row r="551" spans="16:19" x14ac:dyDescent="0.3">
      <c r="P551" s="8">
        <v>6</v>
      </c>
      <c r="Q551" s="8">
        <v>1</v>
      </c>
      <c r="R551" s="8">
        <v>12</v>
      </c>
      <c r="S551" s="8">
        <v>0</v>
      </c>
    </row>
    <row r="552" spans="16:19" x14ac:dyDescent="0.3">
      <c r="P552" s="8">
        <v>6</v>
      </c>
      <c r="Q552" s="8">
        <v>2</v>
      </c>
      <c r="R552" s="8">
        <v>12</v>
      </c>
      <c r="S552" s="8">
        <v>0</v>
      </c>
    </row>
    <row r="553" spans="16:19" x14ac:dyDescent="0.3">
      <c r="P553" s="8">
        <v>6</v>
      </c>
      <c r="Q553" s="8">
        <v>3</v>
      </c>
      <c r="R553" s="8">
        <v>12</v>
      </c>
      <c r="S553" s="8">
        <v>0</v>
      </c>
    </row>
    <row r="554" spans="16:19" x14ac:dyDescent="0.3">
      <c r="P554" s="8">
        <v>7</v>
      </c>
      <c r="Q554" s="8">
        <v>0</v>
      </c>
      <c r="R554" s="8">
        <v>12</v>
      </c>
      <c r="S554" s="8">
        <v>0</v>
      </c>
    </row>
    <row r="555" spans="16:19" x14ac:dyDescent="0.3">
      <c r="P555" s="8">
        <v>7</v>
      </c>
      <c r="Q555" s="8">
        <v>1</v>
      </c>
      <c r="R555" s="8">
        <v>12</v>
      </c>
      <c r="S555" s="8">
        <v>0</v>
      </c>
    </row>
    <row r="556" spans="16:19" x14ac:dyDescent="0.3">
      <c r="P556" s="8">
        <v>7</v>
      </c>
      <c r="Q556" s="8">
        <v>2</v>
      </c>
      <c r="R556" s="8">
        <v>12</v>
      </c>
      <c r="S556" s="8">
        <v>0</v>
      </c>
    </row>
    <row r="557" spans="16:19" x14ac:dyDescent="0.3">
      <c r="P557" s="8">
        <v>7</v>
      </c>
      <c r="Q557" s="8">
        <v>3</v>
      </c>
      <c r="R557" s="8">
        <v>12</v>
      </c>
      <c r="S557" s="8">
        <v>0</v>
      </c>
    </row>
    <row r="558" spans="16:19" x14ac:dyDescent="0.3">
      <c r="P558" s="8">
        <v>8</v>
      </c>
      <c r="Q558" s="8">
        <v>0</v>
      </c>
      <c r="R558" s="8">
        <v>12</v>
      </c>
      <c r="S558" s="8">
        <v>0</v>
      </c>
    </row>
    <row r="559" spans="16:19" x14ac:dyDescent="0.3">
      <c r="P559" s="8">
        <v>8</v>
      </c>
      <c r="Q559" s="8">
        <v>1</v>
      </c>
      <c r="R559" s="8">
        <v>12</v>
      </c>
      <c r="S559" s="8">
        <v>0</v>
      </c>
    </row>
    <row r="560" spans="16:19" x14ac:dyDescent="0.3">
      <c r="P560" s="8">
        <v>8</v>
      </c>
      <c r="Q560" s="8">
        <v>2</v>
      </c>
      <c r="R560" s="8">
        <v>12</v>
      </c>
      <c r="S560" s="8">
        <v>0</v>
      </c>
    </row>
    <row r="561" spans="16:19" x14ac:dyDescent="0.3">
      <c r="P561" s="8">
        <v>8</v>
      </c>
      <c r="Q561" s="8">
        <v>3</v>
      </c>
      <c r="R561" s="8">
        <v>12</v>
      </c>
      <c r="S561" s="8">
        <v>0</v>
      </c>
    </row>
    <row r="562" spans="16:19" x14ac:dyDescent="0.3">
      <c r="P562" s="8">
        <v>9</v>
      </c>
      <c r="Q562" s="8">
        <v>0</v>
      </c>
      <c r="R562" s="8">
        <v>12</v>
      </c>
      <c r="S562" s="8">
        <v>0</v>
      </c>
    </row>
    <row r="563" spans="16:19" x14ac:dyDescent="0.3">
      <c r="P563" s="8">
        <v>9</v>
      </c>
      <c r="Q563" s="8">
        <v>1</v>
      </c>
      <c r="R563" s="8">
        <v>12</v>
      </c>
      <c r="S563" s="8">
        <v>0</v>
      </c>
    </row>
    <row r="564" spans="16:19" x14ac:dyDescent="0.3">
      <c r="P564" s="8">
        <v>9</v>
      </c>
      <c r="Q564" s="8">
        <v>2</v>
      </c>
      <c r="R564" s="8">
        <v>12</v>
      </c>
      <c r="S564" s="8">
        <v>0</v>
      </c>
    </row>
    <row r="565" spans="16:19" x14ac:dyDescent="0.3">
      <c r="P565" s="8">
        <v>9</v>
      </c>
      <c r="Q565" s="8">
        <v>3</v>
      </c>
      <c r="R565" s="8">
        <v>12</v>
      </c>
      <c r="S565" s="8">
        <v>0</v>
      </c>
    </row>
    <row r="566" spans="16:19" x14ac:dyDescent="0.3">
      <c r="P566" s="8">
        <v>10</v>
      </c>
      <c r="Q566" s="8">
        <v>0</v>
      </c>
      <c r="R566" s="8">
        <v>12</v>
      </c>
      <c r="S566" s="8">
        <v>0</v>
      </c>
    </row>
    <row r="567" spans="16:19" x14ac:dyDescent="0.3">
      <c r="P567" s="8">
        <v>10</v>
      </c>
      <c r="Q567" s="8">
        <v>1</v>
      </c>
      <c r="R567" s="8">
        <v>12</v>
      </c>
      <c r="S567" s="8">
        <v>0</v>
      </c>
    </row>
    <row r="568" spans="16:19" x14ac:dyDescent="0.3">
      <c r="P568" s="8">
        <v>10</v>
      </c>
      <c r="Q568" s="8">
        <v>2</v>
      </c>
      <c r="R568" s="8">
        <v>12</v>
      </c>
      <c r="S568" s="8">
        <v>0</v>
      </c>
    </row>
    <row r="569" spans="16:19" x14ac:dyDescent="0.3">
      <c r="P569" s="8">
        <v>10</v>
      </c>
      <c r="Q569" s="8">
        <v>3</v>
      </c>
      <c r="R569" s="8">
        <v>12</v>
      </c>
      <c r="S569" s="8">
        <v>0</v>
      </c>
    </row>
    <row r="570" spans="16:19" x14ac:dyDescent="0.3">
      <c r="P570" s="8">
        <v>11</v>
      </c>
      <c r="Q570" s="8">
        <v>0</v>
      </c>
      <c r="R570" s="8">
        <v>12</v>
      </c>
      <c r="S570" s="8">
        <v>0</v>
      </c>
    </row>
    <row r="571" spans="16:19" x14ac:dyDescent="0.3">
      <c r="P571" s="8">
        <v>11</v>
      </c>
      <c r="Q571" s="8">
        <v>1</v>
      </c>
      <c r="R571" s="8">
        <v>12</v>
      </c>
      <c r="S571" s="8">
        <v>0</v>
      </c>
    </row>
    <row r="572" spans="16:19" x14ac:dyDescent="0.3">
      <c r="P572" s="8">
        <v>11</v>
      </c>
      <c r="Q572" s="8">
        <v>2</v>
      </c>
      <c r="R572" s="8">
        <v>12</v>
      </c>
      <c r="S572" s="8">
        <v>0</v>
      </c>
    </row>
    <row r="573" spans="16:19" x14ac:dyDescent="0.3">
      <c r="P573" s="8">
        <v>11</v>
      </c>
      <c r="Q573" s="8">
        <v>3</v>
      </c>
      <c r="R573" s="8">
        <v>12</v>
      </c>
      <c r="S573" s="8">
        <v>0</v>
      </c>
    </row>
    <row r="574" spans="16:19" x14ac:dyDescent="0.3">
      <c r="P574" s="8">
        <v>12</v>
      </c>
      <c r="Q574" s="8">
        <v>0</v>
      </c>
      <c r="R574" s="8">
        <v>12</v>
      </c>
      <c r="S574" s="8">
        <v>1</v>
      </c>
    </row>
    <row r="575" spans="16:19" x14ac:dyDescent="0.3">
      <c r="P575" s="8">
        <v>12</v>
      </c>
      <c r="Q575" s="8">
        <v>1</v>
      </c>
      <c r="R575" s="8">
        <v>12</v>
      </c>
      <c r="S575" s="8">
        <v>0</v>
      </c>
    </row>
    <row r="576" spans="16:19" x14ac:dyDescent="0.3">
      <c r="P576" s="8">
        <v>12</v>
      </c>
      <c r="Q576" s="8">
        <v>2</v>
      </c>
      <c r="R576" s="8">
        <v>12</v>
      </c>
      <c r="S576" s="8">
        <v>0</v>
      </c>
    </row>
    <row r="577" spans="16:19" x14ac:dyDescent="0.3">
      <c r="P577" s="8">
        <v>12</v>
      </c>
      <c r="Q577" s="8">
        <v>3</v>
      </c>
      <c r="R577" s="8">
        <v>12</v>
      </c>
      <c r="S577" s="8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F0"/>
  </sheetPr>
  <dimension ref="A1:G11"/>
  <sheetViews>
    <sheetView showGridLines="0" topLeftCell="B1" zoomScale="128" zoomScaleNormal="100" workbookViewId="0">
      <selection activeCell="G2" sqref="G2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7" x14ac:dyDescent="0.3">
      <c r="A1" s="8" t="s">
        <v>112</v>
      </c>
      <c r="B1" s="24">
        <v>45372.210881325504</v>
      </c>
      <c r="C1" s="25" t="s">
        <v>88</v>
      </c>
      <c r="F1" s="8" t="s">
        <v>113</v>
      </c>
      <c r="G1" s="8" t="s">
        <v>114</v>
      </c>
    </row>
    <row r="2" spans="1:7" ht="12.75" customHeight="1" x14ac:dyDescent="0.3">
      <c r="A2" s="8" t="s">
        <v>115</v>
      </c>
      <c r="B2" s="24">
        <v>45372.210881325504</v>
      </c>
      <c r="C2" s="25" t="s">
        <v>88</v>
      </c>
      <c r="E2" s="8" t="s">
        <v>40</v>
      </c>
      <c r="F2" s="8">
        <v>5</v>
      </c>
      <c r="G2" s="8">
        <v>45372.210881325504</v>
      </c>
    </row>
    <row r="3" spans="1:7" ht="12.75" customHeight="1" x14ac:dyDescent="0.3">
      <c r="A3" s="8" t="s">
        <v>116</v>
      </c>
      <c r="B3" s="24">
        <v>45372.210881325504</v>
      </c>
      <c r="C3" s="25" t="s">
        <v>88</v>
      </c>
      <c r="E3" s="8" t="s">
        <v>47</v>
      </c>
      <c r="F3" s="8">
        <v>4</v>
      </c>
      <c r="G3" s="8">
        <v>45372.210881325504</v>
      </c>
    </row>
    <row r="4" spans="1:7" ht="12.75" customHeight="1" x14ac:dyDescent="0.3">
      <c r="A4" s="25" t="s">
        <v>117</v>
      </c>
      <c r="B4" s="24">
        <v>45372.210881325504</v>
      </c>
      <c r="C4" s="25" t="s">
        <v>88</v>
      </c>
      <c r="E4" s="8" t="s">
        <v>52</v>
      </c>
      <c r="F4" s="8">
        <v>1</v>
      </c>
      <c r="G4" s="8">
        <v>45372.210881325504</v>
      </c>
    </row>
    <row r="5" spans="1:7" ht="12.75" customHeight="1" x14ac:dyDescent="0.3">
      <c r="A5" s="25" t="s">
        <v>118</v>
      </c>
      <c r="B5" s="24">
        <v>45372.210881325504</v>
      </c>
      <c r="C5" s="25" t="s">
        <v>88</v>
      </c>
      <c r="E5" s="8" t="s">
        <v>56</v>
      </c>
      <c r="F5" s="8">
        <v>2</v>
      </c>
      <c r="G5" s="8">
        <v>45372.210881325504</v>
      </c>
    </row>
    <row r="6" spans="1:7" ht="12.75" customHeight="1" x14ac:dyDescent="0.3">
      <c r="A6" s="26" t="s">
        <v>119</v>
      </c>
      <c r="B6" s="27">
        <v>45372.210881325504</v>
      </c>
      <c r="C6" s="28" t="s">
        <v>88</v>
      </c>
      <c r="E6" s="8" t="s">
        <v>59</v>
      </c>
      <c r="F6" s="8">
        <v>3</v>
      </c>
      <c r="G6" s="8">
        <v>45372.210881325504</v>
      </c>
    </row>
    <row r="7" spans="1:7" ht="12.75" customHeight="1" x14ac:dyDescent="0.3">
      <c r="A7" s="26" t="s">
        <v>120</v>
      </c>
      <c r="B7" s="27">
        <v>45372.210881325504</v>
      </c>
      <c r="C7" s="28" t="s">
        <v>88</v>
      </c>
      <c r="E7" s="8" t="s">
        <v>39</v>
      </c>
      <c r="F7" s="8">
        <v>6</v>
      </c>
      <c r="G7" s="8">
        <v>45372.210881325504</v>
      </c>
    </row>
    <row r="8" spans="1:7" ht="12.75" customHeight="1" x14ac:dyDescent="0.3">
      <c r="A8" s="26" t="s">
        <v>121</v>
      </c>
      <c r="B8" s="27">
        <v>45372.210881325504</v>
      </c>
      <c r="C8" s="28" t="s">
        <v>88</v>
      </c>
      <c r="E8" s="8" t="s">
        <v>62</v>
      </c>
      <c r="F8" s="8">
        <v>7</v>
      </c>
      <c r="G8" s="8">
        <v>45372.210881325504</v>
      </c>
    </row>
    <row r="9" spans="1:7" x14ac:dyDescent="0.3">
      <c r="A9" s="28" t="s">
        <v>122</v>
      </c>
      <c r="B9" s="27">
        <v>45372.210881325504</v>
      </c>
      <c r="C9" s="28" t="s">
        <v>88</v>
      </c>
      <c r="E9" s="8" t="s">
        <v>67</v>
      </c>
      <c r="F9" s="8">
        <v>10</v>
      </c>
      <c r="G9" s="8">
        <v>45372.210881325504</v>
      </c>
    </row>
    <row r="10" spans="1:7" x14ac:dyDescent="0.3">
      <c r="A10" s="28" t="s">
        <v>123</v>
      </c>
      <c r="B10" s="27">
        <v>45372.210881325504</v>
      </c>
      <c r="C10" s="28" t="s">
        <v>88</v>
      </c>
      <c r="E10" s="8" t="s">
        <v>70</v>
      </c>
      <c r="F10" s="8">
        <v>9</v>
      </c>
      <c r="G10" s="8">
        <v>45372.210881325504</v>
      </c>
    </row>
    <row r="11" spans="1:7" x14ac:dyDescent="0.3">
      <c r="E11" s="8" t="s">
        <v>73</v>
      </c>
      <c r="F11" s="8">
        <v>8</v>
      </c>
      <c r="G11" s="8">
        <v>45372.210881325504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M251"/>
  <sheetViews>
    <sheetView showGridLines="0" zoomScale="90" zoomScaleNormal="90" workbookViewId="0">
      <pane ySplit="1" topLeftCell="A2" activePane="bottomLeft" state="frozen"/>
      <selection pane="bottomLeft" activeCell="M2" sqref="M2:M9"/>
    </sheetView>
  </sheetViews>
  <sheetFormatPr defaultColWidth="9.109375" defaultRowHeight="13.8" x14ac:dyDescent="0.3"/>
  <cols>
    <col min="1" max="2" width="10.6640625" style="29" customWidth="1"/>
    <col min="3" max="7" width="8.33203125" style="29" customWidth="1"/>
    <col min="8" max="16384" width="9.109375" style="29"/>
  </cols>
  <sheetData>
    <row r="1" spans="1:13" x14ac:dyDescent="0.3">
      <c r="A1" s="30"/>
      <c r="B1" s="30"/>
      <c r="C1" s="30" t="s">
        <v>60</v>
      </c>
      <c r="D1" s="30" t="s">
        <v>63</v>
      </c>
      <c r="E1" s="30" t="s">
        <v>71</v>
      </c>
      <c r="F1" s="30" t="s">
        <v>68</v>
      </c>
      <c r="G1" s="30" t="s">
        <v>65</v>
      </c>
      <c r="H1" s="31"/>
      <c r="J1" s="29" t="s">
        <v>113</v>
      </c>
      <c r="K1" s="29" t="s">
        <v>76</v>
      </c>
      <c r="L1" s="29" t="s">
        <v>77</v>
      </c>
      <c r="M1" s="29" t="s">
        <v>124</v>
      </c>
    </row>
    <row r="2" spans="1:13" x14ac:dyDescent="0.3">
      <c r="A2" s="30" t="s">
        <v>39</v>
      </c>
      <c r="B2" s="30" t="s">
        <v>34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1"/>
      <c r="J2" s="8">
        <v>6</v>
      </c>
      <c r="K2" s="8">
        <v>1</v>
      </c>
      <c r="L2" s="8">
        <v>1</v>
      </c>
      <c r="M2" s="8">
        <v>0</v>
      </c>
    </row>
    <row r="3" spans="1:13" x14ac:dyDescent="0.3">
      <c r="A3" s="30" t="s">
        <v>39</v>
      </c>
      <c r="B3" s="30" t="s">
        <v>41</v>
      </c>
      <c r="C3" s="30">
        <v>1</v>
      </c>
      <c r="D3" s="30">
        <v>0</v>
      </c>
      <c r="E3" s="30">
        <v>0</v>
      </c>
      <c r="F3" s="30">
        <v>0</v>
      </c>
      <c r="G3" s="30">
        <v>0</v>
      </c>
      <c r="H3" s="31"/>
      <c r="J3" s="8">
        <v>6</v>
      </c>
      <c r="K3" s="8">
        <v>2</v>
      </c>
      <c r="L3" s="8">
        <v>1</v>
      </c>
      <c r="M3" s="8">
        <v>0</v>
      </c>
    </row>
    <row r="4" spans="1:13" x14ac:dyDescent="0.3">
      <c r="A4" s="30" t="s">
        <v>39</v>
      </c>
      <c r="B4" s="30" t="s">
        <v>57</v>
      </c>
      <c r="C4" s="30">
        <v>1</v>
      </c>
      <c r="D4" s="30">
        <v>0</v>
      </c>
      <c r="E4" s="30">
        <v>0</v>
      </c>
      <c r="F4" s="30">
        <v>0</v>
      </c>
      <c r="G4" s="30">
        <v>0</v>
      </c>
      <c r="H4" s="31"/>
      <c r="J4" s="8">
        <v>6</v>
      </c>
      <c r="K4" s="8">
        <v>3</v>
      </c>
      <c r="L4" s="8">
        <v>1</v>
      </c>
      <c r="M4" s="8">
        <v>0</v>
      </c>
    </row>
    <row r="5" spans="1:13" x14ac:dyDescent="0.3">
      <c r="A5" s="30" t="s">
        <v>39</v>
      </c>
      <c r="B5" s="30" t="s">
        <v>53</v>
      </c>
      <c r="C5" s="30">
        <v>1</v>
      </c>
      <c r="D5" s="30">
        <v>0</v>
      </c>
      <c r="E5" s="30">
        <v>0</v>
      </c>
      <c r="F5" s="30">
        <v>0</v>
      </c>
      <c r="G5" s="30">
        <v>0</v>
      </c>
      <c r="H5" s="31"/>
      <c r="J5" s="8">
        <v>6</v>
      </c>
      <c r="K5" s="8">
        <v>4</v>
      </c>
      <c r="L5" s="8">
        <v>1</v>
      </c>
      <c r="M5" s="8">
        <v>0</v>
      </c>
    </row>
    <row r="6" spans="1:13" x14ac:dyDescent="0.3">
      <c r="A6" s="30" t="s">
        <v>39</v>
      </c>
      <c r="B6" s="30" t="s">
        <v>48</v>
      </c>
      <c r="C6" s="30">
        <v>1</v>
      </c>
      <c r="D6" s="30">
        <v>0</v>
      </c>
      <c r="E6" s="30">
        <v>0</v>
      </c>
      <c r="F6" s="30">
        <v>0</v>
      </c>
      <c r="G6" s="30">
        <v>0</v>
      </c>
      <c r="H6" s="31"/>
      <c r="J6" s="8">
        <v>6</v>
      </c>
      <c r="K6" s="8">
        <v>5</v>
      </c>
      <c r="L6" s="8">
        <v>1</v>
      </c>
      <c r="M6" s="8">
        <v>0</v>
      </c>
    </row>
    <row r="7" spans="1:13" x14ac:dyDescent="0.3">
      <c r="A7" s="30" t="s">
        <v>62</v>
      </c>
      <c r="B7" s="30" t="s">
        <v>34</v>
      </c>
      <c r="C7" s="30">
        <v>0</v>
      </c>
      <c r="D7" s="30">
        <v>1</v>
      </c>
      <c r="E7" s="30">
        <v>1</v>
      </c>
      <c r="F7" s="30">
        <v>1</v>
      </c>
      <c r="G7" s="30">
        <v>1</v>
      </c>
      <c r="H7" s="31"/>
      <c r="J7" s="8">
        <v>7</v>
      </c>
      <c r="K7" s="8">
        <v>1</v>
      </c>
      <c r="L7" s="8">
        <v>1</v>
      </c>
      <c r="M7" s="8">
        <v>0</v>
      </c>
    </row>
    <row r="8" spans="1:13" x14ac:dyDescent="0.3">
      <c r="A8" s="30" t="s">
        <v>62</v>
      </c>
      <c r="B8" s="30" t="s">
        <v>41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1"/>
      <c r="J8" s="8">
        <v>7</v>
      </c>
      <c r="K8" s="8">
        <v>2</v>
      </c>
      <c r="L8" s="8">
        <v>1</v>
      </c>
      <c r="M8" s="8">
        <v>0</v>
      </c>
    </row>
    <row r="9" spans="1:13" x14ac:dyDescent="0.3">
      <c r="A9" s="30" t="s">
        <v>62</v>
      </c>
      <c r="B9" s="30" t="s">
        <v>57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1"/>
      <c r="J9" s="8">
        <v>7</v>
      </c>
      <c r="K9" s="8">
        <v>3</v>
      </c>
      <c r="L9" s="8">
        <v>1</v>
      </c>
      <c r="M9" s="8">
        <v>1</v>
      </c>
    </row>
    <row r="10" spans="1:13" x14ac:dyDescent="0.3">
      <c r="A10" s="30" t="s">
        <v>62</v>
      </c>
      <c r="B10" s="30" t="s">
        <v>53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1"/>
      <c r="J10" s="8">
        <v>7</v>
      </c>
      <c r="K10" s="8">
        <v>4</v>
      </c>
      <c r="L10" s="8">
        <v>1</v>
      </c>
      <c r="M10" s="8">
        <v>0</v>
      </c>
    </row>
    <row r="11" spans="1:13" x14ac:dyDescent="0.3">
      <c r="A11" s="30" t="s">
        <v>62</v>
      </c>
      <c r="B11" s="30" t="s">
        <v>48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1"/>
      <c r="J11" s="8">
        <v>7</v>
      </c>
      <c r="K11" s="8">
        <v>5</v>
      </c>
      <c r="L11" s="8">
        <v>1</v>
      </c>
      <c r="M11" s="8">
        <v>0</v>
      </c>
    </row>
    <row r="12" spans="1:13" x14ac:dyDescent="0.3">
      <c r="A12" s="30" t="s">
        <v>73</v>
      </c>
      <c r="B12" s="30" t="s">
        <v>34</v>
      </c>
      <c r="C12" s="30">
        <v>0</v>
      </c>
      <c r="D12" s="30">
        <v>0</v>
      </c>
      <c r="E12" s="30">
        <v>1</v>
      </c>
      <c r="F12" s="30">
        <v>1</v>
      </c>
      <c r="G12" s="30">
        <v>1</v>
      </c>
      <c r="H12" s="31"/>
      <c r="J12" s="8">
        <v>8</v>
      </c>
      <c r="K12" s="8">
        <v>1</v>
      </c>
      <c r="L12" s="8">
        <v>1</v>
      </c>
      <c r="M12" s="8">
        <v>0</v>
      </c>
    </row>
    <row r="13" spans="1:13" x14ac:dyDescent="0.3">
      <c r="A13" s="30" t="s">
        <v>73</v>
      </c>
      <c r="B13" s="30" t="s">
        <v>41</v>
      </c>
      <c r="C13" s="30">
        <v>0</v>
      </c>
      <c r="D13" s="30">
        <v>0</v>
      </c>
      <c r="E13" s="30">
        <v>1</v>
      </c>
      <c r="F13" s="30">
        <v>1</v>
      </c>
      <c r="G13" s="30">
        <v>1</v>
      </c>
      <c r="H13" s="31"/>
      <c r="J13" s="8">
        <v>8</v>
      </c>
      <c r="K13" s="8">
        <v>2</v>
      </c>
      <c r="L13" s="8">
        <v>1</v>
      </c>
      <c r="M13" s="8">
        <v>0</v>
      </c>
    </row>
    <row r="14" spans="1:13" x14ac:dyDescent="0.3">
      <c r="A14" s="30" t="s">
        <v>73</v>
      </c>
      <c r="B14" s="30" t="s">
        <v>57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/>
      <c r="J14" s="8">
        <v>8</v>
      </c>
      <c r="K14" s="8">
        <v>3</v>
      </c>
      <c r="L14" s="8">
        <v>1</v>
      </c>
      <c r="M14" s="8">
        <v>0</v>
      </c>
    </row>
    <row r="15" spans="1:13" x14ac:dyDescent="0.3">
      <c r="A15" s="30" t="s">
        <v>73</v>
      </c>
      <c r="B15" s="30" t="s">
        <v>53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1"/>
      <c r="J15" s="8">
        <v>8</v>
      </c>
      <c r="K15" s="8">
        <v>4</v>
      </c>
      <c r="L15" s="8">
        <v>1</v>
      </c>
      <c r="M15" s="8">
        <v>0</v>
      </c>
    </row>
    <row r="16" spans="1:13" x14ac:dyDescent="0.3">
      <c r="A16" s="30" t="s">
        <v>73</v>
      </c>
      <c r="B16" s="30" t="s">
        <v>48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1"/>
      <c r="J16" s="8">
        <v>8</v>
      </c>
      <c r="K16" s="8">
        <v>5</v>
      </c>
      <c r="L16" s="8">
        <v>1</v>
      </c>
      <c r="M16" s="8">
        <v>0</v>
      </c>
    </row>
    <row r="17" spans="1:13" x14ac:dyDescent="0.3">
      <c r="A17" s="30" t="s">
        <v>70</v>
      </c>
      <c r="B17" s="30" t="s">
        <v>34</v>
      </c>
      <c r="C17" s="30">
        <v>0</v>
      </c>
      <c r="D17" s="30">
        <v>0</v>
      </c>
      <c r="E17" s="30">
        <v>0</v>
      </c>
      <c r="F17" s="30">
        <v>0</v>
      </c>
      <c r="G17" s="30">
        <v>1</v>
      </c>
      <c r="H17" s="31"/>
      <c r="J17" s="8">
        <v>9</v>
      </c>
      <c r="K17" s="8">
        <v>1</v>
      </c>
      <c r="L17" s="8">
        <v>1</v>
      </c>
      <c r="M17" s="8">
        <v>0</v>
      </c>
    </row>
    <row r="18" spans="1:13" x14ac:dyDescent="0.3">
      <c r="A18" s="30" t="s">
        <v>70</v>
      </c>
      <c r="B18" s="30" t="s">
        <v>41</v>
      </c>
      <c r="C18" s="30">
        <v>0</v>
      </c>
      <c r="D18" s="30">
        <v>0</v>
      </c>
      <c r="E18" s="30">
        <v>0</v>
      </c>
      <c r="F18" s="30">
        <v>0</v>
      </c>
      <c r="G18" s="30">
        <v>1</v>
      </c>
      <c r="H18" s="31"/>
      <c r="J18" s="8">
        <v>9</v>
      </c>
      <c r="K18" s="8">
        <v>2</v>
      </c>
      <c r="L18" s="8">
        <v>1</v>
      </c>
      <c r="M18" s="8">
        <v>0</v>
      </c>
    </row>
    <row r="19" spans="1:13" x14ac:dyDescent="0.3">
      <c r="A19" s="30" t="s">
        <v>70</v>
      </c>
      <c r="B19" s="30" t="s">
        <v>57</v>
      </c>
      <c r="C19" s="30">
        <v>0</v>
      </c>
      <c r="D19" s="30">
        <v>0</v>
      </c>
      <c r="E19" s="30">
        <v>0</v>
      </c>
      <c r="F19" s="30">
        <v>0</v>
      </c>
      <c r="G19" s="30">
        <v>1</v>
      </c>
      <c r="H19" s="31"/>
      <c r="J19" s="8">
        <v>9</v>
      </c>
      <c r="K19" s="8">
        <v>3</v>
      </c>
      <c r="L19" s="8">
        <v>1</v>
      </c>
      <c r="M19" s="8">
        <v>0</v>
      </c>
    </row>
    <row r="20" spans="1:13" x14ac:dyDescent="0.3">
      <c r="A20" s="30" t="s">
        <v>70</v>
      </c>
      <c r="B20" s="30" t="s">
        <v>53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1"/>
      <c r="J20" s="8">
        <v>9</v>
      </c>
      <c r="K20" s="8">
        <v>4</v>
      </c>
      <c r="L20" s="8">
        <v>1</v>
      </c>
      <c r="M20" s="8">
        <v>0</v>
      </c>
    </row>
    <row r="21" spans="1:13" x14ac:dyDescent="0.3">
      <c r="A21" s="30" t="s">
        <v>70</v>
      </c>
      <c r="B21" s="30" t="s">
        <v>48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1"/>
      <c r="J21" s="8">
        <v>9</v>
      </c>
      <c r="K21" s="8">
        <v>5</v>
      </c>
      <c r="L21" s="8">
        <v>1</v>
      </c>
      <c r="M21" s="8">
        <v>0</v>
      </c>
    </row>
    <row r="22" spans="1:13" x14ac:dyDescent="0.3">
      <c r="A22" s="30" t="s">
        <v>67</v>
      </c>
      <c r="B22" s="30" t="s">
        <v>34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1"/>
      <c r="J22" s="8">
        <v>10</v>
      </c>
      <c r="K22" s="8">
        <v>1</v>
      </c>
      <c r="L22" s="8">
        <v>1</v>
      </c>
      <c r="M22" s="8">
        <v>0</v>
      </c>
    </row>
    <row r="23" spans="1:13" x14ac:dyDescent="0.3">
      <c r="A23" s="30" t="s">
        <v>67</v>
      </c>
      <c r="B23" s="30" t="s">
        <v>41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1"/>
      <c r="J23" s="8">
        <v>10</v>
      </c>
      <c r="K23" s="8">
        <v>2</v>
      </c>
      <c r="L23" s="8">
        <v>1</v>
      </c>
      <c r="M23" s="8">
        <v>0</v>
      </c>
    </row>
    <row r="24" spans="1:13" x14ac:dyDescent="0.3">
      <c r="A24" s="30" t="s">
        <v>67</v>
      </c>
      <c r="B24" s="30" t="s">
        <v>57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1"/>
      <c r="J24" s="8">
        <v>10</v>
      </c>
      <c r="K24" s="8">
        <v>3</v>
      </c>
      <c r="L24" s="8">
        <v>1</v>
      </c>
      <c r="M24" s="8">
        <v>0</v>
      </c>
    </row>
    <row r="25" spans="1:13" x14ac:dyDescent="0.3">
      <c r="A25" s="30" t="s">
        <v>67</v>
      </c>
      <c r="B25" s="30" t="s">
        <v>53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1"/>
      <c r="J25" s="8">
        <v>10</v>
      </c>
      <c r="K25" s="8">
        <v>4</v>
      </c>
      <c r="L25" s="8">
        <v>1</v>
      </c>
      <c r="M25" s="8">
        <v>0</v>
      </c>
    </row>
    <row r="26" spans="1:13" x14ac:dyDescent="0.3">
      <c r="A26" s="30" t="s">
        <v>67</v>
      </c>
      <c r="B26" s="30" t="s">
        <v>48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1"/>
      <c r="J26" s="8">
        <v>10</v>
      </c>
      <c r="K26" s="8">
        <v>5</v>
      </c>
      <c r="L26" s="8">
        <v>1</v>
      </c>
      <c r="M26" s="8">
        <v>0</v>
      </c>
    </row>
    <row r="27" spans="1:13" x14ac:dyDescent="0.3">
      <c r="A27" s="30" t="s">
        <v>52</v>
      </c>
      <c r="B27" s="30" t="s">
        <v>34</v>
      </c>
      <c r="C27" s="30">
        <v>0</v>
      </c>
      <c r="D27" s="30">
        <v>0</v>
      </c>
      <c r="E27" s="30">
        <v>0</v>
      </c>
      <c r="F27" s="30">
        <v>0</v>
      </c>
      <c r="G27" s="30">
        <v>1</v>
      </c>
      <c r="H27" s="31"/>
      <c r="J27" s="8">
        <v>1</v>
      </c>
      <c r="K27" s="8">
        <v>1</v>
      </c>
      <c r="L27" s="8">
        <v>1</v>
      </c>
      <c r="M27" s="8">
        <v>0</v>
      </c>
    </row>
    <row r="28" spans="1:13" x14ac:dyDescent="0.3">
      <c r="A28" s="30" t="s">
        <v>52</v>
      </c>
      <c r="B28" s="30" t="s">
        <v>41</v>
      </c>
      <c r="C28" s="30">
        <v>0</v>
      </c>
      <c r="D28" s="30">
        <v>0</v>
      </c>
      <c r="E28" s="30">
        <v>0</v>
      </c>
      <c r="F28" s="30">
        <v>0</v>
      </c>
      <c r="G28" s="30">
        <v>1</v>
      </c>
      <c r="H28" s="31"/>
      <c r="J28" s="8">
        <v>1</v>
      </c>
      <c r="K28" s="8">
        <v>2</v>
      </c>
      <c r="L28" s="8">
        <v>1</v>
      </c>
      <c r="M28" s="8">
        <v>0</v>
      </c>
    </row>
    <row r="29" spans="1:13" x14ac:dyDescent="0.3">
      <c r="A29" s="30" t="s">
        <v>52</v>
      </c>
      <c r="B29" s="30" t="s">
        <v>57</v>
      </c>
      <c r="C29" s="30">
        <v>0</v>
      </c>
      <c r="D29" s="30">
        <v>0</v>
      </c>
      <c r="E29" s="30">
        <v>0</v>
      </c>
      <c r="F29" s="30">
        <v>0</v>
      </c>
      <c r="G29" s="30">
        <v>1</v>
      </c>
      <c r="H29" s="31"/>
      <c r="J29" s="8">
        <v>1</v>
      </c>
      <c r="K29" s="8">
        <v>3</v>
      </c>
      <c r="L29" s="8">
        <v>1</v>
      </c>
      <c r="M29" s="8">
        <v>0</v>
      </c>
    </row>
    <row r="30" spans="1:13" x14ac:dyDescent="0.3">
      <c r="A30" s="30" t="s">
        <v>52</v>
      </c>
      <c r="B30" s="30" t="s">
        <v>53</v>
      </c>
      <c r="C30" s="30">
        <v>1</v>
      </c>
      <c r="D30" s="30">
        <v>1</v>
      </c>
      <c r="E30" s="30">
        <v>1</v>
      </c>
      <c r="F30" s="30">
        <v>0</v>
      </c>
      <c r="G30" s="30">
        <v>0</v>
      </c>
      <c r="H30" s="31"/>
      <c r="J30" s="8">
        <v>1</v>
      </c>
      <c r="K30" s="8">
        <v>4</v>
      </c>
      <c r="L30" s="8">
        <v>1</v>
      </c>
      <c r="M30" s="8">
        <v>0</v>
      </c>
    </row>
    <row r="31" spans="1:13" x14ac:dyDescent="0.3">
      <c r="A31" s="30" t="s">
        <v>52</v>
      </c>
      <c r="B31" s="30" t="s">
        <v>48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1"/>
      <c r="J31" s="8">
        <v>1</v>
      </c>
      <c r="K31" s="8">
        <v>5</v>
      </c>
      <c r="L31" s="8">
        <v>1</v>
      </c>
      <c r="M31" s="8">
        <v>0</v>
      </c>
    </row>
    <row r="32" spans="1:13" x14ac:dyDescent="0.3">
      <c r="A32" s="30" t="s">
        <v>56</v>
      </c>
      <c r="B32" s="30" t="s">
        <v>34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1"/>
      <c r="J32" s="8">
        <v>2</v>
      </c>
      <c r="K32" s="8">
        <v>1</v>
      </c>
      <c r="L32" s="8">
        <v>1</v>
      </c>
      <c r="M32" s="8">
        <v>0</v>
      </c>
    </row>
    <row r="33" spans="1:13" x14ac:dyDescent="0.3">
      <c r="A33" s="30" t="s">
        <v>56</v>
      </c>
      <c r="B33" s="30" t="s">
        <v>41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1"/>
      <c r="J33" s="8">
        <v>2</v>
      </c>
      <c r="K33" s="8">
        <v>2</v>
      </c>
      <c r="L33" s="8">
        <v>1</v>
      </c>
      <c r="M33" s="8">
        <v>1</v>
      </c>
    </row>
    <row r="34" spans="1:13" x14ac:dyDescent="0.3">
      <c r="A34" s="30" t="s">
        <v>56</v>
      </c>
      <c r="B34" s="30" t="s">
        <v>57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1"/>
      <c r="J34" s="8">
        <v>2</v>
      </c>
      <c r="K34" s="8">
        <v>3</v>
      </c>
      <c r="L34" s="8">
        <v>1</v>
      </c>
      <c r="M34" s="8">
        <v>0</v>
      </c>
    </row>
    <row r="35" spans="1:13" x14ac:dyDescent="0.3">
      <c r="A35" s="30" t="s">
        <v>56</v>
      </c>
      <c r="B35" s="30" t="s">
        <v>53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1"/>
      <c r="J35" s="8">
        <v>2</v>
      </c>
      <c r="K35" s="8">
        <v>4</v>
      </c>
      <c r="L35" s="8">
        <v>1</v>
      </c>
      <c r="M35" s="8">
        <v>0</v>
      </c>
    </row>
    <row r="36" spans="1:13" x14ac:dyDescent="0.3">
      <c r="A36" s="30" t="s">
        <v>56</v>
      </c>
      <c r="B36" s="30" t="s">
        <v>48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1"/>
      <c r="J36" s="8">
        <v>2</v>
      </c>
      <c r="K36" s="8">
        <v>5</v>
      </c>
      <c r="L36" s="8">
        <v>1</v>
      </c>
      <c r="M36" s="8">
        <v>0</v>
      </c>
    </row>
    <row r="37" spans="1:13" x14ac:dyDescent="0.3">
      <c r="A37" s="30" t="s">
        <v>59</v>
      </c>
      <c r="B37" s="30" t="s">
        <v>34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1"/>
      <c r="J37" s="8">
        <v>3</v>
      </c>
      <c r="K37" s="8">
        <v>1</v>
      </c>
      <c r="L37" s="8">
        <v>1</v>
      </c>
      <c r="M37" s="8">
        <v>0</v>
      </c>
    </row>
    <row r="38" spans="1:13" x14ac:dyDescent="0.3">
      <c r="A38" s="30" t="s">
        <v>59</v>
      </c>
      <c r="B38" s="30" t="s">
        <v>41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1"/>
      <c r="J38" s="8">
        <v>3</v>
      </c>
      <c r="K38" s="8">
        <v>2</v>
      </c>
      <c r="L38" s="8">
        <v>1</v>
      </c>
      <c r="M38" s="8">
        <v>1</v>
      </c>
    </row>
    <row r="39" spans="1:13" x14ac:dyDescent="0.3">
      <c r="A39" s="30" t="s">
        <v>59</v>
      </c>
      <c r="B39" s="30" t="s">
        <v>57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1"/>
      <c r="J39" s="8">
        <v>3</v>
      </c>
      <c r="K39" s="8">
        <v>3</v>
      </c>
      <c r="L39" s="8">
        <v>1</v>
      </c>
      <c r="M39" s="8">
        <v>0</v>
      </c>
    </row>
    <row r="40" spans="1:13" x14ac:dyDescent="0.3">
      <c r="A40" s="30" t="s">
        <v>59</v>
      </c>
      <c r="B40" s="30" t="s">
        <v>53</v>
      </c>
      <c r="C40" s="30">
        <v>1</v>
      </c>
      <c r="D40" s="30">
        <v>1</v>
      </c>
      <c r="E40" s="30">
        <v>1</v>
      </c>
      <c r="F40" s="30">
        <v>0</v>
      </c>
      <c r="G40" s="30">
        <v>0</v>
      </c>
      <c r="H40" s="31"/>
      <c r="J40" s="8">
        <v>3</v>
      </c>
      <c r="K40" s="8">
        <v>4</v>
      </c>
      <c r="L40" s="8">
        <v>1</v>
      </c>
      <c r="M40" s="8">
        <v>0</v>
      </c>
    </row>
    <row r="41" spans="1:13" x14ac:dyDescent="0.3">
      <c r="A41" s="30" t="s">
        <v>59</v>
      </c>
      <c r="B41" s="30" t="s">
        <v>48</v>
      </c>
      <c r="C41" s="30">
        <v>1</v>
      </c>
      <c r="D41" s="30">
        <v>1</v>
      </c>
      <c r="E41" s="30">
        <v>1</v>
      </c>
      <c r="F41" s="30">
        <v>0</v>
      </c>
      <c r="G41" s="30">
        <v>0</v>
      </c>
      <c r="H41" s="31"/>
      <c r="J41" s="8">
        <v>3</v>
      </c>
      <c r="K41" s="8">
        <v>5</v>
      </c>
      <c r="L41" s="8">
        <v>1</v>
      </c>
      <c r="M41" s="8">
        <v>1</v>
      </c>
    </row>
    <row r="42" spans="1:13" x14ac:dyDescent="0.3">
      <c r="A42" s="30" t="s">
        <v>47</v>
      </c>
      <c r="B42" s="30" t="s">
        <v>34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1"/>
      <c r="J42" s="8">
        <v>4</v>
      </c>
      <c r="K42" s="8">
        <v>1</v>
      </c>
      <c r="L42" s="8">
        <v>1</v>
      </c>
      <c r="M42" s="8">
        <v>0</v>
      </c>
    </row>
    <row r="43" spans="1:13" x14ac:dyDescent="0.3">
      <c r="A43" s="30" t="s">
        <v>47</v>
      </c>
      <c r="B43" s="30" t="s">
        <v>41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1"/>
      <c r="J43" s="8">
        <v>4</v>
      </c>
      <c r="K43" s="8">
        <v>2</v>
      </c>
      <c r="L43" s="8">
        <v>1</v>
      </c>
      <c r="M43" s="8">
        <v>1</v>
      </c>
    </row>
    <row r="44" spans="1:13" x14ac:dyDescent="0.3">
      <c r="A44" s="30" t="s">
        <v>47</v>
      </c>
      <c r="B44" s="30" t="s">
        <v>57</v>
      </c>
      <c r="C44" s="30">
        <v>1</v>
      </c>
      <c r="D44" s="30">
        <v>1</v>
      </c>
      <c r="E44" s="30">
        <v>0</v>
      </c>
      <c r="F44" s="30">
        <v>0</v>
      </c>
      <c r="G44" s="30">
        <v>0</v>
      </c>
      <c r="H44" s="31"/>
      <c r="J44" s="8">
        <v>4</v>
      </c>
      <c r="K44" s="8">
        <v>3</v>
      </c>
      <c r="L44" s="8">
        <v>1</v>
      </c>
      <c r="M44" s="8">
        <v>0</v>
      </c>
    </row>
    <row r="45" spans="1:13" x14ac:dyDescent="0.3">
      <c r="A45" s="30" t="s">
        <v>47</v>
      </c>
      <c r="B45" s="30" t="s">
        <v>53</v>
      </c>
      <c r="C45" s="30">
        <v>1</v>
      </c>
      <c r="D45" s="30">
        <v>1</v>
      </c>
      <c r="E45" s="30">
        <v>0</v>
      </c>
      <c r="F45" s="30">
        <v>0</v>
      </c>
      <c r="G45" s="30">
        <v>0</v>
      </c>
      <c r="H45" s="31"/>
      <c r="J45" s="8">
        <v>4</v>
      </c>
      <c r="K45" s="8">
        <v>4</v>
      </c>
      <c r="L45" s="8">
        <v>1</v>
      </c>
      <c r="M45" s="8">
        <v>1</v>
      </c>
    </row>
    <row r="46" spans="1:13" x14ac:dyDescent="0.3">
      <c r="A46" s="30" t="s">
        <v>47</v>
      </c>
      <c r="B46" s="30" t="s">
        <v>48</v>
      </c>
      <c r="C46" s="30">
        <v>1</v>
      </c>
      <c r="D46" s="30">
        <v>1</v>
      </c>
      <c r="E46" s="30">
        <v>0</v>
      </c>
      <c r="F46" s="30">
        <v>0</v>
      </c>
      <c r="G46" s="30">
        <v>0</v>
      </c>
      <c r="H46" s="31"/>
      <c r="J46" s="8">
        <v>4</v>
      </c>
      <c r="K46" s="8">
        <v>5</v>
      </c>
      <c r="L46" s="8">
        <v>1</v>
      </c>
      <c r="M46" s="8">
        <v>1</v>
      </c>
    </row>
    <row r="47" spans="1:13" x14ac:dyDescent="0.3">
      <c r="A47" s="30" t="s">
        <v>40</v>
      </c>
      <c r="B47" s="30" t="s">
        <v>34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1"/>
      <c r="J47" s="8">
        <v>5</v>
      </c>
      <c r="K47" s="8">
        <v>1</v>
      </c>
      <c r="L47" s="8">
        <v>1</v>
      </c>
      <c r="M47" s="8">
        <v>0</v>
      </c>
    </row>
    <row r="48" spans="1:13" x14ac:dyDescent="0.3">
      <c r="A48" s="30" t="s">
        <v>40</v>
      </c>
      <c r="B48" s="30" t="s">
        <v>41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1"/>
      <c r="J48" s="8">
        <v>5</v>
      </c>
      <c r="K48" s="8">
        <v>2</v>
      </c>
      <c r="L48" s="8">
        <v>1</v>
      </c>
      <c r="M48" s="8">
        <v>0</v>
      </c>
    </row>
    <row r="49" spans="1:13" x14ac:dyDescent="0.3">
      <c r="A49" s="30" t="s">
        <v>40</v>
      </c>
      <c r="B49" s="30" t="s">
        <v>57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1"/>
      <c r="J49" s="8">
        <v>5</v>
      </c>
      <c r="K49" s="8">
        <v>3</v>
      </c>
      <c r="L49" s="8">
        <v>1</v>
      </c>
      <c r="M49" s="8">
        <v>0</v>
      </c>
    </row>
    <row r="50" spans="1:13" x14ac:dyDescent="0.3">
      <c r="A50" s="30" t="s">
        <v>40</v>
      </c>
      <c r="B50" s="30" t="s">
        <v>53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1"/>
      <c r="J50" s="8">
        <v>5</v>
      </c>
      <c r="K50" s="8">
        <v>4</v>
      </c>
      <c r="L50" s="8">
        <v>1</v>
      </c>
      <c r="M50" s="8">
        <v>0</v>
      </c>
    </row>
    <row r="51" spans="1:13" x14ac:dyDescent="0.3">
      <c r="A51" s="30" t="s">
        <v>40</v>
      </c>
      <c r="B51" s="30" t="s">
        <v>48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1"/>
      <c r="J51" s="8">
        <v>5</v>
      </c>
      <c r="K51" s="8">
        <v>5</v>
      </c>
      <c r="L51" s="8">
        <v>1</v>
      </c>
      <c r="M51" s="8">
        <v>0</v>
      </c>
    </row>
    <row r="52" spans="1:13" x14ac:dyDescent="0.3">
      <c r="A52" s="31"/>
      <c r="B52" s="31"/>
      <c r="C52" s="31"/>
      <c r="D52" s="31"/>
      <c r="E52" s="31"/>
      <c r="F52" s="31"/>
      <c r="G52" s="31"/>
      <c r="H52" s="31"/>
      <c r="J52" s="32">
        <v>6</v>
      </c>
      <c r="K52" s="32">
        <v>1</v>
      </c>
      <c r="L52" s="32">
        <v>2</v>
      </c>
      <c r="M52" s="32">
        <v>0</v>
      </c>
    </row>
    <row r="53" spans="1:13" x14ac:dyDescent="0.3">
      <c r="J53" s="32">
        <v>6</v>
      </c>
      <c r="K53" s="32">
        <v>2</v>
      </c>
      <c r="L53" s="32">
        <v>2</v>
      </c>
      <c r="M53" s="32">
        <v>0</v>
      </c>
    </row>
    <row r="54" spans="1:13" x14ac:dyDescent="0.3">
      <c r="J54" s="32">
        <v>6</v>
      </c>
      <c r="K54" s="32">
        <v>3</v>
      </c>
      <c r="L54" s="32">
        <v>2</v>
      </c>
      <c r="M54" s="32">
        <v>0</v>
      </c>
    </row>
    <row r="55" spans="1:13" x14ac:dyDescent="0.3">
      <c r="J55" s="32">
        <v>6</v>
      </c>
      <c r="K55" s="32">
        <v>4</v>
      </c>
      <c r="L55" s="32">
        <v>2</v>
      </c>
      <c r="M55" s="32">
        <v>0</v>
      </c>
    </row>
    <row r="56" spans="1:13" x14ac:dyDescent="0.3">
      <c r="J56" s="32">
        <v>6</v>
      </c>
      <c r="K56" s="32">
        <v>5</v>
      </c>
      <c r="L56" s="32">
        <v>2</v>
      </c>
      <c r="M56" s="32">
        <v>0</v>
      </c>
    </row>
    <row r="57" spans="1:13" x14ac:dyDescent="0.3">
      <c r="J57" s="32">
        <v>7</v>
      </c>
      <c r="K57" s="32">
        <v>1</v>
      </c>
      <c r="L57" s="32">
        <v>2</v>
      </c>
      <c r="M57" s="32">
        <v>0</v>
      </c>
    </row>
    <row r="58" spans="1:13" x14ac:dyDescent="0.3">
      <c r="J58" s="32">
        <v>7</v>
      </c>
      <c r="K58" s="32">
        <v>2</v>
      </c>
      <c r="L58" s="32">
        <v>2</v>
      </c>
      <c r="M58" s="32">
        <v>0</v>
      </c>
    </row>
    <row r="59" spans="1:13" x14ac:dyDescent="0.3">
      <c r="J59" s="32">
        <v>7</v>
      </c>
      <c r="K59" s="32">
        <v>3</v>
      </c>
      <c r="L59" s="32">
        <v>2</v>
      </c>
      <c r="M59" s="32">
        <v>1</v>
      </c>
    </row>
    <row r="60" spans="1:13" x14ac:dyDescent="0.3">
      <c r="J60" s="32">
        <v>7</v>
      </c>
      <c r="K60" s="32">
        <v>4</v>
      </c>
      <c r="L60" s="32">
        <v>2</v>
      </c>
      <c r="M60" s="32">
        <v>0</v>
      </c>
    </row>
    <row r="61" spans="1:13" x14ac:dyDescent="0.3">
      <c r="J61" s="32">
        <v>7</v>
      </c>
      <c r="K61" s="32">
        <v>5</v>
      </c>
      <c r="L61" s="32">
        <v>2</v>
      </c>
      <c r="M61" s="32">
        <v>0</v>
      </c>
    </row>
    <row r="62" spans="1:13" x14ac:dyDescent="0.3">
      <c r="J62" s="32">
        <v>8</v>
      </c>
      <c r="K62" s="32">
        <v>1</v>
      </c>
      <c r="L62" s="32">
        <v>2</v>
      </c>
      <c r="M62" s="32">
        <v>1</v>
      </c>
    </row>
    <row r="63" spans="1:13" x14ac:dyDescent="0.3">
      <c r="J63" s="32">
        <v>8</v>
      </c>
      <c r="K63" s="32">
        <v>2</v>
      </c>
      <c r="L63" s="32">
        <v>2</v>
      </c>
      <c r="M63" s="32">
        <v>0</v>
      </c>
    </row>
    <row r="64" spans="1:13" x14ac:dyDescent="0.3">
      <c r="J64" s="32">
        <v>8</v>
      </c>
      <c r="K64" s="32">
        <v>3</v>
      </c>
      <c r="L64" s="32">
        <v>2</v>
      </c>
      <c r="M64" s="32">
        <v>1</v>
      </c>
    </row>
    <row r="65" spans="10:13" x14ac:dyDescent="0.3">
      <c r="J65" s="32">
        <v>8</v>
      </c>
      <c r="K65" s="32">
        <v>4</v>
      </c>
      <c r="L65" s="32">
        <v>2</v>
      </c>
      <c r="M65" s="32">
        <v>0</v>
      </c>
    </row>
    <row r="66" spans="10:13" x14ac:dyDescent="0.3">
      <c r="J66" s="32">
        <v>8</v>
      </c>
      <c r="K66" s="32">
        <v>5</v>
      </c>
      <c r="L66" s="32">
        <v>2</v>
      </c>
      <c r="M66" s="32">
        <v>0</v>
      </c>
    </row>
    <row r="67" spans="10:13" x14ac:dyDescent="0.3">
      <c r="J67" s="32">
        <v>9</v>
      </c>
      <c r="K67" s="32">
        <v>1</v>
      </c>
      <c r="L67" s="32">
        <v>2</v>
      </c>
      <c r="M67" s="32">
        <v>1</v>
      </c>
    </row>
    <row r="68" spans="10:13" x14ac:dyDescent="0.3">
      <c r="J68" s="32">
        <v>9</v>
      </c>
      <c r="K68" s="32">
        <v>2</v>
      </c>
      <c r="L68" s="32">
        <v>2</v>
      </c>
      <c r="M68" s="32">
        <v>0</v>
      </c>
    </row>
    <row r="69" spans="10:13" x14ac:dyDescent="0.3">
      <c r="J69" s="32">
        <v>9</v>
      </c>
      <c r="K69" s="32">
        <v>3</v>
      </c>
      <c r="L69" s="32">
        <v>2</v>
      </c>
      <c r="M69" s="32">
        <v>1</v>
      </c>
    </row>
    <row r="70" spans="10:13" x14ac:dyDescent="0.3">
      <c r="J70" s="32">
        <v>9</v>
      </c>
      <c r="K70" s="32">
        <v>4</v>
      </c>
      <c r="L70" s="32">
        <v>2</v>
      </c>
      <c r="M70" s="32">
        <v>1</v>
      </c>
    </row>
    <row r="71" spans="10:13" x14ac:dyDescent="0.3">
      <c r="J71" s="32">
        <v>9</v>
      </c>
      <c r="K71" s="32">
        <v>5</v>
      </c>
      <c r="L71" s="32">
        <v>2</v>
      </c>
      <c r="M71" s="32">
        <v>0</v>
      </c>
    </row>
    <row r="72" spans="10:13" x14ac:dyDescent="0.3">
      <c r="J72" s="32">
        <v>10</v>
      </c>
      <c r="K72" s="32">
        <v>1</v>
      </c>
      <c r="L72" s="32">
        <v>2</v>
      </c>
      <c r="M72" s="32">
        <v>1</v>
      </c>
    </row>
    <row r="73" spans="10:13" x14ac:dyDescent="0.3">
      <c r="J73" s="32">
        <v>10</v>
      </c>
      <c r="K73" s="32">
        <v>2</v>
      </c>
      <c r="L73" s="32">
        <v>2</v>
      </c>
      <c r="M73" s="32">
        <v>0</v>
      </c>
    </row>
    <row r="74" spans="10:13" x14ac:dyDescent="0.3">
      <c r="J74" s="32">
        <v>10</v>
      </c>
      <c r="K74" s="32">
        <v>3</v>
      </c>
      <c r="L74" s="32">
        <v>2</v>
      </c>
      <c r="M74" s="32">
        <v>1</v>
      </c>
    </row>
    <row r="75" spans="10:13" x14ac:dyDescent="0.3">
      <c r="J75" s="32">
        <v>10</v>
      </c>
      <c r="K75" s="32">
        <v>4</v>
      </c>
      <c r="L75" s="32">
        <v>2</v>
      </c>
      <c r="M75" s="32">
        <v>1</v>
      </c>
    </row>
    <row r="76" spans="10:13" x14ac:dyDescent="0.3">
      <c r="J76" s="32">
        <v>10</v>
      </c>
      <c r="K76" s="32">
        <v>5</v>
      </c>
      <c r="L76" s="32">
        <v>2</v>
      </c>
      <c r="M76" s="32">
        <v>1</v>
      </c>
    </row>
    <row r="77" spans="10:13" x14ac:dyDescent="0.3">
      <c r="J77" s="32">
        <v>1</v>
      </c>
      <c r="K77" s="32">
        <v>1</v>
      </c>
      <c r="L77" s="32">
        <v>2</v>
      </c>
      <c r="M77" s="32">
        <v>0</v>
      </c>
    </row>
    <row r="78" spans="10:13" x14ac:dyDescent="0.3">
      <c r="J78" s="32">
        <v>1</v>
      </c>
      <c r="K78" s="32">
        <v>2</v>
      </c>
      <c r="L78" s="32">
        <v>2</v>
      </c>
      <c r="M78" s="32">
        <v>0</v>
      </c>
    </row>
    <row r="79" spans="10:13" x14ac:dyDescent="0.3">
      <c r="J79" s="32">
        <v>1</v>
      </c>
      <c r="K79" s="32">
        <v>3</v>
      </c>
      <c r="L79" s="32">
        <v>2</v>
      </c>
      <c r="M79" s="32">
        <v>0</v>
      </c>
    </row>
    <row r="80" spans="10:13" x14ac:dyDescent="0.3">
      <c r="J80" s="32">
        <v>1</v>
      </c>
      <c r="K80" s="32">
        <v>4</v>
      </c>
      <c r="L80" s="32">
        <v>2</v>
      </c>
      <c r="M80" s="32">
        <v>0</v>
      </c>
    </row>
    <row r="81" spans="10:13" x14ac:dyDescent="0.3">
      <c r="J81" s="32">
        <v>1</v>
      </c>
      <c r="K81" s="32">
        <v>5</v>
      </c>
      <c r="L81" s="32">
        <v>2</v>
      </c>
      <c r="M81" s="32">
        <v>0</v>
      </c>
    </row>
    <row r="82" spans="10:13" x14ac:dyDescent="0.3">
      <c r="J82" s="32">
        <v>2</v>
      </c>
      <c r="K82" s="32">
        <v>1</v>
      </c>
      <c r="L82" s="32">
        <v>2</v>
      </c>
      <c r="M82" s="32">
        <v>0</v>
      </c>
    </row>
    <row r="83" spans="10:13" x14ac:dyDescent="0.3">
      <c r="J83" s="32">
        <v>2</v>
      </c>
      <c r="K83" s="32">
        <v>2</v>
      </c>
      <c r="L83" s="32">
        <v>2</v>
      </c>
      <c r="M83" s="32">
        <v>0</v>
      </c>
    </row>
    <row r="84" spans="10:13" x14ac:dyDescent="0.3">
      <c r="J84" s="32">
        <v>2</v>
      </c>
      <c r="K84" s="32">
        <v>3</v>
      </c>
      <c r="L84" s="32">
        <v>2</v>
      </c>
      <c r="M84" s="32">
        <v>0</v>
      </c>
    </row>
    <row r="85" spans="10:13" x14ac:dyDescent="0.3">
      <c r="J85" s="32">
        <v>2</v>
      </c>
      <c r="K85" s="32">
        <v>4</v>
      </c>
      <c r="L85" s="32">
        <v>2</v>
      </c>
      <c r="M85" s="32">
        <v>0</v>
      </c>
    </row>
    <row r="86" spans="10:13" x14ac:dyDescent="0.3">
      <c r="J86" s="32">
        <v>2</v>
      </c>
      <c r="K86" s="32">
        <v>5</v>
      </c>
      <c r="L86" s="32">
        <v>2</v>
      </c>
      <c r="M86" s="32">
        <v>0</v>
      </c>
    </row>
    <row r="87" spans="10:13" x14ac:dyDescent="0.3">
      <c r="J87" s="32">
        <v>3</v>
      </c>
      <c r="K87" s="32">
        <v>1</v>
      </c>
      <c r="L87" s="32">
        <v>2</v>
      </c>
      <c r="M87" s="32">
        <v>0</v>
      </c>
    </row>
    <row r="88" spans="10:13" x14ac:dyDescent="0.3">
      <c r="J88" s="32">
        <v>3</v>
      </c>
      <c r="K88" s="32">
        <v>2</v>
      </c>
      <c r="L88" s="32">
        <v>2</v>
      </c>
      <c r="M88" s="32">
        <v>0</v>
      </c>
    </row>
    <row r="89" spans="10:13" x14ac:dyDescent="0.3">
      <c r="J89" s="32">
        <v>3</v>
      </c>
      <c r="K89" s="32">
        <v>3</v>
      </c>
      <c r="L89" s="32">
        <v>2</v>
      </c>
      <c r="M89" s="32">
        <v>0</v>
      </c>
    </row>
    <row r="90" spans="10:13" x14ac:dyDescent="0.3">
      <c r="J90" s="32">
        <v>3</v>
      </c>
      <c r="K90" s="32">
        <v>4</v>
      </c>
      <c r="L90" s="32">
        <v>2</v>
      </c>
      <c r="M90" s="32">
        <v>0</v>
      </c>
    </row>
    <row r="91" spans="10:13" x14ac:dyDescent="0.3">
      <c r="J91" s="32">
        <v>3</v>
      </c>
      <c r="K91" s="32">
        <v>5</v>
      </c>
      <c r="L91" s="32">
        <v>2</v>
      </c>
      <c r="M91" s="32">
        <v>0</v>
      </c>
    </row>
    <row r="92" spans="10:13" x14ac:dyDescent="0.3">
      <c r="J92" s="32">
        <v>4</v>
      </c>
      <c r="K92" s="32">
        <v>1</v>
      </c>
      <c r="L92" s="32">
        <v>2</v>
      </c>
      <c r="M92" s="32">
        <v>0</v>
      </c>
    </row>
    <row r="93" spans="10:13" x14ac:dyDescent="0.3">
      <c r="J93" s="32">
        <v>4</v>
      </c>
      <c r="K93" s="32">
        <v>2</v>
      </c>
      <c r="L93" s="32">
        <v>2</v>
      </c>
      <c r="M93" s="32">
        <v>0</v>
      </c>
    </row>
    <row r="94" spans="10:13" x14ac:dyDescent="0.3">
      <c r="J94" s="32">
        <v>4</v>
      </c>
      <c r="K94" s="32">
        <v>3</v>
      </c>
      <c r="L94" s="32">
        <v>2</v>
      </c>
      <c r="M94" s="32">
        <v>0</v>
      </c>
    </row>
    <row r="95" spans="10:13" x14ac:dyDescent="0.3">
      <c r="J95" s="32">
        <v>4</v>
      </c>
      <c r="K95" s="32">
        <v>4</v>
      </c>
      <c r="L95" s="32">
        <v>2</v>
      </c>
      <c r="M95" s="32">
        <v>0</v>
      </c>
    </row>
    <row r="96" spans="10:13" x14ac:dyDescent="0.3">
      <c r="J96" s="32">
        <v>4</v>
      </c>
      <c r="K96" s="32">
        <v>5</v>
      </c>
      <c r="L96" s="32">
        <v>2</v>
      </c>
      <c r="M96" s="32">
        <v>0</v>
      </c>
    </row>
    <row r="97" spans="10:13" x14ac:dyDescent="0.3">
      <c r="J97" s="32">
        <v>5</v>
      </c>
      <c r="K97" s="32">
        <v>1</v>
      </c>
      <c r="L97" s="32">
        <v>2</v>
      </c>
      <c r="M97" s="32">
        <v>0</v>
      </c>
    </row>
    <row r="98" spans="10:13" x14ac:dyDescent="0.3">
      <c r="J98" s="32">
        <v>5</v>
      </c>
      <c r="K98" s="32">
        <v>2</v>
      </c>
      <c r="L98" s="32">
        <v>2</v>
      </c>
      <c r="M98" s="32">
        <v>0</v>
      </c>
    </row>
    <row r="99" spans="10:13" x14ac:dyDescent="0.3">
      <c r="J99" s="32">
        <v>5</v>
      </c>
      <c r="K99" s="32">
        <v>3</v>
      </c>
      <c r="L99" s="32">
        <v>2</v>
      </c>
      <c r="M99" s="32">
        <v>0</v>
      </c>
    </row>
    <row r="100" spans="10:13" x14ac:dyDescent="0.3">
      <c r="J100" s="32">
        <v>5</v>
      </c>
      <c r="K100" s="32">
        <v>4</v>
      </c>
      <c r="L100" s="32">
        <v>2</v>
      </c>
      <c r="M100" s="32">
        <v>0</v>
      </c>
    </row>
    <row r="101" spans="10:13" x14ac:dyDescent="0.3">
      <c r="J101" s="32">
        <v>5</v>
      </c>
      <c r="K101" s="32">
        <v>5</v>
      </c>
      <c r="L101" s="32">
        <v>2</v>
      </c>
      <c r="M101" s="32">
        <v>0</v>
      </c>
    </row>
    <row r="102" spans="10:13" x14ac:dyDescent="0.3">
      <c r="J102" s="8">
        <v>6</v>
      </c>
      <c r="K102" s="8">
        <v>1</v>
      </c>
      <c r="L102" s="8">
        <v>3</v>
      </c>
      <c r="M102" s="8">
        <v>0</v>
      </c>
    </row>
    <row r="103" spans="10:13" x14ac:dyDescent="0.3">
      <c r="J103" s="8">
        <v>6</v>
      </c>
      <c r="K103" s="8">
        <v>2</v>
      </c>
      <c r="L103" s="8">
        <v>3</v>
      </c>
      <c r="M103" s="8">
        <v>0</v>
      </c>
    </row>
    <row r="104" spans="10:13" x14ac:dyDescent="0.3">
      <c r="J104" s="8">
        <v>6</v>
      </c>
      <c r="K104" s="8">
        <v>3</v>
      </c>
      <c r="L104" s="8">
        <v>3</v>
      </c>
      <c r="M104" s="8">
        <v>0</v>
      </c>
    </row>
    <row r="105" spans="10:13" x14ac:dyDescent="0.3">
      <c r="J105" s="8">
        <v>6</v>
      </c>
      <c r="K105" s="8">
        <v>4</v>
      </c>
      <c r="L105" s="8">
        <v>3</v>
      </c>
      <c r="M105" s="8">
        <v>0</v>
      </c>
    </row>
    <row r="106" spans="10:13" x14ac:dyDescent="0.3">
      <c r="J106" s="8">
        <v>6</v>
      </c>
      <c r="K106" s="8">
        <v>5</v>
      </c>
      <c r="L106" s="8">
        <v>3</v>
      </c>
      <c r="M106" s="8">
        <v>0</v>
      </c>
    </row>
    <row r="107" spans="10:13" x14ac:dyDescent="0.3">
      <c r="J107" s="8">
        <v>7</v>
      </c>
      <c r="K107" s="8">
        <v>1</v>
      </c>
      <c r="L107" s="8">
        <v>3</v>
      </c>
      <c r="M107" s="8">
        <v>0</v>
      </c>
    </row>
    <row r="108" spans="10:13" x14ac:dyDescent="0.3">
      <c r="J108" s="8">
        <v>7</v>
      </c>
      <c r="K108" s="8">
        <v>2</v>
      </c>
      <c r="L108" s="8">
        <v>3</v>
      </c>
      <c r="M108" s="8">
        <v>0</v>
      </c>
    </row>
    <row r="109" spans="10:13" x14ac:dyDescent="0.3">
      <c r="J109" s="8">
        <v>7</v>
      </c>
      <c r="K109" s="8">
        <v>3</v>
      </c>
      <c r="L109" s="8">
        <v>3</v>
      </c>
      <c r="M109" s="8">
        <v>0</v>
      </c>
    </row>
    <row r="110" spans="10:13" x14ac:dyDescent="0.3">
      <c r="J110" s="8">
        <v>7</v>
      </c>
      <c r="K110" s="8">
        <v>4</v>
      </c>
      <c r="L110" s="8">
        <v>3</v>
      </c>
      <c r="M110" s="8">
        <v>0</v>
      </c>
    </row>
    <row r="111" spans="10:13" x14ac:dyDescent="0.3">
      <c r="J111" s="8">
        <v>7</v>
      </c>
      <c r="K111" s="8">
        <v>5</v>
      </c>
      <c r="L111" s="8">
        <v>3</v>
      </c>
      <c r="M111" s="8">
        <v>0</v>
      </c>
    </row>
    <row r="112" spans="10:13" x14ac:dyDescent="0.3">
      <c r="J112" s="8">
        <v>8</v>
      </c>
      <c r="K112" s="8">
        <v>1</v>
      </c>
      <c r="L112" s="8">
        <v>3</v>
      </c>
      <c r="M112" s="8">
        <v>0</v>
      </c>
    </row>
    <row r="113" spans="10:13" x14ac:dyDescent="0.3">
      <c r="J113" s="8">
        <v>8</v>
      </c>
      <c r="K113" s="8">
        <v>2</v>
      </c>
      <c r="L113" s="8">
        <v>3</v>
      </c>
      <c r="M113" s="8">
        <v>0</v>
      </c>
    </row>
    <row r="114" spans="10:13" x14ac:dyDescent="0.3">
      <c r="J114" s="8">
        <v>8</v>
      </c>
      <c r="K114" s="8">
        <v>3</v>
      </c>
      <c r="L114" s="8">
        <v>3</v>
      </c>
      <c r="M114" s="8">
        <v>0</v>
      </c>
    </row>
    <row r="115" spans="10:13" x14ac:dyDescent="0.3">
      <c r="J115" s="8">
        <v>8</v>
      </c>
      <c r="K115" s="8">
        <v>4</v>
      </c>
      <c r="L115" s="8">
        <v>3</v>
      </c>
      <c r="M115" s="8">
        <v>0</v>
      </c>
    </row>
    <row r="116" spans="10:13" x14ac:dyDescent="0.3">
      <c r="J116" s="8">
        <v>8</v>
      </c>
      <c r="K116" s="8">
        <v>5</v>
      </c>
      <c r="L116" s="8">
        <v>3</v>
      </c>
      <c r="M116" s="8">
        <v>0</v>
      </c>
    </row>
    <row r="117" spans="10:13" x14ac:dyDescent="0.3">
      <c r="J117" s="8">
        <v>9</v>
      </c>
      <c r="K117" s="8">
        <v>1</v>
      </c>
      <c r="L117" s="8">
        <v>3</v>
      </c>
      <c r="M117" s="8">
        <v>0</v>
      </c>
    </row>
    <row r="118" spans="10:13" x14ac:dyDescent="0.3">
      <c r="J118" s="8">
        <v>9</v>
      </c>
      <c r="K118" s="8">
        <v>2</v>
      </c>
      <c r="L118" s="8">
        <v>3</v>
      </c>
      <c r="M118" s="8">
        <v>0</v>
      </c>
    </row>
    <row r="119" spans="10:13" x14ac:dyDescent="0.3">
      <c r="J119" s="8">
        <v>9</v>
      </c>
      <c r="K119" s="8">
        <v>3</v>
      </c>
      <c r="L119" s="8">
        <v>3</v>
      </c>
      <c r="M119" s="8">
        <v>0</v>
      </c>
    </row>
    <row r="120" spans="10:13" x14ac:dyDescent="0.3">
      <c r="J120" s="8">
        <v>9</v>
      </c>
      <c r="K120" s="8">
        <v>4</v>
      </c>
      <c r="L120" s="8">
        <v>3</v>
      </c>
      <c r="M120" s="8">
        <v>0</v>
      </c>
    </row>
    <row r="121" spans="10:13" x14ac:dyDescent="0.3">
      <c r="J121" s="8">
        <v>9</v>
      </c>
      <c r="K121" s="8">
        <v>5</v>
      </c>
      <c r="L121" s="8">
        <v>3</v>
      </c>
      <c r="M121" s="8">
        <v>0</v>
      </c>
    </row>
    <row r="122" spans="10:13" x14ac:dyDescent="0.3">
      <c r="J122" s="8">
        <v>10</v>
      </c>
      <c r="K122" s="8">
        <v>1</v>
      </c>
      <c r="L122" s="8">
        <v>3</v>
      </c>
      <c r="M122" s="8">
        <v>0</v>
      </c>
    </row>
    <row r="123" spans="10:13" x14ac:dyDescent="0.3">
      <c r="J123" s="8">
        <v>10</v>
      </c>
      <c r="K123" s="8">
        <v>2</v>
      </c>
      <c r="L123" s="8">
        <v>3</v>
      </c>
      <c r="M123" s="8">
        <v>0</v>
      </c>
    </row>
    <row r="124" spans="10:13" x14ac:dyDescent="0.3">
      <c r="J124" s="8">
        <v>10</v>
      </c>
      <c r="K124" s="8">
        <v>3</v>
      </c>
      <c r="L124" s="8">
        <v>3</v>
      </c>
      <c r="M124" s="8">
        <v>0</v>
      </c>
    </row>
    <row r="125" spans="10:13" x14ac:dyDescent="0.3">
      <c r="J125" s="8">
        <v>10</v>
      </c>
      <c r="K125" s="8">
        <v>4</v>
      </c>
      <c r="L125" s="8">
        <v>3</v>
      </c>
      <c r="M125" s="8">
        <v>0</v>
      </c>
    </row>
    <row r="126" spans="10:13" x14ac:dyDescent="0.3">
      <c r="J126" s="8">
        <v>10</v>
      </c>
      <c r="K126" s="8">
        <v>5</v>
      </c>
      <c r="L126" s="8">
        <v>3</v>
      </c>
      <c r="M126" s="8">
        <v>0</v>
      </c>
    </row>
    <row r="127" spans="10:13" x14ac:dyDescent="0.3">
      <c r="J127" s="8">
        <v>1</v>
      </c>
      <c r="K127" s="8">
        <v>1</v>
      </c>
      <c r="L127" s="8">
        <v>3</v>
      </c>
      <c r="M127" s="8">
        <v>0</v>
      </c>
    </row>
    <row r="128" spans="10:13" x14ac:dyDescent="0.3">
      <c r="J128" s="8">
        <v>1</v>
      </c>
      <c r="K128" s="8">
        <v>2</v>
      </c>
      <c r="L128" s="8">
        <v>3</v>
      </c>
      <c r="M128" s="8">
        <v>0</v>
      </c>
    </row>
    <row r="129" spans="10:13" x14ac:dyDescent="0.3">
      <c r="J129" s="8">
        <v>1</v>
      </c>
      <c r="K129" s="8">
        <v>3</v>
      </c>
      <c r="L129" s="8">
        <v>3</v>
      </c>
      <c r="M129" s="8">
        <v>0</v>
      </c>
    </row>
    <row r="130" spans="10:13" x14ac:dyDescent="0.3">
      <c r="J130" s="8">
        <v>1</v>
      </c>
      <c r="K130" s="8">
        <v>4</v>
      </c>
      <c r="L130" s="8">
        <v>3</v>
      </c>
      <c r="M130" s="8">
        <v>0</v>
      </c>
    </row>
    <row r="131" spans="10:13" x14ac:dyDescent="0.3">
      <c r="J131" s="8">
        <v>1</v>
      </c>
      <c r="K131" s="8">
        <v>5</v>
      </c>
      <c r="L131" s="8">
        <v>3</v>
      </c>
      <c r="M131" s="8">
        <v>0</v>
      </c>
    </row>
    <row r="132" spans="10:13" x14ac:dyDescent="0.3">
      <c r="J132" s="8">
        <v>2</v>
      </c>
      <c r="K132" s="8">
        <v>1</v>
      </c>
      <c r="L132" s="8">
        <v>3</v>
      </c>
      <c r="M132" s="8">
        <v>0</v>
      </c>
    </row>
    <row r="133" spans="10:13" x14ac:dyDescent="0.3">
      <c r="J133" s="8">
        <v>2</v>
      </c>
      <c r="K133" s="8">
        <v>2</v>
      </c>
      <c r="L133" s="8">
        <v>3</v>
      </c>
      <c r="M133" s="8">
        <v>1</v>
      </c>
    </row>
    <row r="134" spans="10:13" x14ac:dyDescent="0.3">
      <c r="J134" s="8">
        <v>2</v>
      </c>
      <c r="K134" s="8">
        <v>3</v>
      </c>
      <c r="L134" s="8">
        <v>3</v>
      </c>
      <c r="M134" s="8">
        <v>0</v>
      </c>
    </row>
    <row r="135" spans="10:13" x14ac:dyDescent="0.3">
      <c r="J135" s="8">
        <v>2</v>
      </c>
      <c r="K135" s="8">
        <v>4</v>
      </c>
      <c r="L135" s="8">
        <v>3</v>
      </c>
      <c r="M135" s="8">
        <v>0</v>
      </c>
    </row>
    <row r="136" spans="10:13" x14ac:dyDescent="0.3">
      <c r="J136" s="8">
        <v>2</v>
      </c>
      <c r="K136" s="8">
        <v>5</v>
      </c>
      <c r="L136" s="8">
        <v>3</v>
      </c>
      <c r="M136" s="8">
        <v>0</v>
      </c>
    </row>
    <row r="137" spans="10:13" x14ac:dyDescent="0.3">
      <c r="J137" s="8">
        <v>3</v>
      </c>
      <c r="K137" s="8">
        <v>1</v>
      </c>
      <c r="L137" s="8">
        <v>3</v>
      </c>
      <c r="M137" s="8">
        <v>0</v>
      </c>
    </row>
    <row r="138" spans="10:13" x14ac:dyDescent="0.3">
      <c r="J138" s="8">
        <v>3</v>
      </c>
      <c r="K138" s="8">
        <v>2</v>
      </c>
      <c r="L138" s="8">
        <v>3</v>
      </c>
      <c r="M138" s="8">
        <v>1</v>
      </c>
    </row>
    <row r="139" spans="10:13" x14ac:dyDescent="0.3">
      <c r="J139" s="8">
        <v>3</v>
      </c>
      <c r="K139" s="8">
        <v>3</v>
      </c>
      <c r="L139" s="8">
        <v>3</v>
      </c>
      <c r="M139" s="8">
        <v>0</v>
      </c>
    </row>
    <row r="140" spans="10:13" x14ac:dyDescent="0.3">
      <c r="J140" s="8">
        <v>3</v>
      </c>
      <c r="K140" s="8">
        <v>4</v>
      </c>
      <c r="L140" s="8">
        <v>3</v>
      </c>
      <c r="M140" s="8">
        <v>0</v>
      </c>
    </row>
    <row r="141" spans="10:13" x14ac:dyDescent="0.3">
      <c r="J141" s="8">
        <v>3</v>
      </c>
      <c r="K141" s="8">
        <v>5</v>
      </c>
      <c r="L141" s="8">
        <v>3</v>
      </c>
      <c r="M141" s="8">
        <v>1</v>
      </c>
    </row>
    <row r="142" spans="10:13" x14ac:dyDescent="0.3">
      <c r="J142" s="8">
        <v>4</v>
      </c>
      <c r="K142" s="8">
        <v>1</v>
      </c>
      <c r="L142" s="8">
        <v>3</v>
      </c>
      <c r="M142" s="8">
        <v>0</v>
      </c>
    </row>
    <row r="143" spans="10:13" x14ac:dyDescent="0.3">
      <c r="J143" s="8">
        <v>4</v>
      </c>
      <c r="K143" s="8">
        <v>2</v>
      </c>
      <c r="L143" s="8">
        <v>3</v>
      </c>
      <c r="M143" s="8">
        <v>1</v>
      </c>
    </row>
    <row r="144" spans="10:13" x14ac:dyDescent="0.3">
      <c r="J144" s="8">
        <v>4</v>
      </c>
      <c r="K144" s="8">
        <v>3</v>
      </c>
      <c r="L144" s="8">
        <v>3</v>
      </c>
      <c r="M144" s="8">
        <v>0</v>
      </c>
    </row>
    <row r="145" spans="10:13" x14ac:dyDescent="0.3">
      <c r="J145" s="8">
        <v>4</v>
      </c>
      <c r="K145" s="8">
        <v>4</v>
      </c>
      <c r="L145" s="8">
        <v>3</v>
      </c>
      <c r="M145" s="8">
        <v>1</v>
      </c>
    </row>
    <row r="146" spans="10:13" x14ac:dyDescent="0.3">
      <c r="J146" s="8">
        <v>4</v>
      </c>
      <c r="K146" s="8">
        <v>5</v>
      </c>
      <c r="L146" s="8">
        <v>3</v>
      </c>
      <c r="M146" s="8">
        <v>1</v>
      </c>
    </row>
    <row r="147" spans="10:13" x14ac:dyDescent="0.3">
      <c r="J147" s="8">
        <v>5</v>
      </c>
      <c r="K147" s="8">
        <v>1</v>
      </c>
      <c r="L147" s="8">
        <v>3</v>
      </c>
      <c r="M147" s="8">
        <v>1</v>
      </c>
    </row>
    <row r="148" spans="10:13" x14ac:dyDescent="0.3">
      <c r="J148" s="8">
        <v>5</v>
      </c>
      <c r="K148" s="8">
        <v>2</v>
      </c>
      <c r="L148" s="8">
        <v>3</v>
      </c>
      <c r="M148" s="8">
        <v>1</v>
      </c>
    </row>
    <row r="149" spans="10:13" x14ac:dyDescent="0.3">
      <c r="J149" s="8">
        <v>5</v>
      </c>
      <c r="K149" s="8">
        <v>3</v>
      </c>
      <c r="L149" s="8">
        <v>3</v>
      </c>
      <c r="M149" s="8">
        <v>0</v>
      </c>
    </row>
    <row r="150" spans="10:13" x14ac:dyDescent="0.3">
      <c r="J150" s="8">
        <v>5</v>
      </c>
      <c r="K150" s="8">
        <v>4</v>
      </c>
      <c r="L150" s="8">
        <v>3</v>
      </c>
      <c r="M150" s="8">
        <v>1</v>
      </c>
    </row>
    <row r="151" spans="10:13" x14ac:dyDescent="0.3">
      <c r="J151" s="8">
        <v>5</v>
      </c>
      <c r="K151" s="8">
        <v>5</v>
      </c>
      <c r="L151" s="8">
        <v>3</v>
      </c>
      <c r="M151" s="8">
        <v>1</v>
      </c>
    </row>
    <row r="152" spans="10:13" x14ac:dyDescent="0.3">
      <c r="J152" s="32">
        <v>6</v>
      </c>
      <c r="K152" s="32">
        <v>1</v>
      </c>
      <c r="L152" s="32">
        <v>4</v>
      </c>
      <c r="M152" s="32">
        <v>0</v>
      </c>
    </row>
    <row r="153" spans="10:13" x14ac:dyDescent="0.3">
      <c r="J153" s="32">
        <v>6</v>
      </c>
      <c r="K153" s="32">
        <v>2</v>
      </c>
      <c r="L153" s="32">
        <v>4</v>
      </c>
      <c r="M153" s="32">
        <v>0</v>
      </c>
    </row>
    <row r="154" spans="10:13" x14ac:dyDescent="0.3">
      <c r="J154" s="32">
        <v>6</v>
      </c>
      <c r="K154" s="32">
        <v>3</v>
      </c>
      <c r="L154" s="32">
        <v>4</v>
      </c>
      <c r="M154" s="32">
        <v>0</v>
      </c>
    </row>
    <row r="155" spans="10:13" x14ac:dyDescent="0.3">
      <c r="J155" s="32">
        <v>6</v>
      </c>
      <c r="K155" s="32">
        <v>4</v>
      </c>
      <c r="L155" s="32">
        <v>4</v>
      </c>
      <c r="M155" s="32">
        <v>0</v>
      </c>
    </row>
    <row r="156" spans="10:13" x14ac:dyDescent="0.3">
      <c r="J156" s="32">
        <v>6</v>
      </c>
      <c r="K156" s="32">
        <v>5</v>
      </c>
      <c r="L156" s="32">
        <v>4</v>
      </c>
      <c r="M156" s="32">
        <v>0</v>
      </c>
    </row>
    <row r="157" spans="10:13" x14ac:dyDescent="0.3">
      <c r="J157" s="32">
        <v>7</v>
      </c>
      <c r="K157" s="32">
        <v>1</v>
      </c>
      <c r="L157" s="32">
        <v>4</v>
      </c>
      <c r="M157" s="32">
        <v>0</v>
      </c>
    </row>
    <row r="158" spans="10:13" x14ac:dyDescent="0.3">
      <c r="J158" s="32">
        <v>7</v>
      </c>
      <c r="K158" s="32">
        <v>2</v>
      </c>
      <c r="L158" s="32">
        <v>4</v>
      </c>
      <c r="M158" s="32">
        <v>0</v>
      </c>
    </row>
    <row r="159" spans="10:13" x14ac:dyDescent="0.3">
      <c r="J159" s="32">
        <v>7</v>
      </c>
      <c r="K159" s="32">
        <v>3</v>
      </c>
      <c r="L159" s="32">
        <v>4</v>
      </c>
      <c r="M159" s="32">
        <v>1</v>
      </c>
    </row>
    <row r="160" spans="10:13" x14ac:dyDescent="0.3">
      <c r="J160" s="32">
        <v>7</v>
      </c>
      <c r="K160" s="32">
        <v>4</v>
      </c>
      <c r="L160" s="32">
        <v>4</v>
      </c>
      <c r="M160" s="32">
        <v>0</v>
      </c>
    </row>
    <row r="161" spans="10:13" x14ac:dyDescent="0.3">
      <c r="J161" s="32">
        <v>7</v>
      </c>
      <c r="K161" s="32">
        <v>5</v>
      </c>
      <c r="L161" s="32">
        <v>4</v>
      </c>
      <c r="M161" s="32">
        <v>0</v>
      </c>
    </row>
    <row r="162" spans="10:13" x14ac:dyDescent="0.3">
      <c r="J162" s="32">
        <v>8</v>
      </c>
      <c r="K162" s="32">
        <v>1</v>
      </c>
      <c r="L162" s="32">
        <v>4</v>
      </c>
      <c r="M162" s="32">
        <v>1</v>
      </c>
    </row>
    <row r="163" spans="10:13" x14ac:dyDescent="0.3">
      <c r="J163" s="32">
        <v>8</v>
      </c>
      <c r="K163" s="32">
        <v>2</v>
      </c>
      <c r="L163" s="32">
        <v>4</v>
      </c>
      <c r="M163" s="32">
        <v>0</v>
      </c>
    </row>
    <row r="164" spans="10:13" x14ac:dyDescent="0.3">
      <c r="J164" s="32">
        <v>8</v>
      </c>
      <c r="K164" s="32">
        <v>3</v>
      </c>
      <c r="L164" s="32">
        <v>4</v>
      </c>
      <c r="M164" s="32">
        <v>1</v>
      </c>
    </row>
    <row r="165" spans="10:13" x14ac:dyDescent="0.3">
      <c r="J165" s="32">
        <v>8</v>
      </c>
      <c r="K165" s="32">
        <v>4</v>
      </c>
      <c r="L165" s="32">
        <v>4</v>
      </c>
      <c r="M165" s="32">
        <v>0</v>
      </c>
    </row>
    <row r="166" spans="10:13" x14ac:dyDescent="0.3">
      <c r="J166" s="32">
        <v>8</v>
      </c>
      <c r="K166" s="32">
        <v>5</v>
      </c>
      <c r="L166" s="32">
        <v>4</v>
      </c>
      <c r="M166" s="32">
        <v>0</v>
      </c>
    </row>
    <row r="167" spans="10:13" x14ac:dyDescent="0.3">
      <c r="J167" s="32">
        <v>9</v>
      </c>
      <c r="K167" s="32">
        <v>1</v>
      </c>
      <c r="L167" s="32">
        <v>4</v>
      </c>
      <c r="M167" s="32">
        <v>0</v>
      </c>
    </row>
    <row r="168" spans="10:13" x14ac:dyDescent="0.3">
      <c r="J168" s="32">
        <v>9</v>
      </c>
      <c r="K168" s="32">
        <v>2</v>
      </c>
      <c r="L168" s="32">
        <v>4</v>
      </c>
      <c r="M168" s="32">
        <v>0</v>
      </c>
    </row>
    <row r="169" spans="10:13" x14ac:dyDescent="0.3">
      <c r="J169" s="32">
        <v>9</v>
      </c>
      <c r="K169" s="32">
        <v>3</v>
      </c>
      <c r="L169" s="32">
        <v>4</v>
      </c>
      <c r="M169" s="32">
        <v>0</v>
      </c>
    </row>
    <row r="170" spans="10:13" x14ac:dyDescent="0.3">
      <c r="J170" s="32">
        <v>9</v>
      </c>
      <c r="K170" s="32">
        <v>4</v>
      </c>
      <c r="L170" s="32">
        <v>4</v>
      </c>
      <c r="M170" s="32">
        <v>0</v>
      </c>
    </row>
    <row r="171" spans="10:13" x14ac:dyDescent="0.3">
      <c r="J171" s="32">
        <v>9</v>
      </c>
      <c r="K171" s="32">
        <v>5</v>
      </c>
      <c r="L171" s="32">
        <v>4</v>
      </c>
      <c r="M171" s="32">
        <v>0</v>
      </c>
    </row>
    <row r="172" spans="10:13" x14ac:dyDescent="0.3">
      <c r="J172" s="32">
        <v>10</v>
      </c>
      <c r="K172" s="32">
        <v>1</v>
      </c>
      <c r="L172" s="32">
        <v>4</v>
      </c>
      <c r="M172" s="32">
        <v>0</v>
      </c>
    </row>
    <row r="173" spans="10:13" x14ac:dyDescent="0.3">
      <c r="J173" s="32">
        <v>10</v>
      </c>
      <c r="K173" s="32">
        <v>2</v>
      </c>
      <c r="L173" s="32">
        <v>4</v>
      </c>
      <c r="M173" s="32">
        <v>0</v>
      </c>
    </row>
    <row r="174" spans="10:13" x14ac:dyDescent="0.3">
      <c r="J174" s="32">
        <v>10</v>
      </c>
      <c r="K174" s="32">
        <v>3</v>
      </c>
      <c r="L174" s="32">
        <v>4</v>
      </c>
      <c r="M174" s="32">
        <v>0</v>
      </c>
    </row>
    <row r="175" spans="10:13" x14ac:dyDescent="0.3">
      <c r="J175" s="32">
        <v>10</v>
      </c>
      <c r="K175" s="32">
        <v>4</v>
      </c>
      <c r="L175" s="32">
        <v>4</v>
      </c>
      <c r="M175" s="32">
        <v>0</v>
      </c>
    </row>
    <row r="176" spans="10:13" x14ac:dyDescent="0.3">
      <c r="J176" s="32">
        <v>10</v>
      </c>
      <c r="K176" s="32">
        <v>5</v>
      </c>
      <c r="L176" s="32">
        <v>4</v>
      </c>
      <c r="M176" s="32">
        <v>0</v>
      </c>
    </row>
    <row r="177" spans="10:13" x14ac:dyDescent="0.3">
      <c r="J177" s="32">
        <v>1</v>
      </c>
      <c r="K177" s="32">
        <v>1</v>
      </c>
      <c r="L177" s="32">
        <v>4</v>
      </c>
      <c r="M177" s="32">
        <v>0</v>
      </c>
    </row>
    <row r="178" spans="10:13" x14ac:dyDescent="0.3">
      <c r="J178" s="32">
        <v>1</v>
      </c>
      <c r="K178" s="32">
        <v>2</v>
      </c>
      <c r="L178" s="32">
        <v>4</v>
      </c>
      <c r="M178" s="32">
        <v>0</v>
      </c>
    </row>
    <row r="179" spans="10:13" x14ac:dyDescent="0.3">
      <c r="J179" s="32">
        <v>1</v>
      </c>
      <c r="K179" s="32">
        <v>3</v>
      </c>
      <c r="L179" s="32">
        <v>4</v>
      </c>
      <c r="M179" s="32">
        <v>0</v>
      </c>
    </row>
    <row r="180" spans="10:13" x14ac:dyDescent="0.3">
      <c r="J180" s="32">
        <v>1</v>
      </c>
      <c r="K180" s="32">
        <v>4</v>
      </c>
      <c r="L180" s="32">
        <v>4</v>
      </c>
      <c r="M180" s="32">
        <v>0</v>
      </c>
    </row>
    <row r="181" spans="10:13" x14ac:dyDescent="0.3">
      <c r="J181" s="32">
        <v>1</v>
      </c>
      <c r="K181" s="32">
        <v>5</v>
      </c>
      <c r="L181" s="32">
        <v>4</v>
      </c>
      <c r="M181" s="32">
        <v>0</v>
      </c>
    </row>
    <row r="182" spans="10:13" x14ac:dyDescent="0.3">
      <c r="J182" s="32">
        <v>2</v>
      </c>
      <c r="K182" s="32">
        <v>1</v>
      </c>
      <c r="L182" s="32">
        <v>4</v>
      </c>
      <c r="M182" s="32">
        <v>0</v>
      </c>
    </row>
    <row r="183" spans="10:13" x14ac:dyDescent="0.3">
      <c r="J183" s="32">
        <v>2</v>
      </c>
      <c r="K183" s="32">
        <v>2</v>
      </c>
      <c r="L183" s="32">
        <v>4</v>
      </c>
      <c r="M183" s="32">
        <v>1</v>
      </c>
    </row>
    <row r="184" spans="10:13" x14ac:dyDescent="0.3">
      <c r="J184" s="32">
        <v>2</v>
      </c>
      <c r="K184" s="32">
        <v>3</v>
      </c>
      <c r="L184" s="32">
        <v>4</v>
      </c>
      <c r="M184" s="32">
        <v>0</v>
      </c>
    </row>
    <row r="185" spans="10:13" x14ac:dyDescent="0.3">
      <c r="J185" s="32">
        <v>2</v>
      </c>
      <c r="K185" s="32">
        <v>4</v>
      </c>
      <c r="L185" s="32">
        <v>4</v>
      </c>
      <c r="M185" s="32">
        <v>0</v>
      </c>
    </row>
    <row r="186" spans="10:13" x14ac:dyDescent="0.3">
      <c r="J186" s="32">
        <v>2</v>
      </c>
      <c r="K186" s="32">
        <v>5</v>
      </c>
      <c r="L186" s="32">
        <v>4</v>
      </c>
      <c r="M186" s="32">
        <v>0</v>
      </c>
    </row>
    <row r="187" spans="10:13" x14ac:dyDescent="0.3">
      <c r="J187" s="32">
        <v>3</v>
      </c>
      <c r="K187" s="32">
        <v>1</v>
      </c>
      <c r="L187" s="32">
        <v>4</v>
      </c>
      <c r="M187" s="32">
        <v>0</v>
      </c>
    </row>
    <row r="188" spans="10:13" x14ac:dyDescent="0.3">
      <c r="J188" s="32">
        <v>3</v>
      </c>
      <c r="K188" s="32">
        <v>2</v>
      </c>
      <c r="L188" s="32">
        <v>4</v>
      </c>
      <c r="M188" s="32">
        <v>1</v>
      </c>
    </row>
    <row r="189" spans="10:13" x14ac:dyDescent="0.3">
      <c r="J189" s="32">
        <v>3</v>
      </c>
      <c r="K189" s="32">
        <v>3</v>
      </c>
      <c r="L189" s="32">
        <v>4</v>
      </c>
      <c r="M189" s="32">
        <v>0</v>
      </c>
    </row>
    <row r="190" spans="10:13" x14ac:dyDescent="0.3">
      <c r="J190" s="32">
        <v>3</v>
      </c>
      <c r="K190" s="32">
        <v>4</v>
      </c>
      <c r="L190" s="32">
        <v>4</v>
      </c>
      <c r="M190" s="32">
        <v>0</v>
      </c>
    </row>
    <row r="191" spans="10:13" x14ac:dyDescent="0.3">
      <c r="J191" s="32">
        <v>3</v>
      </c>
      <c r="K191" s="32">
        <v>5</v>
      </c>
      <c r="L191" s="32">
        <v>4</v>
      </c>
      <c r="M191" s="32">
        <v>1</v>
      </c>
    </row>
    <row r="192" spans="10:13" x14ac:dyDescent="0.3">
      <c r="J192" s="32">
        <v>4</v>
      </c>
      <c r="K192" s="32">
        <v>1</v>
      </c>
      <c r="L192" s="32">
        <v>4</v>
      </c>
      <c r="M192" s="32">
        <v>0</v>
      </c>
    </row>
    <row r="193" spans="10:13" x14ac:dyDescent="0.3">
      <c r="J193" s="32">
        <v>4</v>
      </c>
      <c r="K193" s="32">
        <v>2</v>
      </c>
      <c r="L193" s="32">
        <v>4</v>
      </c>
      <c r="M193" s="32">
        <v>0</v>
      </c>
    </row>
    <row r="194" spans="10:13" x14ac:dyDescent="0.3">
      <c r="J194" s="32">
        <v>4</v>
      </c>
      <c r="K194" s="32">
        <v>3</v>
      </c>
      <c r="L194" s="32">
        <v>4</v>
      </c>
      <c r="M194" s="32">
        <v>0</v>
      </c>
    </row>
    <row r="195" spans="10:13" x14ac:dyDescent="0.3">
      <c r="J195" s="32">
        <v>4</v>
      </c>
      <c r="K195" s="32">
        <v>4</v>
      </c>
      <c r="L195" s="32">
        <v>4</v>
      </c>
      <c r="M195" s="32">
        <v>0</v>
      </c>
    </row>
    <row r="196" spans="10:13" x14ac:dyDescent="0.3">
      <c r="J196" s="32">
        <v>4</v>
      </c>
      <c r="K196" s="32">
        <v>5</v>
      </c>
      <c r="L196" s="32">
        <v>4</v>
      </c>
      <c r="M196" s="32">
        <v>0</v>
      </c>
    </row>
    <row r="197" spans="10:13" x14ac:dyDescent="0.3">
      <c r="J197" s="32">
        <v>5</v>
      </c>
      <c r="K197" s="32">
        <v>1</v>
      </c>
      <c r="L197" s="32">
        <v>4</v>
      </c>
      <c r="M197" s="32">
        <v>0</v>
      </c>
    </row>
    <row r="198" spans="10:13" x14ac:dyDescent="0.3">
      <c r="J198" s="32">
        <v>5</v>
      </c>
      <c r="K198" s="32">
        <v>2</v>
      </c>
      <c r="L198" s="32">
        <v>4</v>
      </c>
      <c r="M198" s="32">
        <v>0</v>
      </c>
    </row>
    <row r="199" spans="10:13" x14ac:dyDescent="0.3">
      <c r="J199" s="32">
        <v>5</v>
      </c>
      <c r="K199" s="32">
        <v>3</v>
      </c>
      <c r="L199" s="32">
        <v>4</v>
      </c>
      <c r="M199" s="32">
        <v>0</v>
      </c>
    </row>
    <row r="200" spans="10:13" x14ac:dyDescent="0.3">
      <c r="J200" s="32">
        <v>5</v>
      </c>
      <c r="K200" s="32">
        <v>4</v>
      </c>
      <c r="L200" s="32">
        <v>4</v>
      </c>
      <c r="M200" s="32">
        <v>0</v>
      </c>
    </row>
    <row r="201" spans="10:13" x14ac:dyDescent="0.3">
      <c r="J201" s="32">
        <v>5</v>
      </c>
      <c r="K201" s="32">
        <v>5</v>
      </c>
      <c r="L201" s="32">
        <v>4</v>
      </c>
      <c r="M201" s="32">
        <v>0</v>
      </c>
    </row>
    <row r="202" spans="10:13" x14ac:dyDescent="0.3">
      <c r="J202" s="8">
        <v>6</v>
      </c>
      <c r="K202" s="8">
        <v>1</v>
      </c>
      <c r="L202" s="8">
        <v>5</v>
      </c>
      <c r="M202" s="8">
        <v>0</v>
      </c>
    </row>
    <row r="203" spans="10:13" x14ac:dyDescent="0.3">
      <c r="J203" s="8">
        <v>6</v>
      </c>
      <c r="K203" s="8">
        <v>2</v>
      </c>
      <c r="L203" s="8">
        <v>5</v>
      </c>
      <c r="M203" s="8">
        <v>0</v>
      </c>
    </row>
    <row r="204" spans="10:13" x14ac:dyDescent="0.3">
      <c r="J204" s="8">
        <v>6</v>
      </c>
      <c r="K204" s="8">
        <v>3</v>
      </c>
      <c r="L204" s="8">
        <v>5</v>
      </c>
      <c r="M204" s="8">
        <v>0</v>
      </c>
    </row>
    <row r="205" spans="10:13" x14ac:dyDescent="0.3">
      <c r="J205" s="8">
        <v>6</v>
      </c>
      <c r="K205" s="8">
        <v>4</v>
      </c>
      <c r="L205" s="8">
        <v>5</v>
      </c>
      <c r="M205" s="8">
        <v>0</v>
      </c>
    </row>
    <row r="206" spans="10:13" x14ac:dyDescent="0.3">
      <c r="J206" s="8">
        <v>6</v>
      </c>
      <c r="K206" s="8">
        <v>5</v>
      </c>
      <c r="L206" s="8">
        <v>5</v>
      </c>
      <c r="M206" s="8">
        <v>0</v>
      </c>
    </row>
    <row r="207" spans="10:13" x14ac:dyDescent="0.3">
      <c r="J207" s="8">
        <v>7</v>
      </c>
      <c r="K207" s="8">
        <v>1</v>
      </c>
      <c r="L207" s="8">
        <v>5</v>
      </c>
      <c r="M207" s="8">
        <v>0</v>
      </c>
    </row>
    <row r="208" spans="10:13" x14ac:dyDescent="0.3">
      <c r="J208" s="8">
        <v>7</v>
      </c>
      <c r="K208" s="8">
        <v>2</v>
      </c>
      <c r="L208" s="8">
        <v>5</v>
      </c>
      <c r="M208" s="8">
        <v>0</v>
      </c>
    </row>
    <row r="209" spans="10:13" x14ac:dyDescent="0.3">
      <c r="J209" s="8">
        <v>7</v>
      </c>
      <c r="K209" s="8">
        <v>3</v>
      </c>
      <c r="L209" s="8">
        <v>5</v>
      </c>
      <c r="M209" s="8">
        <v>1</v>
      </c>
    </row>
    <row r="210" spans="10:13" x14ac:dyDescent="0.3">
      <c r="J210" s="8">
        <v>7</v>
      </c>
      <c r="K210" s="8">
        <v>4</v>
      </c>
      <c r="L210" s="8">
        <v>5</v>
      </c>
      <c r="M210" s="8">
        <v>0</v>
      </c>
    </row>
    <row r="211" spans="10:13" x14ac:dyDescent="0.3">
      <c r="J211" s="8">
        <v>7</v>
      </c>
      <c r="K211" s="8">
        <v>5</v>
      </c>
      <c r="L211" s="8">
        <v>5</v>
      </c>
      <c r="M211" s="8">
        <v>0</v>
      </c>
    </row>
    <row r="212" spans="10:13" x14ac:dyDescent="0.3">
      <c r="J212" s="8">
        <v>8</v>
      </c>
      <c r="K212" s="8">
        <v>1</v>
      </c>
      <c r="L212" s="8">
        <v>5</v>
      </c>
      <c r="M212" s="8">
        <v>1</v>
      </c>
    </row>
    <row r="213" spans="10:13" x14ac:dyDescent="0.3">
      <c r="J213" s="8">
        <v>8</v>
      </c>
      <c r="K213" s="8">
        <v>2</v>
      </c>
      <c r="L213" s="8">
        <v>5</v>
      </c>
      <c r="M213" s="8">
        <v>0</v>
      </c>
    </row>
    <row r="214" spans="10:13" x14ac:dyDescent="0.3">
      <c r="J214" s="8">
        <v>8</v>
      </c>
      <c r="K214" s="8">
        <v>3</v>
      </c>
      <c r="L214" s="8">
        <v>5</v>
      </c>
      <c r="M214" s="8">
        <v>1</v>
      </c>
    </row>
    <row r="215" spans="10:13" x14ac:dyDescent="0.3">
      <c r="J215" s="8">
        <v>8</v>
      </c>
      <c r="K215" s="8">
        <v>4</v>
      </c>
      <c r="L215" s="8">
        <v>5</v>
      </c>
      <c r="M215" s="8">
        <v>0</v>
      </c>
    </row>
    <row r="216" spans="10:13" x14ac:dyDescent="0.3">
      <c r="J216" s="8">
        <v>8</v>
      </c>
      <c r="K216" s="8">
        <v>5</v>
      </c>
      <c r="L216" s="8">
        <v>5</v>
      </c>
      <c r="M216" s="8">
        <v>0</v>
      </c>
    </row>
    <row r="217" spans="10:13" x14ac:dyDescent="0.3">
      <c r="J217" s="8">
        <v>9</v>
      </c>
      <c r="K217" s="8">
        <v>1</v>
      </c>
      <c r="L217" s="8">
        <v>5</v>
      </c>
      <c r="M217" s="8">
        <v>1</v>
      </c>
    </row>
    <row r="218" spans="10:13" x14ac:dyDescent="0.3">
      <c r="J218" s="8">
        <v>9</v>
      </c>
      <c r="K218" s="8">
        <v>2</v>
      </c>
      <c r="L218" s="8">
        <v>5</v>
      </c>
      <c r="M218" s="8">
        <v>0</v>
      </c>
    </row>
    <row r="219" spans="10:13" x14ac:dyDescent="0.3">
      <c r="J219" s="8">
        <v>9</v>
      </c>
      <c r="K219" s="8">
        <v>3</v>
      </c>
      <c r="L219" s="8">
        <v>5</v>
      </c>
      <c r="M219" s="8">
        <v>1</v>
      </c>
    </row>
    <row r="220" spans="10:13" x14ac:dyDescent="0.3">
      <c r="J220" s="8">
        <v>9</v>
      </c>
      <c r="K220" s="8">
        <v>4</v>
      </c>
      <c r="L220" s="8">
        <v>5</v>
      </c>
      <c r="M220" s="8">
        <v>1</v>
      </c>
    </row>
    <row r="221" spans="10:13" x14ac:dyDescent="0.3">
      <c r="J221" s="8">
        <v>9</v>
      </c>
      <c r="K221" s="8">
        <v>5</v>
      </c>
      <c r="L221" s="8">
        <v>5</v>
      </c>
      <c r="M221" s="8">
        <v>0</v>
      </c>
    </row>
    <row r="222" spans="10:13" x14ac:dyDescent="0.3">
      <c r="J222" s="8">
        <v>10</v>
      </c>
      <c r="K222" s="8">
        <v>1</v>
      </c>
      <c r="L222" s="8">
        <v>5</v>
      </c>
      <c r="M222" s="8">
        <v>0</v>
      </c>
    </row>
    <row r="223" spans="10:13" x14ac:dyDescent="0.3">
      <c r="J223" s="8">
        <v>10</v>
      </c>
      <c r="K223" s="8">
        <v>2</v>
      </c>
      <c r="L223" s="8">
        <v>5</v>
      </c>
      <c r="M223" s="8">
        <v>0</v>
      </c>
    </row>
    <row r="224" spans="10:13" x14ac:dyDescent="0.3">
      <c r="J224" s="8">
        <v>10</v>
      </c>
      <c r="K224" s="8">
        <v>3</v>
      </c>
      <c r="L224" s="8">
        <v>5</v>
      </c>
      <c r="M224" s="8">
        <v>0</v>
      </c>
    </row>
    <row r="225" spans="10:13" x14ac:dyDescent="0.3">
      <c r="J225" s="8">
        <v>10</v>
      </c>
      <c r="K225" s="8">
        <v>4</v>
      </c>
      <c r="L225" s="8">
        <v>5</v>
      </c>
      <c r="M225" s="8">
        <v>0</v>
      </c>
    </row>
    <row r="226" spans="10:13" x14ac:dyDescent="0.3">
      <c r="J226" s="8">
        <v>10</v>
      </c>
      <c r="K226" s="8">
        <v>5</v>
      </c>
      <c r="L226" s="8">
        <v>5</v>
      </c>
      <c r="M226" s="8">
        <v>0</v>
      </c>
    </row>
    <row r="227" spans="10:13" x14ac:dyDescent="0.3">
      <c r="J227" s="8">
        <v>1</v>
      </c>
      <c r="K227" s="8">
        <v>1</v>
      </c>
      <c r="L227" s="8">
        <v>5</v>
      </c>
      <c r="M227" s="8">
        <v>0</v>
      </c>
    </row>
    <row r="228" spans="10:13" x14ac:dyDescent="0.3">
      <c r="J228" s="8">
        <v>1</v>
      </c>
      <c r="K228" s="8">
        <v>2</v>
      </c>
      <c r="L228" s="8">
        <v>5</v>
      </c>
      <c r="M228" s="8">
        <v>0</v>
      </c>
    </row>
    <row r="229" spans="10:13" x14ac:dyDescent="0.3">
      <c r="J229" s="8">
        <v>1</v>
      </c>
      <c r="K229" s="8">
        <v>3</v>
      </c>
      <c r="L229" s="8">
        <v>5</v>
      </c>
      <c r="M229" s="8">
        <v>0</v>
      </c>
    </row>
    <row r="230" spans="10:13" x14ac:dyDescent="0.3">
      <c r="J230" s="8">
        <v>1</v>
      </c>
      <c r="K230" s="8">
        <v>4</v>
      </c>
      <c r="L230" s="8">
        <v>5</v>
      </c>
      <c r="M230" s="8">
        <v>0</v>
      </c>
    </row>
    <row r="231" spans="10:13" x14ac:dyDescent="0.3">
      <c r="J231" s="8">
        <v>1</v>
      </c>
      <c r="K231" s="8">
        <v>5</v>
      </c>
      <c r="L231" s="8">
        <v>5</v>
      </c>
      <c r="M231" s="8">
        <v>0</v>
      </c>
    </row>
    <row r="232" spans="10:13" x14ac:dyDescent="0.3">
      <c r="J232" s="8">
        <v>2</v>
      </c>
      <c r="K232" s="8">
        <v>1</v>
      </c>
      <c r="L232" s="8">
        <v>5</v>
      </c>
      <c r="M232" s="8">
        <v>0</v>
      </c>
    </row>
    <row r="233" spans="10:13" x14ac:dyDescent="0.3">
      <c r="J233" s="8">
        <v>2</v>
      </c>
      <c r="K233" s="8">
        <v>2</v>
      </c>
      <c r="L233" s="8">
        <v>5</v>
      </c>
      <c r="M233" s="8">
        <v>1</v>
      </c>
    </row>
    <row r="234" spans="10:13" x14ac:dyDescent="0.3">
      <c r="J234" s="8">
        <v>2</v>
      </c>
      <c r="K234" s="8">
        <v>3</v>
      </c>
      <c r="L234" s="8">
        <v>5</v>
      </c>
      <c r="M234" s="8">
        <v>0</v>
      </c>
    </row>
    <row r="235" spans="10:13" x14ac:dyDescent="0.3">
      <c r="J235" s="8">
        <v>2</v>
      </c>
      <c r="K235" s="8">
        <v>4</v>
      </c>
      <c r="L235" s="8">
        <v>5</v>
      </c>
      <c r="M235" s="8">
        <v>0</v>
      </c>
    </row>
    <row r="236" spans="10:13" x14ac:dyDescent="0.3">
      <c r="J236" s="8">
        <v>2</v>
      </c>
      <c r="K236" s="8">
        <v>5</v>
      </c>
      <c r="L236" s="8">
        <v>5</v>
      </c>
      <c r="M236" s="8">
        <v>0</v>
      </c>
    </row>
    <row r="237" spans="10:13" x14ac:dyDescent="0.3">
      <c r="J237" s="8">
        <v>3</v>
      </c>
      <c r="K237" s="8">
        <v>1</v>
      </c>
      <c r="L237" s="8">
        <v>5</v>
      </c>
      <c r="M237" s="8">
        <v>0</v>
      </c>
    </row>
    <row r="238" spans="10:13" x14ac:dyDescent="0.3">
      <c r="J238" s="8">
        <v>3</v>
      </c>
      <c r="K238" s="8">
        <v>2</v>
      </c>
      <c r="L238" s="8">
        <v>5</v>
      </c>
      <c r="M238" s="8">
        <v>0</v>
      </c>
    </row>
    <row r="239" spans="10:13" x14ac:dyDescent="0.3">
      <c r="J239" s="8">
        <v>3</v>
      </c>
      <c r="K239" s="8">
        <v>3</v>
      </c>
      <c r="L239" s="8">
        <v>5</v>
      </c>
      <c r="M239" s="8">
        <v>0</v>
      </c>
    </row>
    <row r="240" spans="10:13" x14ac:dyDescent="0.3">
      <c r="J240" s="8">
        <v>3</v>
      </c>
      <c r="K240" s="8">
        <v>4</v>
      </c>
      <c r="L240" s="8">
        <v>5</v>
      </c>
      <c r="M240" s="8">
        <v>0</v>
      </c>
    </row>
    <row r="241" spans="10:13" x14ac:dyDescent="0.3">
      <c r="J241" s="8">
        <v>3</v>
      </c>
      <c r="K241" s="8">
        <v>5</v>
      </c>
      <c r="L241" s="8">
        <v>5</v>
      </c>
      <c r="M241" s="8">
        <v>0</v>
      </c>
    </row>
    <row r="242" spans="10:13" x14ac:dyDescent="0.3">
      <c r="J242" s="8">
        <v>4</v>
      </c>
      <c r="K242" s="8">
        <v>1</v>
      </c>
      <c r="L242" s="8">
        <v>5</v>
      </c>
      <c r="M242" s="8">
        <v>0</v>
      </c>
    </row>
    <row r="243" spans="10:13" x14ac:dyDescent="0.3">
      <c r="J243" s="8">
        <v>4</v>
      </c>
      <c r="K243" s="8">
        <v>2</v>
      </c>
      <c r="L243" s="8">
        <v>5</v>
      </c>
      <c r="M243" s="8">
        <v>0</v>
      </c>
    </row>
    <row r="244" spans="10:13" x14ac:dyDescent="0.3">
      <c r="J244" s="8">
        <v>4</v>
      </c>
      <c r="K244" s="8">
        <v>3</v>
      </c>
      <c r="L244" s="8">
        <v>5</v>
      </c>
      <c r="M244" s="8">
        <v>0</v>
      </c>
    </row>
    <row r="245" spans="10:13" x14ac:dyDescent="0.3">
      <c r="J245" s="8">
        <v>4</v>
      </c>
      <c r="K245" s="8">
        <v>4</v>
      </c>
      <c r="L245" s="8">
        <v>5</v>
      </c>
      <c r="M245" s="8">
        <v>0</v>
      </c>
    </row>
    <row r="246" spans="10:13" x14ac:dyDescent="0.3">
      <c r="J246" s="8">
        <v>4</v>
      </c>
      <c r="K246" s="8">
        <v>5</v>
      </c>
      <c r="L246" s="8">
        <v>5</v>
      </c>
      <c r="M246" s="8">
        <v>0</v>
      </c>
    </row>
    <row r="247" spans="10:13" x14ac:dyDescent="0.3">
      <c r="J247" s="8">
        <v>5</v>
      </c>
      <c r="K247" s="8">
        <v>1</v>
      </c>
      <c r="L247" s="8">
        <v>5</v>
      </c>
      <c r="M247" s="8">
        <v>0</v>
      </c>
    </row>
    <row r="248" spans="10:13" x14ac:dyDescent="0.3">
      <c r="J248" s="8">
        <v>5</v>
      </c>
      <c r="K248" s="8">
        <v>2</v>
      </c>
      <c r="L248" s="8">
        <v>5</v>
      </c>
      <c r="M248" s="8">
        <v>0</v>
      </c>
    </row>
    <row r="249" spans="10:13" x14ac:dyDescent="0.3">
      <c r="J249" s="8">
        <v>5</v>
      </c>
      <c r="K249" s="8">
        <v>3</v>
      </c>
      <c r="L249" s="8">
        <v>5</v>
      </c>
      <c r="M249" s="8">
        <v>0</v>
      </c>
    </row>
    <row r="250" spans="10:13" x14ac:dyDescent="0.3">
      <c r="J250" s="8">
        <v>5</v>
      </c>
      <c r="K250" s="8">
        <v>4</v>
      </c>
      <c r="L250" s="8">
        <v>5</v>
      </c>
      <c r="M250" s="8">
        <v>0</v>
      </c>
    </row>
    <row r="251" spans="10:13" x14ac:dyDescent="0.3">
      <c r="J251" s="8">
        <v>5</v>
      </c>
      <c r="K251" s="8">
        <v>5</v>
      </c>
      <c r="L251" s="8">
        <v>5</v>
      </c>
      <c r="M251" s="8">
        <v>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C1"/>
  <sheetViews>
    <sheetView showGridLines="0" zoomScaleNormal="100" workbookViewId="0">
      <selection activeCell="B1" sqref="B1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3" x14ac:dyDescent="0.3">
      <c r="A1" s="8" t="s">
        <v>125</v>
      </c>
      <c r="B1" s="8">
        <v>4</v>
      </c>
      <c r="C1" s="8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C1"/>
  <sheetViews>
    <sheetView showGridLines="0" zoomScaleNormal="100" workbookViewId="0"/>
  </sheetViews>
  <sheetFormatPr defaultColWidth="9.109375" defaultRowHeight="13.8" x14ac:dyDescent="0.3"/>
  <cols>
    <col min="1" max="1" width="15.6640625" style="1" customWidth="1"/>
    <col min="2" max="3" width="10.6640625" style="1" customWidth="1"/>
    <col min="4" max="16384" width="9.109375" style="1"/>
  </cols>
  <sheetData>
    <row r="1" spans="1:3" x14ac:dyDescent="0.3">
      <c r="A1" s="1" t="s">
        <v>126</v>
      </c>
      <c r="B1" s="1">
        <v>0.93</v>
      </c>
      <c r="C1" s="1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F0"/>
  </sheetPr>
  <dimension ref="A1:C1"/>
  <sheetViews>
    <sheetView showGridLines="0" zoomScaleNormal="100" workbookViewId="0">
      <selection activeCell="B1" sqref="B1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3" x14ac:dyDescent="0.3">
      <c r="A1" s="8" t="s">
        <v>127</v>
      </c>
      <c r="B1" s="8">
        <v>2660</v>
      </c>
      <c r="C1" s="8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F0"/>
  </sheetPr>
  <dimension ref="A1:C1"/>
  <sheetViews>
    <sheetView showGridLines="0" zoomScaleNormal="100" workbookViewId="0">
      <selection activeCell="B1" sqref="B1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3" x14ac:dyDescent="0.3">
      <c r="A1" s="8" t="s">
        <v>128</v>
      </c>
      <c r="B1" s="8">
        <v>45372</v>
      </c>
      <c r="C1" s="8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F0"/>
  </sheetPr>
  <dimension ref="A1:C1"/>
  <sheetViews>
    <sheetView showGridLines="0" zoomScaleNormal="100" workbookViewId="0">
      <selection activeCell="B1" sqref="B1"/>
    </sheetView>
  </sheetViews>
  <sheetFormatPr defaultColWidth="9.109375" defaultRowHeight="13.8" x14ac:dyDescent="0.3"/>
  <cols>
    <col min="1" max="1" width="15.6640625" style="1" customWidth="1"/>
    <col min="2" max="3" width="10.6640625" style="1" customWidth="1"/>
    <col min="4" max="16384" width="9.109375" style="1"/>
  </cols>
  <sheetData>
    <row r="1" spans="1:3" x14ac:dyDescent="0.3">
      <c r="A1" s="1" t="s">
        <v>129</v>
      </c>
      <c r="B1" s="1">
        <v>350</v>
      </c>
      <c r="C1" s="1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F0"/>
  </sheetPr>
  <dimension ref="A1:C1"/>
  <sheetViews>
    <sheetView showGridLines="0" zoomScaleNormal="100" workbookViewId="0"/>
  </sheetViews>
  <sheetFormatPr defaultColWidth="9.109375" defaultRowHeight="13.8" x14ac:dyDescent="0.3"/>
  <cols>
    <col min="1" max="1" width="15.6640625" style="1" customWidth="1"/>
    <col min="2" max="3" width="10.6640625" style="1" customWidth="1"/>
    <col min="4" max="16384" width="9.109375" style="1"/>
  </cols>
  <sheetData>
    <row r="1" spans="1:3" x14ac:dyDescent="0.3">
      <c r="A1" s="1" t="s">
        <v>130</v>
      </c>
      <c r="B1" s="1">
        <v>1197</v>
      </c>
      <c r="C1" s="1" t="s">
        <v>88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E6"/>
  <sheetViews>
    <sheetView showGridLines="0" zoomScaleNormal="100" workbookViewId="0">
      <selection activeCell="D1" sqref="D1"/>
    </sheetView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5" x14ac:dyDescent="0.3">
      <c r="A1" s="8" t="s">
        <v>131</v>
      </c>
      <c r="B1" s="8">
        <v>3000</v>
      </c>
      <c r="C1" s="8" t="s">
        <v>88</v>
      </c>
      <c r="D1" s="8" t="s">
        <v>76</v>
      </c>
      <c r="E1" s="8" t="s">
        <v>132</v>
      </c>
    </row>
    <row r="2" spans="1:5" x14ac:dyDescent="0.3">
      <c r="A2" s="8" t="s">
        <v>133</v>
      </c>
      <c r="B2" s="8">
        <v>3000</v>
      </c>
      <c r="C2" s="8" t="s">
        <v>88</v>
      </c>
      <c r="D2" s="8">
        <v>1</v>
      </c>
      <c r="E2" s="8">
        <v>3000</v>
      </c>
    </row>
    <row r="3" spans="1:5" x14ac:dyDescent="0.3">
      <c r="A3" s="8" t="s">
        <v>134</v>
      </c>
      <c r="B3" s="8">
        <v>3000</v>
      </c>
      <c r="C3" s="8" t="s">
        <v>88</v>
      </c>
      <c r="D3" s="8">
        <v>2</v>
      </c>
      <c r="E3" s="8">
        <v>3000</v>
      </c>
    </row>
    <row r="4" spans="1:5" x14ac:dyDescent="0.3">
      <c r="A4" s="8" t="s">
        <v>135</v>
      </c>
      <c r="B4" s="8">
        <v>5000</v>
      </c>
      <c r="C4" s="8" t="s">
        <v>88</v>
      </c>
      <c r="D4" s="8">
        <v>3</v>
      </c>
      <c r="E4" s="8">
        <v>3000</v>
      </c>
    </row>
    <row r="5" spans="1:5" x14ac:dyDescent="0.3">
      <c r="A5" s="8" t="s">
        <v>136</v>
      </c>
      <c r="B5" s="8">
        <v>3000</v>
      </c>
      <c r="C5" s="8" t="s">
        <v>88</v>
      </c>
      <c r="D5" s="8">
        <v>4</v>
      </c>
      <c r="E5" s="8">
        <v>5000</v>
      </c>
    </row>
    <row r="6" spans="1:5" x14ac:dyDescent="0.3">
      <c r="D6" s="8">
        <v>5</v>
      </c>
      <c r="E6" s="8">
        <v>3000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E5"/>
  <sheetViews>
    <sheetView showGridLines="0" zoomScaleNormal="100" workbookViewId="0"/>
  </sheetViews>
  <sheetFormatPr defaultColWidth="9.109375" defaultRowHeight="13.8" x14ac:dyDescent="0.3"/>
  <cols>
    <col min="1" max="1" width="15.6640625" style="8" customWidth="1"/>
    <col min="2" max="3" width="10.6640625" style="8" customWidth="1"/>
    <col min="4" max="16384" width="9.109375" style="8"/>
  </cols>
  <sheetData>
    <row r="1" spans="1:5" x14ac:dyDescent="0.3">
      <c r="A1" s="8" t="s">
        <v>137</v>
      </c>
      <c r="B1" s="8">
        <v>50000</v>
      </c>
      <c r="C1" s="8" t="s">
        <v>88</v>
      </c>
      <c r="D1" s="8" t="s">
        <v>78</v>
      </c>
      <c r="E1" s="8" t="s">
        <v>138</v>
      </c>
    </row>
    <row r="2" spans="1:5" x14ac:dyDescent="0.3">
      <c r="A2" s="8" t="s">
        <v>139</v>
      </c>
      <c r="B2" s="8">
        <v>50000</v>
      </c>
      <c r="C2" s="8" t="s">
        <v>88</v>
      </c>
      <c r="D2" s="8">
        <v>1</v>
      </c>
      <c r="E2" s="8">
        <v>50000</v>
      </c>
    </row>
    <row r="3" spans="1:5" x14ac:dyDescent="0.3">
      <c r="A3" s="8" t="s">
        <v>140</v>
      </c>
      <c r="B3" s="8">
        <v>50000</v>
      </c>
      <c r="C3" s="8" t="s">
        <v>88</v>
      </c>
      <c r="D3" s="8">
        <v>2</v>
      </c>
      <c r="E3" s="8">
        <v>50000</v>
      </c>
    </row>
    <row r="4" spans="1:5" x14ac:dyDescent="0.3">
      <c r="A4" s="8" t="s">
        <v>141</v>
      </c>
      <c r="B4" s="8">
        <v>50000</v>
      </c>
      <c r="C4" s="8" t="s">
        <v>88</v>
      </c>
      <c r="D4" s="8">
        <v>3</v>
      </c>
      <c r="E4" s="8">
        <v>50000</v>
      </c>
    </row>
    <row r="5" spans="1:5" x14ac:dyDescent="0.3">
      <c r="D5" s="8">
        <v>4</v>
      </c>
      <c r="E5" s="8">
        <v>50000</v>
      </c>
    </row>
  </sheetData>
  <pageMargins left="0.78749999999999998" right="0.78749999999999998" top="0.98402777777777795" bottom="0.98402777777777795" header="0.511811023622047" footer="0.511811023622047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7"/>
  <sheetViews>
    <sheetView zoomScaleNormal="100" workbookViewId="0"/>
  </sheetViews>
  <sheetFormatPr defaultColWidth="8.5546875" defaultRowHeight="13.2" x14ac:dyDescent="0.25"/>
  <sheetData>
    <row r="1" spans="1:2" ht="13.8" x14ac:dyDescent="0.3">
      <c r="A1" s="8" t="s">
        <v>78</v>
      </c>
      <c r="B1" s="8" t="s">
        <v>142</v>
      </c>
    </row>
    <row r="2" spans="1:2" ht="13.8" x14ac:dyDescent="0.3">
      <c r="A2" s="8">
        <v>1</v>
      </c>
      <c r="B2" s="8">
        <v>0</v>
      </c>
    </row>
    <row r="3" spans="1:2" ht="13.8" x14ac:dyDescent="0.3">
      <c r="A3" s="8">
        <v>2</v>
      </c>
      <c r="B3" s="8">
        <v>1</v>
      </c>
    </row>
    <row r="4" spans="1:2" ht="13.8" x14ac:dyDescent="0.3">
      <c r="A4" s="8">
        <v>3</v>
      </c>
      <c r="B4" s="8">
        <v>0</v>
      </c>
    </row>
    <row r="5" spans="1:2" ht="13.8" x14ac:dyDescent="0.3">
      <c r="A5" s="8">
        <v>4</v>
      </c>
      <c r="B5" s="8">
        <v>1</v>
      </c>
    </row>
    <row r="7" spans="1:2" x14ac:dyDescent="0.25">
      <c r="A7" s="5" t="s">
        <v>143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7"/>
  <sheetViews>
    <sheetView zoomScaleNormal="100" workbookViewId="0"/>
  </sheetViews>
  <sheetFormatPr defaultColWidth="8.5546875" defaultRowHeight="13.2" x14ac:dyDescent="0.25"/>
  <sheetData>
    <row r="1" spans="1:2" ht="13.8" x14ac:dyDescent="0.3">
      <c r="A1" s="8" t="s">
        <v>78</v>
      </c>
      <c r="B1" s="8" t="s">
        <v>144</v>
      </c>
    </row>
    <row r="2" spans="1:2" ht="13.8" x14ac:dyDescent="0.3">
      <c r="A2" s="8">
        <v>1</v>
      </c>
      <c r="B2" s="8">
        <v>1</v>
      </c>
    </row>
    <row r="3" spans="1:2" ht="13.8" x14ac:dyDescent="0.3">
      <c r="A3" s="8">
        <v>2</v>
      </c>
      <c r="B3" s="8">
        <v>1</v>
      </c>
    </row>
    <row r="4" spans="1:2" ht="13.8" x14ac:dyDescent="0.3">
      <c r="A4" s="8">
        <v>3</v>
      </c>
      <c r="B4" s="8">
        <v>2</v>
      </c>
    </row>
    <row r="5" spans="1:2" ht="13.8" x14ac:dyDescent="0.3">
      <c r="A5" s="8">
        <v>4</v>
      </c>
      <c r="B5" s="8">
        <v>2</v>
      </c>
    </row>
    <row r="7" spans="1:2" x14ac:dyDescent="0.25">
      <c r="A7" s="5" t="s">
        <v>145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P924"/>
  <sheetViews>
    <sheetView zoomScaleNormal="100" workbookViewId="0">
      <selection activeCell="F1" sqref="F1"/>
    </sheetView>
  </sheetViews>
  <sheetFormatPr defaultColWidth="8.5546875" defaultRowHeight="13.2" x14ac:dyDescent="0.25"/>
  <sheetData>
    <row r="3" spans="1:16" x14ac:dyDescent="0.25">
      <c r="A3" t="s">
        <v>146</v>
      </c>
    </row>
    <row r="4" spans="1:16" x14ac:dyDescent="0.25">
      <c r="A4" t="s">
        <v>76</v>
      </c>
      <c r="B4" t="s">
        <v>77</v>
      </c>
      <c r="C4" t="s">
        <v>78</v>
      </c>
      <c r="D4" t="s">
        <v>79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</row>
    <row r="13" spans="1:16" x14ac:dyDescent="0.25">
      <c r="A13">
        <v>1</v>
      </c>
      <c r="B13">
        <v>2</v>
      </c>
      <c r="C13">
        <v>1</v>
      </c>
      <c r="D13">
        <v>1</v>
      </c>
      <c r="E13">
        <v>14</v>
      </c>
      <c r="F13">
        <v>15</v>
      </c>
      <c r="G13">
        <v>53</v>
      </c>
      <c r="H13">
        <v>39</v>
      </c>
      <c r="I13">
        <v>38</v>
      </c>
      <c r="J13">
        <v>47</v>
      </c>
      <c r="K13">
        <v>46</v>
      </c>
      <c r="L13">
        <v>26</v>
      </c>
      <c r="M13">
        <v>16</v>
      </c>
      <c r="N13">
        <v>11</v>
      </c>
      <c r="O13">
        <v>17</v>
      </c>
      <c r="P13">
        <v>14</v>
      </c>
    </row>
    <row r="17" spans="1:16" x14ac:dyDescent="0.25">
      <c r="A17">
        <v>1</v>
      </c>
      <c r="B17">
        <v>2</v>
      </c>
      <c r="C17">
        <v>3</v>
      </c>
      <c r="D17">
        <v>1</v>
      </c>
      <c r="E17">
        <v>15</v>
      </c>
      <c r="F17">
        <v>19</v>
      </c>
      <c r="G17">
        <v>35</v>
      </c>
      <c r="H17">
        <v>25</v>
      </c>
      <c r="I17">
        <v>19</v>
      </c>
      <c r="J17">
        <v>20</v>
      </c>
      <c r="K17">
        <v>19</v>
      </c>
      <c r="L17">
        <v>26</v>
      </c>
      <c r="M17">
        <v>33</v>
      </c>
      <c r="N17">
        <v>26</v>
      </c>
      <c r="O17">
        <v>34</v>
      </c>
      <c r="P17">
        <v>28</v>
      </c>
    </row>
    <row r="20" spans="1:16" x14ac:dyDescent="0.25">
      <c r="A20">
        <v>1</v>
      </c>
      <c r="B20">
        <v>2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3</v>
      </c>
      <c r="C21">
        <v>1</v>
      </c>
      <c r="D21">
        <v>1</v>
      </c>
      <c r="E21">
        <v>16</v>
      </c>
      <c r="F21">
        <v>15</v>
      </c>
      <c r="G21">
        <v>41</v>
      </c>
      <c r="H21">
        <v>16</v>
      </c>
      <c r="I21">
        <v>14</v>
      </c>
      <c r="J21">
        <v>9</v>
      </c>
      <c r="K21">
        <v>15</v>
      </c>
      <c r="L21">
        <v>17</v>
      </c>
      <c r="M21">
        <v>6</v>
      </c>
      <c r="N21">
        <v>19</v>
      </c>
      <c r="O21">
        <v>10</v>
      </c>
      <c r="P21">
        <v>27</v>
      </c>
    </row>
    <row r="25" spans="1:16" x14ac:dyDescent="0.25">
      <c r="A25">
        <v>1</v>
      </c>
      <c r="B25">
        <v>3</v>
      </c>
      <c r="C25">
        <v>3</v>
      </c>
      <c r="D25">
        <v>1</v>
      </c>
      <c r="E25">
        <v>241</v>
      </c>
      <c r="F25">
        <v>370</v>
      </c>
      <c r="G25">
        <v>327</v>
      </c>
      <c r="H25">
        <v>539</v>
      </c>
      <c r="I25">
        <v>187</v>
      </c>
      <c r="J25">
        <v>358</v>
      </c>
      <c r="K25">
        <v>300</v>
      </c>
      <c r="L25">
        <v>331</v>
      </c>
      <c r="M25">
        <v>479</v>
      </c>
      <c r="N25">
        <v>603</v>
      </c>
      <c r="O25">
        <v>471</v>
      </c>
      <c r="P25">
        <v>447</v>
      </c>
    </row>
    <row r="28" spans="1:16" x14ac:dyDescent="0.25">
      <c r="A28">
        <v>1</v>
      </c>
      <c r="B28">
        <v>3</v>
      </c>
      <c r="C28">
        <v>4</v>
      </c>
      <c r="D28">
        <v>2</v>
      </c>
      <c r="E28">
        <v>0</v>
      </c>
      <c r="F28">
        <v>23</v>
      </c>
      <c r="G28">
        <v>2</v>
      </c>
      <c r="H28">
        <v>5</v>
      </c>
      <c r="I28">
        <v>2</v>
      </c>
      <c r="J28">
        <v>2</v>
      </c>
      <c r="K28">
        <v>4</v>
      </c>
      <c r="L28">
        <v>3</v>
      </c>
      <c r="M28">
        <v>5</v>
      </c>
      <c r="N28">
        <v>7</v>
      </c>
      <c r="O28">
        <v>9</v>
      </c>
      <c r="P28">
        <v>16</v>
      </c>
    </row>
    <row r="29" spans="1:16" x14ac:dyDescent="0.25">
      <c r="A29">
        <v>1</v>
      </c>
      <c r="B29">
        <v>4</v>
      </c>
      <c r="C29">
        <v>1</v>
      </c>
      <c r="D29">
        <v>1</v>
      </c>
      <c r="E29">
        <v>65</v>
      </c>
      <c r="F29">
        <v>73</v>
      </c>
      <c r="G29">
        <v>70</v>
      </c>
      <c r="H29">
        <v>76</v>
      </c>
      <c r="I29">
        <v>24</v>
      </c>
      <c r="J29">
        <v>99</v>
      </c>
      <c r="K29">
        <v>96</v>
      </c>
      <c r="L29">
        <v>106</v>
      </c>
      <c r="M29">
        <v>55</v>
      </c>
      <c r="N29">
        <v>55</v>
      </c>
      <c r="O29">
        <v>71</v>
      </c>
      <c r="P29">
        <v>64</v>
      </c>
    </row>
    <row r="32" spans="1:16" x14ac:dyDescent="0.25">
      <c r="A32">
        <v>1</v>
      </c>
      <c r="B32">
        <v>4</v>
      </c>
      <c r="C32">
        <v>2</v>
      </c>
      <c r="D32">
        <v>2</v>
      </c>
      <c r="E32">
        <v>0</v>
      </c>
      <c r="F32">
        <v>2</v>
      </c>
      <c r="G32">
        <v>3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6</v>
      </c>
    </row>
    <row r="33" spans="1:16" x14ac:dyDescent="0.25">
      <c r="A33">
        <v>1</v>
      </c>
      <c r="B33">
        <v>4</v>
      </c>
      <c r="C33">
        <v>3</v>
      </c>
      <c r="D33">
        <v>1</v>
      </c>
      <c r="E33">
        <v>1745</v>
      </c>
      <c r="F33">
        <v>1777</v>
      </c>
      <c r="G33">
        <v>2341</v>
      </c>
      <c r="H33">
        <v>2303</v>
      </c>
      <c r="I33">
        <v>1092</v>
      </c>
      <c r="J33">
        <v>2268</v>
      </c>
      <c r="K33">
        <v>2267</v>
      </c>
      <c r="L33">
        <v>2740</v>
      </c>
      <c r="M33">
        <v>1444</v>
      </c>
      <c r="N33">
        <v>1839</v>
      </c>
      <c r="O33">
        <v>1661</v>
      </c>
      <c r="P33">
        <v>1730</v>
      </c>
    </row>
    <row r="36" spans="1:16" x14ac:dyDescent="0.25">
      <c r="A36">
        <v>1</v>
      </c>
      <c r="B36">
        <v>4</v>
      </c>
      <c r="C36">
        <v>4</v>
      </c>
      <c r="D36">
        <v>2</v>
      </c>
      <c r="E36">
        <v>3</v>
      </c>
      <c r="F36">
        <v>43</v>
      </c>
      <c r="G36">
        <v>97</v>
      </c>
      <c r="H36">
        <v>64</v>
      </c>
      <c r="I36">
        <v>40</v>
      </c>
      <c r="J36">
        <v>9</v>
      </c>
      <c r="K36">
        <v>8</v>
      </c>
      <c r="L36">
        <v>8</v>
      </c>
      <c r="M36">
        <v>65</v>
      </c>
      <c r="N36">
        <v>34</v>
      </c>
      <c r="O36">
        <v>43</v>
      </c>
      <c r="P36">
        <v>70</v>
      </c>
    </row>
    <row r="37" spans="1:16" x14ac:dyDescent="0.25">
      <c r="A37">
        <v>1</v>
      </c>
      <c r="B37">
        <v>5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6</v>
      </c>
      <c r="O37">
        <v>1</v>
      </c>
      <c r="P37">
        <v>0</v>
      </c>
    </row>
    <row r="41" spans="1:16" x14ac:dyDescent="0.25">
      <c r="A41">
        <v>1</v>
      </c>
      <c r="B41">
        <v>5</v>
      </c>
      <c r="C41">
        <v>3</v>
      </c>
      <c r="D41">
        <v>1</v>
      </c>
      <c r="E41">
        <v>40</v>
      </c>
      <c r="F41">
        <v>36</v>
      </c>
      <c r="G41">
        <v>54</v>
      </c>
      <c r="H41">
        <v>57</v>
      </c>
      <c r="I41">
        <v>33</v>
      </c>
      <c r="J41">
        <v>34</v>
      </c>
      <c r="K41">
        <v>85</v>
      </c>
      <c r="L41">
        <v>11</v>
      </c>
      <c r="M41">
        <v>30</v>
      </c>
      <c r="N41">
        <v>76</v>
      </c>
      <c r="O41">
        <v>51</v>
      </c>
      <c r="P41">
        <v>72</v>
      </c>
    </row>
    <row r="45" spans="1:16" x14ac:dyDescent="0.25">
      <c r="A45">
        <v>2</v>
      </c>
      <c r="B45">
        <v>1</v>
      </c>
      <c r="C45">
        <v>1</v>
      </c>
      <c r="D45">
        <v>1</v>
      </c>
      <c r="E45">
        <v>172</v>
      </c>
      <c r="F45">
        <v>306</v>
      </c>
      <c r="G45">
        <v>194</v>
      </c>
      <c r="H45">
        <v>189</v>
      </c>
      <c r="I45">
        <v>234</v>
      </c>
      <c r="J45">
        <v>174</v>
      </c>
      <c r="K45">
        <v>247</v>
      </c>
      <c r="L45">
        <v>161</v>
      </c>
      <c r="M45">
        <v>125</v>
      </c>
      <c r="N45">
        <v>101</v>
      </c>
      <c r="O45">
        <v>112</v>
      </c>
      <c r="P45">
        <v>183</v>
      </c>
    </row>
    <row r="48" spans="1:16" x14ac:dyDescent="0.25">
      <c r="A48">
        <v>2</v>
      </c>
      <c r="B48">
        <v>1</v>
      </c>
      <c r="C48">
        <v>2</v>
      </c>
      <c r="D48">
        <v>2</v>
      </c>
      <c r="E48">
        <v>5</v>
      </c>
      <c r="F48">
        <v>13</v>
      </c>
      <c r="G48">
        <v>10</v>
      </c>
      <c r="H48">
        <v>3</v>
      </c>
      <c r="I48">
        <v>2</v>
      </c>
      <c r="J48">
        <v>3</v>
      </c>
      <c r="K48">
        <v>6</v>
      </c>
      <c r="L48">
        <v>2</v>
      </c>
      <c r="M48">
        <v>12</v>
      </c>
      <c r="N48">
        <v>18</v>
      </c>
      <c r="O48">
        <v>5</v>
      </c>
      <c r="P48">
        <v>10</v>
      </c>
    </row>
    <row r="49" spans="1:16" x14ac:dyDescent="0.25">
      <c r="A49">
        <v>2</v>
      </c>
      <c r="B49">
        <v>1</v>
      </c>
      <c r="C49">
        <v>3</v>
      </c>
      <c r="D49">
        <v>1</v>
      </c>
      <c r="E49">
        <v>761</v>
      </c>
      <c r="F49">
        <v>832</v>
      </c>
      <c r="G49">
        <v>728</v>
      </c>
      <c r="H49">
        <v>747</v>
      </c>
      <c r="I49">
        <v>963</v>
      </c>
      <c r="J49">
        <v>670</v>
      </c>
      <c r="K49">
        <v>862</v>
      </c>
      <c r="L49">
        <v>870</v>
      </c>
      <c r="M49">
        <v>914</v>
      </c>
      <c r="N49">
        <v>553</v>
      </c>
      <c r="O49">
        <v>776</v>
      </c>
      <c r="P49">
        <v>821</v>
      </c>
    </row>
    <row r="52" spans="1:16" x14ac:dyDescent="0.25">
      <c r="A52">
        <v>2</v>
      </c>
      <c r="B52">
        <v>1</v>
      </c>
      <c r="C52">
        <v>4</v>
      </c>
      <c r="D52">
        <v>2</v>
      </c>
      <c r="E52">
        <v>61</v>
      </c>
      <c r="F52">
        <v>40</v>
      </c>
      <c r="G52">
        <v>25</v>
      </c>
      <c r="H52">
        <v>16</v>
      </c>
      <c r="I52">
        <v>21</v>
      </c>
      <c r="J52">
        <v>15</v>
      </c>
      <c r="K52">
        <v>44</v>
      </c>
      <c r="L52">
        <v>41</v>
      </c>
      <c r="M52">
        <v>60</v>
      </c>
      <c r="N52">
        <v>39</v>
      </c>
      <c r="O52">
        <v>41</v>
      </c>
      <c r="P52">
        <v>43</v>
      </c>
    </row>
    <row r="61" spans="1:16" x14ac:dyDescent="0.25">
      <c r="A61">
        <v>2</v>
      </c>
      <c r="B61">
        <v>3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5" spans="1:16" x14ac:dyDescent="0.25">
      <c r="A65">
        <v>2</v>
      </c>
      <c r="B65">
        <v>3</v>
      </c>
      <c r="C65">
        <v>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9" spans="1:16" x14ac:dyDescent="0.25">
      <c r="A69">
        <v>2</v>
      </c>
      <c r="B69">
        <v>4</v>
      </c>
      <c r="C69">
        <v>1</v>
      </c>
      <c r="D69">
        <v>1</v>
      </c>
      <c r="E69">
        <v>221</v>
      </c>
      <c r="F69">
        <v>145</v>
      </c>
      <c r="G69">
        <v>204</v>
      </c>
      <c r="H69">
        <v>150</v>
      </c>
      <c r="I69">
        <v>204</v>
      </c>
      <c r="J69">
        <v>305</v>
      </c>
      <c r="K69">
        <v>306</v>
      </c>
      <c r="L69">
        <v>259</v>
      </c>
      <c r="M69">
        <v>151</v>
      </c>
      <c r="N69">
        <v>226</v>
      </c>
      <c r="O69">
        <v>224</v>
      </c>
      <c r="P69">
        <v>212</v>
      </c>
    </row>
    <row r="72" spans="1:16" x14ac:dyDescent="0.25">
      <c r="A72">
        <v>2</v>
      </c>
      <c r="B72">
        <v>4</v>
      </c>
      <c r="C72">
        <v>2</v>
      </c>
      <c r="D72">
        <v>2</v>
      </c>
      <c r="E72">
        <v>21</v>
      </c>
      <c r="F72">
        <v>3</v>
      </c>
      <c r="G72">
        <v>2</v>
      </c>
      <c r="H72">
        <v>2</v>
      </c>
      <c r="I72">
        <v>6</v>
      </c>
      <c r="J72">
        <v>12</v>
      </c>
      <c r="K72">
        <v>5</v>
      </c>
      <c r="L72">
        <v>3</v>
      </c>
      <c r="M72">
        <v>3</v>
      </c>
      <c r="N72">
        <v>6</v>
      </c>
      <c r="O72">
        <v>6</v>
      </c>
      <c r="P72">
        <v>4</v>
      </c>
    </row>
    <row r="73" spans="1:16" x14ac:dyDescent="0.25">
      <c r="A73">
        <v>2</v>
      </c>
      <c r="B73">
        <v>4</v>
      </c>
      <c r="C73">
        <v>3</v>
      </c>
      <c r="D73">
        <v>1</v>
      </c>
      <c r="E73">
        <v>151</v>
      </c>
      <c r="F73">
        <v>167</v>
      </c>
      <c r="G73">
        <v>181</v>
      </c>
      <c r="H73">
        <v>171</v>
      </c>
      <c r="I73">
        <v>153</v>
      </c>
      <c r="J73">
        <v>249</v>
      </c>
      <c r="K73">
        <v>189</v>
      </c>
      <c r="L73">
        <v>205</v>
      </c>
      <c r="M73">
        <v>141</v>
      </c>
      <c r="N73">
        <v>180</v>
      </c>
      <c r="O73">
        <v>151</v>
      </c>
      <c r="P73">
        <v>166</v>
      </c>
    </row>
    <row r="76" spans="1:16" x14ac:dyDescent="0.25">
      <c r="A76">
        <v>2</v>
      </c>
      <c r="B76">
        <v>4</v>
      </c>
      <c r="C76">
        <v>4</v>
      </c>
      <c r="D76">
        <v>2</v>
      </c>
      <c r="E76">
        <v>21</v>
      </c>
      <c r="F76">
        <v>19</v>
      </c>
      <c r="G76">
        <v>20</v>
      </c>
      <c r="H76">
        <v>13</v>
      </c>
      <c r="I76">
        <v>5</v>
      </c>
      <c r="J76">
        <v>39</v>
      </c>
      <c r="K76">
        <v>42</v>
      </c>
      <c r="L76">
        <v>39</v>
      </c>
      <c r="M76">
        <v>4</v>
      </c>
      <c r="N76">
        <v>12</v>
      </c>
      <c r="O76">
        <v>11</v>
      </c>
      <c r="P76">
        <v>22</v>
      </c>
    </row>
    <row r="85" spans="1:16" x14ac:dyDescent="0.25">
      <c r="A85">
        <v>3</v>
      </c>
      <c r="B85">
        <v>1</v>
      </c>
      <c r="C85">
        <v>1</v>
      </c>
      <c r="D85">
        <v>1</v>
      </c>
      <c r="E85">
        <v>116</v>
      </c>
      <c r="F85">
        <v>64</v>
      </c>
      <c r="G85">
        <v>48</v>
      </c>
      <c r="H85">
        <v>50</v>
      </c>
      <c r="I85">
        <v>65</v>
      </c>
      <c r="J85">
        <v>48</v>
      </c>
      <c r="K85">
        <v>89</v>
      </c>
      <c r="L85">
        <v>57</v>
      </c>
      <c r="M85">
        <v>49</v>
      </c>
      <c r="N85">
        <v>55</v>
      </c>
      <c r="O85">
        <v>94</v>
      </c>
      <c r="P85">
        <v>87</v>
      </c>
    </row>
    <row r="89" spans="1:16" x14ac:dyDescent="0.25">
      <c r="A89">
        <v>3</v>
      </c>
      <c r="B89">
        <v>1</v>
      </c>
      <c r="C89">
        <v>3</v>
      </c>
      <c r="D89">
        <v>1</v>
      </c>
      <c r="E89">
        <v>1049</v>
      </c>
      <c r="F89">
        <v>617</v>
      </c>
      <c r="G89">
        <v>612</v>
      </c>
      <c r="H89">
        <v>882</v>
      </c>
      <c r="I89">
        <v>699</v>
      </c>
      <c r="J89">
        <v>561</v>
      </c>
      <c r="K89">
        <v>671</v>
      </c>
      <c r="L89">
        <v>620</v>
      </c>
      <c r="M89">
        <v>727</v>
      </c>
      <c r="N89">
        <v>662</v>
      </c>
      <c r="O89">
        <v>725</v>
      </c>
      <c r="P89">
        <v>858</v>
      </c>
    </row>
    <row r="92" spans="1:16" x14ac:dyDescent="0.25">
      <c r="A92">
        <v>3</v>
      </c>
      <c r="B92">
        <v>1</v>
      </c>
      <c r="C92">
        <v>4</v>
      </c>
      <c r="D92">
        <v>2</v>
      </c>
      <c r="E92">
        <v>56</v>
      </c>
      <c r="F92">
        <v>27</v>
      </c>
      <c r="G92">
        <v>38</v>
      </c>
      <c r="H92">
        <v>49</v>
      </c>
      <c r="I92">
        <v>32</v>
      </c>
      <c r="J92">
        <v>48</v>
      </c>
      <c r="K92">
        <v>66</v>
      </c>
      <c r="L92">
        <v>66</v>
      </c>
      <c r="M92">
        <v>58</v>
      </c>
      <c r="N92">
        <v>52</v>
      </c>
      <c r="O92">
        <v>51</v>
      </c>
      <c r="P92">
        <v>39</v>
      </c>
    </row>
    <row r="93" spans="1:16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6" spans="1:16" x14ac:dyDescent="0.25">
      <c r="A96">
        <v>3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3</v>
      </c>
      <c r="B97">
        <v>2</v>
      </c>
      <c r="C97">
        <v>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100" spans="1:16" x14ac:dyDescent="0.25">
      <c r="A100">
        <v>3</v>
      </c>
      <c r="B100">
        <v>2</v>
      </c>
      <c r="C100">
        <v>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9" spans="1:16" x14ac:dyDescent="0.25">
      <c r="A109">
        <v>3</v>
      </c>
      <c r="B109">
        <v>4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2" spans="1:16" x14ac:dyDescent="0.25">
      <c r="A112">
        <v>3</v>
      </c>
      <c r="B112">
        <v>4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3</v>
      </c>
      <c r="B113">
        <v>4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2</v>
      </c>
      <c r="O113">
        <v>2</v>
      </c>
      <c r="P113">
        <v>2</v>
      </c>
    </row>
    <row r="116" spans="1:16" x14ac:dyDescent="0.25">
      <c r="A116">
        <v>3</v>
      </c>
      <c r="B116">
        <v>4</v>
      </c>
      <c r="C116">
        <v>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3</v>
      </c>
      <c r="B117">
        <v>5</v>
      </c>
      <c r="C117">
        <v>1</v>
      </c>
      <c r="D117">
        <v>1</v>
      </c>
      <c r="E117">
        <v>30</v>
      </c>
      <c r="F117">
        <v>35</v>
      </c>
      <c r="G117">
        <v>44</v>
      </c>
      <c r="H117">
        <v>45</v>
      </c>
      <c r="I117">
        <v>27</v>
      </c>
      <c r="J117">
        <v>32</v>
      </c>
      <c r="K117">
        <v>47</v>
      </c>
      <c r="L117">
        <v>0</v>
      </c>
      <c r="M117">
        <v>21</v>
      </c>
      <c r="N117">
        <v>24</v>
      </c>
      <c r="O117">
        <v>44</v>
      </c>
      <c r="P117">
        <v>22</v>
      </c>
    </row>
    <row r="121" spans="1:16" x14ac:dyDescent="0.25">
      <c r="A121">
        <v>3</v>
      </c>
      <c r="B121">
        <v>5</v>
      </c>
      <c r="C121">
        <v>3</v>
      </c>
      <c r="D121">
        <v>1</v>
      </c>
      <c r="E121">
        <v>80</v>
      </c>
      <c r="F121">
        <v>29</v>
      </c>
      <c r="G121">
        <v>44</v>
      </c>
      <c r="H121">
        <v>90</v>
      </c>
      <c r="I121">
        <v>67</v>
      </c>
      <c r="J121">
        <v>132</v>
      </c>
      <c r="K121">
        <v>96</v>
      </c>
      <c r="L121">
        <v>0</v>
      </c>
      <c r="M121">
        <v>55</v>
      </c>
      <c r="N121">
        <v>71</v>
      </c>
      <c r="O121">
        <v>67</v>
      </c>
      <c r="P121">
        <v>80</v>
      </c>
    </row>
    <row r="125" spans="1:16" x14ac:dyDescent="0.25">
      <c r="A125">
        <v>4</v>
      </c>
      <c r="B125">
        <v>1</v>
      </c>
      <c r="C125">
        <v>1</v>
      </c>
      <c r="D125">
        <v>1</v>
      </c>
      <c r="E125">
        <v>663</v>
      </c>
      <c r="F125">
        <v>339</v>
      </c>
      <c r="G125">
        <v>330</v>
      </c>
      <c r="H125">
        <v>443</v>
      </c>
      <c r="I125">
        <v>171</v>
      </c>
      <c r="J125">
        <v>268</v>
      </c>
      <c r="K125">
        <v>269</v>
      </c>
      <c r="L125">
        <v>281</v>
      </c>
      <c r="M125">
        <v>173</v>
      </c>
      <c r="N125">
        <v>200</v>
      </c>
      <c r="O125">
        <v>283</v>
      </c>
      <c r="P125">
        <v>447</v>
      </c>
    </row>
    <row r="128" spans="1:16" x14ac:dyDescent="0.25">
      <c r="A128">
        <v>4</v>
      </c>
      <c r="B128">
        <v>1</v>
      </c>
      <c r="C128">
        <v>2</v>
      </c>
      <c r="D128">
        <v>2</v>
      </c>
      <c r="E128">
        <v>10</v>
      </c>
      <c r="F128">
        <v>16</v>
      </c>
      <c r="G128">
        <v>10</v>
      </c>
      <c r="H128">
        <v>19</v>
      </c>
      <c r="I128">
        <v>5</v>
      </c>
      <c r="J128">
        <v>5</v>
      </c>
      <c r="K128">
        <v>9</v>
      </c>
      <c r="L128">
        <v>6</v>
      </c>
      <c r="M128">
        <v>10</v>
      </c>
      <c r="N128">
        <v>15</v>
      </c>
      <c r="O128">
        <v>30</v>
      </c>
      <c r="P128">
        <v>45</v>
      </c>
    </row>
    <row r="129" spans="1:16" x14ac:dyDescent="0.25">
      <c r="A129">
        <v>4</v>
      </c>
      <c r="B129">
        <v>1</v>
      </c>
      <c r="C129">
        <v>3</v>
      </c>
      <c r="D129">
        <v>1</v>
      </c>
      <c r="E129">
        <v>1403</v>
      </c>
      <c r="F129">
        <v>770</v>
      </c>
      <c r="G129">
        <v>946</v>
      </c>
      <c r="H129">
        <v>1167</v>
      </c>
      <c r="I129">
        <v>863</v>
      </c>
      <c r="J129">
        <v>899</v>
      </c>
      <c r="K129">
        <v>663</v>
      </c>
      <c r="L129">
        <v>873</v>
      </c>
      <c r="M129">
        <v>872</v>
      </c>
      <c r="N129">
        <v>807</v>
      </c>
      <c r="O129">
        <v>1253</v>
      </c>
      <c r="P129">
        <v>1230</v>
      </c>
    </row>
    <row r="132" spans="1:16" x14ac:dyDescent="0.25">
      <c r="A132">
        <v>4</v>
      </c>
      <c r="B132">
        <v>1</v>
      </c>
      <c r="C132">
        <v>4</v>
      </c>
      <c r="D132">
        <v>2</v>
      </c>
      <c r="E132">
        <v>59</v>
      </c>
      <c r="F132">
        <v>52</v>
      </c>
      <c r="G132">
        <v>41</v>
      </c>
      <c r="H132">
        <v>41</v>
      </c>
      <c r="I132">
        <v>36</v>
      </c>
      <c r="J132">
        <v>52</v>
      </c>
      <c r="K132">
        <v>32</v>
      </c>
      <c r="L132">
        <v>54</v>
      </c>
      <c r="M132">
        <v>60</v>
      </c>
      <c r="N132">
        <v>73</v>
      </c>
      <c r="O132">
        <v>108</v>
      </c>
      <c r="P132">
        <v>96</v>
      </c>
    </row>
    <row r="133" spans="1:16" x14ac:dyDescent="0.25">
      <c r="A133">
        <v>4</v>
      </c>
      <c r="B133">
        <v>2</v>
      </c>
      <c r="C133">
        <v>1</v>
      </c>
      <c r="D133">
        <v>1</v>
      </c>
      <c r="E133">
        <v>6</v>
      </c>
      <c r="F133">
        <v>12</v>
      </c>
      <c r="G133">
        <v>3</v>
      </c>
      <c r="H133">
        <v>9</v>
      </c>
      <c r="I133">
        <v>3</v>
      </c>
      <c r="J133">
        <v>4</v>
      </c>
      <c r="K133">
        <v>6</v>
      </c>
      <c r="L133">
        <v>8</v>
      </c>
      <c r="M133">
        <v>7</v>
      </c>
      <c r="N133">
        <v>11</v>
      </c>
      <c r="O133">
        <v>19</v>
      </c>
      <c r="P133">
        <v>18</v>
      </c>
    </row>
    <row r="136" spans="1:16" x14ac:dyDescent="0.25">
      <c r="A136">
        <v>4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4</v>
      </c>
      <c r="B137">
        <v>2</v>
      </c>
      <c r="C137">
        <v>3</v>
      </c>
      <c r="D137">
        <v>1</v>
      </c>
      <c r="E137">
        <v>36</v>
      </c>
      <c r="F137">
        <v>44</v>
      </c>
      <c r="G137">
        <v>37</v>
      </c>
      <c r="H137">
        <v>47</v>
      </c>
      <c r="I137">
        <v>31</v>
      </c>
      <c r="J137">
        <v>69</v>
      </c>
      <c r="K137">
        <v>37</v>
      </c>
      <c r="L137">
        <v>37</v>
      </c>
      <c r="M137">
        <v>37</v>
      </c>
      <c r="N137">
        <v>54</v>
      </c>
      <c r="O137">
        <v>58</v>
      </c>
      <c r="P137">
        <v>59</v>
      </c>
    </row>
    <row r="140" spans="1:16" x14ac:dyDescent="0.25">
      <c r="A140">
        <v>4</v>
      </c>
      <c r="B140">
        <v>2</v>
      </c>
      <c r="C140">
        <v>4</v>
      </c>
      <c r="D140">
        <v>2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5</v>
      </c>
      <c r="K140">
        <v>3</v>
      </c>
      <c r="L140">
        <v>5</v>
      </c>
      <c r="M140">
        <v>1</v>
      </c>
      <c r="N140">
        <v>1</v>
      </c>
      <c r="O140">
        <v>3</v>
      </c>
      <c r="P140">
        <v>2</v>
      </c>
    </row>
    <row r="141" spans="1:16" x14ac:dyDescent="0.25">
      <c r="A141">
        <v>4</v>
      </c>
      <c r="B141">
        <v>3</v>
      </c>
      <c r="C141">
        <v>1</v>
      </c>
      <c r="D141">
        <v>1</v>
      </c>
      <c r="E141">
        <v>29</v>
      </c>
      <c r="F141">
        <v>53</v>
      </c>
      <c r="G141">
        <v>54</v>
      </c>
      <c r="H141">
        <v>85</v>
      </c>
      <c r="I141">
        <v>87</v>
      </c>
      <c r="J141">
        <v>135</v>
      </c>
      <c r="K141">
        <v>64</v>
      </c>
      <c r="L141">
        <v>88</v>
      </c>
      <c r="M141">
        <v>33</v>
      </c>
      <c r="N141">
        <v>54</v>
      </c>
      <c r="O141">
        <v>51</v>
      </c>
      <c r="P141">
        <v>52</v>
      </c>
    </row>
    <row r="144" spans="1:16" x14ac:dyDescent="0.25">
      <c r="A144">
        <v>4</v>
      </c>
      <c r="B144">
        <v>3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1</v>
      </c>
      <c r="I144">
        <v>3</v>
      </c>
      <c r="J144">
        <v>4</v>
      </c>
      <c r="K144">
        <v>4</v>
      </c>
      <c r="L144">
        <v>0</v>
      </c>
      <c r="M144">
        <v>2</v>
      </c>
      <c r="N144">
        <v>3</v>
      </c>
      <c r="O144">
        <v>2</v>
      </c>
      <c r="P144">
        <v>3</v>
      </c>
    </row>
    <row r="145" spans="1:16" x14ac:dyDescent="0.25">
      <c r="A145">
        <v>4</v>
      </c>
      <c r="B145">
        <v>3</v>
      </c>
      <c r="C145">
        <v>3</v>
      </c>
      <c r="D145">
        <v>1</v>
      </c>
      <c r="E145">
        <v>234</v>
      </c>
      <c r="F145">
        <v>218</v>
      </c>
      <c r="G145">
        <v>228</v>
      </c>
      <c r="H145">
        <v>191</v>
      </c>
      <c r="I145">
        <v>165</v>
      </c>
      <c r="J145">
        <v>262</v>
      </c>
      <c r="K145">
        <v>183</v>
      </c>
      <c r="L145">
        <v>265</v>
      </c>
      <c r="M145">
        <v>244</v>
      </c>
      <c r="N145">
        <v>294</v>
      </c>
      <c r="O145">
        <v>227</v>
      </c>
      <c r="P145">
        <v>242</v>
      </c>
    </row>
    <row r="148" spans="1:16" x14ac:dyDescent="0.25">
      <c r="A148">
        <v>4</v>
      </c>
      <c r="B148">
        <v>3</v>
      </c>
      <c r="C148">
        <v>4</v>
      </c>
      <c r="D148">
        <v>2</v>
      </c>
      <c r="E148">
        <v>8</v>
      </c>
      <c r="F148">
        <v>7</v>
      </c>
      <c r="G148">
        <v>4</v>
      </c>
      <c r="H148">
        <v>6</v>
      </c>
      <c r="I148">
        <v>4</v>
      </c>
      <c r="J148">
        <v>14</v>
      </c>
      <c r="K148">
        <v>13</v>
      </c>
      <c r="L148">
        <v>13</v>
      </c>
      <c r="M148">
        <v>9</v>
      </c>
      <c r="N148">
        <v>16</v>
      </c>
      <c r="O148">
        <v>13</v>
      </c>
      <c r="P148">
        <v>16</v>
      </c>
    </row>
    <row r="157" spans="1:16" x14ac:dyDescent="0.25">
      <c r="A157">
        <v>4</v>
      </c>
      <c r="B157">
        <v>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60" spans="1:16" x14ac:dyDescent="0.25">
      <c r="A160">
        <v>4</v>
      </c>
      <c r="B160">
        <v>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4</v>
      </c>
      <c r="B161">
        <v>5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4" spans="1:16" x14ac:dyDescent="0.25">
      <c r="A164">
        <v>4</v>
      </c>
      <c r="B164">
        <v>5</v>
      </c>
      <c r="C164">
        <v>4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5</v>
      </c>
      <c r="B165">
        <v>1</v>
      </c>
      <c r="C165">
        <v>1</v>
      </c>
      <c r="D165">
        <v>1</v>
      </c>
      <c r="E165">
        <v>77</v>
      </c>
      <c r="F165">
        <v>1</v>
      </c>
      <c r="G165">
        <v>3</v>
      </c>
      <c r="H165">
        <v>1</v>
      </c>
      <c r="I165">
        <v>4</v>
      </c>
      <c r="J165">
        <v>1</v>
      </c>
      <c r="K165">
        <v>4</v>
      </c>
      <c r="L165">
        <v>3</v>
      </c>
      <c r="M165">
        <v>6</v>
      </c>
      <c r="N165">
        <v>13</v>
      </c>
      <c r="O165">
        <v>18</v>
      </c>
      <c r="P165">
        <v>57</v>
      </c>
    </row>
    <row r="169" spans="1:16" x14ac:dyDescent="0.25">
      <c r="A169">
        <v>5</v>
      </c>
      <c r="B169">
        <v>1</v>
      </c>
      <c r="C169">
        <v>3</v>
      </c>
      <c r="D169">
        <v>1</v>
      </c>
      <c r="E169">
        <v>165</v>
      </c>
      <c r="F169">
        <v>250</v>
      </c>
      <c r="G169">
        <v>246</v>
      </c>
      <c r="H169">
        <v>161</v>
      </c>
      <c r="I169">
        <v>263</v>
      </c>
      <c r="J169">
        <v>170</v>
      </c>
      <c r="K169">
        <v>303</v>
      </c>
      <c r="L169">
        <v>260</v>
      </c>
      <c r="M169">
        <v>185</v>
      </c>
      <c r="N169">
        <v>297</v>
      </c>
      <c r="O169">
        <v>175</v>
      </c>
      <c r="P169">
        <v>178</v>
      </c>
    </row>
    <row r="172" spans="1:16" x14ac:dyDescent="0.25">
      <c r="A172">
        <v>5</v>
      </c>
      <c r="B172">
        <v>1</v>
      </c>
      <c r="C172">
        <v>4</v>
      </c>
      <c r="D172">
        <v>2</v>
      </c>
      <c r="E172">
        <v>110</v>
      </c>
      <c r="F172">
        <v>122</v>
      </c>
      <c r="G172">
        <v>43</v>
      </c>
      <c r="H172">
        <v>1</v>
      </c>
      <c r="I172">
        <v>20</v>
      </c>
      <c r="J172">
        <v>74</v>
      </c>
      <c r="K172">
        <v>55</v>
      </c>
      <c r="L172">
        <v>178</v>
      </c>
      <c r="M172">
        <v>21</v>
      </c>
      <c r="N172">
        <v>49</v>
      </c>
      <c r="O172">
        <v>23</v>
      </c>
      <c r="P172">
        <v>40</v>
      </c>
    </row>
    <row r="173" spans="1:16" x14ac:dyDescent="0.25">
      <c r="A173">
        <v>5</v>
      </c>
      <c r="B173">
        <v>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7" spans="1:16" x14ac:dyDescent="0.25">
      <c r="A177">
        <v>5</v>
      </c>
      <c r="B177">
        <v>2</v>
      </c>
      <c r="C177">
        <v>3</v>
      </c>
      <c r="D177">
        <v>1</v>
      </c>
      <c r="E177">
        <v>37</v>
      </c>
      <c r="F177">
        <v>53</v>
      </c>
      <c r="G177">
        <v>68</v>
      </c>
      <c r="H177">
        <v>30</v>
      </c>
      <c r="I177">
        <v>0</v>
      </c>
      <c r="J177">
        <v>37</v>
      </c>
      <c r="K177">
        <v>37</v>
      </c>
      <c r="L177">
        <v>7</v>
      </c>
      <c r="M177">
        <v>37</v>
      </c>
      <c r="N177">
        <v>91</v>
      </c>
      <c r="O177">
        <v>129</v>
      </c>
      <c r="P177">
        <v>68</v>
      </c>
    </row>
    <row r="180" spans="1:16" x14ac:dyDescent="0.25">
      <c r="A180">
        <v>5</v>
      </c>
      <c r="B180">
        <v>2</v>
      </c>
      <c r="C180">
        <v>4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</v>
      </c>
      <c r="K180">
        <v>0</v>
      </c>
      <c r="L180">
        <v>0</v>
      </c>
      <c r="M180">
        <v>0</v>
      </c>
      <c r="N180">
        <v>22</v>
      </c>
      <c r="O180">
        <v>7</v>
      </c>
      <c r="P180">
        <v>0</v>
      </c>
    </row>
    <row r="181" spans="1:16" x14ac:dyDescent="0.25">
      <c r="A181">
        <v>5</v>
      </c>
      <c r="B181">
        <v>3</v>
      </c>
      <c r="C181">
        <v>1</v>
      </c>
      <c r="D181">
        <v>1</v>
      </c>
      <c r="E181">
        <v>40</v>
      </c>
      <c r="F181">
        <v>31</v>
      </c>
      <c r="G181">
        <v>37</v>
      </c>
      <c r="H181">
        <v>75</v>
      </c>
      <c r="I181">
        <v>43</v>
      </c>
      <c r="J181">
        <v>34</v>
      </c>
      <c r="K181">
        <v>0</v>
      </c>
      <c r="L181">
        <v>78</v>
      </c>
      <c r="M181">
        <v>81</v>
      </c>
      <c r="N181">
        <v>90</v>
      </c>
      <c r="O181">
        <v>40</v>
      </c>
      <c r="P181">
        <v>25</v>
      </c>
    </row>
    <row r="184" spans="1:16" x14ac:dyDescent="0.25">
      <c r="A184">
        <v>5</v>
      </c>
      <c r="B184">
        <v>3</v>
      </c>
      <c r="C184">
        <v>2</v>
      </c>
      <c r="D184">
        <v>2</v>
      </c>
      <c r="E184">
        <v>6</v>
      </c>
      <c r="F184">
        <v>15</v>
      </c>
      <c r="G184">
        <v>6</v>
      </c>
      <c r="H184">
        <v>18</v>
      </c>
      <c r="I184">
        <v>3</v>
      </c>
      <c r="J184">
        <v>6</v>
      </c>
      <c r="K184">
        <v>0</v>
      </c>
      <c r="L184">
        <v>6</v>
      </c>
      <c r="M184">
        <v>9</v>
      </c>
      <c r="N184">
        <v>9</v>
      </c>
      <c r="O184">
        <v>0</v>
      </c>
      <c r="P184">
        <v>9</v>
      </c>
    </row>
    <row r="185" spans="1:16" x14ac:dyDescent="0.25">
      <c r="A185">
        <v>5</v>
      </c>
      <c r="B185">
        <v>3</v>
      </c>
      <c r="C185">
        <v>3</v>
      </c>
      <c r="D185">
        <v>1</v>
      </c>
      <c r="E185">
        <v>125</v>
      </c>
      <c r="F185">
        <v>212</v>
      </c>
      <c r="G185">
        <v>218</v>
      </c>
      <c r="H185">
        <v>159</v>
      </c>
      <c r="I185">
        <v>253</v>
      </c>
      <c r="J185">
        <v>150</v>
      </c>
      <c r="K185">
        <v>147</v>
      </c>
      <c r="L185">
        <v>65</v>
      </c>
      <c r="M185">
        <v>187</v>
      </c>
      <c r="N185">
        <v>315</v>
      </c>
      <c r="O185">
        <v>272</v>
      </c>
      <c r="P185">
        <v>237</v>
      </c>
    </row>
    <row r="188" spans="1:16" x14ac:dyDescent="0.25">
      <c r="A188">
        <v>5</v>
      </c>
      <c r="B188">
        <v>3</v>
      </c>
      <c r="C188">
        <v>4</v>
      </c>
      <c r="D188">
        <v>2</v>
      </c>
      <c r="E188">
        <v>90</v>
      </c>
      <c r="F188">
        <v>193</v>
      </c>
      <c r="G188">
        <v>287</v>
      </c>
      <c r="H188">
        <v>128</v>
      </c>
      <c r="I188">
        <v>40</v>
      </c>
      <c r="J188">
        <v>93</v>
      </c>
      <c r="K188">
        <v>131</v>
      </c>
      <c r="L188">
        <v>84</v>
      </c>
      <c r="M188">
        <v>40</v>
      </c>
      <c r="N188">
        <v>118</v>
      </c>
      <c r="O188">
        <v>71</v>
      </c>
      <c r="P188">
        <v>93</v>
      </c>
    </row>
    <row r="189" spans="1:16" x14ac:dyDescent="0.25">
      <c r="A189">
        <v>5</v>
      </c>
      <c r="B189">
        <v>4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2" spans="1:16" x14ac:dyDescent="0.25">
      <c r="A192">
        <v>5</v>
      </c>
      <c r="B192">
        <v>4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5</v>
      </c>
      <c r="B193">
        <v>4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6" spans="1:16" x14ac:dyDescent="0.25">
      <c r="A196">
        <v>5</v>
      </c>
      <c r="B196">
        <v>4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207" spans="1:16" x14ac:dyDescent="0.25">
      <c r="A207" t="s">
        <v>147</v>
      </c>
    </row>
    <row r="208" spans="1:16" x14ac:dyDescent="0.25">
      <c r="A208" t="s">
        <v>76</v>
      </c>
      <c r="B208" t="s">
        <v>77</v>
      </c>
      <c r="C208" t="s">
        <v>78</v>
      </c>
      <c r="D208" t="s">
        <v>79</v>
      </c>
      <c r="E208">
        <v>1</v>
      </c>
      <c r="F208">
        <v>2</v>
      </c>
      <c r="G208">
        <v>3</v>
      </c>
      <c r="H208">
        <v>4</v>
      </c>
      <c r="I208">
        <v>5</v>
      </c>
      <c r="J208">
        <v>6</v>
      </c>
      <c r="K208">
        <v>7</v>
      </c>
      <c r="L208">
        <v>8</v>
      </c>
      <c r="M208">
        <v>9</v>
      </c>
      <c r="N208">
        <v>10</v>
      </c>
      <c r="O208">
        <v>11</v>
      </c>
      <c r="P208">
        <v>12</v>
      </c>
    </row>
    <row r="217" spans="1:16" x14ac:dyDescent="0.25">
      <c r="A217">
        <v>1</v>
      </c>
      <c r="B217">
        <v>2</v>
      </c>
      <c r="C217">
        <v>1</v>
      </c>
      <c r="D217">
        <v>1</v>
      </c>
      <c r="E217">
        <v>14.0432062197867</v>
      </c>
      <c r="F217">
        <v>15.8330266203478</v>
      </c>
      <c r="G217">
        <v>53.006219555077301</v>
      </c>
      <c r="H217">
        <v>39.789084289395703</v>
      </c>
      <c r="I217">
        <v>38.136942381185499</v>
      </c>
      <c r="J217">
        <v>47.774436845745001</v>
      </c>
      <c r="K217">
        <v>46.259973429885598</v>
      </c>
      <c r="L217">
        <v>26.158913546661498</v>
      </c>
      <c r="M217">
        <v>16.796776066803702</v>
      </c>
      <c r="N217">
        <v>11.564993357471399</v>
      </c>
      <c r="O217">
        <v>17.898204005610499</v>
      </c>
      <c r="P217">
        <v>14.456241696839299</v>
      </c>
    </row>
    <row r="221" spans="1:16" x14ac:dyDescent="0.25">
      <c r="A221">
        <v>1</v>
      </c>
      <c r="B221">
        <v>2</v>
      </c>
      <c r="C221">
        <v>3</v>
      </c>
      <c r="D221">
        <v>1</v>
      </c>
      <c r="E221">
        <v>15.8330266203478</v>
      </c>
      <c r="F221">
        <v>19.6880244061716</v>
      </c>
      <c r="G221">
        <v>35.934086503571898</v>
      </c>
      <c r="H221">
        <v>25.3328425925564</v>
      </c>
      <c r="I221">
        <v>19.825702898522401</v>
      </c>
      <c r="J221">
        <v>20.927130837329202</v>
      </c>
      <c r="K221">
        <v>19.6880244061716</v>
      </c>
      <c r="L221">
        <v>26.847306008415799</v>
      </c>
      <c r="M221">
        <v>33.1805166565549</v>
      </c>
      <c r="N221">
        <v>26.571949023714101</v>
      </c>
      <c r="O221">
        <v>34.1442661030108</v>
      </c>
      <c r="P221">
        <v>28.774804901327698</v>
      </c>
    </row>
    <row r="224" spans="1:16" x14ac:dyDescent="0.25">
      <c r="A224">
        <v>1</v>
      </c>
      <c r="B224">
        <v>2</v>
      </c>
      <c r="C224">
        <v>4</v>
      </c>
      <c r="D224">
        <v>2</v>
      </c>
      <c r="E224">
        <v>0.55071396940340001</v>
      </c>
      <c r="F224">
        <v>0.55071396940340001</v>
      </c>
      <c r="G224">
        <v>0.55071396940340001</v>
      </c>
      <c r="H224">
        <v>0.2753569847017</v>
      </c>
      <c r="I224">
        <v>0</v>
      </c>
      <c r="J224">
        <v>0</v>
      </c>
      <c r="K224">
        <v>0.2753569847017</v>
      </c>
      <c r="L224">
        <v>0.13767849235085</v>
      </c>
      <c r="M224">
        <v>0.82607095410510101</v>
      </c>
      <c r="N224">
        <v>0.13767849235085</v>
      </c>
      <c r="O224">
        <v>0.68839246175424995</v>
      </c>
      <c r="P224">
        <v>0.2753569847017</v>
      </c>
    </row>
    <row r="225" spans="1:16" x14ac:dyDescent="0.25">
      <c r="A225">
        <v>1</v>
      </c>
      <c r="B225">
        <v>3</v>
      </c>
      <c r="C225">
        <v>1</v>
      </c>
      <c r="D225">
        <v>1</v>
      </c>
      <c r="E225">
        <v>16.623400285450799</v>
      </c>
      <c r="F225">
        <v>15.792230271178299</v>
      </c>
      <c r="G225">
        <v>41.974085720763199</v>
      </c>
      <c r="H225">
        <v>16.623400285450799</v>
      </c>
      <c r="I225">
        <v>14.5454752497694</v>
      </c>
      <c r="J225">
        <v>9.1428701569979296</v>
      </c>
      <c r="K225">
        <v>15.792230271178299</v>
      </c>
      <c r="L225">
        <v>17.454570299723301</v>
      </c>
      <c r="M225">
        <v>6.64936011418032</v>
      </c>
      <c r="N225">
        <v>19.1169103282684</v>
      </c>
      <c r="O225">
        <v>10.3896251784067</v>
      </c>
      <c r="P225">
        <v>27.428610470993799</v>
      </c>
    </row>
    <row r="229" spans="1:16" x14ac:dyDescent="0.25">
      <c r="A229">
        <v>1</v>
      </c>
      <c r="B229">
        <v>3</v>
      </c>
      <c r="C229">
        <v>3</v>
      </c>
      <c r="D229">
        <v>1</v>
      </c>
      <c r="E229">
        <v>241.454889146173</v>
      </c>
      <c r="F229">
        <v>370.70182636555302</v>
      </c>
      <c r="G229">
        <v>327.480985623381</v>
      </c>
      <c r="H229">
        <v>539.42933926287799</v>
      </c>
      <c r="I229">
        <v>187.428838218458</v>
      </c>
      <c r="J229">
        <v>358.64986115860103</v>
      </c>
      <c r="K229">
        <v>300.05237515238701</v>
      </c>
      <c r="L229">
        <v>331.22125068760698</v>
      </c>
      <c r="M229">
        <v>479.169513228119</v>
      </c>
      <c r="N229">
        <v>603.84501536899995</v>
      </c>
      <c r="O229">
        <v>471.27339809252999</v>
      </c>
      <c r="P229">
        <v>447.585052685763</v>
      </c>
    </row>
    <row r="232" spans="1:16" x14ac:dyDescent="0.25">
      <c r="A232">
        <v>1</v>
      </c>
      <c r="B232">
        <v>3</v>
      </c>
      <c r="C232">
        <v>4</v>
      </c>
      <c r="D232">
        <v>2</v>
      </c>
      <c r="E232">
        <v>0</v>
      </c>
      <c r="F232">
        <v>23.2727603996311</v>
      </c>
      <c r="G232">
        <v>2.4935100428176198</v>
      </c>
      <c r="H232">
        <v>5.4026050927715099</v>
      </c>
      <c r="I232">
        <v>2.9090950499538901</v>
      </c>
      <c r="J232">
        <v>2.0779250356813499</v>
      </c>
      <c r="K232">
        <v>4.1558500713626998</v>
      </c>
      <c r="L232">
        <v>3.7402650642264299</v>
      </c>
      <c r="M232">
        <v>5.8181900999077802</v>
      </c>
      <c r="N232">
        <v>7.4805301284528598</v>
      </c>
      <c r="O232">
        <v>9.1428701569979296</v>
      </c>
      <c r="P232">
        <v>16.623400285450799</v>
      </c>
    </row>
    <row r="233" spans="1:16" x14ac:dyDescent="0.25">
      <c r="A233">
        <v>1</v>
      </c>
      <c r="B233">
        <v>4</v>
      </c>
      <c r="C233">
        <v>1</v>
      </c>
      <c r="D233">
        <v>1</v>
      </c>
      <c r="E233">
        <v>65.014211880692599</v>
      </c>
      <c r="F233">
        <v>73.427815771135201</v>
      </c>
      <c r="G233">
        <v>70.3683234473379</v>
      </c>
      <c r="H233">
        <v>76.487308094932501</v>
      </c>
      <c r="I233">
        <v>24.475938590378401</v>
      </c>
      <c r="J233">
        <v>99.433500523412206</v>
      </c>
      <c r="K233">
        <v>96.374008199614906</v>
      </c>
      <c r="L233">
        <v>106.31735825195599</v>
      </c>
      <c r="M233">
        <v>55.070861828351397</v>
      </c>
      <c r="N233">
        <v>55.070861828351397</v>
      </c>
      <c r="O233">
        <v>71.133196528287201</v>
      </c>
      <c r="P233">
        <v>64.249338799743299</v>
      </c>
    </row>
    <row r="236" spans="1:16" x14ac:dyDescent="0.25">
      <c r="A236">
        <v>1</v>
      </c>
      <c r="B236">
        <v>4</v>
      </c>
      <c r="C236">
        <v>2</v>
      </c>
      <c r="D236">
        <v>2</v>
      </c>
      <c r="E236">
        <v>0.76487308094932505</v>
      </c>
      <c r="F236">
        <v>2.6770557833226398</v>
      </c>
      <c r="G236">
        <v>3.0594923237973002</v>
      </c>
      <c r="H236">
        <v>1.14730962142399</v>
      </c>
      <c r="I236">
        <v>0.38243654047466202</v>
      </c>
      <c r="J236">
        <v>1.5297461618986501</v>
      </c>
      <c r="K236">
        <v>0.76487308094932505</v>
      </c>
      <c r="L236">
        <v>0</v>
      </c>
      <c r="M236">
        <v>1.5297461618986501</v>
      </c>
      <c r="N236">
        <v>1.14730962142399</v>
      </c>
      <c r="O236">
        <v>0.38243654047466202</v>
      </c>
      <c r="P236">
        <v>6.8838577285439202</v>
      </c>
    </row>
    <row r="237" spans="1:16" x14ac:dyDescent="0.25">
      <c r="A237">
        <v>1</v>
      </c>
      <c r="B237">
        <v>4</v>
      </c>
      <c r="C237">
        <v>3</v>
      </c>
      <c r="D237">
        <v>1</v>
      </c>
      <c r="E237">
        <v>1745.44037072636</v>
      </c>
      <c r="F237">
        <v>1777.9474766667099</v>
      </c>
      <c r="G237">
        <v>2341.65893732636</v>
      </c>
      <c r="H237">
        <v>2303.0328467384202</v>
      </c>
      <c r="I237">
        <v>1092.23875959564</v>
      </c>
      <c r="J237">
        <v>2268.2311215552199</v>
      </c>
      <c r="K237">
        <v>2267.4662484742698</v>
      </c>
      <c r="L237">
        <v>2740.5402490414299</v>
      </c>
      <c r="M237">
        <v>1444.84524991328</v>
      </c>
      <c r="N237">
        <v>1839.1373231426501</v>
      </c>
      <c r="O237">
        <v>1661.30433182193</v>
      </c>
      <c r="P237">
        <v>1730.5253456478499</v>
      </c>
    </row>
    <row r="240" spans="1:16" x14ac:dyDescent="0.25">
      <c r="A240">
        <v>1</v>
      </c>
      <c r="B240">
        <v>4</v>
      </c>
      <c r="C240">
        <v>4</v>
      </c>
      <c r="D240">
        <v>2</v>
      </c>
      <c r="E240">
        <v>3.82436540474662</v>
      </c>
      <c r="F240">
        <v>43.597765614111502</v>
      </c>
      <c r="G240">
        <v>97.138881280564206</v>
      </c>
      <c r="H240">
        <v>64.631775340217899</v>
      </c>
      <c r="I240">
        <v>40.920709830788901</v>
      </c>
      <c r="J240">
        <v>9.9433500523412199</v>
      </c>
      <c r="K240">
        <v>8.4136038904425696</v>
      </c>
      <c r="L240">
        <v>8.4136038904425696</v>
      </c>
      <c r="M240">
        <v>65.014211880692599</v>
      </c>
      <c r="N240">
        <v>34.036852102245</v>
      </c>
      <c r="O240">
        <v>43.980202154586202</v>
      </c>
      <c r="P240">
        <v>70.750759987812501</v>
      </c>
    </row>
    <row r="241" spans="1:16" x14ac:dyDescent="0.25">
      <c r="A241">
        <v>1</v>
      </c>
      <c r="B241">
        <v>5</v>
      </c>
      <c r="C241">
        <v>1</v>
      </c>
      <c r="D241">
        <v>1</v>
      </c>
      <c r="E241">
        <v>1.3983548766157501</v>
      </c>
      <c r="F241">
        <v>1.3983548766157501</v>
      </c>
      <c r="G241">
        <v>1.3983548766157501</v>
      </c>
      <c r="H241">
        <v>0</v>
      </c>
      <c r="I241">
        <v>1.3983548766157501</v>
      </c>
      <c r="J241">
        <v>1.3983548766157501</v>
      </c>
      <c r="K241">
        <v>2.79670975323149</v>
      </c>
      <c r="L241">
        <v>0</v>
      </c>
      <c r="M241">
        <v>0</v>
      </c>
      <c r="N241">
        <v>6.99177438307873</v>
      </c>
      <c r="O241">
        <v>1.3983548766157501</v>
      </c>
      <c r="P241">
        <v>0</v>
      </c>
    </row>
    <row r="245" spans="1:16" x14ac:dyDescent="0.25">
      <c r="A245">
        <v>1</v>
      </c>
      <c r="B245">
        <v>5</v>
      </c>
      <c r="C245">
        <v>3</v>
      </c>
      <c r="D245">
        <v>1</v>
      </c>
      <c r="E245">
        <v>40.552291421856602</v>
      </c>
      <c r="F245">
        <v>36.357226792009399</v>
      </c>
      <c r="G245">
        <v>54.535840188014099</v>
      </c>
      <c r="H245">
        <v>57.332549941245603</v>
      </c>
      <c r="I245">
        <v>33.560517038777903</v>
      </c>
      <c r="J245">
        <v>34.958871915393701</v>
      </c>
      <c r="K245">
        <v>85.299647473560498</v>
      </c>
      <c r="L245">
        <v>11.186839012926001</v>
      </c>
      <c r="M245">
        <v>30.763807285546399</v>
      </c>
      <c r="N245">
        <v>76.909518213865994</v>
      </c>
      <c r="O245">
        <v>51.739130434782602</v>
      </c>
      <c r="P245">
        <v>72.714453584018798</v>
      </c>
    </row>
    <row r="249" spans="1:16" x14ac:dyDescent="0.25">
      <c r="A249">
        <v>2</v>
      </c>
      <c r="B249">
        <v>1</v>
      </c>
      <c r="C249">
        <v>1</v>
      </c>
      <c r="D249">
        <v>1</v>
      </c>
      <c r="E249">
        <v>172.28638401756501</v>
      </c>
      <c r="F249">
        <v>306.45631139407499</v>
      </c>
      <c r="G249">
        <v>194.393928869376</v>
      </c>
      <c r="H249">
        <v>189.057624939628</v>
      </c>
      <c r="I249">
        <v>234.035043776072</v>
      </c>
      <c r="J249">
        <v>174.57337141602801</v>
      </c>
      <c r="K249">
        <v>247.756968166852</v>
      </c>
      <c r="L249">
        <v>161.61377615806899</v>
      </c>
      <c r="M249">
        <v>125.021977782658</v>
      </c>
      <c r="N249">
        <v>101.389774665204</v>
      </c>
      <c r="O249">
        <v>112.82471165752</v>
      </c>
      <c r="P249">
        <v>183.721321009881</v>
      </c>
    </row>
    <row r="252" spans="1:16" x14ac:dyDescent="0.25">
      <c r="A252">
        <v>2</v>
      </c>
      <c r="B252">
        <v>1</v>
      </c>
      <c r="C252">
        <v>2</v>
      </c>
      <c r="D252">
        <v>2</v>
      </c>
      <c r="E252">
        <v>5.3363039297475803</v>
      </c>
      <c r="F252">
        <v>13.721924390779501</v>
      </c>
      <c r="G252">
        <v>10.6726078594952</v>
      </c>
      <c r="H252">
        <v>3.8116456641054102</v>
      </c>
      <c r="I252">
        <v>2.2869873984632498</v>
      </c>
      <c r="J252">
        <v>3.04931653128433</v>
      </c>
      <c r="K252">
        <v>6.09863306256866</v>
      </c>
      <c r="L252">
        <v>2.2869873984632498</v>
      </c>
      <c r="M252">
        <v>12.1972661251373</v>
      </c>
      <c r="N252">
        <v>18.295899187705999</v>
      </c>
      <c r="O252">
        <v>5.3363039297475803</v>
      </c>
      <c r="P252">
        <v>10.6726078594952</v>
      </c>
    </row>
    <row r="253" spans="1:16" x14ac:dyDescent="0.25">
      <c r="A253">
        <v>2</v>
      </c>
      <c r="B253">
        <v>1</v>
      </c>
      <c r="C253">
        <v>3</v>
      </c>
      <c r="D253">
        <v>1</v>
      </c>
      <c r="E253">
        <v>761.56680368826096</v>
      </c>
      <c r="F253">
        <v>832.46341304062196</v>
      </c>
      <c r="G253">
        <v>728.02432184413396</v>
      </c>
      <c r="H253">
        <v>747.08255016466103</v>
      </c>
      <c r="I253">
        <v>963.58402388584796</v>
      </c>
      <c r="J253">
        <v>670.84963688255198</v>
      </c>
      <c r="K253">
        <v>862.95657835346503</v>
      </c>
      <c r="L253">
        <v>870.57986968167597</v>
      </c>
      <c r="M253">
        <v>914.79495938529897</v>
      </c>
      <c r="N253">
        <v>553.45095042810601</v>
      </c>
      <c r="O253">
        <v>776.81338634468295</v>
      </c>
      <c r="P253">
        <v>821.79080518112698</v>
      </c>
    </row>
    <row r="256" spans="1:16" x14ac:dyDescent="0.25">
      <c r="A256">
        <v>2</v>
      </c>
      <c r="B256">
        <v>1</v>
      </c>
      <c r="C256">
        <v>4</v>
      </c>
      <c r="D256">
        <v>2</v>
      </c>
      <c r="E256">
        <v>61.748659758507699</v>
      </c>
      <c r="F256">
        <v>40.403444039517403</v>
      </c>
      <c r="G256">
        <v>25.156861383095698</v>
      </c>
      <c r="H256">
        <v>16.7712409220638</v>
      </c>
      <c r="I256">
        <v>21.3452157189903</v>
      </c>
      <c r="J256">
        <v>15.246582656421699</v>
      </c>
      <c r="K256">
        <v>44.215089703622802</v>
      </c>
      <c r="L256">
        <v>41.165773172338497</v>
      </c>
      <c r="M256">
        <v>60.986330625686598</v>
      </c>
      <c r="N256">
        <v>39.641114906696302</v>
      </c>
      <c r="O256">
        <v>41.928102305159499</v>
      </c>
      <c r="P256">
        <v>43.452760570801701</v>
      </c>
    </row>
    <row r="265" spans="1:16" x14ac:dyDescent="0.25">
      <c r="A265">
        <v>2</v>
      </c>
      <c r="B265">
        <v>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6.6999421848399901E-3</v>
      </c>
      <c r="I265">
        <v>0</v>
      </c>
      <c r="J265">
        <v>6.6999421848399901E-3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9" spans="1:16" x14ac:dyDescent="0.25">
      <c r="A269">
        <v>2</v>
      </c>
      <c r="B269">
        <v>3</v>
      </c>
      <c r="C269">
        <v>3</v>
      </c>
      <c r="D269">
        <v>1</v>
      </c>
      <c r="E269">
        <v>6.6999421848399901E-3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1.3399884369679999E-2</v>
      </c>
      <c r="M269">
        <v>0</v>
      </c>
      <c r="N269">
        <v>0</v>
      </c>
      <c r="O269">
        <v>1.3399884369679999E-2</v>
      </c>
      <c r="P269">
        <v>2.0099826554520001E-2</v>
      </c>
    </row>
    <row r="273" spans="1:16" x14ac:dyDescent="0.25">
      <c r="A273">
        <v>2</v>
      </c>
      <c r="B273">
        <v>4</v>
      </c>
      <c r="C273">
        <v>1</v>
      </c>
      <c r="D273">
        <v>1</v>
      </c>
      <c r="E273">
        <v>221.311598131458</v>
      </c>
      <c r="F273">
        <v>145.22123734831499</v>
      </c>
      <c r="G273">
        <v>204.60883600832901</v>
      </c>
      <c r="H273">
        <v>150.32485910816001</v>
      </c>
      <c r="I273">
        <v>204.14487039379699</v>
      </c>
      <c r="J273">
        <v>305.28937436163301</v>
      </c>
      <c r="K273">
        <v>306.21730559069601</v>
      </c>
      <c r="L273">
        <v>259.82074413755998</v>
      </c>
      <c r="M273">
        <v>151.25279033722299</v>
      </c>
      <c r="N273">
        <v>226.87918550583399</v>
      </c>
      <c r="O273">
        <v>224.09539181864599</v>
      </c>
      <c r="P273">
        <v>212.96021706989299</v>
      </c>
    </row>
    <row r="276" spans="1:16" x14ac:dyDescent="0.25">
      <c r="A276">
        <v>2</v>
      </c>
      <c r="B276">
        <v>4</v>
      </c>
      <c r="C276">
        <v>2</v>
      </c>
      <c r="D276">
        <v>2</v>
      </c>
      <c r="E276">
        <v>21.806383882973801</v>
      </c>
      <c r="F276">
        <v>3.7117249162508599</v>
      </c>
      <c r="G276">
        <v>2.7837936871881501</v>
      </c>
      <c r="H276">
        <v>2.7837936871881501</v>
      </c>
      <c r="I276">
        <v>6.0315529889076496</v>
      </c>
      <c r="J276">
        <v>12.991037206878</v>
      </c>
      <c r="K276">
        <v>5.5675873743762896</v>
      </c>
      <c r="L276">
        <v>3.2477593017195101</v>
      </c>
      <c r="M276">
        <v>3.7117249162508599</v>
      </c>
      <c r="N276">
        <v>6.0315529889076496</v>
      </c>
      <c r="O276">
        <v>6.0315529889076496</v>
      </c>
      <c r="P276">
        <v>4.6396561453135803</v>
      </c>
    </row>
    <row r="277" spans="1:16" x14ac:dyDescent="0.25">
      <c r="A277">
        <v>2</v>
      </c>
      <c r="B277">
        <v>4</v>
      </c>
      <c r="C277">
        <v>3</v>
      </c>
      <c r="D277">
        <v>1</v>
      </c>
      <c r="E277">
        <v>151.71675595175401</v>
      </c>
      <c r="F277">
        <v>167.49158684582</v>
      </c>
      <c r="G277">
        <v>181.41055528176099</v>
      </c>
      <c r="H277">
        <v>171.203311762071</v>
      </c>
      <c r="I277">
        <v>153.10865279534801</v>
      </c>
      <c r="J277">
        <v>249.149535003339</v>
      </c>
      <c r="K277">
        <v>189.29797072879401</v>
      </c>
      <c r="L277">
        <v>205.07280162286</v>
      </c>
      <c r="M277">
        <v>141.50951243206401</v>
      </c>
      <c r="N277">
        <v>180.94658966723</v>
      </c>
      <c r="O277">
        <v>151.25279033722299</v>
      </c>
      <c r="P277">
        <v>166.56365561675699</v>
      </c>
    </row>
    <row r="280" spans="1:16" x14ac:dyDescent="0.25">
      <c r="A280">
        <v>2</v>
      </c>
      <c r="B280">
        <v>4</v>
      </c>
      <c r="C280">
        <v>4</v>
      </c>
      <c r="D280">
        <v>2</v>
      </c>
      <c r="E280">
        <v>21.342418268442501</v>
      </c>
      <c r="F280">
        <v>19.9505214248484</v>
      </c>
      <c r="G280">
        <v>20.414487039379701</v>
      </c>
      <c r="H280">
        <v>13.4550028214094</v>
      </c>
      <c r="I280">
        <v>5.5675873743762896</v>
      </c>
      <c r="J280">
        <v>39.437077235165397</v>
      </c>
      <c r="K280">
        <v>42.220870922353598</v>
      </c>
      <c r="L280">
        <v>39.9010428496968</v>
      </c>
      <c r="M280">
        <v>4.6396561453135803</v>
      </c>
      <c r="N280">
        <v>12.527071592346701</v>
      </c>
      <c r="O280">
        <v>11.1351747487526</v>
      </c>
      <c r="P280">
        <v>22.734315112036501</v>
      </c>
    </row>
    <row r="289" spans="1:16" x14ac:dyDescent="0.25">
      <c r="A289">
        <v>3</v>
      </c>
      <c r="B289">
        <v>1</v>
      </c>
      <c r="C289">
        <v>1</v>
      </c>
      <c r="D289">
        <v>1</v>
      </c>
      <c r="E289">
        <v>116.131594244067</v>
      </c>
      <c r="F289">
        <v>64.7656967899607</v>
      </c>
      <c r="G289">
        <v>48.813554723467902</v>
      </c>
      <c r="H289">
        <v>50.408768930117198</v>
      </c>
      <c r="I289">
        <v>65.084739631290503</v>
      </c>
      <c r="J289">
        <v>48.813554723467902</v>
      </c>
      <c r="K289">
        <v>89.331995572359602</v>
      </c>
      <c r="L289">
        <v>57.746754280703897</v>
      </c>
      <c r="M289">
        <v>49.770683247457498</v>
      </c>
      <c r="N289">
        <v>55.194411550064999</v>
      </c>
      <c r="O289">
        <v>94.755723874967103</v>
      </c>
      <c r="P289">
        <v>87.098695683050593</v>
      </c>
    </row>
    <row r="293" spans="1:16" x14ac:dyDescent="0.25">
      <c r="A293">
        <v>3</v>
      </c>
      <c r="B293">
        <v>1</v>
      </c>
      <c r="C293">
        <v>3</v>
      </c>
      <c r="D293">
        <v>1</v>
      </c>
      <c r="E293">
        <v>1049.3319051338999</v>
      </c>
      <c r="F293">
        <v>617.66694081460003</v>
      </c>
      <c r="G293">
        <v>612.56225535332305</v>
      </c>
      <c r="H293">
        <v>882.47249911838105</v>
      </c>
      <c r="I293">
        <v>699.97999387770301</v>
      </c>
      <c r="J293">
        <v>561.19635789921597</v>
      </c>
      <c r="K293">
        <v>671.26613815801602</v>
      </c>
      <c r="L293">
        <v>620.85736922789897</v>
      </c>
      <c r="M293">
        <v>727.73672107340099</v>
      </c>
      <c r="N293">
        <v>662.33293860078004</v>
      </c>
      <c r="O293">
        <v>725.50342118409196</v>
      </c>
      <c r="P293">
        <v>858.86332885997103</v>
      </c>
    </row>
    <row r="296" spans="1:16" x14ac:dyDescent="0.25">
      <c r="A296">
        <v>3</v>
      </c>
      <c r="B296">
        <v>1</v>
      </c>
      <c r="C296">
        <v>4</v>
      </c>
      <c r="D296">
        <v>2</v>
      </c>
      <c r="E296">
        <v>56.470582915384398</v>
      </c>
      <c r="F296">
        <v>27.437684354367601</v>
      </c>
      <c r="G296">
        <v>38.285140959582698</v>
      </c>
      <c r="H296">
        <v>49.132597564797798</v>
      </c>
      <c r="I296">
        <v>32.861412656975098</v>
      </c>
      <c r="J296">
        <v>48.175469040808203</v>
      </c>
      <c r="K296">
        <v>66.679953837939806</v>
      </c>
      <c r="L296">
        <v>66.360910996610002</v>
      </c>
      <c r="M296">
        <v>58.7038828046934</v>
      </c>
      <c r="N296">
        <v>52.6420688194262</v>
      </c>
      <c r="O296">
        <v>51.684940295436597</v>
      </c>
      <c r="P296">
        <v>39.242269483572201</v>
      </c>
    </row>
    <row r="297" spans="1:16" x14ac:dyDescent="0.25">
      <c r="A297">
        <v>3</v>
      </c>
      <c r="B297">
        <v>2</v>
      </c>
      <c r="C297">
        <v>1</v>
      </c>
      <c r="D297">
        <v>1</v>
      </c>
      <c r="E297">
        <v>1.2168223539320001E-2</v>
      </c>
      <c r="F297">
        <v>0</v>
      </c>
      <c r="G297">
        <v>6.0841117696599899E-3</v>
      </c>
      <c r="H297">
        <v>0</v>
      </c>
      <c r="I297">
        <v>0</v>
      </c>
      <c r="J297">
        <v>0</v>
      </c>
      <c r="K297">
        <v>6.0841117696599899E-3</v>
      </c>
      <c r="L297">
        <v>1.2168223539320001E-2</v>
      </c>
      <c r="M297">
        <v>6.0841117696599899E-3</v>
      </c>
      <c r="N297">
        <v>0</v>
      </c>
      <c r="O297">
        <v>0</v>
      </c>
      <c r="P297">
        <v>0</v>
      </c>
    </row>
    <row r="300" spans="1:16" x14ac:dyDescent="0.25">
      <c r="A300">
        <v>3</v>
      </c>
      <c r="B300">
        <v>2</v>
      </c>
      <c r="C300">
        <v>2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</v>
      </c>
      <c r="B301">
        <v>2</v>
      </c>
      <c r="C301">
        <v>3</v>
      </c>
      <c r="D301">
        <v>1</v>
      </c>
      <c r="E301">
        <v>6.0841117696599899E-3</v>
      </c>
      <c r="F301">
        <v>5.4757005926940001E-2</v>
      </c>
      <c r="G301">
        <v>0.17035512955047999</v>
      </c>
      <c r="H301">
        <v>6.6925229466259895E-2</v>
      </c>
      <c r="I301">
        <v>6.0841117696599903E-2</v>
      </c>
      <c r="J301">
        <v>3.6504670617959999E-2</v>
      </c>
      <c r="K301">
        <v>3.6504670617959999E-2</v>
      </c>
      <c r="L301">
        <v>2.4336447078640001E-2</v>
      </c>
      <c r="M301">
        <v>6.0841117696599899E-3</v>
      </c>
      <c r="N301">
        <v>6.0841117696599899E-3</v>
      </c>
      <c r="O301">
        <v>1.2168223539320001E-2</v>
      </c>
      <c r="P301">
        <v>0</v>
      </c>
    </row>
    <row r="304" spans="1:16" x14ac:dyDescent="0.25">
      <c r="A304">
        <v>3</v>
      </c>
      <c r="B304">
        <v>2</v>
      </c>
      <c r="C304">
        <v>4</v>
      </c>
      <c r="D304">
        <v>2</v>
      </c>
      <c r="E304">
        <v>0</v>
      </c>
      <c r="F304">
        <v>4.2588782387619997E-2</v>
      </c>
      <c r="G304">
        <v>0.10951401185388</v>
      </c>
      <c r="H304">
        <v>1.2168223539320001E-2</v>
      </c>
      <c r="I304">
        <v>6.0841117696599899E-3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6.0841117696599899E-3</v>
      </c>
      <c r="P304">
        <v>0</v>
      </c>
    </row>
    <row r="313" spans="1:16" x14ac:dyDescent="0.25">
      <c r="A313">
        <v>3</v>
      </c>
      <c r="B313">
        <v>4</v>
      </c>
      <c r="C313">
        <v>1</v>
      </c>
      <c r="D313">
        <v>1</v>
      </c>
      <c r="E313">
        <v>0.88498118388149905</v>
      </c>
      <c r="F313">
        <v>0.95484811945109105</v>
      </c>
      <c r="G313">
        <v>0.86501920229018703</v>
      </c>
      <c r="H313">
        <v>0.49904953978279998</v>
      </c>
      <c r="I313">
        <v>0.565589478420507</v>
      </c>
      <c r="J313">
        <v>0.61882142933067197</v>
      </c>
      <c r="K313">
        <v>0.80513325751625098</v>
      </c>
      <c r="L313">
        <v>0.66207238944518199</v>
      </c>
      <c r="M313">
        <v>0.90161616854092597</v>
      </c>
      <c r="N313">
        <v>0.88498118388149905</v>
      </c>
      <c r="O313">
        <v>0.894962174677155</v>
      </c>
      <c r="P313">
        <v>0.88498118388149905</v>
      </c>
    </row>
    <row r="316" spans="1:16" x14ac:dyDescent="0.25">
      <c r="A316">
        <v>3</v>
      </c>
      <c r="B316">
        <v>4</v>
      </c>
      <c r="C316">
        <v>2</v>
      </c>
      <c r="D316">
        <v>2</v>
      </c>
      <c r="E316">
        <v>9.9809907956560102E-3</v>
      </c>
      <c r="F316">
        <v>6.65399386377067E-3</v>
      </c>
      <c r="G316">
        <v>1.6634984659426699E-2</v>
      </c>
      <c r="H316">
        <v>9.9809907956560102E-3</v>
      </c>
      <c r="I316">
        <v>1.33079877275413E-2</v>
      </c>
      <c r="J316">
        <v>1.6634984659426699E-2</v>
      </c>
      <c r="K316">
        <v>3.3269969318853402E-3</v>
      </c>
      <c r="L316">
        <v>3.3269969318853402E-3</v>
      </c>
      <c r="M316">
        <v>4.32509601145094E-2</v>
      </c>
      <c r="N316">
        <v>9.9809907956560102E-3</v>
      </c>
      <c r="O316">
        <v>1.6634984659426699E-2</v>
      </c>
      <c r="P316">
        <v>2.32889785231974E-2</v>
      </c>
    </row>
    <row r="317" spans="1:16" x14ac:dyDescent="0.25">
      <c r="A317">
        <v>3</v>
      </c>
      <c r="B317">
        <v>4</v>
      </c>
      <c r="C317">
        <v>3</v>
      </c>
      <c r="D317">
        <v>1</v>
      </c>
      <c r="E317">
        <v>2.9310842969909801</v>
      </c>
      <c r="F317">
        <v>2.4353617541400698</v>
      </c>
      <c r="G317">
        <v>2.0427761161775999</v>
      </c>
      <c r="H317">
        <v>2.2490499259544898</v>
      </c>
      <c r="I317">
        <v>1.5470535733266799</v>
      </c>
      <c r="J317">
        <v>2.4553237357313802</v>
      </c>
      <c r="K317">
        <v>2.4220537664125201</v>
      </c>
      <c r="L317">
        <v>1.8464832971963601</v>
      </c>
      <c r="M317">
        <v>1.76663537083111</v>
      </c>
      <c r="N317">
        <v>2.02946812845006</v>
      </c>
      <c r="O317">
        <v>2.31558986459219</v>
      </c>
      <c r="P317">
        <v>2.17585599345301</v>
      </c>
    </row>
    <row r="320" spans="1:16" x14ac:dyDescent="0.25">
      <c r="A320">
        <v>3</v>
      </c>
      <c r="B320">
        <v>4</v>
      </c>
      <c r="C320">
        <v>4</v>
      </c>
      <c r="D320">
        <v>2</v>
      </c>
      <c r="E320">
        <v>2.32889785231974E-2</v>
      </c>
      <c r="F320">
        <v>4.9904953978280001E-2</v>
      </c>
      <c r="G320">
        <v>3.6596966250738702E-2</v>
      </c>
      <c r="H320">
        <v>2.32889785231974E-2</v>
      </c>
      <c r="I320">
        <v>0.13973387113918401</v>
      </c>
      <c r="J320">
        <v>0.19629281898123499</v>
      </c>
      <c r="K320">
        <v>4.9904953978280001E-2</v>
      </c>
      <c r="L320">
        <v>0.106463901820331</v>
      </c>
      <c r="M320">
        <v>0.123098886479757</v>
      </c>
      <c r="N320">
        <v>1.33079877275413E-2</v>
      </c>
      <c r="O320">
        <v>5.9885944773936002E-2</v>
      </c>
      <c r="P320">
        <v>2.9942972386968001E-2</v>
      </c>
    </row>
    <row r="321" spans="1:16" x14ac:dyDescent="0.25">
      <c r="A321">
        <v>3</v>
      </c>
      <c r="B321">
        <v>5</v>
      </c>
      <c r="C321">
        <v>1</v>
      </c>
      <c r="D321">
        <v>1</v>
      </c>
      <c r="E321">
        <v>30.563165905631699</v>
      </c>
      <c r="F321">
        <v>35.147640791476398</v>
      </c>
      <c r="G321">
        <v>44.316590563165903</v>
      </c>
      <c r="H321">
        <v>45.844748858447502</v>
      </c>
      <c r="I321">
        <v>27.5068493150685</v>
      </c>
      <c r="J321">
        <v>32.091324200913199</v>
      </c>
      <c r="K321">
        <v>47.372907153729102</v>
      </c>
      <c r="L321">
        <v>0</v>
      </c>
      <c r="M321">
        <v>21.394216133942201</v>
      </c>
      <c r="N321">
        <v>24.450532724505301</v>
      </c>
      <c r="O321">
        <v>44.316590563165903</v>
      </c>
      <c r="P321">
        <v>22.922374429223701</v>
      </c>
    </row>
    <row r="325" spans="1:16" x14ac:dyDescent="0.25">
      <c r="A325">
        <v>3</v>
      </c>
      <c r="B325">
        <v>5</v>
      </c>
      <c r="C325">
        <v>3</v>
      </c>
      <c r="D325">
        <v>1</v>
      </c>
      <c r="E325">
        <v>80.992389649923894</v>
      </c>
      <c r="F325">
        <v>29.0350076103501</v>
      </c>
      <c r="G325">
        <v>44.316590563165903</v>
      </c>
      <c r="H325">
        <v>90.161339421613405</v>
      </c>
      <c r="I325">
        <v>67.238964992389597</v>
      </c>
      <c r="J325">
        <v>132.94977168949799</v>
      </c>
      <c r="K325">
        <v>96.273972602739704</v>
      </c>
      <c r="L325">
        <v>0</v>
      </c>
      <c r="M325">
        <v>55.013698630137</v>
      </c>
      <c r="N325">
        <v>71.823439878234396</v>
      </c>
      <c r="O325">
        <v>67.238964992389597</v>
      </c>
      <c r="P325">
        <v>80.992389649923894</v>
      </c>
    </row>
    <row r="329" spans="1:16" x14ac:dyDescent="0.25">
      <c r="A329">
        <v>4</v>
      </c>
      <c r="B329">
        <v>1</v>
      </c>
      <c r="C329">
        <v>1</v>
      </c>
      <c r="D329">
        <v>1</v>
      </c>
      <c r="E329">
        <v>663.00575829165302</v>
      </c>
      <c r="F329">
        <v>339.853566786876</v>
      </c>
      <c r="G329">
        <v>330.53186895500698</v>
      </c>
      <c r="H329">
        <v>443.94585924274099</v>
      </c>
      <c r="I329">
        <v>171.67460173691299</v>
      </c>
      <c r="J329">
        <v>268.38721674254998</v>
      </c>
      <c r="K329">
        <v>269.16402489520499</v>
      </c>
      <c r="L329">
        <v>281.59295533769699</v>
      </c>
      <c r="M329">
        <v>173.228218042225</v>
      </c>
      <c r="N329">
        <v>200.41650338517499</v>
      </c>
      <c r="O329">
        <v>283.14657164300797</v>
      </c>
      <c r="P329">
        <v>447.82990000602001</v>
      </c>
    </row>
    <row r="332" spans="1:16" x14ac:dyDescent="0.25">
      <c r="A332">
        <v>4</v>
      </c>
      <c r="B332">
        <v>1</v>
      </c>
      <c r="C332">
        <v>2</v>
      </c>
      <c r="D332">
        <v>2</v>
      </c>
      <c r="E332">
        <v>10.87531413718</v>
      </c>
      <c r="F332">
        <v>16.312971205770001</v>
      </c>
      <c r="G332">
        <v>10.0985059845243</v>
      </c>
      <c r="H332">
        <v>19.420203816392899</v>
      </c>
      <c r="I332">
        <v>5.8260611449178699</v>
      </c>
      <c r="J332">
        <v>5.8260611449178699</v>
      </c>
      <c r="K332">
        <v>9.7101019081964406</v>
      </c>
      <c r="L332">
        <v>6.2144652212457299</v>
      </c>
      <c r="M332">
        <v>10.4869100608522</v>
      </c>
      <c r="N332">
        <v>15.924567129442201</v>
      </c>
      <c r="O332">
        <v>30.295517953572901</v>
      </c>
      <c r="P332">
        <v>45.443276930359403</v>
      </c>
    </row>
    <row r="333" spans="1:16" x14ac:dyDescent="0.25">
      <c r="A333">
        <v>4</v>
      </c>
      <c r="B333">
        <v>1</v>
      </c>
      <c r="C333">
        <v>3</v>
      </c>
      <c r="D333">
        <v>1</v>
      </c>
      <c r="E333">
        <v>1403.69233184888</v>
      </c>
      <c r="F333">
        <v>770.20528335814197</v>
      </c>
      <c r="G333">
        <v>946.92913808731703</v>
      </c>
      <c r="H333">
        <v>1167.9310575178699</v>
      </c>
      <c r="I333">
        <v>863.81066575315594</v>
      </c>
      <c r="J333">
        <v>899.15543669899102</v>
      </c>
      <c r="K333">
        <v>663.39416236798104</v>
      </c>
      <c r="L333">
        <v>873.132363585024</v>
      </c>
      <c r="M333">
        <v>872.74395950869598</v>
      </c>
      <c r="N333">
        <v>807.10367060928797</v>
      </c>
      <c r="O333">
        <v>1253.3799543099999</v>
      </c>
      <c r="P333">
        <v>1230.4641138066499</v>
      </c>
    </row>
    <row r="336" spans="1:16" x14ac:dyDescent="0.25">
      <c r="A336">
        <v>4</v>
      </c>
      <c r="B336">
        <v>1</v>
      </c>
      <c r="C336">
        <v>4</v>
      </c>
      <c r="D336">
        <v>2</v>
      </c>
      <c r="E336">
        <v>59.814227754490098</v>
      </c>
      <c r="F336">
        <v>52.822954380588698</v>
      </c>
      <c r="G336">
        <v>41.170832090752903</v>
      </c>
      <c r="H336">
        <v>41.9476402434086</v>
      </c>
      <c r="I336">
        <v>36.509983174818601</v>
      </c>
      <c r="J336">
        <v>52.822954380588698</v>
      </c>
      <c r="K336">
        <v>32.2375383352122</v>
      </c>
      <c r="L336">
        <v>54.376570685900099</v>
      </c>
      <c r="M336">
        <v>60.979439983473704</v>
      </c>
      <c r="N336">
        <v>73.019966349637301</v>
      </c>
      <c r="O336">
        <v>108.7531413718</v>
      </c>
      <c r="P336">
        <v>96.712615005636593</v>
      </c>
    </row>
    <row r="337" spans="1:16" x14ac:dyDescent="0.25">
      <c r="A337">
        <v>4</v>
      </c>
      <c r="B337">
        <v>2</v>
      </c>
      <c r="C337">
        <v>1</v>
      </c>
      <c r="D337">
        <v>1</v>
      </c>
      <c r="E337">
        <v>6.9495336392706797</v>
      </c>
      <c r="F337">
        <v>12.067407249586299</v>
      </c>
      <c r="G337">
        <v>3.71719241170292</v>
      </c>
      <c r="H337">
        <v>9.6970236827032696</v>
      </c>
      <c r="I337">
        <v>3.7710647654957201</v>
      </c>
      <c r="J337">
        <v>4.7946394875588396</v>
      </c>
      <c r="K337">
        <v>6.0875759785859396</v>
      </c>
      <c r="L337">
        <v>8.2963424840905802</v>
      </c>
      <c r="M337">
        <v>7.9731083613338001</v>
      </c>
      <c r="N337">
        <v>11.851917834415101</v>
      </c>
      <c r="O337">
        <v>19.016940888857</v>
      </c>
      <c r="P337">
        <v>18.424344997136199</v>
      </c>
    </row>
    <row r="340" spans="1:16" x14ac:dyDescent="0.25">
      <c r="A340">
        <v>4</v>
      </c>
      <c r="B340">
        <v>2</v>
      </c>
      <c r="C340">
        <v>2</v>
      </c>
      <c r="D340">
        <v>2</v>
      </c>
      <c r="E340">
        <v>0.48485118413516398</v>
      </c>
      <c r="F340">
        <v>0.80808530689193903</v>
      </c>
      <c r="G340">
        <v>0.215489415171184</v>
      </c>
      <c r="H340">
        <v>0.215489415171184</v>
      </c>
      <c r="I340">
        <v>0</v>
      </c>
      <c r="J340">
        <v>0.16161706137838799</v>
      </c>
      <c r="K340">
        <v>0.107744707585592</v>
      </c>
      <c r="L340">
        <v>5.3872353792796E-2</v>
      </c>
      <c r="M340">
        <v>0.32323412275677599</v>
      </c>
      <c r="N340">
        <v>0.215489415171184</v>
      </c>
      <c r="O340">
        <v>0.86195766068473501</v>
      </c>
      <c r="P340">
        <v>0.48485118413516398</v>
      </c>
    </row>
    <row r="341" spans="1:16" x14ac:dyDescent="0.25">
      <c r="A341">
        <v>4</v>
      </c>
      <c r="B341">
        <v>2</v>
      </c>
      <c r="C341">
        <v>3</v>
      </c>
      <c r="D341">
        <v>1</v>
      </c>
      <c r="E341">
        <v>36.525455871515703</v>
      </c>
      <c r="F341">
        <v>44.929543063191801</v>
      </c>
      <c r="G341">
        <v>37.549030593578799</v>
      </c>
      <c r="H341">
        <v>47.784777814210003</v>
      </c>
      <c r="I341">
        <v>31.030475784650498</v>
      </c>
      <c r="J341">
        <v>69.549208746499602</v>
      </c>
      <c r="K341">
        <v>37.926137070128398</v>
      </c>
      <c r="L341">
        <v>37.441285885993203</v>
      </c>
      <c r="M341">
        <v>37.118051763236402</v>
      </c>
      <c r="N341">
        <v>54.141715561759902</v>
      </c>
      <c r="O341">
        <v>58.666993280354802</v>
      </c>
      <c r="P341">
        <v>59.367333879661103</v>
      </c>
    </row>
    <row r="344" spans="1:16" x14ac:dyDescent="0.25">
      <c r="A344">
        <v>4</v>
      </c>
      <c r="B344">
        <v>2</v>
      </c>
      <c r="C344">
        <v>4</v>
      </c>
      <c r="D344">
        <v>2</v>
      </c>
      <c r="E344">
        <v>1.56229825999108</v>
      </c>
      <c r="F344">
        <v>1.4006811986126999</v>
      </c>
      <c r="G344">
        <v>2.74749004343259</v>
      </c>
      <c r="H344">
        <v>2.10102179791904</v>
      </c>
      <c r="I344">
        <v>1.45455355240549</v>
      </c>
      <c r="J344">
        <v>5.0640012565228201</v>
      </c>
      <c r="K344">
        <v>3.3400859351533501</v>
      </c>
      <c r="L344">
        <v>5.44110773307239</v>
      </c>
      <c r="M344">
        <v>1.72391532136947</v>
      </c>
      <c r="N344">
        <v>1.83166002895506</v>
      </c>
      <c r="O344">
        <v>3.44783064273894</v>
      </c>
      <c r="P344">
        <v>2.90910710481098</v>
      </c>
    </row>
    <row r="345" spans="1:16" x14ac:dyDescent="0.25">
      <c r="A345">
        <v>4</v>
      </c>
      <c r="B345">
        <v>3</v>
      </c>
      <c r="C345">
        <v>1</v>
      </c>
      <c r="D345">
        <v>1</v>
      </c>
      <c r="E345">
        <v>29.954062090455</v>
      </c>
      <c r="F345">
        <v>53.298542405082003</v>
      </c>
      <c r="G345">
        <v>54.423577600967597</v>
      </c>
      <c r="H345">
        <v>85.221416088336795</v>
      </c>
      <c r="I345">
        <v>87.471486480108098</v>
      </c>
      <c r="J345">
        <v>135.70737050370499</v>
      </c>
      <c r="K345">
        <v>64.830153162909696</v>
      </c>
      <c r="L345">
        <v>88.737151075479503</v>
      </c>
      <c r="M345">
        <v>33.891685276054702</v>
      </c>
      <c r="N345">
        <v>54.986095198910398</v>
      </c>
      <c r="O345">
        <v>51.610989611253501</v>
      </c>
      <c r="P345">
        <v>52.454766008167702</v>
      </c>
    </row>
    <row r="348" spans="1:16" x14ac:dyDescent="0.25">
      <c r="A348">
        <v>4</v>
      </c>
      <c r="B348">
        <v>3</v>
      </c>
      <c r="C348">
        <v>2</v>
      </c>
      <c r="D348">
        <v>2</v>
      </c>
      <c r="E348">
        <v>2.81258798971409</v>
      </c>
      <c r="F348">
        <v>0.70314699742852205</v>
      </c>
      <c r="G348">
        <v>0.56251759794281697</v>
      </c>
      <c r="H348">
        <v>1.96881159279986</v>
      </c>
      <c r="I348">
        <v>3.0938467886855001</v>
      </c>
      <c r="J348">
        <v>4.35951138405684</v>
      </c>
      <c r="K348">
        <v>4.7813995825139504</v>
      </c>
      <c r="L348">
        <v>0.56251759794281697</v>
      </c>
      <c r="M348">
        <v>2.1094409922855699</v>
      </c>
      <c r="N348">
        <v>3.6563643866283102</v>
      </c>
      <c r="O348">
        <v>2.67195859022838</v>
      </c>
      <c r="P348">
        <v>3.3751055876569001</v>
      </c>
    </row>
    <row r="349" spans="1:16" x14ac:dyDescent="0.25">
      <c r="A349">
        <v>4</v>
      </c>
      <c r="B349">
        <v>3</v>
      </c>
      <c r="C349">
        <v>3</v>
      </c>
      <c r="D349">
        <v>1</v>
      </c>
      <c r="E349">
        <v>234.85109714112599</v>
      </c>
      <c r="F349">
        <v>218.53808680078501</v>
      </c>
      <c r="G349">
        <v>228.663403563755</v>
      </c>
      <c r="H349">
        <v>191.255983300558</v>
      </c>
      <c r="I349">
        <v>165.09891499621699</v>
      </c>
      <c r="J349">
        <v>262.41445944032398</v>
      </c>
      <c r="K349">
        <v>183.240107529873</v>
      </c>
      <c r="L349">
        <v>265.36767682952399</v>
      </c>
      <c r="M349">
        <v>244.976413904097</v>
      </c>
      <c r="N349">
        <v>294.33733312357901</v>
      </c>
      <c r="O349">
        <v>227.819627166841</v>
      </c>
      <c r="P349">
        <v>242.16382591438301</v>
      </c>
    </row>
    <row r="352" spans="1:16" x14ac:dyDescent="0.25">
      <c r="A352">
        <v>4</v>
      </c>
      <c r="B352">
        <v>3</v>
      </c>
      <c r="C352">
        <v>4</v>
      </c>
      <c r="D352">
        <v>2</v>
      </c>
      <c r="E352">
        <v>8.4377639691422601</v>
      </c>
      <c r="F352">
        <v>7.8752463711994398</v>
      </c>
      <c r="G352">
        <v>4.7813995825139504</v>
      </c>
      <c r="H352">
        <v>6.4689523763423997</v>
      </c>
      <c r="I352">
        <v>4.9220289819996497</v>
      </c>
      <c r="J352">
        <v>14.484828147027599</v>
      </c>
      <c r="K352">
        <v>13.6410517501133</v>
      </c>
      <c r="L352">
        <v>13.781681149599001</v>
      </c>
      <c r="M352">
        <v>9.4221697655421899</v>
      </c>
      <c r="N352">
        <v>16.594269139313099</v>
      </c>
      <c r="O352">
        <v>13.2191635516562</v>
      </c>
      <c r="P352">
        <v>16.031751541370301</v>
      </c>
    </row>
    <row r="361" spans="1:16" x14ac:dyDescent="0.25">
      <c r="A361">
        <v>4</v>
      </c>
      <c r="B361">
        <v>5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4" spans="1:16" x14ac:dyDescent="0.25">
      <c r="A364">
        <v>4</v>
      </c>
      <c r="B364">
        <v>5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4</v>
      </c>
      <c r="B365">
        <v>5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8" spans="1:16" x14ac:dyDescent="0.25">
      <c r="A368">
        <v>4</v>
      </c>
      <c r="B368">
        <v>5</v>
      </c>
      <c r="C368">
        <v>4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5</v>
      </c>
      <c r="B369">
        <v>1</v>
      </c>
      <c r="C369">
        <v>1</v>
      </c>
      <c r="D369">
        <v>1</v>
      </c>
      <c r="E369">
        <v>77.465100819853802</v>
      </c>
      <c r="F369">
        <v>1.5493020163970801</v>
      </c>
      <c r="G369">
        <v>3.09860403279415</v>
      </c>
      <c r="H369">
        <v>1.5493020163970801</v>
      </c>
      <c r="I369">
        <v>4.6479060491912296</v>
      </c>
      <c r="J369">
        <v>1.5493020163970801</v>
      </c>
      <c r="K369">
        <v>4.6479060491912296</v>
      </c>
      <c r="L369">
        <v>3.09860403279415</v>
      </c>
      <c r="M369">
        <v>6.1972080655883</v>
      </c>
      <c r="N369">
        <v>13.9437181475737</v>
      </c>
      <c r="O369">
        <v>18.591624196764901</v>
      </c>
      <c r="P369">
        <v>57.324174606691798</v>
      </c>
    </row>
    <row r="373" spans="1:16" x14ac:dyDescent="0.25">
      <c r="A373">
        <v>5</v>
      </c>
      <c r="B373">
        <v>1</v>
      </c>
      <c r="C373">
        <v>3</v>
      </c>
      <c r="D373">
        <v>1</v>
      </c>
      <c r="E373">
        <v>165.775315754487</v>
      </c>
      <c r="F373">
        <v>250.98692665632601</v>
      </c>
      <c r="G373">
        <v>246.33902060713501</v>
      </c>
      <c r="H373">
        <v>161.127409705296</v>
      </c>
      <c r="I373">
        <v>263.381342787503</v>
      </c>
      <c r="J373">
        <v>170.42322180367799</v>
      </c>
      <c r="K373">
        <v>303.66319521382701</v>
      </c>
      <c r="L373">
        <v>260.28273875470899</v>
      </c>
      <c r="M373">
        <v>185.916241967649</v>
      </c>
      <c r="N373">
        <v>297.46598714823898</v>
      </c>
      <c r="O373">
        <v>175.07112785287001</v>
      </c>
      <c r="P373">
        <v>178.16973188566399</v>
      </c>
    </row>
    <row r="376" spans="1:16" x14ac:dyDescent="0.25">
      <c r="A376">
        <v>5</v>
      </c>
      <c r="B376">
        <v>1</v>
      </c>
      <c r="C376">
        <v>4</v>
      </c>
      <c r="D376">
        <v>2</v>
      </c>
      <c r="E376">
        <v>110.00044316419201</v>
      </c>
      <c r="F376">
        <v>122.394859295369</v>
      </c>
      <c r="G376">
        <v>43.380456459118101</v>
      </c>
      <c r="H376">
        <v>1.5493020163970801</v>
      </c>
      <c r="I376">
        <v>20.140926213162</v>
      </c>
      <c r="J376">
        <v>74.366496787059603</v>
      </c>
      <c r="K376">
        <v>55.774872590294699</v>
      </c>
      <c r="L376">
        <v>178.16973188566399</v>
      </c>
      <c r="M376">
        <v>21.6902282295591</v>
      </c>
      <c r="N376">
        <v>49.5776645247064</v>
      </c>
      <c r="O376">
        <v>23.2395302459561</v>
      </c>
      <c r="P376">
        <v>40.281852426324001</v>
      </c>
    </row>
    <row r="377" spans="1:16" x14ac:dyDescent="0.25">
      <c r="A377">
        <v>5</v>
      </c>
      <c r="B377">
        <v>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81" spans="1:16" x14ac:dyDescent="0.25">
      <c r="A381">
        <v>5</v>
      </c>
      <c r="B381">
        <v>2</v>
      </c>
      <c r="C381">
        <v>3</v>
      </c>
      <c r="D381">
        <v>1</v>
      </c>
      <c r="E381">
        <v>37.941176470588204</v>
      </c>
      <c r="F381">
        <v>53.117647058823501</v>
      </c>
      <c r="G381">
        <v>68.294117647058798</v>
      </c>
      <c r="H381">
        <v>30.352941176470601</v>
      </c>
      <c r="I381">
        <v>0</v>
      </c>
      <c r="J381">
        <v>37.941176470588204</v>
      </c>
      <c r="K381">
        <v>37.941176470588204</v>
      </c>
      <c r="L381">
        <v>7.5882352941176503</v>
      </c>
      <c r="M381">
        <v>37.941176470588204</v>
      </c>
      <c r="N381">
        <v>91.058823529411796</v>
      </c>
      <c r="O381">
        <v>129</v>
      </c>
      <c r="P381">
        <v>68.294117647058798</v>
      </c>
    </row>
    <row r="384" spans="1:16" x14ac:dyDescent="0.25">
      <c r="A384">
        <v>5</v>
      </c>
      <c r="B384">
        <v>2</v>
      </c>
      <c r="C384">
        <v>4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15.176470588235301</v>
      </c>
      <c r="K384">
        <v>0</v>
      </c>
      <c r="L384">
        <v>0</v>
      </c>
      <c r="M384">
        <v>0</v>
      </c>
      <c r="N384">
        <v>22.764705882352899</v>
      </c>
      <c r="O384">
        <v>7.5882352941176503</v>
      </c>
      <c r="P384">
        <v>0</v>
      </c>
    </row>
    <row r="385" spans="1:16" x14ac:dyDescent="0.25">
      <c r="A385">
        <v>5</v>
      </c>
      <c r="B385">
        <v>3</v>
      </c>
      <c r="C385">
        <v>1</v>
      </c>
      <c r="D385">
        <v>1</v>
      </c>
      <c r="E385">
        <v>40.663839629915202</v>
      </c>
      <c r="F385">
        <v>31.279876638396299</v>
      </c>
      <c r="G385">
        <v>37.535851966075597</v>
      </c>
      <c r="H385">
        <v>75.071703932151095</v>
      </c>
      <c r="I385">
        <v>43.7918272937548</v>
      </c>
      <c r="J385">
        <v>34.4078643022359</v>
      </c>
      <c r="K385">
        <v>0</v>
      </c>
      <c r="L385">
        <v>78.199691595990799</v>
      </c>
      <c r="M385">
        <v>81.327679259830404</v>
      </c>
      <c r="N385">
        <v>90.711642251349303</v>
      </c>
      <c r="O385">
        <v>40.663839629915202</v>
      </c>
      <c r="P385">
        <v>25.023901310717001</v>
      </c>
    </row>
    <row r="388" spans="1:16" x14ac:dyDescent="0.25">
      <c r="A388">
        <v>5</v>
      </c>
      <c r="B388">
        <v>3</v>
      </c>
      <c r="C388">
        <v>2</v>
      </c>
      <c r="D388">
        <v>2</v>
      </c>
      <c r="E388">
        <v>6.25597532767926</v>
      </c>
      <c r="F388">
        <v>15.639938319198199</v>
      </c>
      <c r="G388">
        <v>6.25597532767926</v>
      </c>
      <c r="H388">
        <v>18.767925983037799</v>
      </c>
      <c r="I388">
        <v>3.12798766383963</v>
      </c>
      <c r="J388">
        <v>6.25597532767926</v>
      </c>
      <c r="K388">
        <v>0</v>
      </c>
      <c r="L388">
        <v>6.25597532767926</v>
      </c>
      <c r="M388">
        <v>9.3839629915188905</v>
      </c>
      <c r="N388">
        <v>9.3839629915188905</v>
      </c>
      <c r="O388">
        <v>0</v>
      </c>
      <c r="P388">
        <v>9.3839629915188905</v>
      </c>
    </row>
    <row r="389" spans="1:16" x14ac:dyDescent="0.25">
      <c r="A389">
        <v>5</v>
      </c>
      <c r="B389">
        <v>3</v>
      </c>
      <c r="C389">
        <v>3</v>
      </c>
      <c r="D389">
        <v>1</v>
      </c>
      <c r="E389">
        <v>125.119506553585</v>
      </c>
      <c r="F389">
        <v>212.70316114109499</v>
      </c>
      <c r="G389">
        <v>218.95913646877401</v>
      </c>
      <c r="H389">
        <v>159.527370855821</v>
      </c>
      <c r="I389">
        <v>253.36700077101</v>
      </c>
      <c r="J389">
        <v>150.14340786430199</v>
      </c>
      <c r="K389">
        <v>147.01542020046301</v>
      </c>
      <c r="L389">
        <v>65.687740940632196</v>
      </c>
      <c r="M389">
        <v>187.67925983037799</v>
      </c>
      <c r="N389">
        <v>315.926754047803</v>
      </c>
      <c r="O389">
        <v>272.13492675404802</v>
      </c>
      <c r="P389">
        <v>237.727062451812</v>
      </c>
    </row>
    <row r="392" spans="1:16" x14ac:dyDescent="0.25">
      <c r="A392">
        <v>5</v>
      </c>
      <c r="B392">
        <v>3</v>
      </c>
      <c r="C392">
        <v>4</v>
      </c>
      <c r="D392">
        <v>2</v>
      </c>
      <c r="E392">
        <v>90.711642251349303</v>
      </c>
      <c r="F392">
        <v>193.935235158057</v>
      </c>
      <c r="G392">
        <v>287.77486507324602</v>
      </c>
      <c r="H392">
        <v>128.24749421742499</v>
      </c>
      <c r="I392">
        <v>40.663839629915202</v>
      </c>
      <c r="J392">
        <v>93.839629915188894</v>
      </c>
      <c r="K392">
        <v>131.37548188126399</v>
      </c>
      <c r="L392">
        <v>84.455666923669995</v>
      </c>
      <c r="M392">
        <v>40.663839629915202</v>
      </c>
      <c r="N392">
        <v>118.863531225906</v>
      </c>
      <c r="O392">
        <v>71.943716268311505</v>
      </c>
      <c r="P392">
        <v>93.839629915188894</v>
      </c>
    </row>
    <row r="393" spans="1:16" x14ac:dyDescent="0.25">
      <c r="A393">
        <v>5</v>
      </c>
      <c r="B393">
        <v>4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6" spans="1:16" x14ac:dyDescent="0.25">
      <c r="A396">
        <v>5</v>
      </c>
      <c r="B396">
        <v>4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5</v>
      </c>
      <c r="B397">
        <v>4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400" spans="1:16" x14ac:dyDescent="0.25">
      <c r="A400">
        <v>5</v>
      </c>
      <c r="B400">
        <v>4</v>
      </c>
      <c r="C400">
        <v>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11" spans="1:16" x14ac:dyDescent="0.25">
      <c r="A411" t="s">
        <v>148</v>
      </c>
    </row>
    <row r="412" spans="1:16" x14ac:dyDescent="0.25">
      <c r="A412" t="s">
        <v>76</v>
      </c>
      <c r="B412" t="s">
        <v>77</v>
      </c>
      <c r="C412" t="s">
        <v>78</v>
      </c>
      <c r="D412" t="s">
        <v>79</v>
      </c>
      <c r="E412">
        <v>1</v>
      </c>
      <c r="F412">
        <v>2</v>
      </c>
      <c r="G412">
        <v>3</v>
      </c>
      <c r="H412">
        <v>4</v>
      </c>
      <c r="I412">
        <v>5</v>
      </c>
      <c r="J412">
        <v>6</v>
      </c>
      <c r="K412">
        <v>7</v>
      </c>
      <c r="L412">
        <v>8</v>
      </c>
      <c r="M412">
        <v>9</v>
      </c>
      <c r="N412">
        <v>10</v>
      </c>
      <c r="O412">
        <v>11</v>
      </c>
      <c r="P412">
        <v>12</v>
      </c>
    </row>
    <row r="421" spans="1:16" x14ac:dyDescent="0.25">
      <c r="A421">
        <v>1</v>
      </c>
      <c r="B421">
        <v>2</v>
      </c>
      <c r="C421">
        <v>1</v>
      </c>
      <c r="D421">
        <v>1</v>
      </c>
      <c r="E421">
        <v>15</v>
      </c>
      <c r="F421">
        <v>16</v>
      </c>
      <c r="G421">
        <v>54</v>
      </c>
      <c r="H421">
        <v>40</v>
      </c>
      <c r="I421">
        <v>39</v>
      </c>
      <c r="J421">
        <v>48</v>
      </c>
      <c r="K421">
        <v>47</v>
      </c>
      <c r="L421">
        <v>27</v>
      </c>
      <c r="M421">
        <v>17</v>
      </c>
      <c r="N421">
        <v>12</v>
      </c>
      <c r="O421">
        <v>18</v>
      </c>
      <c r="P421">
        <v>15</v>
      </c>
    </row>
    <row r="425" spans="1:16" x14ac:dyDescent="0.25">
      <c r="A425">
        <v>1</v>
      </c>
      <c r="B425">
        <v>2</v>
      </c>
      <c r="C425">
        <v>3</v>
      </c>
      <c r="D425">
        <v>1</v>
      </c>
      <c r="E425">
        <v>16</v>
      </c>
      <c r="F425">
        <v>20</v>
      </c>
      <c r="G425">
        <v>36</v>
      </c>
      <c r="H425">
        <v>26</v>
      </c>
      <c r="I425">
        <v>20</v>
      </c>
      <c r="J425">
        <v>21</v>
      </c>
      <c r="K425">
        <v>20</v>
      </c>
      <c r="L425">
        <v>27</v>
      </c>
      <c r="M425">
        <v>34</v>
      </c>
      <c r="N425">
        <v>27</v>
      </c>
      <c r="O425">
        <v>35</v>
      </c>
      <c r="P425">
        <v>29</v>
      </c>
    </row>
    <row r="428" spans="1:16" x14ac:dyDescent="0.25">
      <c r="A428">
        <v>1</v>
      </c>
      <c r="B428">
        <v>2</v>
      </c>
      <c r="C428">
        <v>4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25">
      <c r="A429">
        <v>1</v>
      </c>
      <c r="B429">
        <v>3</v>
      </c>
      <c r="C429">
        <v>1</v>
      </c>
      <c r="D429">
        <v>1</v>
      </c>
      <c r="E429">
        <v>17</v>
      </c>
      <c r="F429">
        <v>16</v>
      </c>
      <c r="G429">
        <v>42</v>
      </c>
      <c r="H429">
        <v>17</v>
      </c>
      <c r="I429">
        <v>15</v>
      </c>
      <c r="J429">
        <v>10</v>
      </c>
      <c r="K429">
        <v>16</v>
      </c>
      <c r="L429">
        <v>18</v>
      </c>
      <c r="M429">
        <v>7</v>
      </c>
      <c r="N429">
        <v>20</v>
      </c>
      <c r="O429">
        <v>11</v>
      </c>
      <c r="P429">
        <v>28</v>
      </c>
    </row>
    <row r="433" spans="1:16" x14ac:dyDescent="0.25">
      <c r="A433">
        <v>1</v>
      </c>
      <c r="B433">
        <v>3</v>
      </c>
      <c r="C433">
        <v>3</v>
      </c>
      <c r="D433">
        <v>1</v>
      </c>
      <c r="E433">
        <v>242</v>
      </c>
      <c r="F433">
        <v>371</v>
      </c>
      <c r="G433">
        <v>328</v>
      </c>
      <c r="H433">
        <v>540</v>
      </c>
      <c r="I433">
        <v>188</v>
      </c>
      <c r="J433">
        <v>359</v>
      </c>
      <c r="K433">
        <v>301</v>
      </c>
      <c r="L433">
        <v>332</v>
      </c>
      <c r="M433">
        <v>480</v>
      </c>
      <c r="N433">
        <v>604</v>
      </c>
      <c r="O433">
        <v>472</v>
      </c>
      <c r="P433">
        <v>448</v>
      </c>
    </row>
    <row r="436" spans="1:16" x14ac:dyDescent="0.25">
      <c r="A436">
        <v>1</v>
      </c>
      <c r="B436">
        <v>3</v>
      </c>
      <c r="C436">
        <v>4</v>
      </c>
      <c r="D436">
        <v>2</v>
      </c>
      <c r="E436">
        <v>0</v>
      </c>
      <c r="F436">
        <v>24</v>
      </c>
      <c r="G436">
        <v>3</v>
      </c>
      <c r="H436">
        <v>6</v>
      </c>
      <c r="I436">
        <v>3</v>
      </c>
      <c r="J436">
        <v>3</v>
      </c>
      <c r="K436">
        <v>5</v>
      </c>
      <c r="L436">
        <v>4</v>
      </c>
      <c r="M436">
        <v>6</v>
      </c>
      <c r="N436">
        <v>8</v>
      </c>
      <c r="O436">
        <v>10</v>
      </c>
      <c r="P436">
        <v>17</v>
      </c>
    </row>
    <row r="437" spans="1:16" x14ac:dyDescent="0.25">
      <c r="A437">
        <v>1</v>
      </c>
      <c r="B437">
        <v>4</v>
      </c>
      <c r="C437">
        <v>1</v>
      </c>
      <c r="D437">
        <v>1</v>
      </c>
      <c r="E437">
        <v>66</v>
      </c>
      <c r="F437">
        <v>74</v>
      </c>
      <c r="G437">
        <v>71</v>
      </c>
      <c r="H437">
        <v>77</v>
      </c>
      <c r="I437">
        <v>25</v>
      </c>
      <c r="J437">
        <v>100</v>
      </c>
      <c r="K437">
        <v>97</v>
      </c>
      <c r="L437">
        <v>107</v>
      </c>
      <c r="M437">
        <v>56</v>
      </c>
      <c r="N437">
        <v>56</v>
      </c>
      <c r="O437">
        <v>72</v>
      </c>
      <c r="P437">
        <v>65</v>
      </c>
    </row>
    <row r="440" spans="1:16" x14ac:dyDescent="0.25">
      <c r="A440">
        <v>1</v>
      </c>
      <c r="B440">
        <v>4</v>
      </c>
      <c r="C440">
        <v>2</v>
      </c>
      <c r="D440">
        <v>2</v>
      </c>
      <c r="E440">
        <v>1</v>
      </c>
      <c r="F440">
        <v>3</v>
      </c>
      <c r="G440">
        <v>4</v>
      </c>
      <c r="H440">
        <v>2</v>
      </c>
      <c r="I440">
        <v>1</v>
      </c>
      <c r="J440">
        <v>2</v>
      </c>
      <c r="K440">
        <v>1</v>
      </c>
      <c r="L440">
        <v>0</v>
      </c>
      <c r="M440">
        <v>2</v>
      </c>
      <c r="N440">
        <v>2</v>
      </c>
      <c r="O440">
        <v>1</v>
      </c>
      <c r="P440">
        <v>7</v>
      </c>
    </row>
    <row r="441" spans="1:16" x14ac:dyDescent="0.25">
      <c r="A441">
        <v>1</v>
      </c>
      <c r="B441">
        <v>4</v>
      </c>
      <c r="C441">
        <v>3</v>
      </c>
      <c r="D441">
        <v>1</v>
      </c>
      <c r="E441">
        <v>1746</v>
      </c>
      <c r="F441">
        <v>1778</v>
      </c>
      <c r="G441">
        <v>2342</v>
      </c>
      <c r="H441">
        <v>2304</v>
      </c>
      <c r="I441">
        <v>1093</v>
      </c>
      <c r="J441">
        <v>2269</v>
      </c>
      <c r="K441">
        <v>2268</v>
      </c>
      <c r="L441">
        <v>2741</v>
      </c>
      <c r="M441">
        <v>1445</v>
      </c>
      <c r="N441">
        <v>1840</v>
      </c>
      <c r="O441">
        <v>1662</v>
      </c>
      <c r="P441">
        <v>1731</v>
      </c>
    </row>
    <row r="444" spans="1:16" x14ac:dyDescent="0.25">
      <c r="A444">
        <v>1</v>
      </c>
      <c r="B444">
        <v>4</v>
      </c>
      <c r="C444">
        <v>4</v>
      </c>
      <c r="D444">
        <v>2</v>
      </c>
      <c r="E444">
        <v>4</v>
      </c>
      <c r="F444">
        <v>44</v>
      </c>
      <c r="G444">
        <v>98</v>
      </c>
      <c r="H444">
        <v>65</v>
      </c>
      <c r="I444">
        <v>41</v>
      </c>
      <c r="J444">
        <v>10</v>
      </c>
      <c r="K444">
        <v>9</v>
      </c>
      <c r="L444">
        <v>9</v>
      </c>
      <c r="M444">
        <v>66</v>
      </c>
      <c r="N444">
        <v>35</v>
      </c>
      <c r="O444">
        <v>44</v>
      </c>
      <c r="P444">
        <v>71</v>
      </c>
    </row>
    <row r="445" spans="1:16" x14ac:dyDescent="0.25">
      <c r="A445">
        <v>1</v>
      </c>
      <c r="B445">
        <v>5</v>
      </c>
      <c r="C445">
        <v>1</v>
      </c>
      <c r="D445">
        <v>1</v>
      </c>
      <c r="E445">
        <v>2</v>
      </c>
      <c r="F445">
        <v>2</v>
      </c>
      <c r="G445">
        <v>2</v>
      </c>
      <c r="H445">
        <v>0</v>
      </c>
      <c r="I445">
        <v>2</v>
      </c>
      <c r="J445">
        <v>2</v>
      </c>
      <c r="K445">
        <v>3</v>
      </c>
      <c r="L445">
        <v>0</v>
      </c>
      <c r="M445">
        <v>0</v>
      </c>
      <c r="N445">
        <v>7</v>
      </c>
      <c r="O445">
        <v>2</v>
      </c>
      <c r="P445">
        <v>0</v>
      </c>
    </row>
    <row r="449" spans="1:16" x14ac:dyDescent="0.25">
      <c r="A449">
        <v>1</v>
      </c>
      <c r="B449">
        <v>5</v>
      </c>
      <c r="C449">
        <v>3</v>
      </c>
      <c r="D449">
        <v>1</v>
      </c>
      <c r="E449">
        <v>41</v>
      </c>
      <c r="F449">
        <v>37</v>
      </c>
      <c r="G449">
        <v>55</v>
      </c>
      <c r="H449">
        <v>58</v>
      </c>
      <c r="I449">
        <v>34</v>
      </c>
      <c r="J449">
        <v>35</v>
      </c>
      <c r="K449">
        <v>86</v>
      </c>
      <c r="L449">
        <v>12</v>
      </c>
      <c r="M449">
        <v>31</v>
      </c>
      <c r="N449">
        <v>77</v>
      </c>
      <c r="O449">
        <v>52</v>
      </c>
      <c r="P449">
        <v>73</v>
      </c>
    </row>
    <row r="453" spans="1:16" x14ac:dyDescent="0.25">
      <c r="A453">
        <v>2</v>
      </c>
      <c r="B453">
        <v>1</v>
      </c>
      <c r="C453">
        <v>1</v>
      </c>
      <c r="D453">
        <v>1</v>
      </c>
      <c r="E453">
        <v>173</v>
      </c>
      <c r="F453">
        <v>307</v>
      </c>
      <c r="G453">
        <v>195</v>
      </c>
      <c r="H453">
        <v>190</v>
      </c>
      <c r="I453">
        <v>235</v>
      </c>
      <c r="J453">
        <v>175</v>
      </c>
      <c r="K453">
        <v>248</v>
      </c>
      <c r="L453">
        <v>162</v>
      </c>
      <c r="M453">
        <v>126</v>
      </c>
      <c r="N453">
        <v>102</v>
      </c>
      <c r="O453">
        <v>113</v>
      </c>
      <c r="P453">
        <v>184</v>
      </c>
    </row>
    <row r="456" spans="1:16" x14ac:dyDescent="0.25">
      <c r="A456">
        <v>2</v>
      </c>
      <c r="B456">
        <v>1</v>
      </c>
      <c r="C456">
        <v>2</v>
      </c>
      <c r="D456">
        <v>2</v>
      </c>
      <c r="E456">
        <v>6</v>
      </c>
      <c r="F456">
        <v>14</v>
      </c>
      <c r="G456">
        <v>11</v>
      </c>
      <c r="H456">
        <v>4</v>
      </c>
      <c r="I456">
        <v>3</v>
      </c>
      <c r="J456">
        <v>4</v>
      </c>
      <c r="K456">
        <v>7</v>
      </c>
      <c r="L456">
        <v>3</v>
      </c>
      <c r="M456">
        <v>13</v>
      </c>
      <c r="N456">
        <v>19</v>
      </c>
      <c r="O456">
        <v>6</v>
      </c>
      <c r="P456">
        <v>11</v>
      </c>
    </row>
    <row r="457" spans="1:16" x14ac:dyDescent="0.25">
      <c r="A457">
        <v>2</v>
      </c>
      <c r="B457">
        <v>1</v>
      </c>
      <c r="C457">
        <v>3</v>
      </c>
      <c r="D457">
        <v>1</v>
      </c>
      <c r="E457">
        <v>762</v>
      </c>
      <c r="F457">
        <v>833</v>
      </c>
      <c r="G457">
        <v>729</v>
      </c>
      <c r="H457">
        <v>748</v>
      </c>
      <c r="I457">
        <v>964</v>
      </c>
      <c r="J457">
        <v>671</v>
      </c>
      <c r="K457">
        <v>863</v>
      </c>
      <c r="L457">
        <v>871</v>
      </c>
      <c r="M457">
        <v>915</v>
      </c>
      <c r="N457">
        <v>554</v>
      </c>
      <c r="O457">
        <v>777</v>
      </c>
      <c r="P457">
        <v>822</v>
      </c>
    </row>
    <row r="460" spans="1:16" x14ac:dyDescent="0.25">
      <c r="A460">
        <v>2</v>
      </c>
      <c r="B460">
        <v>1</v>
      </c>
      <c r="C460">
        <v>4</v>
      </c>
      <c r="D460">
        <v>2</v>
      </c>
      <c r="E460">
        <v>62</v>
      </c>
      <c r="F460">
        <v>41</v>
      </c>
      <c r="G460">
        <v>26</v>
      </c>
      <c r="H460">
        <v>17</v>
      </c>
      <c r="I460">
        <v>22</v>
      </c>
      <c r="J460">
        <v>16</v>
      </c>
      <c r="K460">
        <v>45</v>
      </c>
      <c r="L460">
        <v>42</v>
      </c>
      <c r="M460">
        <v>61</v>
      </c>
      <c r="N460">
        <v>40</v>
      </c>
      <c r="O460">
        <v>42</v>
      </c>
      <c r="P460">
        <v>44</v>
      </c>
    </row>
    <row r="469" spans="1:16" x14ac:dyDescent="0.25">
      <c r="A469">
        <v>2</v>
      </c>
      <c r="B469">
        <v>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3" spans="1:16" x14ac:dyDescent="0.25">
      <c r="A473">
        <v>2</v>
      </c>
      <c r="B473">
        <v>3</v>
      </c>
      <c r="C473">
        <v>3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</row>
    <row r="477" spans="1:16" x14ac:dyDescent="0.25">
      <c r="A477">
        <v>2</v>
      </c>
      <c r="B477">
        <v>4</v>
      </c>
      <c r="C477">
        <v>1</v>
      </c>
      <c r="D477">
        <v>1</v>
      </c>
      <c r="E477">
        <v>222</v>
      </c>
      <c r="F477">
        <v>146</v>
      </c>
      <c r="G477">
        <v>205</v>
      </c>
      <c r="H477">
        <v>151</v>
      </c>
      <c r="I477">
        <v>205</v>
      </c>
      <c r="J477">
        <v>306</v>
      </c>
      <c r="K477">
        <v>307</v>
      </c>
      <c r="L477">
        <v>260</v>
      </c>
      <c r="M477">
        <v>152</v>
      </c>
      <c r="N477">
        <v>227</v>
      </c>
      <c r="O477">
        <v>225</v>
      </c>
      <c r="P477">
        <v>213</v>
      </c>
    </row>
    <row r="480" spans="1:16" x14ac:dyDescent="0.25">
      <c r="A480">
        <v>2</v>
      </c>
      <c r="B480">
        <v>4</v>
      </c>
      <c r="C480">
        <v>2</v>
      </c>
      <c r="D480">
        <v>2</v>
      </c>
      <c r="E480">
        <v>22</v>
      </c>
      <c r="F480">
        <v>4</v>
      </c>
      <c r="G480">
        <v>3</v>
      </c>
      <c r="H480">
        <v>3</v>
      </c>
      <c r="I480">
        <v>7</v>
      </c>
      <c r="J480">
        <v>13</v>
      </c>
      <c r="K480">
        <v>6</v>
      </c>
      <c r="L480">
        <v>4</v>
      </c>
      <c r="M480">
        <v>4</v>
      </c>
      <c r="N480">
        <v>7</v>
      </c>
      <c r="O480">
        <v>7</v>
      </c>
      <c r="P480">
        <v>5</v>
      </c>
    </row>
    <row r="481" spans="1:16" x14ac:dyDescent="0.25">
      <c r="A481">
        <v>2</v>
      </c>
      <c r="B481">
        <v>4</v>
      </c>
      <c r="C481">
        <v>3</v>
      </c>
      <c r="D481">
        <v>1</v>
      </c>
      <c r="E481">
        <v>152</v>
      </c>
      <c r="F481">
        <v>168</v>
      </c>
      <c r="G481">
        <v>182</v>
      </c>
      <c r="H481">
        <v>172</v>
      </c>
      <c r="I481">
        <v>154</v>
      </c>
      <c r="J481">
        <v>250</v>
      </c>
      <c r="K481">
        <v>190</v>
      </c>
      <c r="L481">
        <v>206</v>
      </c>
      <c r="M481">
        <v>142</v>
      </c>
      <c r="N481">
        <v>181</v>
      </c>
      <c r="O481">
        <v>152</v>
      </c>
      <c r="P481">
        <v>167</v>
      </c>
    </row>
    <row r="484" spans="1:16" x14ac:dyDescent="0.25">
      <c r="A484">
        <v>2</v>
      </c>
      <c r="B484">
        <v>4</v>
      </c>
      <c r="C484">
        <v>4</v>
      </c>
      <c r="D484">
        <v>2</v>
      </c>
      <c r="E484">
        <v>22</v>
      </c>
      <c r="F484">
        <v>20</v>
      </c>
      <c r="G484">
        <v>21</v>
      </c>
      <c r="H484">
        <v>14</v>
      </c>
      <c r="I484">
        <v>6</v>
      </c>
      <c r="J484">
        <v>40</v>
      </c>
      <c r="K484">
        <v>43</v>
      </c>
      <c r="L484">
        <v>40</v>
      </c>
      <c r="M484">
        <v>5</v>
      </c>
      <c r="N484">
        <v>13</v>
      </c>
      <c r="O484">
        <v>12</v>
      </c>
      <c r="P484">
        <v>23</v>
      </c>
    </row>
    <row r="493" spans="1:16" x14ac:dyDescent="0.25">
      <c r="A493">
        <v>3</v>
      </c>
      <c r="B493">
        <v>1</v>
      </c>
      <c r="C493">
        <v>1</v>
      </c>
      <c r="D493">
        <v>1</v>
      </c>
      <c r="E493">
        <v>117</v>
      </c>
      <c r="F493">
        <v>65</v>
      </c>
      <c r="G493">
        <v>49</v>
      </c>
      <c r="H493">
        <v>51</v>
      </c>
      <c r="I493">
        <v>66</v>
      </c>
      <c r="J493">
        <v>49</v>
      </c>
      <c r="K493">
        <v>90</v>
      </c>
      <c r="L493">
        <v>58</v>
      </c>
      <c r="M493">
        <v>50</v>
      </c>
      <c r="N493">
        <v>56</v>
      </c>
      <c r="O493">
        <v>95</v>
      </c>
      <c r="P493">
        <v>88</v>
      </c>
    </row>
    <row r="497" spans="1:16" x14ac:dyDescent="0.25">
      <c r="A497">
        <v>3</v>
      </c>
      <c r="B497">
        <v>1</v>
      </c>
      <c r="C497">
        <v>3</v>
      </c>
      <c r="D497">
        <v>1</v>
      </c>
      <c r="E497">
        <v>1050</v>
      </c>
      <c r="F497">
        <v>618</v>
      </c>
      <c r="G497">
        <v>613</v>
      </c>
      <c r="H497">
        <v>883</v>
      </c>
      <c r="I497">
        <v>700</v>
      </c>
      <c r="J497">
        <v>562</v>
      </c>
      <c r="K497">
        <v>672</v>
      </c>
      <c r="L497">
        <v>621</v>
      </c>
      <c r="M497">
        <v>728</v>
      </c>
      <c r="N497">
        <v>663</v>
      </c>
      <c r="O497">
        <v>726</v>
      </c>
      <c r="P497">
        <v>859</v>
      </c>
    </row>
    <row r="500" spans="1:16" x14ac:dyDescent="0.25">
      <c r="A500">
        <v>3</v>
      </c>
      <c r="B500">
        <v>1</v>
      </c>
      <c r="C500">
        <v>4</v>
      </c>
      <c r="D500">
        <v>2</v>
      </c>
      <c r="E500">
        <v>57</v>
      </c>
      <c r="F500">
        <v>28</v>
      </c>
      <c r="G500">
        <v>39</v>
      </c>
      <c r="H500">
        <v>50</v>
      </c>
      <c r="I500">
        <v>33</v>
      </c>
      <c r="J500">
        <v>49</v>
      </c>
      <c r="K500">
        <v>67</v>
      </c>
      <c r="L500">
        <v>67</v>
      </c>
      <c r="M500">
        <v>59</v>
      </c>
      <c r="N500">
        <v>53</v>
      </c>
      <c r="O500">
        <v>52</v>
      </c>
      <c r="P500">
        <v>40</v>
      </c>
    </row>
    <row r="501" spans="1:16" x14ac:dyDescent="0.25">
      <c r="A501">
        <v>3</v>
      </c>
      <c r="B501">
        <v>2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</row>
    <row r="504" spans="1:16" x14ac:dyDescent="0.25">
      <c r="A504">
        <v>3</v>
      </c>
      <c r="B504">
        <v>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3</v>
      </c>
      <c r="B505">
        <v>2</v>
      </c>
      <c r="C505">
        <v>3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</row>
    <row r="508" spans="1:16" x14ac:dyDescent="0.25">
      <c r="A508">
        <v>3</v>
      </c>
      <c r="B508">
        <v>2</v>
      </c>
      <c r="C508">
        <v>4</v>
      </c>
      <c r="D508">
        <v>2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17" spans="1:16" x14ac:dyDescent="0.25">
      <c r="A517">
        <v>3</v>
      </c>
      <c r="B517">
        <v>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20" spans="1:16" x14ac:dyDescent="0.25">
      <c r="A520">
        <v>3</v>
      </c>
      <c r="B520">
        <v>4</v>
      </c>
      <c r="C520">
        <v>2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25">
      <c r="A521">
        <v>3</v>
      </c>
      <c r="B521">
        <v>4</v>
      </c>
      <c r="C521">
        <v>3</v>
      </c>
      <c r="D521">
        <v>1</v>
      </c>
      <c r="E521">
        <v>3</v>
      </c>
      <c r="F521">
        <v>3</v>
      </c>
      <c r="G521">
        <v>3</v>
      </c>
      <c r="H521">
        <v>3</v>
      </c>
      <c r="I521">
        <v>2</v>
      </c>
      <c r="J521">
        <v>3</v>
      </c>
      <c r="K521">
        <v>3</v>
      </c>
      <c r="L521">
        <v>2</v>
      </c>
      <c r="M521">
        <v>2</v>
      </c>
      <c r="N521">
        <v>3</v>
      </c>
      <c r="O521">
        <v>3</v>
      </c>
      <c r="P521">
        <v>3</v>
      </c>
    </row>
    <row r="524" spans="1:16" x14ac:dyDescent="0.25">
      <c r="A524">
        <v>3</v>
      </c>
      <c r="B524">
        <v>4</v>
      </c>
      <c r="C524">
        <v>4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25">
      <c r="A525">
        <v>3</v>
      </c>
      <c r="B525">
        <v>5</v>
      </c>
      <c r="C525">
        <v>1</v>
      </c>
      <c r="D525">
        <v>1</v>
      </c>
      <c r="E525">
        <v>31</v>
      </c>
      <c r="F525">
        <v>36</v>
      </c>
      <c r="G525">
        <v>45</v>
      </c>
      <c r="H525">
        <v>46</v>
      </c>
      <c r="I525">
        <v>28</v>
      </c>
      <c r="J525">
        <v>33</v>
      </c>
      <c r="K525">
        <v>48</v>
      </c>
      <c r="L525">
        <v>0</v>
      </c>
      <c r="M525">
        <v>22</v>
      </c>
      <c r="N525">
        <v>25</v>
      </c>
      <c r="O525">
        <v>45</v>
      </c>
      <c r="P525">
        <v>23</v>
      </c>
    </row>
    <row r="529" spans="1:16" x14ac:dyDescent="0.25">
      <c r="A529">
        <v>3</v>
      </c>
      <c r="B529">
        <v>5</v>
      </c>
      <c r="C529">
        <v>3</v>
      </c>
      <c r="D529">
        <v>1</v>
      </c>
      <c r="E529">
        <v>81</v>
      </c>
      <c r="F529">
        <v>30</v>
      </c>
      <c r="G529">
        <v>45</v>
      </c>
      <c r="H529">
        <v>91</v>
      </c>
      <c r="I529">
        <v>68</v>
      </c>
      <c r="J529">
        <v>133</v>
      </c>
      <c r="K529">
        <v>97</v>
      </c>
      <c r="L529">
        <v>0</v>
      </c>
      <c r="M529">
        <v>56</v>
      </c>
      <c r="N529">
        <v>72</v>
      </c>
      <c r="O529">
        <v>68</v>
      </c>
      <c r="P529">
        <v>81</v>
      </c>
    </row>
    <row r="533" spans="1:16" x14ac:dyDescent="0.25">
      <c r="A533">
        <v>4</v>
      </c>
      <c r="B533">
        <v>1</v>
      </c>
      <c r="C533">
        <v>1</v>
      </c>
      <c r="D533">
        <v>1</v>
      </c>
      <c r="E533">
        <v>664</v>
      </c>
      <c r="F533">
        <v>340</v>
      </c>
      <c r="G533">
        <v>331</v>
      </c>
      <c r="H533">
        <v>444</v>
      </c>
      <c r="I533">
        <v>172</v>
      </c>
      <c r="J533">
        <v>269</v>
      </c>
      <c r="K533">
        <v>270</v>
      </c>
      <c r="L533">
        <v>282</v>
      </c>
      <c r="M533">
        <v>174</v>
      </c>
      <c r="N533">
        <v>201</v>
      </c>
      <c r="O533">
        <v>284</v>
      </c>
      <c r="P533">
        <v>448</v>
      </c>
    </row>
    <row r="536" spans="1:16" x14ac:dyDescent="0.25">
      <c r="A536">
        <v>4</v>
      </c>
      <c r="B536">
        <v>1</v>
      </c>
      <c r="C536">
        <v>2</v>
      </c>
      <c r="D536">
        <v>2</v>
      </c>
      <c r="E536">
        <v>11</v>
      </c>
      <c r="F536">
        <v>17</v>
      </c>
      <c r="G536">
        <v>11</v>
      </c>
      <c r="H536">
        <v>20</v>
      </c>
      <c r="I536">
        <v>6</v>
      </c>
      <c r="J536">
        <v>6</v>
      </c>
      <c r="K536">
        <v>10</v>
      </c>
      <c r="L536">
        <v>7</v>
      </c>
      <c r="M536">
        <v>11</v>
      </c>
      <c r="N536">
        <v>16</v>
      </c>
      <c r="O536">
        <v>31</v>
      </c>
      <c r="P536">
        <v>46</v>
      </c>
    </row>
    <row r="537" spans="1:16" x14ac:dyDescent="0.25">
      <c r="A537">
        <v>4</v>
      </c>
      <c r="B537">
        <v>1</v>
      </c>
      <c r="C537">
        <v>3</v>
      </c>
      <c r="D537">
        <v>1</v>
      </c>
      <c r="E537">
        <v>1404</v>
      </c>
      <c r="F537">
        <v>771</v>
      </c>
      <c r="G537">
        <v>947</v>
      </c>
      <c r="H537">
        <v>1168</v>
      </c>
      <c r="I537">
        <v>864</v>
      </c>
      <c r="J537">
        <v>900</v>
      </c>
      <c r="K537">
        <v>664</v>
      </c>
      <c r="L537">
        <v>874</v>
      </c>
      <c r="M537">
        <v>873</v>
      </c>
      <c r="N537">
        <v>808</v>
      </c>
      <c r="O537">
        <v>1254</v>
      </c>
      <c r="P537">
        <v>1231</v>
      </c>
    </row>
    <row r="540" spans="1:16" x14ac:dyDescent="0.25">
      <c r="A540">
        <v>4</v>
      </c>
      <c r="B540">
        <v>1</v>
      </c>
      <c r="C540">
        <v>4</v>
      </c>
      <c r="D540">
        <v>2</v>
      </c>
      <c r="E540">
        <v>60</v>
      </c>
      <c r="F540">
        <v>53</v>
      </c>
      <c r="G540">
        <v>42</v>
      </c>
      <c r="H540">
        <v>42</v>
      </c>
      <c r="I540">
        <v>37</v>
      </c>
      <c r="J540">
        <v>53</v>
      </c>
      <c r="K540">
        <v>33</v>
      </c>
      <c r="L540">
        <v>55</v>
      </c>
      <c r="M540">
        <v>61</v>
      </c>
      <c r="N540">
        <v>74</v>
      </c>
      <c r="O540">
        <v>109</v>
      </c>
      <c r="P540">
        <v>97</v>
      </c>
    </row>
    <row r="541" spans="1:16" x14ac:dyDescent="0.25">
      <c r="A541">
        <v>4</v>
      </c>
      <c r="B541">
        <v>2</v>
      </c>
      <c r="C541">
        <v>1</v>
      </c>
      <c r="D541">
        <v>1</v>
      </c>
      <c r="E541">
        <v>7</v>
      </c>
      <c r="F541">
        <v>13</v>
      </c>
      <c r="G541">
        <v>4</v>
      </c>
      <c r="H541">
        <v>10</v>
      </c>
      <c r="I541">
        <v>4</v>
      </c>
      <c r="J541">
        <v>5</v>
      </c>
      <c r="K541">
        <v>7</v>
      </c>
      <c r="L541">
        <v>9</v>
      </c>
      <c r="M541">
        <v>8</v>
      </c>
      <c r="N541">
        <v>12</v>
      </c>
      <c r="O541">
        <v>20</v>
      </c>
      <c r="P541">
        <v>19</v>
      </c>
    </row>
    <row r="544" spans="1:16" x14ac:dyDescent="0.25">
      <c r="A544">
        <v>4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>
        <v>4</v>
      </c>
      <c r="B545">
        <v>2</v>
      </c>
      <c r="C545">
        <v>3</v>
      </c>
      <c r="D545">
        <v>1</v>
      </c>
      <c r="E545">
        <v>37</v>
      </c>
      <c r="F545">
        <v>45</v>
      </c>
      <c r="G545">
        <v>38</v>
      </c>
      <c r="H545">
        <v>48</v>
      </c>
      <c r="I545">
        <v>32</v>
      </c>
      <c r="J545">
        <v>70</v>
      </c>
      <c r="K545">
        <v>38</v>
      </c>
      <c r="L545">
        <v>38</v>
      </c>
      <c r="M545">
        <v>38</v>
      </c>
      <c r="N545">
        <v>55</v>
      </c>
      <c r="O545">
        <v>59</v>
      </c>
      <c r="P545">
        <v>60</v>
      </c>
    </row>
    <row r="548" spans="1:16" x14ac:dyDescent="0.25">
      <c r="A548">
        <v>4</v>
      </c>
      <c r="B548">
        <v>2</v>
      </c>
      <c r="C548">
        <v>4</v>
      </c>
      <c r="D548">
        <v>2</v>
      </c>
      <c r="E548">
        <v>2</v>
      </c>
      <c r="F548">
        <v>2</v>
      </c>
      <c r="G548">
        <v>3</v>
      </c>
      <c r="H548">
        <v>3</v>
      </c>
      <c r="I548">
        <v>2</v>
      </c>
      <c r="J548">
        <v>6</v>
      </c>
      <c r="K548">
        <v>4</v>
      </c>
      <c r="L548">
        <v>6</v>
      </c>
      <c r="M548">
        <v>2</v>
      </c>
      <c r="N548">
        <v>2</v>
      </c>
      <c r="O548">
        <v>4</v>
      </c>
      <c r="P548">
        <v>3</v>
      </c>
    </row>
    <row r="549" spans="1:16" x14ac:dyDescent="0.25">
      <c r="A549">
        <v>4</v>
      </c>
      <c r="B549">
        <v>3</v>
      </c>
      <c r="C549">
        <v>1</v>
      </c>
      <c r="D549">
        <v>1</v>
      </c>
      <c r="E549">
        <v>30</v>
      </c>
      <c r="F549">
        <v>54</v>
      </c>
      <c r="G549">
        <v>55</v>
      </c>
      <c r="H549">
        <v>86</v>
      </c>
      <c r="I549">
        <v>88</v>
      </c>
      <c r="J549">
        <v>136</v>
      </c>
      <c r="K549">
        <v>65</v>
      </c>
      <c r="L549">
        <v>89</v>
      </c>
      <c r="M549">
        <v>34</v>
      </c>
      <c r="N549">
        <v>55</v>
      </c>
      <c r="O549">
        <v>52</v>
      </c>
      <c r="P549">
        <v>53</v>
      </c>
    </row>
    <row r="552" spans="1:16" x14ac:dyDescent="0.25">
      <c r="A552">
        <v>4</v>
      </c>
      <c r="B552">
        <v>3</v>
      </c>
      <c r="C552">
        <v>2</v>
      </c>
      <c r="D552">
        <v>2</v>
      </c>
      <c r="E552">
        <v>3</v>
      </c>
      <c r="F552">
        <v>1</v>
      </c>
      <c r="G552">
        <v>1</v>
      </c>
      <c r="H552">
        <v>2</v>
      </c>
      <c r="I552">
        <v>4</v>
      </c>
      <c r="J552">
        <v>5</v>
      </c>
      <c r="K552">
        <v>5</v>
      </c>
      <c r="L552">
        <v>1</v>
      </c>
      <c r="M552">
        <v>3</v>
      </c>
      <c r="N552">
        <v>4</v>
      </c>
      <c r="O552">
        <v>3</v>
      </c>
      <c r="P552">
        <v>4</v>
      </c>
    </row>
    <row r="553" spans="1:16" x14ac:dyDescent="0.25">
      <c r="A553">
        <v>4</v>
      </c>
      <c r="B553">
        <v>3</v>
      </c>
      <c r="C553">
        <v>3</v>
      </c>
      <c r="D553">
        <v>1</v>
      </c>
      <c r="E553">
        <v>235</v>
      </c>
      <c r="F553">
        <v>219</v>
      </c>
      <c r="G553">
        <v>229</v>
      </c>
      <c r="H553">
        <v>192</v>
      </c>
      <c r="I553">
        <v>166</v>
      </c>
      <c r="J553">
        <v>263</v>
      </c>
      <c r="K553">
        <v>184</v>
      </c>
      <c r="L553">
        <v>266</v>
      </c>
      <c r="M553">
        <v>245</v>
      </c>
      <c r="N553">
        <v>295</v>
      </c>
      <c r="O553">
        <v>228</v>
      </c>
      <c r="P553">
        <v>243</v>
      </c>
    </row>
    <row r="556" spans="1:16" x14ac:dyDescent="0.25">
      <c r="A556">
        <v>4</v>
      </c>
      <c r="B556">
        <v>3</v>
      </c>
      <c r="C556">
        <v>4</v>
      </c>
      <c r="D556">
        <v>2</v>
      </c>
      <c r="E556">
        <v>9</v>
      </c>
      <c r="F556">
        <v>8</v>
      </c>
      <c r="G556">
        <v>5</v>
      </c>
      <c r="H556">
        <v>7</v>
      </c>
      <c r="I556">
        <v>5</v>
      </c>
      <c r="J556">
        <v>15</v>
      </c>
      <c r="K556">
        <v>14</v>
      </c>
      <c r="L556">
        <v>14</v>
      </c>
      <c r="M556">
        <v>10</v>
      </c>
      <c r="N556">
        <v>17</v>
      </c>
      <c r="O556">
        <v>14</v>
      </c>
      <c r="P556">
        <v>17</v>
      </c>
    </row>
    <row r="565" spans="1:16" x14ac:dyDescent="0.25">
      <c r="A565">
        <v>4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8" spans="1:16" x14ac:dyDescent="0.25">
      <c r="A568">
        <v>4</v>
      </c>
      <c r="B568">
        <v>5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4</v>
      </c>
      <c r="B569">
        <v>5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2" spans="1:16" x14ac:dyDescent="0.25">
      <c r="A572">
        <v>4</v>
      </c>
      <c r="B572">
        <v>5</v>
      </c>
      <c r="C572">
        <v>4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5</v>
      </c>
      <c r="B573">
        <v>1</v>
      </c>
      <c r="C573">
        <v>1</v>
      </c>
      <c r="D573">
        <v>1</v>
      </c>
      <c r="E573">
        <v>78</v>
      </c>
      <c r="F573">
        <v>2</v>
      </c>
      <c r="G573">
        <v>4</v>
      </c>
      <c r="H573">
        <v>2</v>
      </c>
      <c r="I573">
        <v>5</v>
      </c>
      <c r="J573">
        <v>2</v>
      </c>
      <c r="K573">
        <v>5</v>
      </c>
      <c r="L573">
        <v>4</v>
      </c>
      <c r="M573">
        <v>7</v>
      </c>
      <c r="N573">
        <v>14</v>
      </c>
      <c r="O573">
        <v>19</v>
      </c>
      <c r="P573">
        <v>58</v>
      </c>
    </row>
    <row r="577" spans="1:16" x14ac:dyDescent="0.25">
      <c r="A577">
        <v>5</v>
      </c>
      <c r="B577">
        <v>1</v>
      </c>
      <c r="C577">
        <v>3</v>
      </c>
      <c r="D577">
        <v>1</v>
      </c>
      <c r="E577">
        <v>166</v>
      </c>
      <c r="F577">
        <v>251</v>
      </c>
      <c r="G577">
        <v>247</v>
      </c>
      <c r="H577">
        <v>162</v>
      </c>
      <c r="I577">
        <v>264</v>
      </c>
      <c r="J577">
        <v>171</v>
      </c>
      <c r="K577">
        <v>304</v>
      </c>
      <c r="L577">
        <v>261</v>
      </c>
      <c r="M577">
        <v>186</v>
      </c>
      <c r="N577">
        <v>298</v>
      </c>
      <c r="O577">
        <v>176</v>
      </c>
      <c r="P577">
        <v>179</v>
      </c>
    </row>
    <row r="580" spans="1:16" x14ac:dyDescent="0.25">
      <c r="A580">
        <v>5</v>
      </c>
      <c r="B580">
        <v>1</v>
      </c>
      <c r="C580">
        <v>4</v>
      </c>
      <c r="D580">
        <v>2</v>
      </c>
      <c r="E580">
        <v>111</v>
      </c>
      <c r="F580">
        <v>123</v>
      </c>
      <c r="G580">
        <v>44</v>
      </c>
      <c r="H580">
        <v>2</v>
      </c>
      <c r="I580">
        <v>21</v>
      </c>
      <c r="J580">
        <v>75</v>
      </c>
      <c r="K580">
        <v>56</v>
      </c>
      <c r="L580">
        <v>179</v>
      </c>
      <c r="M580">
        <v>22</v>
      </c>
      <c r="N580">
        <v>50</v>
      </c>
      <c r="O580">
        <v>24</v>
      </c>
      <c r="P580">
        <v>41</v>
      </c>
    </row>
    <row r="581" spans="1:16" x14ac:dyDescent="0.25">
      <c r="A581">
        <v>5</v>
      </c>
      <c r="B581">
        <v>2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5" spans="1:16" x14ac:dyDescent="0.25">
      <c r="A585">
        <v>5</v>
      </c>
      <c r="B585">
        <v>2</v>
      </c>
      <c r="C585">
        <v>3</v>
      </c>
      <c r="D585">
        <v>1</v>
      </c>
      <c r="E585">
        <v>38</v>
      </c>
      <c r="F585">
        <v>54</v>
      </c>
      <c r="G585">
        <v>69</v>
      </c>
      <c r="H585">
        <v>31</v>
      </c>
      <c r="I585">
        <v>0</v>
      </c>
      <c r="J585">
        <v>38</v>
      </c>
      <c r="K585">
        <v>38</v>
      </c>
      <c r="L585">
        <v>8</v>
      </c>
      <c r="M585">
        <v>38</v>
      </c>
      <c r="N585">
        <v>92</v>
      </c>
      <c r="O585">
        <v>129</v>
      </c>
      <c r="P585">
        <v>69</v>
      </c>
    </row>
    <row r="588" spans="1:16" x14ac:dyDescent="0.25">
      <c r="A588">
        <v>5</v>
      </c>
      <c r="B588">
        <v>2</v>
      </c>
      <c r="C588">
        <v>4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16</v>
      </c>
      <c r="K588">
        <v>0</v>
      </c>
      <c r="L588">
        <v>0</v>
      </c>
      <c r="M588">
        <v>0</v>
      </c>
      <c r="N588">
        <v>23</v>
      </c>
      <c r="O588">
        <v>8</v>
      </c>
      <c r="P588">
        <v>0</v>
      </c>
    </row>
    <row r="589" spans="1:16" x14ac:dyDescent="0.25">
      <c r="A589">
        <v>5</v>
      </c>
      <c r="B589">
        <v>3</v>
      </c>
      <c r="C589">
        <v>1</v>
      </c>
      <c r="D589">
        <v>1</v>
      </c>
      <c r="E589">
        <v>41</v>
      </c>
      <c r="F589">
        <v>32</v>
      </c>
      <c r="G589">
        <v>38</v>
      </c>
      <c r="H589">
        <v>76</v>
      </c>
      <c r="I589">
        <v>44</v>
      </c>
      <c r="J589">
        <v>35</v>
      </c>
      <c r="K589">
        <v>0</v>
      </c>
      <c r="L589">
        <v>79</v>
      </c>
      <c r="M589">
        <v>82</v>
      </c>
      <c r="N589">
        <v>91</v>
      </c>
      <c r="O589">
        <v>41</v>
      </c>
      <c r="P589">
        <v>26</v>
      </c>
    </row>
    <row r="592" spans="1:16" x14ac:dyDescent="0.25">
      <c r="A592">
        <v>5</v>
      </c>
      <c r="B592">
        <v>3</v>
      </c>
      <c r="C592">
        <v>2</v>
      </c>
      <c r="D592">
        <v>2</v>
      </c>
      <c r="E592">
        <v>7</v>
      </c>
      <c r="F592">
        <v>16</v>
      </c>
      <c r="G592">
        <v>7</v>
      </c>
      <c r="H592">
        <v>19</v>
      </c>
      <c r="I592">
        <v>4</v>
      </c>
      <c r="J592">
        <v>7</v>
      </c>
      <c r="K592">
        <v>0</v>
      </c>
      <c r="L592">
        <v>7</v>
      </c>
      <c r="M592">
        <v>10</v>
      </c>
      <c r="N592">
        <v>10</v>
      </c>
      <c r="O592">
        <v>0</v>
      </c>
      <c r="P592">
        <v>10</v>
      </c>
    </row>
    <row r="593" spans="1:16" x14ac:dyDescent="0.25">
      <c r="A593">
        <v>5</v>
      </c>
      <c r="B593">
        <v>3</v>
      </c>
      <c r="C593">
        <v>3</v>
      </c>
      <c r="D593">
        <v>1</v>
      </c>
      <c r="E593">
        <v>126</v>
      </c>
      <c r="F593">
        <v>213</v>
      </c>
      <c r="G593">
        <v>219</v>
      </c>
      <c r="H593">
        <v>160</v>
      </c>
      <c r="I593">
        <v>254</v>
      </c>
      <c r="J593">
        <v>151</v>
      </c>
      <c r="K593">
        <v>148</v>
      </c>
      <c r="L593">
        <v>66</v>
      </c>
      <c r="M593">
        <v>188</v>
      </c>
      <c r="N593">
        <v>316</v>
      </c>
      <c r="O593">
        <v>273</v>
      </c>
      <c r="P593">
        <v>238</v>
      </c>
    </row>
    <row r="596" spans="1:16" x14ac:dyDescent="0.25">
      <c r="A596">
        <v>5</v>
      </c>
      <c r="B596">
        <v>3</v>
      </c>
      <c r="C596">
        <v>4</v>
      </c>
      <c r="D596">
        <v>2</v>
      </c>
      <c r="E596">
        <v>91</v>
      </c>
      <c r="F596">
        <v>194</v>
      </c>
      <c r="G596">
        <v>288</v>
      </c>
      <c r="H596">
        <v>129</v>
      </c>
      <c r="I596">
        <v>41</v>
      </c>
      <c r="J596">
        <v>94</v>
      </c>
      <c r="K596">
        <v>132</v>
      </c>
      <c r="L596">
        <v>85</v>
      </c>
      <c r="M596">
        <v>41</v>
      </c>
      <c r="N596">
        <v>119</v>
      </c>
      <c r="O596">
        <v>72</v>
      </c>
      <c r="P596">
        <v>94</v>
      </c>
    </row>
    <row r="597" spans="1:16" x14ac:dyDescent="0.25">
      <c r="A597">
        <v>5</v>
      </c>
      <c r="B597">
        <v>4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600" spans="1:16" x14ac:dyDescent="0.25">
      <c r="A600">
        <v>5</v>
      </c>
      <c r="B600">
        <v>4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5</v>
      </c>
      <c r="B601">
        <v>4</v>
      </c>
      <c r="C601">
        <v>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4" spans="1:16" x14ac:dyDescent="0.25">
      <c r="A604">
        <v>5</v>
      </c>
      <c r="B604">
        <v>4</v>
      </c>
      <c r="C604">
        <v>4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17" spans="1:16" x14ac:dyDescent="0.25">
      <c r="A617" t="s">
        <v>149</v>
      </c>
    </row>
    <row r="618" spans="1:16" x14ac:dyDescent="0.25">
      <c r="A618" t="s">
        <v>76</v>
      </c>
      <c r="B618" t="s">
        <v>77</v>
      </c>
      <c r="C618" t="s">
        <v>78</v>
      </c>
      <c r="D618" t="s">
        <v>79</v>
      </c>
      <c r="E618">
        <v>1</v>
      </c>
      <c r="F618">
        <v>2</v>
      </c>
      <c r="G618">
        <v>3</v>
      </c>
      <c r="H618">
        <v>4</v>
      </c>
      <c r="I618">
        <v>5</v>
      </c>
      <c r="J618">
        <v>6</v>
      </c>
      <c r="K618">
        <v>7</v>
      </c>
      <c r="L618">
        <v>8</v>
      </c>
      <c r="M618">
        <v>9</v>
      </c>
      <c r="N618">
        <v>10</v>
      </c>
      <c r="O618">
        <v>11</v>
      </c>
      <c r="P618">
        <v>12</v>
      </c>
    </row>
    <row r="627" spans="1:16" x14ac:dyDescent="0.25">
      <c r="A627">
        <v>1</v>
      </c>
      <c r="B627">
        <v>2</v>
      </c>
      <c r="C627">
        <v>1</v>
      </c>
      <c r="D627">
        <v>1</v>
      </c>
      <c r="E627">
        <v>4470</v>
      </c>
      <c r="F627">
        <v>4470</v>
      </c>
      <c r="G627">
        <v>4470</v>
      </c>
      <c r="H627">
        <v>4470</v>
      </c>
      <c r="I627">
        <v>4470</v>
      </c>
      <c r="J627">
        <v>4470</v>
      </c>
      <c r="K627">
        <v>4470</v>
      </c>
      <c r="L627">
        <v>4470</v>
      </c>
      <c r="M627">
        <v>4470</v>
      </c>
      <c r="N627">
        <v>4470</v>
      </c>
      <c r="O627">
        <v>4470</v>
      </c>
      <c r="P627">
        <v>4470</v>
      </c>
    </row>
    <row r="631" spans="1:16" x14ac:dyDescent="0.25">
      <c r="A631">
        <v>1</v>
      </c>
      <c r="B631">
        <v>2</v>
      </c>
      <c r="C631">
        <v>3</v>
      </c>
      <c r="D631">
        <v>1</v>
      </c>
      <c r="E631">
        <v>5630</v>
      </c>
      <c r="F631">
        <v>5630</v>
      </c>
      <c r="G631">
        <v>5630</v>
      </c>
      <c r="H631">
        <v>5630</v>
      </c>
      <c r="I631">
        <v>5630</v>
      </c>
      <c r="J631">
        <v>5630</v>
      </c>
      <c r="K631">
        <v>5630</v>
      </c>
      <c r="L631">
        <v>5630</v>
      </c>
      <c r="M631">
        <v>5630</v>
      </c>
      <c r="N631">
        <v>5630</v>
      </c>
      <c r="O631">
        <v>5630</v>
      </c>
      <c r="P631">
        <v>5630</v>
      </c>
    </row>
    <row r="634" spans="1:16" x14ac:dyDescent="0.25">
      <c r="A634">
        <v>1</v>
      </c>
      <c r="B634">
        <v>2</v>
      </c>
      <c r="C634">
        <v>4</v>
      </c>
      <c r="D634">
        <v>2</v>
      </c>
      <c r="E634">
        <v>5300</v>
      </c>
      <c r="F634">
        <v>5300</v>
      </c>
      <c r="G634">
        <v>5300</v>
      </c>
      <c r="H634">
        <v>5300</v>
      </c>
      <c r="I634">
        <v>5300</v>
      </c>
      <c r="J634">
        <v>5300</v>
      </c>
      <c r="K634">
        <v>5300</v>
      </c>
      <c r="L634">
        <v>5300</v>
      </c>
      <c r="M634">
        <v>5300</v>
      </c>
      <c r="N634">
        <v>5300</v>
      </c>
      <c r="O634">
        <v>5300</v>
      </c>
      <c r="P634">
        <v>5300</v>
      </c>
    </row>
    <row r="635" spans="1:16" x14ac:dyDescent="0.25">
      <c r="A635">
        <v>1</v>
      </c>
      <c r="B635">
        <v>3</v>
      </c>
      <c r="C635">
        <v>1</v>
      </c>
      <c r="D635">
        <v>1</v>
      </c>
      <c r="E635">
        <v>3980</v>
      </c>
      <c r="F635">
        <v>3980</v>
      </c>
      <c r="G635">
        <v>3980</v>
      </c>
      <c r="H635">
        <v>3980</v>
      </c>
      <c r="I635">
        <v>3980</v>
      </c>
      <c r="J635">
        <v>3980</v>
      </c>
      <c r="K635">
        <v>3980</v>
      </c>
      <c r="L635">
        <v>3980</v>
      </c>
      <c r="M635">
        <v>3980</v>
      </c>
      <c r="N635">
        <v>3980</v>
      </c>
      <c r="O635">
        <v>3980</v>
      </c>
      <c r="P635">
        <v>3980</v>
      </c>
    </row>
    <row r="639" spans="1:16" x14ac:dyDescent="0.25">
      <c r="A639">
        <v>1</v>
      </c>
      <c r="B639">
        <v>3</v>
      </c>
      <c r="C639">
        <v>3</v>
      </c>
      <c r="D639">
        <v>1</v>
      </c>
      <c r="E639">
        <v>5245</v>
      </c>
      <c r="F639">
        <v>5245</v>
      </c>
      <c r="G639">
        <v>5245</v>
      </c>
      <c r="H639">
        <v>5245</v>
      </c>
      <c r="I639">
        <v>5245</v>
      </c>
      <c r="J639">
        <v>5245</v>
      </c>
      <c r="K639">
        <v>5245</v>
      </c>
      <c r="L639">
        <v>5245</v>
      </c>
      <c r="M639">
        <v>5245</v>
      </c>
      <c r="N639">
        <v>5245</v>
      </c>
      <c r="O639">
        <v>5245</v>
      </c>
      <c r="P639">
        <v>5245</v>
      </c>
    </row>
    <row r="642" spans="1:16" x14ac:dyDescent="0.25">
      <c r="A642">
        <v>1</v>
      </c>
      <c r="B642">
        <v>3</v>
      </c>
      <c r="C642">
        <v>4</v>
      </c>
      <c r="D642">
        <v>2</v>
      </c>
      <c r="E642">
        <v>5300</v>
      </c>
      <c r="F642">
        <v>5300</v>
      </c>
      <c r="G642">
        <v>5300</v>
      </c>
      <c r="H642">
        <v>5300</v>
      </c>
      <c r="I642">
        <v>5300</v>
      </c>
      <c r="J642">
        <v>5300</v>
      </c>
      <c r="K642">
        <v>5300</v>
      </c>
      <c r="L642">
        <v>5300</v>
      </c>
      <c r="M642">
        <v>5300</v>
      </c>
      <c r="N642">
        <v>5300</v>
      </c>
      <c r="O642">
        <v>5300</v>
      </c>
      <c r="P642">
        <v>5300</v>
      </c>
    </row>
    <row r="643" spans="1:16" x14ac:dyDescent="0.25">
      <c r="A643">
        <v>1</v>
      </c>
      <c r="B643">
        <v>4</v>
      </c>
      <c r="C643">
        <v>1</v>
      </c>
      <c r="D643">
        <v>1</v>
      </c>
      <c r="E643">
        <v>3840</v>
      </c>
      <c r="F643">
        <v>3840</v>
      </c>
      <c r="G643">
        <v>3840</v>
      </c>
      <c r="H643">
        <v>3840</v>
      </c>
      <c r="I643">
        <v>3840</v>
      </c>
      <c r="J643">
        <v>3840</v>
      </c>
      <c r="K643">
        <v>3840</v>
      </c>
      <c r="L643">
        <v>3840</v>
      </c>
      <c r="M643">
        <v>3840</v>
      </c>
      <c r="N643">
        <v>3840</v>
      </c>
      <c r="O643">
        <v>3840</v>
      </c>
      <c r="P643">
        <v>3840</v>
      </c>
    </row>
    <row r="646" spans="1:16" x14ac:dyDescent="0.25">
      <c r="A646">
        <v>1</v>
      </c>
      <c r="B646">
        <v>4</v>
      </c>
      <c r="C646">
        <v>2</v>
      </c>
      <c r="D646">
        <v>2</v>
      </c>
      <c r="E646">
        <v>7590</v>
      </c>
      <c r="F646">
        <v>7590</v>
      </c>
      <c r="G646">
        <v>7590</v>
      </c>
      <c r="H646">
        <v>7590</v>
      </c>
      <c r="I646">
        <v>7590</v>
      </c>
      <c r="J646">
        <v>7590</v>
      </c>
      <c r="K646">
        <v>7590</v>
      </c>
      <c r="L646">
        <v>7590</v>
      </c>
      <c r="M646">
        <v>7590</v>
      </c>
      <c r="N646">
        <v>7590</v>
      </c>
      <c r="O646">
        <v>7590</v>
      </c>
      <c r="P646">
        <v>7590</v>
      </c>
    </row>
    <row r="647" spans="1:16" x14ac:dyDescent="0.25">
      <c r="A647">
        <v>1</v>
      </c>
      <c r="B647">
        <v>4</v>
      </c>
      <c r="C647">
        <v>3</v>
      </c>
      <c r="D647">
        <v>1</v>
      </c>
      <c r="E647">
        <v>5315</v>
      </c>
      <c r="F647">
        <v>5315</v>
      </c>
      <c r="G647">
        <v>5315</v>
      </c>
      <c r="H647">
        <v>5315</v>
      </c>
      <c r="I647">
        <v>5315</v>
      </c>
      <c r="J647">
        <v>5315</v>
      </c>
      <c r="K647">
        <v>5315</v>
      </c>
      <c r="L647">
        <v>5315</v>
      </c>
      <c r="M647">
        <v>5315</v>
      </c>
      <c r="N647">
        <v>5315</v>
      </c>
      <c r="O647">
        <v>5315</v>
      </c>
      <c r="P647">
        <v>5315</v>
      </c>
    </row>
    <row r="650" spans="1:16" x14ac:dyDescent="0.25">
      <c r="A650">
        <v>1</v>
      </c>
      <c r="B650">
        <v>4</v>
      </c>
      <c r="C650">
        <v>4</v>
      </c>
      <c r="D650">
        <v>2</v>
      </c>
      <c r="E650">
        <v>6315</v>
      </c>
      <c r="F650">
        <v>6315</v>
      </c>
      <c r="G650">
        <v>6315</v>
      </c>
      <c r="H650">
        <v>6315</v>
      </c>
      <c r="I650">
        <v>6315</v>
      </c>
      <c r="J650">
        <v>6315</v>
      </c>
      <c r="K650">
        <v>6315</v>
      </c>
      <c r="L650">
        <v>6315</v>
      </c>
      <c r="M650">
        <v>6315</v>
      </c>
      <c r="N650">
        <v>6315</v>
      </c>
      <c r="O650">
        <v>6315</v>
      </c>
      <c r="P650">
        <v>6315</v>
      </c>
    </row>
    <row r="651" spans="1:16" x14ac:dyDescent="0.25">
      <c r="A651">
        <v>1</v>
      </c>
      <c r="B651">
        <v>5</v>
      </c>
      <c r="C651">
        <v>1</v>
      </c>
      <c r="D651">
        <v>1</v>
      </c>
      <c r="E651">
        <v>6270</v>
      </c>
      <c r="F651">
        <v>6270</v>
      </c>
      <c r="G651">
        <v>6270</v>
      </c>
      <c r="H651">
        <v>6270</v>
      </c>
      <c r="I651">
        <v>6270</v>
      </c>
      <c r="J651">
        <v>6270</v>
      </c>
      <c r="K651">
        <v>6270</v>
      </c>
      <c r="L651">
        <v>6270</v>
      </c>
      <c r="M651">
        <v>6270</v>
      </c>
      <c r="N651">
        <v>6270</v>
      </c>
      <c r="O651">
        <v>6270</v>
      </c>
      <c r="P651">
        <v>6270</v>
      </c>
    </row>
    <row r="655" spans="1:16" x14ac:dyDescent="0.25">
      <c r="A655">
        <v>1</v>
      </c>
      <c r="B655">
        <v>5</v>
      </c>
      <c r="C655">
        <v>3</v>
      </c>
      <c r="D655">
        <v>1</v>
      </c>
      <c r="E655">
        <v>5610</v>
      </c>
      <c r="F655">
        <v>5610</v>
      </c>
      <c r="G655">
        <v>5610</v>
      </c>
      <c r="H655">
        <v>5610</v>
      </c>
      <c r="I655">
        <v>5610</v>
      </c>
      <c r="J655">
        <v>5610</v>
      </c>
      <c r="K655">
        <v>5610</v>
      </c>
      <c r="L655">
        <v>5610</v>
      </c>
      <c r="M655">
        <v>5610</v>
      </c>
      <c r="N655">
        <v>5610</v>
      </c>
      <c r="O655">
        <v>5610</v>
      </c>
      <c r="P655">
        <v>5610</v>
      </c>
    </row>
    <row r="659" spans="1:16" x14ac:dyDescent="0.25">
      <c r="A659">
        <v>2</v>
      </c>
      <c r="B659">
        <v>1</v>
      </c>
      <c r="C659">
        <v>1</v>
      </c>
      <c r="D659">
        <v>1</v>
      </c>
      <c r="E659">
        <v>8210</v>
      </c>
      <c r="F659">
        <v>8210</v>
      </c>
      <c r="G659">
        <v>8210</v>
      </c>
      <c r="H659">
        <v>8210</v>
      </c>
      <c r="I659">
        <v>8210</v>
      </c>
      <c r="J659">
        <v>8210</v>
      </c>
      <c r="K659">
        <v>8210</v>
      </c>
      <c r="L659">
        <v>8210</v>
      </c>
      <c r="M659">
        <v>8210</v>
      </c>
      <c r="N659">
        <v>8210</v>
      </c>
      <c r="O659">
        <v>8210</v>
      </c>
      <c r="P659">
        <v>8210</v>
      </c>
    </row>
    <row r="662" spans="1:16" x14ac:dyDescent="0.25">
      <c r="A662">
        <v>2</v>
      </c>
      <c r="B662">
        <v>1</v>
      </c>
      <c r="C662">
        <v>2</v>
      </c>
      <c r="D662">
        <v>2</v>
      </c>
      <c r="E662">
        <v>5200</v>
      </c>
      <c r="F662">
        <v>5200</v>
      </c>
      <c r="G662">
        <v>5200</v>
      </c>
      <c r="H662">
        <v>5200</v>
      </c>
      <c r="I662">
        <v>5200</v>
      </c>
      <c r="J662">
        <v>5200</v>
      </c>
      <c r="K662">
        <v>5200</v>
      </c>
      <c r="L662">
        <v>5200</v>
      </c>
      <c r="M662">
        <v>5200</v>
      </c>
      <c r="N662">
        <v>5200</v>
      </c>
      <c r="O662">
        <v>5200</v>
      </c>
      <c r="P662">
        <v>5200</v>
      </c>
    </row>
    <row r="663" spans="1:16" x14ac:dyDescent="0.25">
      <c r="A663">
        <v>2</v>
      </c>
      <c r="B663">
        <v>1</v>
      </c>
      <c r="C663">
        <v>3</v>
      </c>
      <c r="D663">
        <v>1</v>
      </c>
      <c r="E663">
        <v>9602</v>
      </c>
      <c r="F663">
        <v>9602</v>
      </c>
      <c r="G663">
        <v>9602</v>
      </c>
      <c r="H663">
        <v>9602</v>
      </c>
      <c r="I663">
        <v>9602</v>
      </c>
      <c r="J663">
        <v>9602</v>
      </c>
      <c r="K663">
        <v>9602</v>
      </c>
      <c r="L663">
        <v>9602</v>
      </c>
      <c r="M663">
        <v>9602</v>
      </c>
      <c r="N663">
        <v>9602</v>
      </c>
      <c r="O663">
        <v>9602</v>
      </c>
      <c r="P663">
        <v>9602</v>
      </c>
    </row>
    <row r="666" spans="1:16" x14ac:dyDescent="0.25">
      <c r="A666">
        <v>2</v>
      </c>
      <c r="B666">
        <v>1</v>
      </c>
      <c r="C666">
        <v>4</v>
      </c>
      <c r="D666">
        <v>2</v>
      </c>
      <c r="E666">
        <v>10600</v>
      </c>
      <c r="F666">
        <v>10600</v>
      </c>
      <c r="G666">
        <v>10600</v>
      </c>
      <c r="H666">
        <v>10600</v>
      </c>
      <c r="I666">
        <v>10600</v>
      </c>
      <c r="J666">
        <v>10600</v>
      </c>
      <c r="K666">
        <v>10600</v>
      </c>
      <c r="L666">
        <v>10600</v>
      </c>
      <c r="M666">
        <v>10600</v>
      </c>
      <c r="N666">
        <v>10600</v>
      </c>
      <c r="O666">
        <v>10600</v>
      </c>
      <c r="P666">
        <v>10600</v>
      </c>
    </row>
    <row r="675" spans="1:16" x14ac:dyDescent="0.25">
      <c r="A675">
        <v>2</v>
      </c>
      <c r="B675">
        <v>3</v>
      </c>
      <c r="C675">
        <v>1</v>
      </c>
      <c r="D675">
        <v>1</v>
      </c>
      <c r="E675">
        <v>2640</v>
      </c>
      <c r="F675">
        <v>2640</v>
      </c>
      <c r="G675">
        <v>2640</v>
      </c>
      <c r="H675">
        <v>2640</v>
      </c>
      <c r="I675">
        <v>2640</v>
      </c>
      <c r="J675">
        <v>2640</v>
      </c>
      <c r="K675">
        <v>2640</v>
      </c>
      <c r="L675">
        <v>2640</v>
      </c>
      <c r="M675">
        <v>2640</v>
      </c>
      <c r="N675">
        <v>2640</v>
      </c>
      <c r="O675">
        <v>2640</v>
      </c>
      <c r="P675">
        <v>2640</v>
      </c>
    </row>
    <row r="679" spans="1:16" x14ac:dyDescent="0.25">
      <c r="A679">
        <v>2</v>
      </c>
      <c r="B679">
        <v>3</v>
      </c>
      <c r="C679">
        <v>3</v>
      </c>
      <c r="D679">
        <v>1</v>
      </c>
      <c r="E679">
        <v>3300</v>
      </c>
      <c r="F679">
        <v>3300</v>
      </c>
      <c r="G679">
        <v>3300</v>
      </c>
      <c r="H679">
        <v>3300</v>
      </c>
      <c r="I679">
        <v>3300</v>
      </c>
      <c r="J679">
        <v>3300</v>
      </c>
      <c r="K679">
        <v>3300</v>
      </c>
      <c r="L679">
        <v>3300</v>
      </c>
      <c r="M679">
        <v>3300</v>
      </c>
      <c r="N679">
        <v>3300</v>
      </c>
      <c r="O679">
        <v>3300</v>
      </c>
      <c r="P679">
        <v>3300</v>
      </c>
    </row>
    <row r="683" spans="1:16" x14ac:dyDescent="0.25">
      <c r="A683">
        <v>2</v>
      </c>
      <c r="B683">
        <v>4</v>
      </c>
      <c r="C683">
        <v>1</v>
      </c>
      <c r="D683">
        <v>1</v>
      </c>
      <c r="E683">
        <v>4400</v>
      </c>
      <c r="F683">
        <v>4400</v>
      </c>
      <c r="G683">
        <v>4400</v>
      </c>
      <c r="H683">
        <v>4400</v>
      </c>
      <c r="I683">
        <v>4400</v>
      </c>
      <c r="J683">
        <v>4400</v>
      </c>
      <c r="K683">
        <v>4400</v>
      </c>
      <c r="L683">
        <v>4400</v>
      </c>
      <c r="M683">
        <v>4400</v>
      </c>
      <c r="N683">
        <v>4400</v>
      </c>
      <c r="O683">
        <v>4400</v>
      </c>
      <c r="P683">
        <v>4400</v>
      </c>
    </row>
    <row r="686" spans="1:16" x14ac:dyDescent="0.25">
      <c r="A686">
        <v>2</v>
      </c>
      <c r="B686">
        <v>4</v>
      </c>
      <c r="C686">
        <v>2</v>
      </c>
      <c r="D686">
        <v>2</v>
      </c>
      <c r="E686">
        <v>6600</v>
      </c>
      <c r="F686">
        <v>6600</v>
      </c>
      <c r="G686">
        <v>6600</v>
      </c>
      <c r="H686">
        <v>6600</v>
      </c>
      <c r="I686">
        <v>6600</v>
      </c>
      <c r="J686">
        <v>6600</v>
      </c>
      <c r="K686">
        <v>6600</v>
      </c>
      <c r="L686">
        <v>6600</v>
      </c>
      <c r="M686">
        <v>6600</v>
      </c>
      <c r="N686">
        <v>6600</v>
      </c>
      <c r="O686">
        <v>6600</v>
      </c>
      <c r="P686">
        <v>6600</v>
      </c>
    </row>
    <row r="687" spans="1:16" x14ac:dyDescent="0.25">
      <c r="A687">
        <v>2</v>
      </c>
      <c r="B687">
        <v>4</v>
      </c>
      <c r="C687">
        <v>3</v>
      </c>
      <c r="D687">
        <v>1</v>
      </c>
      <c r="E687">
        <v>5060</v>
      </c>
      <c r="F687">
        <v>5060</v>
      </c>
      <c r="G687">
        <v>5060</v>
      </c>
      <c r="H687">
        <v>5060</v>
      </c>
      <c r="I687">
        <v>5060</v>
      </c>
      <c r="J687">
        <v>5060</v>
      </c>
      <c r="K687">
        <v>5060</v>
      </c>
      <c r="L687">
        <v>5060</v>
      </c>
      <c r="M687">
        <v>5060</v>
      </c>
      <c r="N687">
        <v>5060</v>
      </c>
      <c r="O687">
        <v>5060</v>
      </c>
      <c r="P687">
        <v>5060</v>
      </c>
    </row>
    <row r="690" spans="1:16" x14ac:dyDescent="0.25">
      <c r="A690">
        <v>2</v>
      </c>
      <c r="B690">
        <v>4</v>
      </c>
      <c r="C690">
        <v>4</v>
      </c>
      <c r="D690">
        <v>2</v>
      </c>
      <c r="E690">
        <v>7260</v>
      </c>
      <c r="F690">
        <v>7260</v>
      </c>
      <c r="G690">
        <v>7260</v>
      </c>
      <c r="H690">
        <v>7260</v>
      </c>
      <c r="I690">
        <v>7260</v>
      </c>
      <c r="J690">
        <v>7260</v>
      </c>
      <c r="K690">
        <v>7260</v>
      </c>
      <c r="L690">
        <v>7260</v>
      </c>
      <c r="M690">
        <v>7260</v>
      </c>
      <c r="N690">
        <v>7260</v>
      </c>
      <c r="O690">
        <v>7260</v>
      </c>
      <c r="P690">
        <v>7260</v>
      </c>
    </row>
    <row r="699" spans="1:16" x14ac:dyDescent="0.25">
      <c r="A699">
        <v>3</v>
      </c>
      <c r="B699">
        <v>1</v>
      </c>
      <c r="C699">
        <v>1</v>
      </c>
      <c r="D699">
        <v>1</v>
      </c>
      <c r="E699">
        <v>8455</v>
      </c>
      <c r="F699">
        <v>8455</v>
      </c>
      <c r="G699">
        <v>8455</v>
      </c>
      <c r="H699">
        <v>8455</v>
      </c>
      <c r="I699">
        <v>8455</v>
      </c>
      <c r="J699">
        <v>8455</v>
      </c>
      <c r="K699">
        <v>8455</v>
      </c>
      <c r="L699">
        <v>8455</v>
      </c>
      <c r="M699">
        <v>8455</v>
      </c>
      <c r="N699">
        <v>8455</v>
      </c>
      <c r="O699">
        <v>8455</v>
      </c>
      <c r="P699">
        <v>8455</v>
      </c>
    </row>
    <row r="703" spans="1:16" x14ac:dyDescent="0.25">
      <c r="A703">
        <v>3</v>
      </c>
      <c r="B703">
        <v>1</v>
      </c>
      <c r="C703">
        <v>3</v>
      </c>
      <c r="D703">
        <v>1</v>
      </c>
      <c r="E703">
        <v>10170</v>
      </c>
      <c r="F703">
        <v>10170</v>
      </c>
      <c r="G703">
        <v>10170</v>
      </c>
      <c r="H703">
        <v>10170</v>
      </c>
      <c r="I703">
        <v>10170</v>
      </c>
      <c r="J703">
        <v>10170</v>
      </c>
      <c r="K703">
        <v>10170</v>
      </c>
      <c r="L703">
        <v>10170</v>
      </c>
      <c r="M703">
        <v>10170</v>
      </c>
      <c r="N703">
        <v>10170</v>
      </c>
      <c r="O703">
        <v>10170</v>
      </c>
      <c r="P703">
        <v>10170</v>
      </c>
    </row>
    <row r="706" spans="1:16" x14ac:dyDescent="0.25">
      <c r="A706">
        <v>3</v>
      </c>
      <c r="B706">
        <v>1</v>
      </c>
      <c r="C706">
        <v>4</v>
      </c>
      <c r="D706">
        <v>2</v>
      </c>
      <c r="E706">
        <v>11170</v>
      </c>
      <c r="F706">
        <v>11170</v>
      </c>
      <c r="G706">
        <v>11170</v>
      </c>
      <c r="H706">
        <v>11170</v>
      </c>
      <c r="I706">
        <v>11170</v>
      </c>
      <c r="J706">
        <v>11170</v>
      </c>
      <c r="K706">
        <v>11170</v>
      </c>
      <c r="L706">
        <v>11170</v>
      </c>
      <c r="M706">
        <v>11170</v>
      </c>
      <c r="N706">
        <v>11170</v>
      </c>
      <c r="O706">
        <v>11170</v>
      </c>
      <c r="P706">
        <v>11170</v>
      </c>
    </row>
    <row r="707" spans="1:16" x14ac:dyDescent="0.25">
      <c r="A707">
        <v>3</v>
      </c>
      <c r="B707">
        <v>2</v>
      </c>
      <c r="C707">
        <v>1</v>
      </c>
      <c r="D707">
        <v>1</v>
      </c>
      <c r="E707">
        <v>2860</v>
      </c>
      <c r="F707">
        <v>2860</v>
      </c>
      <c r="G707">
        <v>2860</v>
      </c>
      <c r="H707">
        <v>2860</v>
      </c>
      <c r="I707">
        <v>2860</v>
      </c>
      <c r="J707">
        <v>2860</v>
      </c>
      <c r="K707">
        <v>2860</v>
      </c>
      <c r="L707">
        <v>2860</v>
      </c>
      <c r="M707">
        <v>2860</v>
      </c>
      <c r="N707">
        <v>2860</v>
      </c>
      <c r="O707">
        <v>2860</v>
      </c>
      <c r="P707">
        <v>2860</v>
      </c>
    </row>
    <row r="710" spans="1:16" x14ac:dyDescent="0.25">
      <c r="A710">
        <v>3</v>
      </c>
      <c r="B710">
        <v>2</v>
      </c>
      <c r="C710">
        <v>2</v>
      </c>
      <c r="D710">
        <v>2</v>
      </c>
      <c r="E710">
        <v>4100</v>
      </c>
      <c r="F710">
        <v>4100</v>
      </c>
      <c r="G710">
        <v>4100</v>
      </c>
      <c r="H710">
        <v>4100</v>
      </c>
      <c r="I710">
        <v>4100</v>
      </c>
      <c r="J710">
        <v>4100</v>
      </c>
      <c r="K710">
        <v>4100</v>
      </c>
      <c r="L710">
        <v>4100</v>
      </c>
      <c r="M710">
        <v>4100</v>
      </c>
      <c r="N710">
        <v>4100</v>
      </c>
      <c r="O710">
        <v>4100</v>
      </c>
      <c r="P710">
        <v>4100</v>
      </c>
    </row>
    <row r="711" spans="1:16" x14ac:dyDescent="0.25">
      <c r="A711">
        <v>3</v>
      </c>
      <c r="B711">
        <v>2</v>
      </c>
      <c r="C711">
        <v>3</v>
      </c>
      <c r="D711">
        <v>1</v>
      </c>
      <c r="E711">
        <v>3520</v>
      </c>
      <c r="F711">
        <v>3520</v>
      </c>
      <c r="G711">
        <v>3520</v>
      </c>
      <c r="H711">
        <v>3520</v>
      </c>
      <c r="I711">
        <v>3520</v>
      </c>
      <c r="J711">
        <v>3520</v>
      </c>
      <c r="K711">
        <v>3520</v>
      </c>
      <c r="L711">
        <v>3520</v>
      </c>
      <c r="M711">
        <v>3520</v>
      </c>
      <c r="N711">
        <v>3520</v>
      </c>
      <c r="O711">
        <v>3520</v>
      </c>
      <c r="P711">
        <v>3520</v>
      </c>
    </row>
    <row r="714" spans="1:16" x14ac:dyDescent="0.25">
      <c r="A714">
        <v>3</v>
      </c>
      <c r="B714">
        <v>2</v>
      </c>
      <c r="C714">
        <v>4</v>
      </c>
      <c r="D714">
        <v>2</v>
      </c>
      <c r="E714">
        <v>5720</v>
      </c>
      <c r="F714">
        <v>5720</v>
      </c>
      <c r="G714">
        <v>5720</v>
      </c>
      <c r="H714">
        <v>5720</v>
      </c>
      <c r="I714">
        <v>5720</v>
      </c>
      <c r="J714">
        <v>5720</v>
      </c>
      <c r="K714">
        <v>5720</v>
      </c>
      <c r="L714">
        <v>5720</v>
      </c>
      <c r="M714">
        <v>5720</v>
      </c>
      <c r="N714">
        <v>5720</v>
      </c>
      <c r="O714">
        <v>5720</v>
      </c>
      <c r="P714">
        <v>5720</v>
      </c>
    </row>
    <row r="723" spans="1:16" x14ac:dyDescent="0.25">
      <c r="A723">
        <v>3</v>
      </c>
      <c r="B723">
        <v>4</v>
      </c>
      <c r="C723">
        <v>1</v>
      </c>
      <c r="D723">
        <v>1</v>
      </c>
      <c r="E723">
        <v>3190</v>
      </c>
      <c r="F723">
        <v>3190</v>
      </c>
      <c r="G723">
        <v>3190</v>
      </c>
      <c r="H723">
        <v>3190</v>
      </c>
      <c r="I723">
        <v>3190</v>
      </c>
      <c r="J723">
        <v>3190</v>
      </c>
      <c r="K723">
        <v>3190</v>
      </c>
      <c r="L723">
        <v>3190</v>
      </c>
      <c r="M723">
        <v>3190</v>
      </c>
      <c r="N723">
        <v>3190</v>
      </c>
      <c r="O723">
        <v>3190</v>
      </c>
      <c r="P723">
        <v>3190</v>
      </c>
    </row>
    <row r="726" spans="1:16" x14ac:dyDescent="0.25">
      <c r="A726">
        <v>3</v>
      </c>
      <c r="B726">
        <v>4</v>
      </c>
      <c r="C726">
        <v>2</v>
      </c>
      <c r="D726">
        <v>2</v>
      </c>
      <c r="E726">
        <v>3600</v>
      </c>
      <c r="F726">
        <v>3600</v>
      </c>
      <c r="G726">
        <v>3600</v>
      </c>
      <c r="H726">
        <v>3600</v>
      </c>
      <c r="I726">
        <v>3600</v>
      </c>
      <c r="J726">
        <v>3600</v>
      </c>
      <c r="K726">
        <v>3600</v>
      </c>
      <c r="L726">
        <v>3600</v>
      </c>
      <c r="M726">
        <v>3600</v>
      </c>
      <c r="N726">
        <v>3600</v>
      </c>
      <c r="O726">
        <v>3600</v>
      </c>
      <c r="P726">
        <v>3600</v>
      </c>
    </row>
    <row r="727" spans="1:16" x14ac:dyDescent="0.25">
      <c r="A727">
        <v>3</v>
      </c>
      <c r="B727">
        <v>4</v>
      </c>
      <c r="C727">
        <v>3</v>
      </c>
      <c r="D727">
        <v>1</v>
      </c>
      <c r="E727">
        <v>3850</v>
      </c>
      <c r="F727">
        <v>3850</v>
      </c>
      <c r="G727">
        <v>3850</v>
      </c>
      <c r="H727">
        <v>3850</v>
      </c>
      <c r="I727">
        <v>3850</v>
      </c>
      <c r="J727">
        <v>3850</v>
      </c>
      <c r="K727">
        <v>3850</v>
      </c>
      <c r="L727">
        <v>3850</v>
      </c>
      <c r="M727">
        <v>3850</v>
      </c>
      <c r="N727">
        <v>3850</v>
      </c>
      <c r="O727">
        <v>3850</v>
      </c>
      <c r="P727">
        <v>3850</v>
      </c>
    </row>
    <row r="730" spans="1:16" x14ac:dyDescent="0.25">
      <c r="A730">
        <v>3</v>
      </c>
      <c r="B730">
        <v>4</v>
      </c>
      <c r="C730">
        <v>4</v>
      </c>
      <c r="D730">
        <v>2</v>
      </c>
      <c r="E730">
        <v>6050</v>
      </c>
      <c r="F730">
        <v>6050</v>
      </c>
      <c r="G730">
        <v>6050</v>
      </c>
      <c r="H730">
        <v>6050</v>
      </c>
      <c r="I730">
        <v>6050</v>
      </c>
      <c r="J730">
        <v>6050</v>
      </c>
      <c r="K730">
        <v>6050</v>
      </c>
      <c r="L730">
        <v>6050</v>
      </c>
      <c r="M730">
        <v>6050</v>
      </c>
      <c r="N730">
        <v>6050</v>
      </c>
      <c r="O730">
        <v>6050</v>
      </c>
      <c r="P730">
        <v>6050</v>
      </c>
    </row>
    <row r="731" spans="1:16" x14ac:dyDescent="0.25">
      <c r="A731">
        <v>3</v>
      </c>
      <c r="B731">
        <v>5</v>
      </c>
      <c r="C731">
        <v>1</v>
      </c>
      <c r="D731">
        <v>1</v>
      </c>
      <c r="E731">
        <v>3850</v>
      </c>
      <c r="F731">
        <v>3850</v>
      </c>
      <c r="G731">
        <v>3850</v>
      </c>
      <c r="H731">
        <v>3850</v>
      </c>
      <c r="I731">
        <v>3850</v>
      </c>
      <c r="J731">
        <v>3850</v>
      </c>
      <c r="K731">
        <v>3850</v>
      </c>
      <c r="L731">
        <v>3850</v>
      </c>
      <c r="M731">
        <v>3850</v>
      </c>
      <c r="N731">
        <v>3850</v>
      </c>
      <c r="O731">
        <v>3850</v>
      </c>
      <c r="P731">
        <v>3850</v>
      </c>
    </row>
    <row r="735" spans="1:16" x14ac:dyDescent="0.25">
      <c r="A735">
        <v>3</v>
      </c>
      <c r="B735">
        <v>5</v>
      </c>
      <c r="C735">
        <v>3</v>
      </c>
      <c r="D735">
        <v>1</v>
      </c>
      <c r="E735">
        <v>4510</v>
      </c>
      <c r="F735">
        <v>4510</v>
      </c>
      <c r="G735">
        <v>4510</v>
      </c>
      <c r="H735">
        <v>4510</v>
      </c>
      <c r="I735">
        <v>4510</v>
      </c>
      <c r="J735">
        <v>4510</v>
      </c>
      <c r="K735">
        <v>4510</v>
      </c>
      <c r="L735">
        <v>4510</v>
      </c>
      <c r="M735">
        <v>4510</v>
      </c>
      <c r="N735">
        <v>4510</v>
      </c>
      <c r="O735">
        <v>4510</v>
      </c>
      <c r="P735">
        <v>4510</v>
      </c>
    </row>
    <row r="739" spans="1:16" x14ac:dyDescent="0.25">
      <c r="A739">
        <v>4</v>
      </c>
      <c r="B739">
        <v>1</v>
      </c>
      <c r="C739">
        <v>1</v>
      </c>
      <c r="D739">
        <v>1</v>
      </c>
      <c r="E739">
        <v>10360</v>
      </c>
      <c r="F739">
        <v>10360</v>
      </c>
      <c r="G739">
        <v>10360</v>
      </c>
      <c r="H739">
        <v>10360</v>
      </c>
      <c r="I739">
        <v>10360</v>
      </c>
      <c r="J739">
        <v>10360</v>
      </c>
      <c r="K739">
        <v>10360</v>
      </c>
      <c r="L739">
        <v>10360</v>
      </c>
      <c r="M739">
        <v>10360</v>
      </c>
      <c r="N739">
        <v>10360</v>
      </c>
      <c r="O739">
        <v>10360</v>
      </c>
      <c r="P739">
        <v>10360</v>
      </c>
    </row>
    <row r="742" spans="1:16" x14ac:dyDescent="0.25">
      <c r="A742">
        <v>4</v>
      </c>
      <c r="B742">
        <v>1</v>
      </c>
      <c r="C742">
        <v>2</v>
      </c>
      <c r="D742">
        <v>2</v>
      </c>
      <c r="E742">
        <v>6100</v>
      </c>
      <c r="F742">
        <v>6100</v>
      </c>
      <c r="G742">
        <v>6100</v>
      </c>
      <c r="H742">
        <v>6100</v>
      </c>
      <c r="I742">
        <v>6100</v>
      </c>
      <c r="J742">
        <v>6100</v>
      </c>
      <c r="K742">
        <v>6100</v>
      </c>
      <c r="L742">
        <v>6100</v>
      </c>
      <c r="M742">
        <v>6100</v>
      </c>
      <c r="N742">
        <v>6100</v>
      </c>
      <c r="O742">
        <v>6100</v>
      </c>
      <c r="P742">
        <v>6100</v>
      </c>
    </row>
    <row r="743" spans="1:16" x14ac:dyDescent="0.25">
      <c r="A743">
        <v>4</v>
      </c>
      <c r="B743">
        <v>1</v>
      </c>
      <c r="C743">
        <v>3</v>
      </c>
      <c r="D743">
        <v>1</v>
      </c>
      <c r="E743">
        <v>12935</v>
      </c>
      <c r="F743">
        <v>12935</v>
      </c>
      <c r="G743">
        <v>12935</v>
      </c>
      <c r="H743">
        <v>12935</v>
      </c>
      <c r="I743">
        <v>12935</v>
      </c>
      <c r="J743">
        <v>12935</v>
      </c>
      <c r="K743">
        <v>12935</v>
      </c>
      <c r="L743">
        <v>12935</v>
      </c>
      <c r="M743">
        <v>12935</v>
      </c>
      <c r="N743">
        <v>12935</v>
      </c>
      <c r="O743">
        <v>12935</v>
      </c>
      <c r="P743">
        <v>12935</v>
      </c>
    </row>
    <row r="746" spans="1:16" x14ac:dyDescent="0.25">
      <c r="A746">
        <v>4</v>
      </c>
      <c r="B746">
        <v>1</v>
      </c>
      <c r="C746">
        <v>4</v>
      </c>
      <c r="D746">
        <v>2</v>
      </c>
      <c r="E746">
        <v>13930</v>
      </c>
      <c r="F746">
        <v>13930</v>
      </c>
      <c r="G746">
        <v>13930</v>
      </c>
      <c r="H746">
        <v>13930</v>
      </c>
      <c r="I746">
        <v>13930</v>
      </c>
      <c r="J746">
        <v>13930</v>
      </c>
      <c r="K746">
        <v>13930</v>
      </c>
      <c r="L746">
        <v>13930</v>
      </c>
      <c r="M746">
        <v>13930</v>
      </c>
      <c r="N746">
        <v>13930</v>
      </c>
      <c r="O746">
        <v>13930</v>
      </c>
      <c r="P746">
        <v>13930</v>
      </c>
    </row>
    <row r="747" spans="1:16" x14ac:dyDescent="0.25">
      <c r="A747">
        <v>4</v>
      </c>
      <c r="B747">
        <v>2</v>
      </c>
      <c r="C747">
        <v>1</v>
      </c>
      <c r="D747">
        <v>1</v>
      </c>
      <c r="E747">
        <v>5001</v>
      </c>
      <c r="F747">
        <v>5001</v>
      </c>
      <c r="G747">
        <v>5001</v>
      </c>
      <c r="H747">
        <v>5001</v>
      </c>
      <c r="I747">
        <v>5001</v>
      </c>
      <c r="J747">
        <v>5001</v>
      </c>
      <c r="K747">
        <v>5001</v>
      </c>
      <c r="L747">
        <v>5001</v>
      </c>
      <c r="M747">
        <v>5001</v>
      </c>
      <c r="N747">
        <v>5001</v>
      </c>
      <c r="O747">
        <v>5001</v>
      </c>
      <c r="P747">
        <v>5001</v>
      </c>
    </row>
    <row r="750" spans="1:16" x14ac:dyDescent="0.25">
      <c r="A750">
        <v>4</v>
      </c>
      <c r="B750">
        <v>2</v>
      </c>
      <c r="C750">
        <v>2</v>
      </c>
      <c r="D750">
        <v>2</v>
      </c>
      <c r="E750">
        <v>4900</v>
      </c>
      <c r="F750">
        <v>4900</v>
      </c>
      <c r="G750">
        <v>4900</v>
      </c>
      <c r="H750">
        <v>4900</v>
      </c>
      <c r="I750">
        <v>4900</v>
      </c>
      <c r="J750">
        <v>4900</v>
      </c>
      <c r="K750">
        <v>4900</v>
      </c>
      <c r="L750">
        <v>4900</v>
      </c>
      <c r="M750">
        <v>4900</v>
      </c>
      <c r="N750">
        <v>4900</v>
      </c>
      <c r="O750">
        <v>4900</v>
      </c>
      <c r="P750">
        <v>4900</v>
      </c>
    </row>
    <row r="751" spans="1:16" x14ac:dyDescent="0.25">
      <c r="A751">
        <v>4</v>
      </c>
      <c r="B751">
        <v>2</v>
      </c>
      <c r="C751">
        <v>3</v>
      </c>
      <c r="D751">
        <v>1</v>
      </c>
      <c r="E751">
        <v>6725.02</v>
      </c>
      <c r="F751">
        <v>6725.02</v>
      </c>
      <c r="G751">
        <v>6725.02</v>
      </c>
      <c r="H751">
        <v>6725.02</v>
      </c>
      <c r="I751">
        <v>6725.02</v>
      </c>
      <c r="J751">
        <v>6725.02</v>
      </c>
      <c r="K751">
        <v>6725.02</v>
      </c>
      <c r="L751">
        <v>6725.02</v>
      </c>
      <c r="M751">
        <v>6725.02</v>
      </c>
      <c r="N751">
        <v>6725.02</v>
      </c>
      <c r="O751">
        <v>6725.02</v>
      </c>
      <c r="P751">
        <v>6725.02</v>
      </c>
    </row>
    <row r="754" spans="1:16" x14ac:dyDescent="0.25">
      <c r="A754">
        <v>4</v>
      </c>
      <c r="B754">
        <v>2</v>
      </c>
      <c r="C754">
        <v>4</v>
      </c>
      <c r="D754">
        <v>2</v>
      </c>
      <c r="E754">
        <v>7725</v>
      </c>
      <c r="F754">
        <v>7725</v>
      </c>
      <c r="G754">
        <v>7725</v>
      </c>
      <c r="H754">
        <v>7725</v>
      </c>
      <c r="I754">
        <v>7725</v>
      </c>
      <c r="J754">
        <v>7725</v>
      </c>
      <c r="K754">
        <v>7725</v>
      </c>
      <c r="L754">
        <v>7725</v>
      </c>
      <c r="M754">
        <v>7725</v>
      </c>
      <c r="N754">
        <v>7725</v>
      </c>
      <c r="O754">
        <v>7725</v>
      </c>
      <c r="P754">
        <v>7725</v>
      </c>
    </row>
    <row r="755" spans="1:16" x14ac:dyDescent="0.25">
      <c r="A755">
        <v>4</v>
      </c>
      <c r="B755">
        <v>3</v>
      </c>
      <c r="C755">
        <v>1</v>
      </c>
      <c r="D755">
        <v>1</v>
      </c>
      <c r="E755">
        <v>5326</v>
      </c>
      <c r="F755">
        <v>5326</v>
      </c>
      <c r="G755">
        <v>5326</v>
      </c>
      <c r="H755">
        <v>5326</v>
      </c>
      <c r="I755">
        <v>5326</v>
      </c>
      <c r="J755">
        <v>5326</v>
      </c>
      <c r="K755">
        <v>5326</v>
      </c>
      <c r="L755">
        <v>5326</v>
      </c>
      <c r="M755">
        <v>5326</v>
      </c>
      <c r="N755">
        <v>5326</v>
      </c>
      <c r="O755">
        <v>5326</v>
      </c>
      <c r="P755">
        <v>5326</v>
      </c>
    </row>
    <row r="758" spans="1:16" x14ac:dyDescent="0.25">
      <c r="A758">
        <v>4</v>
      </c>
      <c r="B758">
        <v>3</v>
      </c>
      <c r="C758">
        <v>2</v>
      </c>
      <c r="D758">
        <v>2</v>
      </c>
      <c r="E758">
        <v>5100</v>
      </c>
      <c r="F758">
        <v>5100</v>
      </c>
      <c r="G758">
        <v>5100</v>
      </c>
      <c r="H758">
        <v>5100</v>
      </c>
      <c r="I758">
        <v>5100</v>
      </c>
      <c r="J758">
        <v>5100</v>
      </c>
      <c r="K758">
        <v>5100</v>
      </c>
      <c r="L758">
        <v>5100</v>
      </c>
      <c r="M758">
        <v>5100</v>
      </c>
      <c r="N758">
        <v>5100</v>
      </c>
      <c r="O758">
        <v>5100</v>
      </c>
      <c r="P758">
        <v>5100</v>
      </c>
    </row>
    <row r="759" spans="1:16" x14ac:dyDescent="0.25">
      <c r="A759">
        <v>4</v>
      </c>
      <c r="B759">
        <v>3</v>
      </c>
      <c r="C759">
        <v>3</v>
      </c>
      <c r="D759">
        <v>1</v>
      </c>
      <c r="E759">
        <v>6965.02</v>
      </c>
      <c r="F759">
        <v>6965.02</v>
      </c>
      <c r="G759">
        <v>6965.02</v>
      </c>
      <c r="H759">
        <v>6965.02</v>
      </c>
      <c r="I759">
        <v>6965.02</v>
      </c>
      <c r="J759">
        <v>6965.02</v>
      </c>
      <c r="K759">
        <v>6965.02</v>
      </c>
      <c r="L759">
        <v>6965.02</v>
      </c>
      <c r="M759">
        <v>6965.02</v>
      </c>
      <c r="N759">
        <v>6965.02</v>
      </c>
      <c r="O759">
        <v>6965.02</v>
      </c>
      <c r="P759">
        <v>6965.02</v>
      </c>
    </row>
    <row r="762" spans="1:16" x14ac:dyDescent="0.25">
      <c r="A762">
        <v>4</v>
      </c>
      <c r="B762">
        <v>3</v>
      </c>
      <c r="C762">
        <v>4</v>
      </c>
      <c r="D762">
        <v>2</v>
      </c>
      <c r="E762">
        <v>7965</v>
      </c>
      <c r="F762">
        <v>7965</v>
      </c>
      <c r="G762">
        <v>7965</v>
      </c>
      <c r="H762">
        <v>7965</v>
      </c>
      <c r="I762">
        <v>7965</v>
      </c>
      <c r="J762">
        <v>7965</v>
      </c>
      <c r="K762">
        <v>7965</v>
      </c>
      <c r="L762">
        <v>7965</v>
      </c>
      <c r="M762">
        <v>7965</v>
      </c>
      <c r="N762">
        <v>7965</v>
      </c>
      <c r="O762">
        <v>7965</v>
      </c>
      <c r="P762">
        <v>7965</v>
      </c>
    </row>
    <row r="771" spans="1:16" x14ac:dyDescent="0.25">
      <c r="A771">
        <v>4</v>
      </c>
      <c r="B771">
        <v>5</v>
      </c>
      <c r="C771">
        <v>1</v>
      </c>
      <c r="D771">
        <v>1</v>
      </c>
      <c r="E771">
        <v>2310</v>
      </c>
      <c r="F771">
        <v>2310</v>
      </c>
      <c r="G771">
        <v>2310</v>
      </c>
      <c r="H771">
        <v>2310</v>
      </c>
      <c r="I771">
        <v>2310</v>
      </c>
      <c r="J771">
        <v>2310</v>
      </c>
      <c r="K771">
        <v>2310</v>
      </c>
      <c r="L771">
        <v>2310</v>
      </c>
      <c r="M771">
        <v>2310</v>
      </c>
      <c r="N771">
        <v>2310</v>
      </c>
      <c r="O771">
        <v>2310</v>
      </c>
      <c r="P771">
        <v>2310</v>
      </c>
    </row>
    <row r="774" spans="1:16" x14ac:dyDescent="0.25">
      <c r="A774">
        <v>4</v>
      </c>
      <c r="B774">
        <v>5</v>
      </c>
      <c r="C774">
        <v>2</v>
      </c>
      <c r="D774">
        <v>2</v>
      </c>
      <c r="E774">
        <v>3100</v>
      </c>
      <c r="F774">
        <v>3100</v>
      </c>
      <c r="G774">
        <v>3100</v>
      </c>
      <c r="H774">
        <v>3100</v>
      </c>
      <c r="I774">
        <v>3100</v>
      </c>
      <c r="J774">
        <v>3100</v>
      </c>
      <c r="K774">
        <v>3100</v>
      </c>
      <c r="L774">
        <v>3100</v>
      </c>
      <c r="M774">
        <v>3100</v>
      </c>
      <c r="N774">
        <v>3100</v>
      </c>
      <c r="O774">
        <v>3100</v>
      </c>
      <c r="P774">
        <v>3100</v>
      </c>
    </row>
    <row r="775" spans="1:16" x14ac:dyDescent="0.25">
      <c r="A775">
        <v>4</v>
      </c>
      <c r="B775">
        <v>5</v>
      </c>
      <c r="C775">
        <v>3</v>
      </c>
      <c r="D775">
        <v>1</v>
      </c>
      <c r="E775">
        <v>2970</v>
      </c>
      <c r="F775">
        <v>2970</v>
      </c>
      <c r="G775">
        <v>2970</v>
      </c>
      <c r="H775">
        <v>2970</v>
      </c>
      <c r="I775">
        <v>2970</v>
      </c>
      <c r="J775">
        <v>2970</v>
      </c>
      <c r="K775">
        <v>2970</v>
      </c>
      <c r="L775">
        <v>2970</v>
      </c>
      <c r="M775">
        <v>2970</v>
      </c>
      <c r="N775">
        <v>2970</v>
      </c>
      <c r="O775">
        <v>2970</v>
      </c>
      <c r="P775">
        <v>2970</v>
      </c>
    </row>
    <row r="778" spans="1:16" x14ac:dyDescent="0.25">
      <c r="A778">
        <v>4</v>
      </c>
      <c r="B778">
        <v>5</v>
      </c>
      <c r="C778">
        <v>4</v>
      </c>
      <c r="D778">
        <v>2</v>
      </c>
      <c r="E778">
        <v>5170</v>
      </c>
      <c r="F778">
        <v>5170</v>
      </c>
      <c r="G778">
        <v>5170</v>
      </c>
      <c r="H778">
        <v>5170</v>
      </c>
      <c r="I778">
        <v>5170</v>
      </c>
      <c r="J778">
        <v>5170</v>
      </c>
      <c r="K778">
        <v>5170</v>
      </c>
      <c r="L778">
        <v>5170</v>
      </c>
      <c r="M778">
        <v>5170</v>
      </c>
      <c r="N778">
        <v>5170</v>
      </c>
      <c r="O778">
        <v>5170</v>
      </c>
      <c r="P778">
        <v>5170</v>
      </c>
    </row>
    <row r="779" spans="1:16" x14ac:dyDescent="0.25">
      <c r="A779">
        <v>5</v>
      </c>
      <c r="B779">
        <v>1</v>
      </c>
      <c r="C779">
        <v>1</v>
      </c>
      <c r="D779">
        <v>1</v>
      </c>
      <c r="E779">
        <v>8910</v>
      </c>
      <c r="F779">
        <v>8910</v>
      </c>
      <c r="G779">
        <v>8910</v>
      </c>
      <c r="H779">
        <v>8910</v>
      </c>
      <c r="I779">
        <v>8910</v>
      </c>
      <c r="J779">
        <v>8910</v>
      </c>
      <c r="K779">
        <v>8910</v>
      </c>
      <c r="L779">
        <v>8910</v>
      </c>
      <c r="M779">
        <v>8910</v>
      </c>
      <c r="N779">
        <v>8910</v>
      </c>
      <c r="O779">
        <v>8910</v>
      </c>
      <c r="P779">
        <v>8910</v>
      </c>
    </row>
    <row r="783" spans="1:16" x14ac:dyDescent="0.25">
      <c r="A783">
        <v>5</v>
      </c>
      <c r="B783">
        <v>1</v>
      </c>
      <c r="C783">
        <v>3</v>
      </c>
      <c r="D783">
        <v>1</v>
      </c>
      <c r="E783">
        <v>10450</v>
      </c>
      <c r="F783">
        <v>10450</v>
      </c>
      <c r="G783">
        <v>10450</v>
      </c>
      <c r="H783">
        <v>10450</v>
      </c>
      <c r="I783">
        <v>10450</v>
      </c>
      <c r="J783">
        <v>10450</v>
      </c>
      <c r="K783">
        <v>10450</v>
      </c>
      <c r="L783">
        <v>10450</v>
      </c>
      <c r="M783">
        <v>10450</v>
      </c>
      <c r="N783">
        <v>10450</v>
      </c>
      <c r="O783">
        <v>10450</v>
      </c>
      <c r="P783">
        <v>10450</v>
      </c>
    </row>
    <row r="786" spans="1:16" x14ac:dyDescent="0.25">
      <c r="A786">
        <v>5</v>
      </c>
      <c r="B786">
        <v>1</v>
      </c>
      <c r="C786">
        <v>4</v>
      </c>
      <c r="D786">
        <v>2</v>
      </c>
      <c r="E786">
        <v>12650</v>
      </c>
      <c r="F786">
        <v>12650</v>
      </c>
      <c r="G786">
        <v>12650</v>
      </c>
      <c r="H786">
        <v>12650</v>
      </c>
      <c r="I786">
        <v>12650</v>
      </c>
      <c r="J786">
        <v>12650</v>
      </c>
      <c r="K786">
        <v>12650</v>
      </c>
      <c r="L786">
        <v>12650</v>
      </c>
      <c r="M786">
        <v>12650</v>
      </c>
      <c r="N786">
        <v>12650</v>
      </c>
      <c r="O786">
        <v>12650</v>
      </c>
      <c r="P786">
        <v>12650</v>
      </c>
    </row>
    <row r="787" spans="1:16" x14ac:dyDescent="0.25">
      <c r="A787">
        <v>5</v>
      </c>
      <c r="B787">
        <v>2</v>
      </c>
      <c r="C787">
        <v>1</v>
      </c>
      <c r="D787">
        <v>1</v>
      </c>
      <c r="E787">
        <v>7150</v>
      </c>
      <c r="F787">
        <v>7150</v>
      </c>
      <c r="G787">
        <v>7150</v>
      </c>
      <c r="H787">
        <v>7150</v>
      </c>
      <c r="I787">
        <v>7150</v>
      </c>
      <c r="J787">
        <v>7150</v>
      </c>
      <c r="K787">
        <v>7150</v>
      </c>
      <c r="L787">
        <v>7150</v>
      </c>
      <c r="M787">
        <v>7150</v>
      </c>
      <c r="N787">
        <v>7150</v>
      </c>
      <c r="O787">
        <v>7150</v>
      </c>
      <c r="P787">
        <v>7150</v>
      </c>
    </row>
    <row r="791" spans="1:16" x14ac:dyDescent="0.25">
      <c r="A791">
        <v>5</v>
      </c>
      <c r="B791">
        <v>2</v>
      </c>
      <c r="C791">
        <v>3</v>
      </c>
      <c r="D791">
        <v>1</v>
      </c>
      <c r="E791">
        <v>8030</v>
      </c>
      <c r="F791">
        <v>8030</v>
      </c>
      <c r="G791">
        <v>8030</v>
      </c>
      <c r="H791">
        <v>8030</v>
      </c>
      <c r="I791">
        <v>8030</v>
      </c>
      <c r="J791">
        <v>8030</v>
      </c>
      <c r="K791">
        <v>8030</v>
      </c>
      <c r="L791">
        <v>8030</v>
      </c>
      <c r="M791">
        <v>8030</v>
      </c>
      <c r="N791">
        <v>8030</v>
      </c>
      <c r="O791">
        <v>8030</v>
      </c>
      <c r="P791">
        <v>8030</v>
      </c>
    </row>
    <row r="794" spans="1:16" x14ac:dyDescent="0.25">
      <c r="A794">
        <v>5</v>
      </c>
      <c r="B794">
        <v>2</v>
      </c>
      <c r="C794">
        <v>4</v>
      </c>
      <c r="D794">
        <v>2</v>
      </c>
      <c r="E794">
        <v>10230</v>
      </c>
      <c r="F794">
        <v>10230</v>
      </c>
      <c r="G794">
        <v>10230</v>
      </c>
      <c r="H794">
        <v>10230</v>
      </c>
      <c r="I794">
        <v>10230</v>
      </c>
      <c r="J794">
        <v>10230</v>
      </c>
      <c r="K794">
        <v>10230</v>
      </c>
      <c r="L794">
        <v>10230</v>
      </c>
      <c r="M794">
        <v>10230</v>
      </c>
      <c r="N794">
        <v>10230</v>
      </c>
      <c r="O794">
        <v>10230</v>
      </c>
      <c r="P794">
        <v>10230</v>
      </c>
    </row>
    <row r="795" spans="1:16" x14ac:dyDescent="0.25">
      <c r="A795">
        <v>5</v>
      </c>
      <c r="B795">
        <v>3</v>
      </c>
      <c r="C795">
        <v>1</v>
      </c>
      <c r="D795">
        <v>1</v>
      </c>
      <c r="E795">
        <v>7920</v>
      </c>
      <c r="F795">
        <v>7920</v>
      </c>
      <c r="G795">
        <v>7920</v>
      </c>
      <c r="H795">
        <v>7920</v>
      </c>
      <c r="I795">
        <v>7920</v>
      </c>
      <c r="J795">
        <v>7920</v>
      </c>
      <c r="K795">
        <v>7920</v>
      </c>
      <c r="L795">
        <v>7920</v>
      </c>
      <c r="M795">
        <v>7920</v>
      </c>
      <c r="N795">
        <v>7920</v>
      </c>
      <c r="O795">
        <v>7920</v>
      </c>
      <c r="P795">
        <v>7920</v>
      </c>
    </row>
    <row r="798" spans="1:16" x14ac:dyDescent="0.25">
      <c r="A798">
        <v>5</v>
      </c>
      <c r="B798">
        <v>3</v>
      </c>
      <c r="C798">
        <v>2</v>
      </c>
      <c r="D798">
        <v>2</v>
      </c>
      <c r="E798">
        <v>5200</v>
      </c>
      <c r="F798">
        <v>5200</v>
      </c>
      <c r="G798">
        <v>5200</v>
      </c>
      <c r="H798">
        <v>5200</v>
      </c>
      <c r="I798">
        <v>5200</v>
      </c>
      <c r="J798">
        <v>5200</v>
      </c>
      <c r="K798">
        <v>5200</v>
      </c>
      <c r="L798">
        <v>5200</v>
      </c>
      <c r="M798">
        <v>5200</v>
      </c>
      <c r="N798">
        <v>5200</v>
      </c>
      <c r="O798">
        <v>5200</v>
      </c>
      <c r="P798">
        <v>5200</v>
      </c>
    </row>
    <row r="799" spans="1:16" x14ac:dyDescent="0.25">
      <c r="A799">
        <v>5</v>
      </c>
      <c r="B799">
        <v>3</v>
      </c>
      <c r="C799">
        <v>3</v>
      </c>
      <c r="D799">
        <v>1</v>
      </c>
      <c r="E799">
        <v>8580</v>
      </c>
      <c r="F799">
        <v>8580</v>
      </c>
      <c r="G799">
        <v>8580</v>
      </c>
      <c r="H799">
        <v>8580</v>
      </c>
      <c r="I799">
        <v>8580</v>
      </c>
      <c r="J799">
        <v>8580</v>
      </c>
      <c r="K799">
        <v>8580</v>
      </c>
      <c r="L799">
        <v>8580</v>
      </c>
      <c r="M799">
        <v>8580</v>
      </c>
      <c r="N799">
        <v>8580</v>
      </c>
      <c r="O799">
        <v>8580</v>
      </c>
      <c r="P799">
        <v>8580</v>
      </c>
    </row>
    <row r="802" spans="1:16" x14ac:dyDescent="0.25">
      <c r="A802">
        <v>5</v>
      </c>
      <c r="B802">
        <v>3</v>
      </c>
      <c r="C802">
        <v>4</v>
      </c>
      <c r="D802">
        <v>2</v>
      </c>
      <c r="E802">
        <v>10780</v>
      </c>
      <c r="F802">
        <v>10780</v>
      </c>
      <c r="G802">
        <v>10780</v>
      </c>
      <c r="H802">
        <v>10780</v>
      </c>
      <c r="I802">
        <v>10780</v>
      </c>
      <c r="J802">
        <v>10780</v>
      </c>
      <c r="K802">
        <v>10780</v>
      </c>
      <c r="L802">
        <v>10780</v>
      </c>
      <c r="M802">
        <v>10780</v>
      </c>
      <c r="N802">
        <v>10780</v>
      </c>
      <c r="O802">
        <v>10780</v>
      </c>
      <c r="P802">
        <v>10780</v>
      </c>
    </row>
    <row r="803" spans="1:16" x14ac:dyDescent="0.25">
      <c r="A803">
        <v>5</v>
      </c>
      <c r="B803">
        <v>4</v>
      </c>
      <c r="C803">
        <v>1</v>
      </c>
      <c r="D803">
        <v>1</v>
      </c>
      <c r="E803">
        <v>2000</v>
      </c>
      <c r="F803">
        <v>2000</v>
      </c>
      <c r="G803">
        <v>2000</v>
      </c>
      <c r="H803">
        <v>2000</v>
      </c>
      <c r="I803">
        <v>2000</v>
      </c>
      <c r="J803">
        <v>2000</v>
      </c>
      <c r="K803">
        <v>2000</v>
      </c>
      <c r="L803">
        <v>2000</v>
      </c>
      <c r="M803">
        <v>2000</v>
      </c>
      <c r="N803">
        <v>2000</v>
      </c>
      <c r="O803">
        <v>2000</v>
      </c>
      <c r="P803">
        <v>2000</v>
      </c>
    </row>
    <row r="806" spans="1:16" x14ac:dyDescent="0.25">
      <c r="A806">
        <v>5</v>
      </c>
      <c r="B806">
        <v>4</v>
      </c>
      <c r="C806">
        <v>2</v>
      </c>
      <c r="D806">
        <v>2</v>
      </c>
      <c r="E806">
        <v>4400</v>
      </c>
      <c r="F806">
        <v>4400</v>
      </c>
      <c r="G806">
        <v>4400</v>
      </c>
      <c r="H806">
        <v>4400</v>
      </c>
      <c r="I806">
        <v>4400</v>
      </c>
      <c r="J806">
        <v>4400</v>
      </c>
      <c r="K806">
        <v>4400</v>
      </c>
      <c r="L806">
        <v>4400</v>
      </c>
      <c r="M806">
        <v>4400</v>
      </c>
      <c r="N806">
        <v>4400</v>
      </c>
      <c r="O806">
        <v>4400</v>
      </c>
      <c r="P806">
        <v>4400</v>
      </c>
    </row>
    <row r="807" spans="1:16" x14ac:dyDescent="0.25">
      <c r="A807">
        <v>5</v>
      </c>
      <c r="B807">
        <v>4</v>
      </c>
      <c r="C807">
        <v>3</v>
      </c>
      <c r="D807">
        <v>1</v>
      </c>
      <c r="E807">
        <v>2750</v>
      </c>
      <c r="F807">
        <v>2750</v>
      </c>
      <c r="G807">
        <v>2750</v>
      </c>
      <c r="H807">
        <v>2750</v>
      </c>
      <c r="I807">
        <v>2750</v>
      </c>
      <c r="J807">
        <v>2750</v>
      </c>
      <c r="K807">
        <v>2750</v>
      </c>
      <c r="L807">
        <v>2750</v>
      </c>
      <c r="M807">
        <v>2750</v>
      </c>
      <c r="N807">
        <v>2750</v>
      </c>
      <c r="O807">
        <v>2750</v>
      </c>
      <c r="P807">
        <v>2750</v>
      </c>
    </row>
    <row r="810" spans="1:16" x14ac:dyDescent="0.25">
      <c r="A810">
        <v>5</v>
      </c>
      <c r="B810">
        <v>4</v>
      </c>
      <c r="C810">
        <v>4</v>
      </c>
      <c r="D810">
        <v>2</v>
      </c>
      <c r="E810">
        <v>4950</v>
      </c>
      <c r="F810">
        <v>4950</v>
      </c>
      <c r="G810">
        <v>4950</v>
      </c>
      <c r="H810">
        <v>4950</v>
      </c>
      <c r="I810">
        <v>4950</v>
      </c>
      <c r="J810">
        <v>4950</v>
      </c>
      <c r="K810">
        <v>4950</v>
      </c>
      <c r="L810">
        <v>4950</v>
      </c>
      <c r="M810">
        <v>4950</v>
      </c>
      <c r="N810">
        <v>4950</v>
      </c>
      <c r="O810">
        <v>4950</v>
      </c>
      <c r="P810">
        <v>4950</v>
      </c>
    </row>
    <row r="823" spans="1:16" x14ac:dyDescent="0.25">
      <c r="A823" t="s">
        <v>150</v>
      </c>
    </row>
    <row r="824" spans="1:16" x14ac:dyDescent="0.25">
      <c r="A824" t="s">
        <v>76</v>
      </c>
      <c r="B824" t="s">
        <v>77</v>
      </c>
      <c r="C824" t="s">
        <v>78</v>
      </c>
      <c r="E824">
        <v>1</v>
      </c>
      <c r="F824">
        <v>2</v>
      </c>
      <c r="G824">
        <v>3</v>
      </c>
      <c r="H824">
        <v>4</v>
      </c>
      <c r="I824">
        <v>5</v>
      </c>
      <c r="J824">
        <v>6</v>
      </c>
      <c r="K824">
        <v>7</v>
      </c>
      <c r="L824">
        <v>8</v>
      </c>
      <c r="M824">
        <v>9</v>
      </c>
      <c r="N824">
        <v>10</v>
      </c>
      <c r="O824">
        <v>11</v>
      </c>
      <c r="P824">
        <v>12</v>
      </c>
    </row>
    <row r="825" spans="1:16" x14ac:dyDescent="0.25">
      <c r="A825">
        <v>1</v>
      </c>
      <c r="B825">
        <v>1</v>
      </c>
      <c r="C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1</v>
      </c>
      <c r="B826">
        <v>1</v>
      </c>
      <c r="C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1</v>
      </c>
      <c r="B827">
        <v>1</v>
      </c>
      <c r="C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</v>
      </c>
      <c r="B828">
        <v>1</v>
      </c>
      <c r="C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1</v>
      </c>
      <c r="B829">
        <v>2</v>
      </c>
      <c r="C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1</v>
      </c>
      <c r="B830">
        <v>2</v>
      </c>
      <c r="C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1</v>
      </c>
      <c r="B831">
        <v>2</v>
      </c>
      <c r="C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1</v>
      </c>
      <c r="B832">
        <v>2</v>
      </c>
      <c r="C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</v>
      </c>
      <c r="B833">
        <v>3</v>
      </c>
      <c r="C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</v>
      </c>
      <c r="B834">
        <v>3</v>
      </c>
      <c r="C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1</v>
      </c>
      <c r="B835">
        <v>3</v>
      </c>
      <c r="C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1</v>
      </c>
      <c r="B836">
        <v>3</v>
      </c>
      <c r="C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1</v>
      </c>
      <c r="B837">
        <v>4</v>
      </c>
      <c r="C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1</v>
      </c>
      <c r="B838">
        <v>4</v>
      </c>
      <c r="C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1</v>
      </c>
      <c r="B839">
        <v>4</v>
      </c>
      <c r="C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1</v>
      </c>
      <c r="B840">
        <v>4</v>
      </c>
      <c r="C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1</v>
      </c>
      <c r="B841">
        <v>5</v>
      </c>
      <c r="C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1</v>
      </c>
      <c r="B842">
        <v>5</v>
      </c>
      <c r="C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1</v>
      </c>
      <c r="B843">
        <v>5</v>
      </c>
      <c r="C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1</v>
      </c>
      <c r="B844">
        <v>5</v>
      </c>
      <c r="C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</v>
      </c>
      <c r="B845">
        <v>1</v>
      </c>
      <c r="C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</v>
      </c>
      <c r="B846">
        <v>1</v>
      </c>
      <c r="C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</v>
      </c>
      <c r="B847">
        <v>1</v>
      </c>
      <c r="C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</v>
      </c>
      <c r="B848">
        <v>1</v>
      </c>
      <c r="C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</v>
      </c>
      <c r="B849">
        <v>2</v>
      </c>
      <c r="C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</v>
      </c>
      <c r="B850">
        <v>2</v>
      </c>
      <c r="C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</v>
      </c>
      <c r="B851">
        <v>2</v>
      </c>
      <c r="C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</v>
      </c>
      <c r="B852">
        <v>2</v>
      </c>
      <c r="C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</v>
      </c>
      <c r="B853">
        <v>3</v>
      </c>
      <c r="C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</v>
      </c>
      <c r="B854">
        <v>3</v>
      </c>
      <c r="C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</v>
      </c>
      <c r="B855">
        <v>3</v>
      </c>
      <c r="C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</v>
      </c>
      <c r="B856">
        <v>3</v>
      </c>
      <c r="C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</v>
      </c>
      <c r="B857">
        <v>4</v>
      </c>
      <c r="C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</v>
      </c>
      <c r="B858">
        <v>4</v>
      </c>
      <c r="C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</v>
      </c>
      <c r="B859">
        <v>4</v>
      </c>
      <c r="C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</v>
      </c>
      <c r="B860">
        <v>4</v>
      </c>
      <c r="C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</v>
      </c>
      <c r="B861">
        <v>5</v>
      </c>
      <c r="C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</v>
      </c>
      <c r="B862">
        <v>5</v>
      </c>
      <c r="C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</v>
      </c>
      <c r="B863">
        <v>5</v>
      </c>
      <c r="C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</v>
      </c>
      <c r="B864">
        <v>5</v>
      </c>
      <c r="C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3</v>
      </c>
      <c r="B865">
        <v>1</v>
      </c>
      <c r="C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3</v>
      </c>
      <c r="B866">
        <v>1</v>
      </c>
      <c r="C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3</v>
      </c>
      <c r="B867">
        <v>1</v>
      </c>
      <c r="C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3</v>
      </c>
      <c r="B868">
        <v>1</v>
      </c>
      <c r="C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3</v>
      </c>
      <c r="B869">
        <v>2</v>
      </c>
      <c r="C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3</v>
      </c>
      <c r="B870">
        <v>2</v>
      </c>
      <c r="C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3</v>
      </c>
      <c r="B871">
        <v>2</v>
      </c>
      <c r="C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3</v>
      </c>
      <c r="B872">
        <v>2</v>
      </c>
      <c r="C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3</v>
      </c>
      <c r="B873">
        <v>3</v>
      </c>
      <c r="C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3</v>
      </c>
      <c r="B874">
        <v>3</v>
      </c>
      <c r="C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3</v>
      </c>
      <c r="B875">
        <v>3</v>
      </c>
      <c r="C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3</v>
      </c>
      <c r="B876">
        <v>3</v>
      </c>
      <c r="C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3</v>
      </c>
      <c r="B877">
        <v>4</v>
      </c>
      <c r="C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3</v>
      </c>
      <c r="B878">
        <v>4</v>
      </c>
      <c r="C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3</v>
      </c>
      <c r="B879">
        <v>4</v>
      </c>
      <c r="C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3</v>
      </c>
      <c r="B880">
        <v>4</v>
      </c>
      <c r="C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3</v>
      </c>
      <c r="B881">
        <v>5</v>
      </c>
      <c r="C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3</v>
      </c>
      <c r="B882">
        <v>5</v>
      </c>
      <c r="C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3</v>
      </c>
      <c r="B883">
        <v>5</v>
      </c>
      <c r="C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3</v>
      </c>
      <c r="B884">
        <v>5</v>
      </c>
      <c r="C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4</v>
      </c>
      <c r="B885">
        <v>1</v>
      </c>
      <c r="C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4</v>
      </c>
      <c r="B886">
        <v>1</v>
      </c>
      <c r="C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4</v>
      </c>
      <c r="B887">
        <v>1</v>
      </c>
      <c r="C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4</v>
      </c>
      <c r="B888">
        <v>1</v>
      </c>
      <c r="C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4</v>
      </c>
      <c r="B889">
        <v>2</v>
      </c>
      <c r="C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4</v>
      </c>
      <c r="B890">
        <v>2</v>
      </c>
      <c r="C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4</v>
      </c>
      <c r="B891">
        <v>2</v>
      </c>
      <c r="C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4</v>
      </c>
      <c r="B892">
        <v>2</v>
      </c>
      <c r="C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4</v>
      </c>
      <c r="B893">
        <v>3</v>
      </c>
      <c r="C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4</v>
      </c>
      <c r="B894">
        <v>3</v>
      </c>
      <c r="C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4</v>
      </c>
      <c r="B895">
        <v>3</v>
      </c>
      <c r="C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4</v>
      </c>
      <c r="B896">
        <v>3</v>
      </c>
      <c r="C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4</v>
      </c>
      <c r="B897">
        <v>4</v>
      </c>
      <c r="C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4</v>
      </c>
      <c r="B898">
        <v>4</v>
      </c>
      <c r="C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4</v>
      </c>
      <c r="B899">
        <v>4</v>
      </c>
      <c r="C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4</v>
      </c>
      <c r="B900">
        <v>4</v>
      </c>
      <c r="C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4</v>
      </c>
      <c r="B901">
        <v>5</v>
      </c>
      <c r="C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4</v>
      </c>
      <c r="B902">
        <v>5</v>
      </c>
      <c r="C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4</v>
      </c>
      <c r="B903">
        <v>5</v>
      </c>
      <c r="C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4</v>
      </c>
      <c r="B904">
        <v>5</v>
      </c>
      <c r="C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5</v>
      </c>
      <c r="B905">
        <v>1</v>
      </c>
      <c r="C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5</v>
      </c>
      <c r="B906">
        <v>1</v>
      </c>
      <c r="C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5</v>
      </c>
      <c r="B907">
        <v>1</v>
      </c>
      <c r="C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5</v>
      </c>
      <c r="B908">
        <v>1</v>
      </c>
      <c r="C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5</v>
      </c>
      <c r="B909">
        <v>2</v>
      </c>
      <c r="C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5</v>
      </c>
      <c r="B910">
        <v>2</v>
      </c>
      <c r="C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5</v>
      </c>
      <c r="B911">
        <v>2</v>
      </c>
      <c r="C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5</v>
      </c>
      <c r="B912">
        <v>2</v>
      </c>
      <c r="C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5</v>
      </c>
      <c r="B913">
        <v>3</v>
      </c>
      <c r="C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5</v>
      </c>
      <c r="B914">
        <v>3</v>
      </c>
      <c r="C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5</v>
      </c>
      <c r="B915">
        <v>3</v>
      </c>
      <c r="C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5</v>
      </c>
      <c r="B916">
        <v>3</v>
      </c>
      <c r="C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5</v>
      </c>
      <c r="B917">
        <v>4</v>
      </c>
      <c r="C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5</v>
      </c>
      <c r="B918">
        <v>4</v>
      </c>
      <c r="C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5</v>
      </c>
      <c r="B919">
        <v>4</v>
      </c>
      <c r="C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5</v>
      </c>
      <c r="B920">
        <v>4</v>
      </c>
      <c r="C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5</v>
      </c>
      <c r="B921">
        <v>5</v>
      </c>
      <c r="C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5</v>
      </c>
      <c r="B922">
        <v>5</v>
      </c>
      <c r="C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5</v>
      </c>
      <c r="B923">
        <v>5</v>
      </c>
      <c r="C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5</v>
      </c>
      <c r="B924">
        <v>5</v>
      </c>
      <c r="C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P384"/>
  <sheetViews>
    <sheetView zoomScaleNormal="100" workbookViewId="0"/>
  </sheetViews>
  <sheetFormatPr defaultColWidth="8.5546875" defaultRowHeight="13.2" x14ac:dyDescent="0.25"/>
  <sheetData>
    <row r="3" spans="1:16" x14ac:dyDescent="0.25">
      <c r="A3" t="s">
        <v>151</v>
      </c>
    </row>
    <row r="4" spans="1:16" x14ac:dyDescent="0.25">
      <c r="A4" t="s">
        <v>76</v>
      </c>
      <c r="B4" t="s">
        <v>77</v>
      </c>
      <c r="C4" t="s">
        <v>78</v>
      </c>
      <c r="D4" t="s">
        <v>79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</row>
    <row r="5" spans="1:16" x14ac:dyDescent="0.25">
      <c r="A5">
        <v>1</v>
      </c>
      <c r="B5">
        <v>2</v>
      </c>
      <c r="C5">
        <v>1</v>
      </c>
      <c r="D5">
        <v>1</v>
      </c>
      <c r="E5">
        <v>14</v>
      </c>
      <c r="F5">
        <v>15</v>
      </c>
      <c r="G5">
        <v>53</v>
      </c>
      <c r="H5">
        <v>39</v>
      </c>
      <c r="I5">
        <v>38</v>
      </c>
      <c r="J5">
        <v>47</v>
      </c>
      <c r="K5">
        <v>46</v>
      </c>
      <c r="L5">
        <v>26</v>
      </c>
      <c r="M5">
        <v>16</v>
      </c>
      <c r="N5">
        <v>11</v>
      </c>
      <c r="O5">
        <v>17</v>
      </c>
      <c r="P5">
        <v>14</v>
      </c>
    </row>
    <row r="6" spans="1:16" x14ac:dyDescent="0.25">
      <c r="A6">
        <v>1</v>
      </c>
      <c r="B6">
        <v>2</v>
      </c>
      <c r="C6">
        <v>3</v>
      </c>
      <c r="D6">
        <v>1</v>
      </c>
      <c r="E6">
        <v>15</v>
      </c>
      <c r="F6">
        <v>19</v>
      </c>
      <c r="G6">
        <v>35</v>
      </c>
      <c r="H6">
        <v>25</v>
      </c>
      <c r="I6">
        <v>19</v>
      </c>
      <c r="J6">
        <v>20</v>
      </c>
      <c r="K6">
        <v>19</v>
      </c>
      <c r="L6">
        <v>26</v>
      </c>
      <c r="M6">
        <v>33</v>
      </c>
      <c r="N6">
        <v>26</v>
      </c>
      <c r="O6">
        <v>34</v>
      </c>
      <c r="P6">
        <v>28</v>
      </c>
    </row>
    <row r="7" spans="1:16" x14ac:dyDescent="0.25">
      <c r="A7">
        <v>1</v>
      </c>
      <c r="B7">
        <v>2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>
        <v>3</v>
      </c>
      <c r="C8">
        <v>1</v>
      </c>
      <c r="D8">
        <v>1</v>
      </c>
      <c r="E8">
        <v>16</v>
      </c>
      <c r="F8">
        <v>15</v>
      </c>
      <c r="G8">
        <v>41</v>
      </c>
      <c r="H8">
        <v>16</v>
      </c>
      <c r="I8">
        <v>14</v>
      </c>
      <c r="J8">
        <v>9</v>
      </c>
      <c r="K8">
        <v>15</v>
      </c>
      <c r="L8">
        <v>17</v>
      </c>
      <c r="M8">
        <v>6</v>
      </c>
      <c r="N8">
        <v>19</v>
      </c>
      <c r="O8">
        <v>10</v>
      </c>
      <c r="P8">
        <v>27</v>
      </c>
    </row>
    <row r="9" spans="1:16" x14ac:dyDescent="0.25">
      <c r="A9">
        <v>1</v>
      </c>
      <c r="B9">
        <v>3</v>
      </c>
      <c r="C9">
        <v>3</v>
      </c>
      <c r="D9">
        <v>1</v>
      </c>
      <c r="E9">
        <v>241</v>
      </c>
      <c r="F9">
        <v>370</v>
      </c>
      <c r="G9">
        <v>327</v>
      </c>
      <c r="H9">
        <v>539</v>
      </c>
      <c r="I9">
        <v>187</v>
      </c>
      <c r="J9">
        <v>358</v>
      </c>
      <c r="K9">
        <v>300</v>
      </c>
      <c r="L9">
        <v>331</v>
      </c>
      <c r="M9">
        <v>479</v>
      </c>
      <c r="N9">
        <v>603</v>
      </c>
      <c r="O9">
        <v>471</v>
      </c>
      <c r="P9">
        <v>447</v>
      </c>
    </row>
    <row r="10" spans="1:16" x14ac:dyDescent="0.25">
      <c r="A10">
        <v>1</v>
      </c>
      <c r="B10">
        <v>3</v>
      </c>
      <c r="C10">
        <v>4</v>
      </c>
      <c r="D10">
        <v>2</v>
      </c>
      <c r="E10">
        <v>0</v>
      </c>
      <c r="F10">
        <v>23</v>
      </c>
      <c r="G10">
        <v>2</v>
      </c>
      <c r="H10">
        <v>5</v>
      </c>
      <c r="I10">
        <v>2</v>
      </c>
      <c r="J10">
        <v>2</v>
      </c>
      <c r="K10">
        <v>4</v>
      </c>
      <c r="L10">
        <v>3</v>
      </c>
      <c r="M10">
        <v>5</v>
      </c>
      <c r="N10">
        <v>7</v>
      </c>
      <c r="O10">
        <v>9</v>
      </c>
      <c r="P10">
        <v>16</v>
      </c>
    </row>
    <row r="11" spans="1:16" x14ac:dyDescent="0.25">
      <c r="A11">
        <v>1</v>
      </c>
      <c r="B11">
        <v>4</v>
      </c>
      <c r="C11">
        <v>1</v>
      </c>
      <c r="D11">
        <v>1</v>
      </c>
      <c r="E11">
        <v>65</v>
      </c>
      <c r="F11">
        <v>73</v>
      </c>
      <c r="G11">
        <v>70</v>
      </c>
      <c r="H11">
        <v>76</v>
      </c>
      <c r="I11">
        <v>24</v>
      </c>
      <c r="J11">
        <v>99</v>
      </c>
      <c r="K11">
        <v>96</v>
      </c>
      <c r="L11">
        <v>106</v>
      </c>
      <c r="M11">
        <v>55</v>
      </c>
      <c r="N11">
        <v>55</v>
      </c>
      <c r="O11">
        <v>71</v>
      </c>
      <c r="P11">
        <v>64</v>
      </c>
    </row>
    <row r="12" spans="1:16" x14ac:dyDescent="0.25">
      <c r="A12">
        <v>1</v>
      </c>
      <c r="B12">
        <v>4</v>
      </c>
      <c r="C12">
        <v>2</v>
      </c>
      <c r="D12">
        <v>2</v>
      </c>
      <c r="E12">
        <v>0</v>
      </c>
      <c r="F12">
        <v>2</v>
      </c>
      <c r="G12">
        <v>3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6</v>
      </c>
    </row>
    <row r="13" spans="1:16" x14ac:dyDescent="0.25">
      <c r="A13">
        <v>1</v>
      </c>
      <c r="B13">
        <v>4</v>
      </c>
      <c r="C13">
        <v>3</v>
      </c>
      <c r="D13">
        <v>1</v>
      </c>
      <c r="E13">
        <v>1745</v>
      </c>
      <c r="F13">
        <v>1777</v>
      </c>
      <c r="G13">
        <v>2341</v>
      </c>
      <c r="H13">
        <v>2303</v>
      </c>
      <c r="I13">
        <v>1092</v>
      </c>
      <c r="J13">
        <v>2268</v>
      </c>
      <c r="K13">
        <v>2267</v>
      </c>
      <c r="L13">
        <v>2740</v>
      </c>
      <c r="M13">
        <v>1444</v>
      </c>
      <c r="N13">
        <v>1839</v>
      </c>
      <c r="O13">
        <v>1661</v>
      </c>
      <c r="P13">
        <v>1730</v>
      </c>
    </row>
    <row r="14" spans="1:16" x14ac:dyDescent="0.25">
      <c r="A14">
        <v>1</v>
      </c>
      <c r="B14">
        <v>4</v>
      </c>
      <c r="C14">
        <v>4</v>
      </c>
      <c r="D14">
        <v>2</v>
      </c>
      <c r="E14">
        <v>3</v>
      </c>
      <c r="F14">
        <v>43</v>
      </c>
      <c r="G14">
        <v>97</v>
      </c>
      <c r="H14">
        <v>64</v>
      </c>
      <c r="I14">
        <v>40</v>
      </c>
      <c r="J14">
        <v>9</v>
      </c>
      <c r="K14">
        <v>8</v>
      </c>
      <c r="L14">
        <v>8</v>
      </c>
      <c r="M14">
        <v>65</v>
      </c>
      <c r="N14">
        <v>34</v>
      </c>
      <c r="O14">
        <v>43</v>
      </c>
      <c r="P14">
        <v>70</v>
      </c>
    </row>
    <row r="15" spans="1:16" x14ac:dyDescent="0.25">
      <c r="A15">
        <v>1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6</v>
      </c>
      <c r="O15">
        <v>1</v>
      </c>
      <c r="P15">
        <v>0</v>
      </c>
    </row>
    <row r="16" spans="1:16" x14ac:dyDescent="0.25">
      <c r="A16">
        <v>1</v>
      </c>
      <c r="B16">
        <v>5</v>
      </c>
      <c r="C16">
        <v>3</v>
      </c>
      <c r="D16">
        <v>1</v>
      </c>
      <c r="E16">
        <v>40</v>
      </c>
      <c r="F16">
        <v>36</v>
      </c>
      <c r="G16">
        <v>54</v>
      </c>
      <c r="H16">
        <v>57</v>
      </c>
      <c r="I16">
        <v>33</v>
      </c>
      <c r="J16">
        <v>34</v>
      </c>
      <c r="K16">
        <v>85</v>
      </c>
      <c r="L16">
        <v>11</v>
      </c>
      <c r="M16">
        <v>30</v>
      </c>
      <c r="N16">
        <v>76</v>
      </c>
      <c r="O16">
        <v>51</v>
      </c>
      <c r="P16">
        <v>72</v>
      </c>
    </row>
    <row r="17" spans="1:16" x14ac:dyDescent="0.25">
      <c r="A17">
        <v>2</v>
      </c>
      <c r="B17">
        <v>1</v>
      </c>
      <c r="C17">
        <v>1</v>
      </c>
      <c r="D17">
        <v>1</v>
      </c>
      <c r="E17">
        <v>172</v>
      </c>
      <c r="F17">
        <v>306</v>
      </c>
      <c r="G17">
        <v>194</v>
      </c>
      <c r="H17">
        <v>189</v>
      </c>
      <c r="I17">
        <v>234</v>
      </c>
      <c r="J17">
        <v>174</v>
      </c>
      <c r="K17">
        <v>247</v>
      </c>
      <c r="L17">
        <v>161</v>
      </c>
      <c r="M17">
        <v>125</v>
      </c>
      <c r="N17">
        <v>101</v>
      </c>
      <c r="O17">
        <v>112</v>
      </c>
      <c r="P17">
        <v>183</v>
      </c>
    </row>
    <row r="18" spans="1:16" x14ac:dyDescent="0.25">
      <c r="A18">
        <v>2</v>
      </c>
      <c r="B18">
        <v>1</v>
      </c>
      <c r="C18">
        <v>2</v>
      </c>
      <c r="D18">
        <v>2</v>
      </c>
      <c r="E18">
        <v>5</v>
      </c>
      <c r="F18">
        <v>13</v>
      </c>
      <c r="G18">
        <v>10</v>
      </c>
      <c r="H18">
        <v>3</v>
      </c>
      <c r="I18">
        <v>2</v>
      </c>
      <c r="J18">
        <v>3</v>
      </c>
      <c r="K18">
        <v>6</v>
      </c>
      <c r="L18">
        <v>2</v>
      </c>
      <c r="M18">
        <v>12</v>
      </c>
      <c r="N18">
        <v>18</v>
      </c>
      <c r="O18">
        <v>5</v>
      </c>
      <c r="P18">
        <v>10</v>
      </c>
    </row>
    <row r="19" spans="1:16" x14ac:dyDescent="0.25">
      <c r="A19">
        <v>2</v>
      </c>
      <c r="B19">
        <v>1</v>
      </c>
      <c r="C19">
        <v>3</v>
      </c>
      <c r="D19">
        <v>1</v>
      </c>
      <c r="E19">
        <v>761</v>
      </c>
      <c r="F19">
        <v>832</v>
      </c>
      <c r="G19">
        <v>728</v>
      </c>
      <c r="H19">
        <v>747</v>
      </c>
      <c r="I19">
        <v>963</v>
      </c>
      <c r="J19">
        <v>670</v>
      </c>
      <c r="K19">
        <v>862</v>
      </c>
      <c r="L19">
        <v>870</v>
      </c>
      <c r="M19">
        <v>914</v>
      </c>
      <c r="N19">
        <v>553</v>
      </c>
      <c r="O19">
        <v>776</v>
      </c>
      <c r="P19">
        <v>821</v>
      </c>
    </row>
    <row r="20" spans="1:16" x14ac:dyDescent="0.25">
      <c r="A20">
        <v>2</v>
      </c>
      <c r="B20">
        <v>1</v>
      </c>
      <c r="C20">
        <v>4</v>
      </c>
      <c r="D20">
        <v>2</v>
      </c>
      <c r="E20">
        <v>61</v>
      </c>
      <c r="F20">
        <v>40</v>
      </c>
      <c r="G20">
        <v>25</v>
      </c>
      <c r="H20">
        <v>16</v>
      </c>
      <c r="I20">
        <v>21</v>
      </c>
      <c r="J20">
        <v>15</v>
      </c>
      <c r="K20">
        <v>44</v>
      </c>
      <c r="L20">
        <v>41</v>
      </c>
      <c r="M20">
        <v>60</v>
      </c>
      <c r="N20">
        <v>39</v>
      </c>
      <c r="O20">
        <v>41</v>
      </c>
      <c r="P20">
        <v>43</v>
      </c>
    </row>
    <row r="21" spans="1:16" x14ac:dyDescent="0.25">
      <c r="A21">
        <v>2</v>
      </c>
      <c r="B21">
        <v>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</v>
      </c>
      <c r="B23">
        <v>4</v>
      </c>
      <c r="C23">
        <v>1</v>
      </c>
      <c r="D23">
        <v>1</v>
      </c>
      <c r="E23">
        <v>221</v>
      </c>
      <c r="F23">
        <v>145</v>
      </c>
      <c r="G23">
        <v>204</v>
      </c>
      <c r="H23">
        <v>150</v>
      </c>
      <c r="I23">
        <v>204</v>
      </c>
      <c r="J23">
        <v>305</v>
      </c>
      <c r="K23">
        <v>306</v>
      </c>
      <c r="L23">
        <v>259</v>
      </c>
      <c r="M23">
        <v>151</v>
      </c>
      <c r="N23">
        <v>226</v>
      </c>
      <c r="O23">
        <v>224</v>
      </c>
      <c r="P23">
        <v>212</v>
      </c>
    </row>
    <row r="24" spans="1:16" x14ac:dyDescent="0.25">
      <c r="A24">
        <v>2</v>
      </c>
      <c r="B24">
        <v>4</v>
      </c>
      <c r="C24">
        <v>2</v>
      </c>
      <c r="D24">
        <v>2</v>
      </c>
      <c r="E24">
        <v>21</v>
      </c>
      <c r="F24">
        <v>3</v>
      </c>
      <c r="G24">
        <v>2</v>
      </c>
      <c r="H24">
        <v>2</v>
      </c>
      <c r="I24">
        <v>6</v>
      </c>
      <c r="J24">
        <v>12</v>
      </c>
      <c r="K24">
        <v>5</v>
      </c>
      <c r="L24">
        <v>3</v>
      </c>
      <c r="M24">
        <v>3</v>
      </c>
      <c r="N24">
        <v>6</v>
      </c>
      <c r="O24">
        <v>6</v>
      </c>
      <c r="P24">
        <v>4</v>
      </c>
    </row>
    <row r="25" spans="1:16" x14ac:dyDescent="0.25">
      <c r="A25">
        <v>2</v>
      </c>
      <c r="B25">
        <v>4</v>
      </c>
      <c r="C25">
        <v>3</v>
      </c>
      <c r="D25">
        <v>1</v>
      </c>
      <c r="E25">
        <v>151</v>
      </c>
      <c r="F25">
        <v>167</v>
      </c>
      <c r="G25">
        <v>181</v>
      </c>
      <c r="H25">
        <v>171</v>
      </c>
      <c r="I25">
        <v>153</v>
      </c>
      <c r="J25">
        <v>249</v>
      </c>
      <c r="K25">
        <v>189</v>
      </c>
      <c r="L25">
        <v>205</v>
      </c>
      <c r="M25">
        <v>141</v>
      </c>
      <c r="N25">
        <v>180</v>
      </c>
      <c r="O25">
        <v>151</v>
      </c>
      <c r="P25">
        <v>166</v>
      </c>
    </row>
    <row r="26" spans="1:16" x14ac:dyDescent="0.25">
      <c r="A26">
        <v>2</v>
      </c>
      <c r="B26">
        <v>4</v>
      </c>
      <c r="C26">
        <v>4</v>
      </c>
      <c r="D26">
        <v>2</v>
      </c>
      <c r="E26">
        <v>21</v>
      </c>
      <c r="F26">
        <v>19</v>
      </c>
      <c r="G26">
        <v>20</v>
      </c>
      <c r="H26">
        <v>13</v>
      </c>
      <c r="I26">
        <v>5</v>
      </c>
      <c r="J26">
        <v>39</v>
      </c>
      <c r="K26">
        <v>42</v>
      </c>
      <c r="L26">
        <v>39</v>
      </c>
      <c r="M26">
        <v>4</v>
      </c>
      <c r="N26">
        <v>12</v>
      </c>
      <c r="O26">
        <v>11</v>
      </c>
      <c r="P26">
        <v>22</v>
      </c>
    </row>
    <row r="27" spans="1:16" x14ac:dyDescent="0.25">
      <c r="A27">
        <v>3</v>
      </c>
      <c r="B27">
        <v>1</v>
      </c>
      <c r="C27">
        <v>1</v>
      </c>
      <c r="D27">
        <v>1</v>
      </c>
      <c r="E27">
        <v>116</v>
      </c>
      <c r="F27">
        <v>64</v>
      </c>
      <c r="G27">
        <v>48</v>
      </c>
      <c r="H27">
        <v>50</v>
      </c>
      <c r="I27">
        <v>65</v>
      </c>
      <c r="J27">
        <v>48</v>
      </c>
      <c r="K27">
        <v>89</v>
      </c>
      <c r="L27">
        <v>57</v>
      </c>
      <c r="M27">
        <v>49</v>
      </c>
      <c r="N27">
        <v>55</v>
      </c>
      <c r="O27">
        <v>94</v>
      </c>
      <c r="P27">
        <v>87</v>
      </c>
    </row>
    <row r="28" spans="1:16" x14ac:dyDescent="0.25">
      <c r="A28">
        <v>3</v>
      </c>
      <c r="B28">
        <v>1</v>
      </c>
      <c r="C28">
        <v>3</v>
      </c>
      <c r="D28">
        <v>1</v>
      </c>
      <c r="E28">
        <v>1049</v>
      </c>
      <c r="F28">
        <v>617</v>
      </c>
      <c r="G28">
        <v>612</v>
      </c>
      <c r="H28">
        <v>882</v>
      </c>
      <c r="I28">
        <v>699</v>
      </c>
      <c r="J28">
        <v>561</v>
      </c>
      <c r="K28">
        <v>671</v>
      </c>
      <c r="L28">
        <v>620</v>
      </c>
      <c r="M28">
        <v>727</v>
      </c>
      <c r="N28">
        <v>662</v>
      </c>
      <c r="O28">
        <v>725</v>
      </c>
      <c r="P28">
        <v>858</v>
      </c>
    </row>
    <row r="29" spans="1:16" x14ac:dyDescent="0.25">
      <c r="A29">
        <v>3</v>
      </c>
      <c r="B29">
        <v>1</v>
      </c>
      <c r="C29">
        <v>4</v>
      </c>
      <c r="D29">
        <v>2</v>
      </c>
      <c r="E29">
        <v>56</v>
      </c>
      <c r="F29">
        <v>27</v>
      </c>
      <c r="G29">
        <v>38</v>
      </c>
      <c r="H29">
        <v>49</v>
      </c>
      <c r="I29">
        <v>32</v>
      </c>
      <c r="J29">
        <v>48</v>
      </c>
      <c r="K29">
        <v>66</v>
      </c>
      <c r="L29">
        <v>66</v>
      </c>
      <c r="M29">
        <v>58</v>
      </c>
      <c r="N29">
        <v>52</v>
      </c>
      <c r="O29">
        <v>51</v>
      </c>
      <c r="P29">
        <v>39</v>
      </c>
    </row>
    <row r="30" spans="1:16" x14ac:dyDescent="0.25">
      <c r="A30">
        <v>3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</v>
      </c>
      <c r="B32">
        <v>2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</v>
      </c>
      <c r="B33">
        <v>2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</v>
      </c>
      <c r="B34">
        <v>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</v>
      </c>
      <c r="B35">
        <v>4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</v>
      </c>
      <c r="B36">
        <v>4</v>
      </c>
      <c r="C36">
        <v>3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1</v>
      </c>
      <c r="N36">
        <v>2</v>
      </c>
      <c r="O36">
        <v>2</v>
      </c>
      <c r="P36">
        <v>2</v>
      </c>
    </row>
    <row r="37" spans="1:16" x14ac:dyDescent="0.25">
      <c r="A37">
        <v>3</v>
      </c>
      <c r="B37">
        <v>4</v>
      </c>
      <c r="C37">
        <v>4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</v>
      </c>
      <c r="B38">
        <v>5</v>
      </c>
      <c r="C38">
        <v>1</v>
      </c>
      <c r="D38">
        <v>1</v>
      </c>
      <c r="E38">
        <v>30</v>
      </c>
      <c r="F38">
        <v>35</v>
      </c>
      <c r="G38">
        <v>44</v>
      </c>
      <c r="H38">
        <v>45</v>
      </c>
      <c r="I38">
        <v>27</v>
      </c>
      <c r="J38">
        <v>32</v>
      </c>
      <c r="K38">
        <v>47</v>
      </c>
      <c r="L38">
        <v>0</v>
      </c>
      <c r="M38">
        <v>21</v>
      </c>
      <c r="N38">
        <v>24</v>
      </c>
      <c r="O38">
        <v>44</v>
      </c>
      <c r="P38">
        <v>22</v>
      </c>
    </row>
    <row r="39" spans="1:16" x14ac:dyDescent="0.25">
      <c r="A39">
        <v>3</v>
      </c>
      <c r="B39">
        <v>5</v>
      </c>
      <c r="C39">
        <v>3</v>
      </c>
      <c r="D39">
        <v>1</v>
      </c>
      <c r="E39">
        <v>80</v>
      </c>
      <c r="F39">
        <v>29</v>
      </c>
      <c r="G39">
        <v>44</v>
      </c>
      <c r="H39">
        <v>90</v>
      </c>
      <c r="I39">
        <v>67</v>
      </c>
      <c r="J39">
        <v>132</v>
      </c>
      <c r="K39">
        <v>96</v>
      </c>
      <c r="L39">
        <v>0</v>
      </c>
      <c r="M39">
        <v>55</v>
      </c>
      <c r="N39">
        <v>71</v>
      </c>
      <c r="O39">
        <v>67</v>
      </c>
      <c r="P39">
        <v>80</v>
      </c>
    </row>
    <row r="40" spans="1:16" x14ac:dyDescent="0.25">
      <c r="A40">
        <v>4</v>
      </c>
      <c r="B40">
        <v>1</v>
      </c>
      <c r="C40">
        <v>1</v>
      </c>
      <c r="D40">
        <v>1</v>
      </c>
      <c r="E40">
        <v>663</v>
      </c>
      <c r="F40">
        <v>339</v>
      </c>
      <c r="G40">
        <v>330</v>
      </c>
      <c r="H40">
        <v>443</v>
      </c>
      <c r="I40">
        <v>171</v>
      </c>
      <c r="J40">
        <v>268</v>
      </c>
      <c r="K40">
        <v>269</v>
      </c>
      <c r="L40">
        <v>281</v>
      </c>
      <c r="M40">
        <v>173</v>
      </c>
      <c r="N40">
        <v>200</v>
      </c>
      <c r="O40">
        <v>283</v>
      </c>
      <c r="P40">
        <v>447</v>
      </c>
    </row>
    <row r="41" spans="1:16" x14ac:dyDescent="0.25">
      <c r="A41">
        <v>4</v>
      </c>
      <c r="B41">
        <v>1</v>
      </c>
      <c r="C41">
        <v>2</v>
      </c>
      <c r="D41">
        <v>2</v>
      </c>
      <c r="E41">
        <v>10</v>
      </c>
      <c r="F41">
        <v>16</v>
      </c>
      <c r="G41">
        <v>10</v>
      </c>
      <c r="H41">
        <v>19</v>
      </c>
      <c r="I41">
        <v>5</v>
      </c>
      <c r="J41">
        <v>5</v>
      </c>
      <c r="K41">
        <v>9</v>
      </c>
      <c r="L41">
        <v>6</v>
      </c>
      <c r="M41">
        <v>10</v>
      </c>
      <c r="N41">
        <v>15</v>
      </c>
      <c r="O41">
        <v>30</v>
      </c>
      <c r="P41">
        <v>45</v>
      </c>
    </row>
    <row r="42" spans="1:16" x14ac:dyDescent="0.25">
      <c r="A42">
        <v>4</v>
      </c>
      <c r="B42">
        <v>1</v>
      </c>
      <c r="C42">
        <v>3</v>
      </c>
      <c r="D42">
        <v>1</v>
      </c>
      <c r="E42">
        <v>1403</v>
      </c>
      <c r="F42">
        <v>770</v>
      </c>
      <c r="G42">
        <v>946</v>
      </c>
      <c r="H42">
        <v>1167</v>
      </c>
      <c r="I42">
        <v>863</v>
      </c>
      <c r="J42">
        <v>899</v>
      </c>
      <c r="K42">
        <v>663</v>
      </c>
      <c r="L42">
        <v>873</v>
      </c>
      <c r="M42">
        <v>872</v>
      </c>
      <c r="N42">
        <v>807</v>
      </c>
      <c r="O42">
        <v>1253</v>
      </c>
      <c r="P42">
        <v>1230</v>
      </c>
    </row>
    <row r="43" spans="1:16" x14ac:dyDescent="0.25">
      <c r="A43">
        <v>4</v>
      </c>
      <c r="B43">
        <v>1</v>
      </c>
      <c r="C43">
        <v>4</v>
      </c>
      <c r="D43">
        <v>2</v>
      </c>
      <c r="E43">
        <v>59</v>
      </c>
      <c r="F43">
        <v>52</v>
      </c>
      <c r="G43">
        <v>41</v>
      </c>
      <c r="H43">
        <v>41</v>
      </c>
      <c r="I43">
        <v>36</v>
      </c>
      <c r="J43">
        <v>52</v>
      </c>
      <c r="K43">
        <v>32</v>
      </c>
      <c r="L43">
        <v>54</v>
      </c>
      <c r="M43">
        <v>60</v>
      </c>
      <c r="N43">
        <v>73</v>
      </c>
      <c r="O43">
        <v>108</v>
      </c>
      <c r="P43">
        <v>96</v>
      </c>
    </row>
    <row r="44" spans="1:16" x14ac:dyDescent="0.25">
      <c r="A44">
        <v>4</v>
      </c>
      <c r="B44">
        <v>2</v>
      </c>
      <c r="C44">
        <v>1</v>
      </c>
      <c r="D44">
        <v>1</v>
      </c>
      <c r="E44">
        <v>6</v>
      </c>
      <c r="F44">
        <v>12</v>
      </c>
      <c r="G44">
        <v>3</v>
      </c>
      <c r="H44">
        <v>9</v>
      </c>
      <c r="I44">
        <v>3</v>
      </c>
      <c r="J44">
        <v>4</v>
      </c>
      <c r="K44">
        <v>6</v>
      </c>
      <c r="L44">
        <v>8</v>
      </c>
      <c r="M44">
        <v>7</v>
      </c>
      <c r="N44">
        <v>11</v>
      </c>
      <c r="O44">
        <v>19</v>
      </c>
      <c r="P44">
        <v>18</v>
      </c>
    </row>
    <row r="45" spans="1:16" x14ac:dyDescent="0.25">
      <c r="A45">
        <v>4</v>
      </c>
      <c r="B45">
        <v>2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</v>
      </c>
      <c r="B46">
        <v>2</v>
      </c>
      <c r="C46">
        <v>3</v>
      </c>
      <c r="D46">
        <v>1</v>
      </c>
      <c r="E46">
        <v>36</v>
      </c>
      <c r="F46">
        <v>44</v>
      </c>
      <c r="G46">
        <v>37</v>
      </c>
      <c r="H46">
        <v>47</v>
      </c>
      <c r="I46">
        <v>31</v>
      </c>
      <c r="J46">
        <v>69</v>
      </c>
      <c r="K46">
        <v>37</v>
      </c>
      <c r="L46">
        <v>37</v>
      </c>
      <c r="M46">
        <v>37</v>
      </c>
      <c r="N46">
        <v>54</v>
      </c>
      <c r="O46">
        <v>58</v>
      </c>
      <c r="P46">
        <v>59</v>
      </c>
    </row>
    <row r="47" spans="1:16" x14ac:dyDescent="0.25">
      <c r="A47">
        <v>4</v>
      </c>
      <c r="B47">
        <v>2</v>
      </c>
      <c r="C47">
        <v>4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5</v>
      </c>
      <c r="K47">
        <v>3</v>
      </c>
      <c r="L47">
        <v>5</v>
      </c>
      <c r="M47">
        <v>1</v>
      </c>
      <c r="N47">
        <v>1</v>
      </c>
      <c r="O47">
        <v>3</v>
      </c>
      <c r="P47">
        <v>2</v>
      </c>
    </row>
    <row r="48" spans="1:16" x14ac:dyDescent="0.25">
      <c r="A48">
        <v>4</v>
      </c>
      <c r="B48">
        <v>3</v>
      </c>
      <c r="C48">
        <v>1</v>
      </c>
      <c r="D48">
        <v>1</v>
      </c>
      <c r="E48">
        <v>29</v>
      </c>
      <c r="F48">
        <v>53</v>
      </c>
      <c r="G48">
        <v>54</v>
      </c>
      <c r="H48">
        <v>85</v>
      </c>
      <c r="I48">
        <v>87</v>
      </c>
      <c r="J48">
        <v>135</v>
      </c>
      <c r="K48">
        <v>64</v>
      </c>
      <c r="L48">
        <v>88</v>
      </c>
      <c r="M48">
        <v>33</v>
      </c>
      <c r="N48">
        <v>54</v>
      </c>
      <c r="O48">
        <v>51</v>
      </c>
      <c r="P48">
        <v>52</v>
      </c>
    </row>
    <row r="49" spans="1:16" x14ac:dyDescent="0.25">
      <c r="A49">
        <v>4</v>
      </c>
      <c r="B49">
        <v>3</v>
      </c>
      <c r="C49">
        <v>2</v>
      </c>
      <c r="D49">
        <v>2</v>
      </c>
      <c r="E49">
        <v>2</v>
      </c>
      <c r="F49">
        <v>0</v>
      </c>
      <c r="G49">
        <v>0</v>
      </c>
      <c r="H49">
        <v>1</v>
      </c>
      <c r="I49">
        <v>3</v>
      </c>
      <c r="J49">
        <v>4</v>
      </c>
      <c r="K49">
        <v>4</v>
      </c>
      <c r="L49">
        <v>0</v>
      </c>
      <c r="M49">
        <v>2</v>
      </c>
      <c r="N49">
        <v>3</v>
      </c>
      <c r="O49">
        <v>2</v>
      </c>
      <c r="P49">
        <v>3</v>
      </c>
    </row>
    <row r="50" spans="1:16" x14ac:dyDescent="0.25">
      <c r="A50">
        <v>4</v>
      </c>
      <c r="B50">
        <v>3</v>
      </c>
      <c r="C50">
        <v>3</v>
      </c>
      <c r="D50">
        <v>1</v>
      </c>
      <c r="E50">
        <v>234</v>
      </c>
      <c r="F50">
        <v>218</v>
      </c>
      <c r="G50">
        <v>228</v>
      </c>
      <c r="H50">
        <v>191</v>
      </c>
      <c r="I50">
        <v>165</v>
      </c>
      <c r="J50">
        <v>262</v>
      </c>
      <c r="K50">
        <v>183</v>
      </c>
      <c r="L50">
        <v>265</v>
      </c>
      <c r="M50">
        <v>244</v>
      </c>
      <c r="N50">
        <v>294</v>
      </c>
      <c r="O50">
        <v>227</v>
      </c>
      <c r="P50">
        <v>242</v>
      </c>
    </row>
    <row r="51" spans="1:16" x14ac:dyDescent="0.25">
      <c r="A51">
        <v>4</v>
      </c>
      <c r="B51">
        <v>3</v>
      </c>
      <c r="C51">
        <v>4</v>
      </c>
      <c r="D51">
        <v>2</v>
      </c>
      <c r="E51">
        <v>8</v>
      </c>
      <c r="F51">
        <v>7</v>
      </c>
      <c r="G51">
        <v>4</v>
      </c>
      <c r="H51">
        <v>6</v>
      </c>
      <c r="I51">
        <v>4</v>
      </c>
      <c r="J51">
        <v>14</v>
      </c>
      <c r="K51">
        <v>13</v>
      </c>
      <c r="L51">
        <v>13</v>
      </c>
      <c r="M51">
        <v>9</v>
      </c>
      <c r="N51">
        <v>16</v>
      </c>
      <c r="O51">
        <v>13</v>
      </c>
      <c r="P51">
        <v>16</v>
      </c>
    </row>
    <row r="52" spans="1:16" x14ac:dyDescent="0.25">
      <c r="A52">
        <v>4</v>
      </c>
      <c r="B52">
        <v>5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4</v>
      </c>
      <c r="B53">
        <v>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4</v>
      </c>
      <c r="B54">
        <v>5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4</v>
      </c>
      <c r="B55">
        <v>5</v>
      </c>
      <c r="C55">
        <v>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</v>
      </c>
      <c r="B56">
        <v>1</v>
      </c>
      <c r="C56">
        <v>1</v>
      </c>
      <c r="D56">
        <v>1</v>
      </c>
      <c r="E56">
        <v>77</v>
      </c>
      <c r="F56">
        <v>1</v>
      </c>
      <c r="G56">
        <v>3</v>
      </c>
      <c r="H56">
        <v>1</v>
      </c>
      <c r="I56">
        <v>4</v>
      </c>
      <c r="J56">
        <v>1</v>
      </c>
      <c r="K56">
        <v>4</v>
      </c>
      <c r="L56">
        <v>3</v>
      </c>
      <c r="M56">
        <v>6</v>
      </c>
      <c r="N56">
        <v>13</v>
      </c>
      <c r="O56">
        <v>18</v>
      </c>
      <c r="P56">
        <v>57</v>
      </c>
    </row>
    <row r="57" spans="1:16" x14ac:dyDescent="0.25">
      <c r="A57">
        <v>5</v>
      </c>
      <c r="B57">
        <v>1</v>
      </c>
      <c r="C57">
        <v>3</v>
      </c>
      <c r="D57">
        <v>1</v>
      </c>
      <c r="E57">
        <v>165</v>
      </c>
      <c r="F57">
        <v>250</v>
      </c>
      <c r="G57">
        <v>246</v>
      </c>
      <c r="H57">
        <v>161</v>
      </c>
      <c r="I57">
        <v>263</v>
      </c>
      <c r="J57">
        <v>170</v>
      </c>
      <c r="K57">
        <v>303</v>
      </c>
      <c r="L57">
        <v>260</v>
      </c>
      <c r="M57">
        <v>185</v>
      </c>
      <c r="N57">
        <v>297</v>
      </c>
      <c r="O57">
        <v>175</v>
      </c>
      <c r="P57">
        <v>178</v>
      </c>
    </row>
    <row r="58" spans="1:16" x14ac:dyDescent="0.25">
      <c r="A58">
        <v>5</v>
      </c>
      <c r="B58">
        <v>1</v>
      </c>
      <c r="C58">
        <v>4</v>
      </c>
      <c r="D58">
        <v>2</v>
      </c>
      <c r="E58">
        <v>110</v>
      </c>
      <c r="F58">
        <v>122</v>
      </c>
      <c r="G58">
        <v>43</v>
      </c>
      <c r="H58">
        <v>1</v>
      </c>
      <c r="I58">
        <v>20</v>
      </c>
      <c r="J58">
        <v>74</v>
      </c>
      <c r="K58">
        <v>55</v>
      </c>
      <c r="L58">
        <v>178</v>
      </c>
      <c r="M58">
        <v>21</v>
      </c>
      <c r="N58">
        <v>49</v>
      </c>
      <c r="O58">
        <v>23</v>
      </c>
      <c r="P58">
        <v>40</v>
      </c>
    </row>
    <row r="59" spans="1:16" x14ac:dyDescent="0.25">
      <c r="A59">
        <v>5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</v>
      </c>
      <c r="B60">
        <v>2</v>
      </c>
      <c r="C60">
        <v>3</v>
      </c>
      <c r="D60">
        <v>1</v>
      </c>
      <c r="E60">
        <v>37</v>
      </c>
      <c r="F60">
        <v>53</v>
      </c>
      <c r="G60">
        <v>68</v>
      </c>
      <c r="H60">
        <v>30</v>
      </c>
      <c r="I60">
        <v>0</v>
      </c>
      <c r="J60">
        <v>37</v>
      </c>
      <c r="K60">
        <v>37</v>
      </c>
      <c r="L60">
        <v>7</v>
      </c>
      <c r="M60">
        <v>37</v>
      </c>
      <c r="N60">
        <v>91</v>
      </c>
      <c r="O60">
        <v>129</v>
      </c>
      <c r="P60">
        <v>68</v>
      </c>
    </row>
    <row r="61" spans="1:16" x14ac:dyDescent="0.25">
      <c r="A61">
        <v>5</v>
      </c>
      <c r="B61">
        <v>2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15</v>
      </c>
      <c r="K61">
        <v>0</v>
      </c>
      <c r="L61">
        <v>0</v>
      </c>
      <c r="M61">
        <v>0</v>
      </c>
      <c r="N61">
        <v>22</v>
      </c>
      <c r="O61">
        <v>7</v>
      </c>
      <c r="P61">
        <v>0</v>
      </c>
    </row>
    <row r="62" spans="1:16" x14ac:dyDescent="0.25">
      <c r="A62">
        <v>5</v>
      </c>
      <c r="B62">
        <v>3</v>
      </c>
      <c r="C62">
        <v>1</v>
      </c>
      <c r="D62">
        <v>1</v>
      </c>
      <c r="E62">
        <v>40</v>
      </c>
      <c r="F62">
        <v>31</v>
      </c>
      <c r="G62">
        <v>37</v>
      </c>
      <c r="H62">
        <v>75</v>
      </c>
      <c r="I62">
        <v>43</v>
      </c>
      <c r="J62">
        <v>34</v>
      </c>
      <c r="K62">
        <v>0</v>
      </c>
      <c r="L62">
        <v>78</v>
      </c>
      <c r="M62">
        <v>81</v>
      </c>
      <c r="N62">
        <v>90</v>
      </c>
      <c r="O62">
        <v>40</v>
      </c>
      <c r="P62">
        <v>25</v>
      </c>
    </row>
    <row r="63" spans="1:16" x14ac:dyDescent="0.25">
      <c r="A63">
        <v>5</v>
      </c>
      <c r="B63">
        <v>3</v>
      </c>
      <c r="C63">
        <v>2</v>
      </c>
      <c r="D63">
        <v>2</v>
      </c>
      <c r="E63">
        <v>6</v>
      </c>
      <c r="F63">
        <v>15</v>
      </c>
      <c r="G63">
        <v>6</v>
      </c>
      <c r="H63">
        <v>18</v>
      </c>
      <c r="I63">
        <v>3</v>
      </c>
      <c r="J63">
        <v>6</v>
      </c>
      <c r="K63">
        <v>0</v>
      </c>
      <c r="L63">
        <v>6</v>
      </c>
      <c r="M63">
        <v>9</v>
      </c>
      <c r="N63">
        <v>9</v>
      </c>
      <c r="O63">
        <v>0</v>
      </c>
      <c r="P63">
        <v>9</v>
      </c>
    </row>
    <row r="64" spans="1:16" x14ac:dyDescent="0.25">
      <c r="A64">
        <v>5</v>
      </c>
      <c r="B64">
        <v>3</v>
      </c>
      <c r="C64">
        <v>3</v>
      </c>
      <c r="D64">
        <v>1</v>
      </c>
      <c r="E64">
        <v>125</v>
      </c>
      <c r="F64">
        <v>212</v>
      </c>
      <c r="G64">
        <v>218</v>
      </c>
      <c r="H64">
        <v>159</v>
      </c>
      <c r="I64">
        <v>253</v>
      </c>
      <c r="J64">
        <v>150</v>
      </c>
      <c r="K64">
        <v>147</v>
      </c>
      <c r="L64">
        <v>65</v>
      </c>
      <c r="M64">
        <v>187</v>
      </c>
      <c r="N64">
        <v>315</v>
      </c>
      <c r="O64">
        <v>272</v>
      </c>
      <c r="P64">
        <v>237</v>
      </c>
    </row>
    <row r="65" spans="1:16" x14ac:dyDescent="0.25">
      <c r="A65">
        <v>5</v>
      </c>
      <c r="B65">
        <v>3</v>
      </c>
      <c r="C65">
        <v>4</v>
      </c>
      <c r="D65">
        <v>2</v>
      </c>
      <c r="E65">
        <v>90</v>
      </c>
      <c r="F65">
        <v>193</v>
      </c>
      <c r="G65">
        <v>287</v>
      </c>
      <c r="H65">
        <v>128</v>
      </c>
      <c r="I65">
        <v>40</v>
      </c>
      <c r="J65">
        <v>93</v>
      </c>
      <c r="K65">
        <v>131</v>
      </c>
      <c r="L65">
        <v>84</v>
      </c>
      <c r="M65">
        <v>40</v>
      </c>
      <c r="N65">
        <v>118</v>
      </c>
      <c r="O65">
        <v>71</v>
      </c>
      <c r="P65">
        <v>93</v>
      </c>
    </row>
    <row r="66" spans="1:16" x14ac:dyDescent="0.25">
      <c r="A66">
        <v>5</v>
      </c>
      <c r="B66">
        <v>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5</v>
      </c>
      <c r="B67">
        <v>4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</v>
      </c>
      <c r="B68">
        <v>4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5</v>
      </c>
      <c r="B69">
        <v>4</v>
      </c>
      <c r="C69">
        <v>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2" spans="1:16" x14ac:dyDescent="0.25">
      <c r="A72" t="s">
        <v>147</v>
      </c>
      <c r="E72" t="s">
        <v>80</v>
      </c>
    </row>
    <row r="73" spans="1:16" x14ac:dyDescent="0.25">
      <c r="A73" t="s">
        <v>76</v>
      </c>
      <c r="B73" t="s">
        <v>77</v>
      </c>
      <c r="C73" t="s">
        <v>78</v>
      </c>
      <c r="D73" t="s">
        <v>79</v>
      </c>
      <c r="E73">
        <v>1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N73">
        <v>10</v>
      </c>
      <c r="O73">
        <v>11</v>
      </c>
      <c r="P73">
        <v>12</v>
      </c>
    </row>
    <row r="74" spans="1:16" x14ac:dyDescent="0.25">
      <c r="A74">
        <v>1</v>
      </c>
      <c r="B74">
        <v>2</v>
      </c>
      <c r="C74">
        <v>1</v>
      </c>
      <c r="D74">
        <v>1</v>
      </c>
      <c r="E74">
        <v>14.0432062197867</v>
      </c>
      <c r="F74">
        <v>15.8330266203478</v>
      </c>
      <c r="G74">
        <v>53.006219555077301</v>
      </c>
      <c r="H74">
        <v>39.789084289395703</v>
      </c>
      <c r="I74">
        <v>38.136942381185499</v>
      </c>
      <c r="J74">
        <v>47.774436845745001</v>
      </c>
      <c r="K74">
        <v>46.259973429885598</v>
      </c>
      <c r="L74">
        <v>26.158913546661498</v>
      </c>
      <c r="M74">
        <v>16.796776066803702</v>
      </c>
      <c r="N74">
        <v>11.564993357471399</v>
      </c>
      <c r="O74">
        <v>17.898204005610499</v>
      </c>
      <c r="P74">
        <v>14.456241696839299</v>
      </c>
    </row>
    <row r="75" spans="1:16" x14ac:dyDescent="0.25">
      <c r="A75">
        <v>1</v>
      </c>
      <c r="B75">
        <v>2</v>
      </c>
      <c r="C75">
        <v>3</v>
      </c>
      <c r="D75">
        <v>1</v>
      </c>
      <c r="E75">
        <v>15.8330266203478</v>
      </c>
      <c r="F75">
        <v>19.6880244061716</v>
      </c>
      <c r="G75">
        <v>35.934086503571898</v>
      </c>
      <c r="H75">
        <v>25.3328425925564</v>
      </c>
      <c r="I75">
        <v>19.825702898522401</v>
      </c>
      <c r="J75">
        <v>20.927130837329202</v>
      </c>
      <c r="K75">
        <v>19.6880244061716</v>
      </c>
      <c r="L75">
        <v>26.847306008415799</v>
      </c>
      <c r="M75">
        <v>33.1805166565549</v>
      </c>
      <c r="N75">
        <v>26.571949023714101</v>
      </c>
      <c r="O75">
        <v>34.1442661030108</v>
      </c>
      <c r="P75">
        <v>28.774804901327698</v>
      </c>
    </row>
    <row r="76" spans="1:16" x14ac:dyDescent="0.25">
      <c r="A76">
        <v>1</v>
      </c>
      <c r="B76">
        <v>2</v>
      </c>
      <c r="C76">
        <v>4</v>
      </c>
      <c r="D76">
        <v>2</v>
      </c>
      <c r="E76">
        <v>0.55071396940340001</v>
      </c>
      <c r="F76">
        <v>0.55071396940340001</v>
      </c>
      <c r="G76">
        <v>0.55071396940340001</v>
      </c>
      <c r="H76">
        <v>0.2753569847017</v>
      </c>
      <c r="I76">
        <v>0</v>
      </c>
      <c r="J76">
        <v>0</v>
      </c>
      <c r="K76">
        <v>0.2753569847017</v>
      </c>
      <c r="L76">
        <v>0.13767849235085</v>
      </c>
      <c r="M76">
        <v>0.82607095410510101</v>
      </c>
      <c r="N76">
        <v>0.13767849235085</v>
      </c>
      <c r="O76">
        <v>0.68839246175424995</v>
      </c>
      <c r="P76">
        <v>0.2753569847017</v>
      </c>
    </row>
    <row r="77" spans="1:16" x14ac:dyDescent="0.25">
      <c r="A77">
        <v>1</v>
      </c>
      <c r="B77">
        <v>3</v>
      </c>
      <c r="C77">
        <v>1</v>
      </c>
      <c r="D77">
        <v>1</v>
      </c>
      <c r="E77">
        <v>16.623400285450799</v>
      </c>
      <c r="F77">
        <v>15.792230271178299</v>
      </c>
      <c r="G77">
        <v>41.974085720763199</v>
      </c>
      <c r="H77">
        <v>16.623400285450799</v>
      </c>
      <c r="I77">
        <v>14.5454752497694</v>
      </c>
      <c r="J77">
        <v>9.1428701569979296</v>
      </c>
      <c r="K77">
        <v>15.792230271178299</v>
      </c>
      <c r="L77">
        <v>17.454570299723301</v>
      </c>
      <c r="M77">
        <v>6.64936011418032</v>
      </c>
      <c r="N77">
        <v>19.1169103282684</v>
      </c>
      <c r="O77">
        <v>10.3896251784067</v>
      </c>
      <c r="P77">
        <v>27.428610470993799</v>
      </c>
    </row>
    <row r="78" spans="1:16" x14ac:dyDescent="0.25">
      <c r="A78">
        <v>1</v>
      </c>
      <c r="B78">
        <v>3</v>
      </c>
      <c r="C78">
        <v>3</v>
      </c>
      <c r="D78">
        <v>1</v>
      </c>
      <c r="E78">
        <v>241.454889146173</v>
      </c>
      <c r="F78">
        <v>370.70182636555302</v>
      </c>
      <c r="G78">
        <v>327.480985623381</v>
      </c>
      <c r="H78">
        <v>539.42933926287799</v>
      </c>
      <c r="I78">
        <v>187.428838218458</v>
      </c>
      <c r="J78">
        <v>358.64986115860103</v>
      </c>
      <c r="K78">
        <v>300.05237515238701</v>
      </c>
      <c r="L78">
        <v>331.22125068760698</v>
      </c>
      <c r="M78">
        <v>479.169513228119</v>
      </c>
      <c r="N78">
        <v>603.84501536899995</v>
      </c>
      <c r="O78">
        <v>471.27339809252999</v>
      </c>
      <c r="P78">
        <v>447.585052685763</v>
      </c>
    </row>
    <row r="79" spans="1:16" x14ac:dyDescent="0.25">
      <c r="A79">
        <v>1</v>
      </c>
      <c r="B79">
        <v>3</v>
      </c>
      <c r="C79">
        <v>4</v>
      </c>
      <c r="D79">
        <v>2</v>
      </c>
      <c r="E79">
        <v>0</v>
      </c>
      <c r="F79">
        <v>23.2727603996311</v>
      </c>
      <c r="G79">
        <v>2.4935100428176198</v>
      </c>
      <c r="H79">
        <v>5.4026050927715099</v>
      </c>
      <c r="I79">
        <v>2.9090950499538901</v>
      </c>
      <c r="J79">
        <v>2.0779250356813499</v>
      </c>
      <c r="K79">
        <v>4.1558500713626998</v>
      </c>
      <c r="L79">
        <v>3.7402650642264299</v>
      </c>
      <c r="M79">
        <v>5.8181900999077802</v>
      </c>
      <c r="N79">
        <v>7.4805301284528598</v>
      </c>
      <c r="O79">
        <v>9.1428701569979296</v>
      </c>
      <c r="P79">
        <v>16.623400285450799</v>
      </c>
    </row>
    <row r="80" spans="1:16" x14ac:dyDescent="0.25">
      <c r="A80">
        <v>1</v>
      </c>
      <c r="B80">
        <v>4</v>
      </c>
      <c r="C80">
        <v>1</v>
      </c>
      <c r="D80">
        <v>1</v>
      </c>
      <c r="E80">
        <v>65.014211880692599</v>
      </c>
      <c r="F80">
        <v>73.427815771135201</v>
      </c>
      <c r="G80">
        <v>70.3683234473379</v>
      </c>
      <c r="H80">
        <v>76.487308094932501</v>
      </c>
      <c r="I80">
        <v>24.475938590378401</v>
      </c>
      <c r="J80">
        <v>99.433500523412206</v>
      </c>
      <c r="K80">
        <v>96.374008199614906</v>
      </c>
      <c r="L80">
        <v>106.31735825195599</v>
      </c>
      <c r="M80">
        <v>55.070861828351397</v>
      </c>
      <c r="N80">
        <v>55.070861828351397</v>
      </c>
      <c r="O80">
        <v>71.133196528287201</v>
      </c>
      <c r="P80">
        <v>64.249338799743299</v>
      </c>
    </row>
    <row r="81" spans="1:16" x14ac:dyDescent="0.25">
      <c r="A81">
        <v>1</v>
      </c>
      <c r="B81">
        <v>4</v>
      </c>
      <c r="C81">
        <v>2</v>
      </c>
      <c r="D81">
        <v>2</v>
      </c>
      <c r="E81">
        <v>0.76487308094932505</v>
      </c>
      <c r="F81">
        <v>2.6770557833226398</v>
      </c>
      <c r="G81">
        <v>3.0594923237973002</v>
      </c>
      <c r="H81">
        <v>1.14730962142399</v>
      </c>
      <c r="I81">
        <v>0.38243654047466202</v>
      </c>
      <c r="J81">
        <v>1.5297461618986501</v>
      </c>
      <c r="K81">
        <v>0.76487308094932505</v>
      </c>
      <c r="L81">
        <v>0</v>
      </c>
      <c r="M81">
        <v>1.5297461618986501</v>
      </c>
      <c r="N81">
        <v>1.14730962142399</v>
      </c>
      <c r="O81">
        <v>0.38243654047466202</v>
      </c>
      <c r="P81">
        <v>6.8838577285439202</v>
      </c>
    </row>
    <row r="82" spans="1:16" x14ac:dyDescent="0.25">
      <c r="A82">
        <v>1</v>
      </c>
      <c r="B82">
        <v>4</v>
      </c>
      <c r="C82">
        <v>3</v>
      </c>
      <c r="D82">
        <v>1</v>
      </c>
      <c r="E82">
        <v>1745.44037072636</v>
      </c>
      <c r="F82">
        <v>1777.9474766667099</v>
      </c>
      <c r="G82">
        <v>2341.65893732636</v>
      </c>
      <c r="H82">
        <v>2303.0328467384202</v>
      </c>
      <c r="I82">
        <v>1092.23875959564</v>
      </c>
      <c r="J82">
        <v>2268.2311215552199</v>
      </c>
      <c r="K82">
        <v>2267.4662484742698</v>
      </c>
      <c r="L82">
        <v>2740.5402490414299</v>
      </c>
      <c r="M82">
        <v>1444.84524991328</v>
      </c>
      <c r="N82">
        <v>1839.1373231426501</v>
      </c>
      <c r="O82">
        <v>1661.30433182193</v>
      </c>
      <c r="P82">
        <v>1730.5253456478499</v>
      </c>
    </row>
    <row r="83" spans="1:16" x14ac:dyDescent="0.25">
      <c r="A83">
        <v>1</v>
      </c>
      <c r="B83">
        <v>4</v>
      </c>
      <c r="C83">
        <v>4</v>
      </c>
      <c r="D83">
        <v>2</v>
      </c>
      <c r="E83">
        <v>3.82436540474662</v>
      </c>
      <c r="F83">
        <v>43.597765614111502</v>
      </c>
      <c r="G83">
        <v>97.138881280564206</v>
      </c>
      <c r="H83">
        <v>64.631775340217899</v>
      </c>
      <c r="I83">
        <v>40.920709830788901</v>
      </c>
      <c r="J83">
        <v>9.9433500523412199</v>
      </c>
      <c r="K83">
        <v>8.4136038904425696</v>
      </c>
      <c r="L83">
        <v>8.4136038904425696</v>
      </c>
      <c r="M83">
        <v>65.014211880692599</v>
      </c>
      <c r="N83">
        <v>34.036852102245</v>
      </c>
      <c r="O83">
        <v>43.980202154586202</v>
      </c>
      <c r="P83">
        <v>70.750759987812501</v>
      </c>
    </row>
    <row r="84" spans="1:16" x14ac:dyDescent="0.25">
      <c r="A84">
        <v>1</v>
      </c>
      <c r="B84">
        <v>5</v>
      </c>
      <c r="C84">
        <v>1</v>
      </c>
      <c r="D84">
        <v>1</v>
      </c>
      <c r="E84">
        <v>1.3983548766157501</v>
      </c>
      <c r="F84">
        <v>1.3983548766157501</v>
      </c>
      <c r="G84">
        <v>1.3983548766157501</v>
      </c>
      <c r="H84">
        <v>0</v>
      </c>
      <c r="I84">
        <v>1.3983548766157501</v>
      </c>
      <c r="J84">
        <v>1.3983548766157501</v>
      </c>
      <c r="K84">
        <v>2.79670975323149</v>
      </c>
      <c r="L84">
        <v>0</v>
      </c>
      <c r="M84">
        <v>0</v>
      </c>
      <c r="N84">
        <v>6.99177438307873</v>
      </c>
      <c r="O84">
        <v>1.3983548766157501</v>
      </c>
      <c r="P84">
        <v>0</v>
      </c>
    </row>
    <row r="85" spans="1:16" x14ac:dyDescent="0.25">
      <c r="A85">
        <v>1</v>
      </c>
      <c r="B85">
        <v>5</v>
      </c>
      <c r="C85">
        <v>3</v>
      </c>
      <c r="D85">
        <v>1</v>
      </c>
      <c r="E85">
        <v>40.552291421856602</v>
      </c>
      <c r="F85">
        <v>36.357226792009399</v>
      </c>
      <c r="G85">
        <v>54.535840188014099</v>
      </c>
      <c r="H85">
        <v>57.332549941245603</v>
      </c>
      <c r="I85">
        <v>33.560517038777903</v>
      </c>
      <c r="J85">
        <v>34.958871915393701</v>
      </c>
      <c r="K85">
        <v>85.299647473560498</v>
      </c>
      <c r="L85">
        <v>11.186839012926001</v>
      </c>
      <c r="M85">
        <v>30.763807285546399</v>
      </c>
      <c r="N85">
        <v>76.909518213865994</v>
      </c>
      <c r="O85">
        <v>51.739130434782602</v>
      </c>
      <c r="P85">
        <v>72.714453584018798</v>
      </c>
    </row>
    <row r="86" spans="1:16" x14ac:dyDescent="0.25">
      <c r="A86">
        <v>2</v>
      </c>
      <c r="B86">
        <v>1</v>
      </c>
      <c r="C86">
        <v>1</v>
      </c>
      <c r="D86">
        <v>1</v>
      </c>
      <c r="E86">
        <v>172.28638401756501</v>
      </c>
      <c r="F86">
        <v>306.45631139407499</v>
      </c>
      <c r="G86">
        <v>194.393928869376</v>
      </c>
      <c r="H86">
        <v>189.057624939628</v>
      </c>
      <c r="I86">
        <v>234.035043776072</v>
      </c>
      <c r="J86">
        <v>174.57337141602801</v>
      </c>
      <c r="K86">
        <v>247.756968166852</v>
      </c>
      <c r="L86">
        <v>161.61377615806899</v>
      </c>
      <c r="M86">
        <v>125.021977782658</v>
      </c>
      <c r="N86">
        <v>101.389774665204</v>
      </c>
      <c r="O86">
        <v>112.82471165752</v>
      </c>
      <c r="P86">
        <v>183.721321009881</v>
      </c>
    </row>
    <row r="87" spans="1:16" x14ac:dyDescent="0.25">
      <c r="A87">
        <v>2</v>
      </c>
      <c r="B87">
        <v>1</v>
      </c>
      <c r="C87">
        <v>2</v>
      </c>
      <c r="D87">
        <v>2</v>
      </c>
      <c r="E87">
        <v>5.3363039297475803</v>
      </c>
      <c r="F87">
        <v>13.721924390779501</v>
      </c>
      <c r="G87">
        <v>10.6726078594952</v>
      </c>
      <c r="H87">
        <v>3.8116456641054102</v>
      </c>
      <c r="I87">
        <v>2.2869873984632498</v>
      </c>
      <c r="J87">
        <v>3.04931653128433</v>
      </c>
      <c r="K87">
        <v>6.09863306256866</v>
      </c>
      <c r="L87">
        <v>2.2869873984632498</v>
      </c>
      <c r="M87">
        <v>12.1972661251373</v>
      </c>
      <c r="N87">
        <v>18.295899187705999</v>
      </c>
      <c r="O87">
        <v>5.3363039297475803</v>
      </c>
      <c r="P87">
        <v>10.6726078594952</v>
      </c>
    </row>
    <row r="88" spans="1:16" x14ac:dyDescent="0.25">
      <c r="A88">
        <v>2</v>
      </c>
      <c r="B88">
        <v>1</v>
      </c>
      <c r="C88">
        <v>3</v>
      </c>
      <c r="D88">
        <v>1</v>
      </c>
      <c r="E88">
        <v>761.56680368826096</v>
      </c>
      <c r="F88">
        <v>832.46341304062196</v>
      </c>
      <c r="G88">
        <v>728.02432184413396</v>
      </c>
      <c r="H88">
        <v>747.08255016466103</v>
      </c>
      <c r="I88">
        <v>963.58402388584796</v>
      </c>
      <c r="J88">
        <v>670.84963688255198</v>
      </c>
      <c r="K88">
        <v>862.95657835346503</v>
      </c>
      <c r="L88">
        <v>870.57986968167597</v>
      </c>
      <c r="M88">
        <v>914.79495938529897</v>
      </c>
      <c r="N88">
        <v>553.45095042810601</v>
      </c>
      <c r="O88">
        <v>776.81338634468295</v>
      </c>
      <c r="P88">
        <v>821.79080518112698</v>
      </c>
    </row>
    <row r="89" spans="1:16" x14ac:dyDescent="0.25">
      <c r="A89">
        <v>2</v>
      </c>
      <c r="B89">
        <v>1</v>
      </c>
      <c r="C89">
        <v>4</v>
      </c>
      <c r="D89">
        <v>2</v>
      </c>
      <c r="E89">
        <v>61.748659758507699</v>
      </c>
      <c r="F89">
        <v>40.403444039517403</v>
      </c>
      <c r="G89">
        <v>25.156861383095698</v>
      </c>
      <c r="H89">
        <v>16.7712409220638</v>
      </c>
      <c r="I89">
        <v>21.3452157189903</v>
      </c>
      <c r="J89">
        <v>15.246582656421699</v>
      </c>
      <c r="K89">
        <v>44.215089703622802</v>
      </c>
      <c r="L89">
        <v>41.165773172338497</v>
      </c>
      <c r="M89">
        <v>60.986330625686598</v>
      </c>
      <c r="N89">
        <v>39.641114906696302</v>
      </c>
      <c r="O89">
        <v>41.928102305159499</v>
      </c>
      <c r="P89">
        <v>43.452760570801701</v>
      </c>
    </row>
    <row r="90" spans="1:16" x14ac:dyDescent="0.25">
      <c r="A90">
        <v>2</v>
      </c>
      <c r="B90">
        <v>3</v>
      </c>
      <c r="C90">
        <v>1</v>
      </c>
      <c r="D90">
        <v>1</v>
      </c>
      <c r="E90">
        <v>0</v>
      </c>
      <c r="F90">
        <v>0</v>
      </c>
      <c r="G90">
        <v>0</v>
      </c>
      <c r="H90">
        <v>6.6999421848399901E-3</v>
      </c>
      <c r="I90">
        <v>0</v>
      </c>
      <c r="J90">
        <v>6.6999421848399901E-3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</v>
      </c>
      <c r="B91">
        <v>3</v>
      </c>
      <c r="C91">
        <v>3</v>
      </c>
      <c r="D91">
        <v>1</v>
      </c>
      <c r="E91">
        <v>6.6999421848399901E-3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1.3399884369679999E-2</v>
      </c>
      <c r="M91">
        <v>0</v>
      </c>
      <c r="N91">
        <v>0</v>
      </c>
      <c r="O91">
        <v>1.3399884369679999E-2</v>
      </c>
      <c r="P91">
        <v>2.0099826554520001E-2</v>
      </c>
    </row>
    <row r="92" spans="1:16" x14ac:dyDescent="0.25">
      <c r="A92">
        <v>2</v>
      </c>
      <c r="B92">
        <v>4</v>
      </c>
      <c r="C92">
        <v>1</v>
      </c>
      <c r="D92">
        <v>1</v>
      </c>
      <c r="E92">
        <v>221.311598131458</v>
      </c>
      <c r="F92">
        <v>145.22123734831499</v>
      </c>
      <c r="G92">
        <v>204.60883600832901</v>
      </c>
      <c r="H92">
        <v>150.32485910816001</v>
      </c>
      <c r="I92">
        <v>204.14487039379699</v>
      </c>
      <c r="J92">
        <v>305.28937436163301</v>
      </c>
      <c r="K92">
        <v>306.21730559069601</v>
      </c>
      <c r="L92">
        <v>259.82074413755998</v>
      </c>
      <c r="M92">
        <v>151.25279033722299</v>
      </c>
      <c r="N92">
        <v>226.87918550583399</v>
      </c>
      <c r="O92">
        <v>224.09539181864599</v>
      </c>
      <c r="P92">
        <v>212.96021706989299</v>
      </c>
    </row>
    <row r="93" spans="1:16" x14ac:dyDescent="0.25">
      <c r="A93">
        <v>2</v>
      </c>
      <c r="B93">
        <v>4</v>
      </c>
      <c r="C93">
        <v>2</v>
      </c>
      <c r="D93">
        <v>2</v>
      </c>
      <c r="E93">
        <v>21.806383882973801</v>
      </c>
      <c r="F93">
        <v>3.7117249162508599</v>
      </c>
      <c r="G93">
        <v>2.7837936871881501</v>
      </c>
      <c r="H93">
        <v>2.7837936871881501</v>
      </c>
      <c r="I93">
        <v>6.0315529889076496</v>
      </c>
      <c r="J93">
        <v>12.991037206878</v>
      </c>
      <c r="K93">
        <v>5.5675873743762896</v>
      </c>
      <c r="L93">
        <v>3.2477593017195101</v>
      </c>
      <c r="M93">
        <v>3.7117249162508599</v>
      </c>
      <c r="N93">
        <v>6.0315529889076496</v>
      </c>
      <c r="O93">
        <v>6.0315529889076496</v>
      </c>
      <c r="P93">
        <v>4.6396561453135803</v>
      </c>
    </row>
    <row r="94" spans="1:16" x14ac:dyDescent="0.25">
      <c r="A94">
        <v>2</v>
      </c>
      <c r="B94">
        <v>4</v>
      </c>
      <c r="C94">
        <v>3</v>
      </c>
      <c r="D94">
        <v>1</v>
      </c>
      <c r="E94">
        <v>151.71675595175401</v>
      </c>
      <c r="F94">
        <v>167.49158684582</v>
      </c>
      <c r="G94">
        <v>181.41055528176099</v>
      </c>
      <c r="H94">
        <v>171.203311762071</v>
      </c>
      <c r="I94">
        <v>153.10865279534801</v>
      </c>
      <c r="J94">
        <v>249.149535003339</v>
      </c>
      <c r="K94">
        <v>189.29797072879401</v>
      </c>
      <c r="L94">
        <v>205.07280162286</v>
      </c>
      <c r="M94">
        <v>141.50951243206401</v>
      </c>
      <c r="N94">
        <v>180.94658966723</v>
      </c>
      <c r="O94">
        <v>151.25279033722299</v>
      </c>
      <c r="P94">
        <v>166.56365561675699</v>
      </c>
    </row>
    <row r="95" spans="1:16" x14ac:dyDescent="0.25">
      <c r="A95">
        <v>2</v>
      </c>
      <c r="B95">
        <v>4</v>
      </c>
      <c r="C95">
        <v>4</v>
      </c>
      <c r="D95">
        <v>2</v>
      </c>
      <c r="E95">
        <v>21.342418268442501</v>
      </c>
      <c r="F95">
        <v>19.9505214248484</v>
      </c>
      <c r="G95">
        <v>20.414487039379701</v>
      </c>
      <c r="H95">
        <v>13.4550028214094</v>
      </c>
      <c r="I95">
        <v>5.5675873743762896</v>
      </c>
      <c r="J95">
        <v>39.437077235165397</v>
      </c>
      <c r="K95">
        <v>42.220870922353598</v>
      </c>
      <c r="L95">
        <v>39.9010428496968</v>
      </c>
      <c r="M95">
        <v>4.6396561453135803</v>
      </c>
      <c r="N95">
        <v>12.527071592346701</v>
      </c>
      <c r="O95">
        <v>11.1351747487526</v>
      </c>
      <c r="P95">
        <v>22.734315112036501</v>
      </c>
    </row>
    <row r="96" spans="1:16" x14ac:dyDescent="0.25">
      <c r="A96">
        <v>3</v>
      </c>
      <c r="B96">
        <v>1</v>
      </c>
      <c r="C96">
        <v>1</v>
      </c>
      <c r="D96">
        <v>1</v>
      </c>
      <c r="E96">
        <v>116.131594244067</v>
      </c>
      <c r="F96">
        <v>64.7656967899607</v>
      </c>
      <c r="G96">
        <v>48.813554723467902</v>
      </c>
      <c r="H96">
        <v>50.408768930117198</v>
      </c>
      <c r="I96">
        <v>65.084739631290503</v>
      </c>
      <c r="J96">
        <v>48.813554723467902</v>
      </c>
      <c r="K96">
        <v>89.331995572359602</v>
      </c>
      <c r="L96">
        <v>57.746754280703897</v>
      </c>
      <c r="M96">
        <v>49.770683247457498</v>
      </c>
      <c r="N96">
        <v>55.194411550064999</v>
      </c>
      <c r="O96">
        <v>94.755723874967103</v>
      </c>
      <c r="P96">
        <v>87.098695683050593</v>
      </c>
    </row>
    <row r="97" spans="1:16" x14ac:dyDescent="0.25">
      <c r="A97">
        <v>3</v>
      </c>
      <c r="B97">
        <v>1</v>
      </c>
      <c r="C97">
        <v>3</v>
      </c>
      <c r="D97">
        <v>1</v>
      </c>
      <c r="E97">
        <v>1049.3319051338999</v>
      </c>
      <c r="F97">
        <v>617.66694081460003</v>
      </c>
      <c r="G97">
        <v>612.56225535332305</v>
      </c>
      <c r="H97">
        <v>882.47249911838105</v>
      </c>
      <c r="I97">
        <v>699.97999387770301</v>
      </c>
      <c r="J97">
        <v>561.19635789921597</v>
      </c>
      <c r="K97">
        <v>671.26613815801602</v>
      </c>
      <c r="L97">
        <v>620.85736922789897</v>
      </c>
      <c r="M97">
        <v>727.73672107340099</v>
      </c>
      <c r="N97">
        <v>662.33293860078004</v>
      </c>
      <c r="O97">
        <v>725.50342118409196</v>
      </c>
      <c r="P97">
        <v>858.86332885997103</v>
      </c>
    </row>
    <row r="98" spans="1:16" x14ac:dyDescent="0.25">
      <c r="A98">
        <v>3</v>
      </c>
      <c r="B98">
        <v>1</v>
      </c>
      <c r="C98">
        <v>4</v>
      </c>
      <c r="D98">
        <v>2</v>
      </c>
      <c r="E98">
        <v>56.470582915384398</v>
      </c>
      <c r="F98">
        <v>27.437684354367601</v>
      </c>
      <c r="G98">
        <v>38.285140959582698</v>
      </c>
      <c r="H98">
        <v>49.132597564797798</v>
      </c>
      <c r="I98">
        <v>32.861412656975098</v>
      </c>
      <c r="J98">
        <v>48.175469040808203</v>
      </c>
      <c r="K98">
        <v>66.679953837939806</v>
      </c>
      <c r="L98">
        <v>66.360910996610002</v>
      </c>
      <c r="M98">
        <v>58.7038828046934</v>
      </c>
      <c r="N98">
        <v>52.6420688194262</v>
      </c>
      <c r="O98">
        <v>51.684940295436597</v>
      </c>
      <c r="P98">
        <v>39.242269483572201</v>
      </c>
    </row>
    <row r="99" spans="1:16" x14ac:dyDescent="0.25">
      <c r="A99">
        <v>3</v>
      </c>
      <c r="B99">
        <v>2</v>
      </c>
      <c r="C99">
        <v>1</v>
      </c>
      <c r="D99">
        <v>1</v>
      </c>
      <c r="E99">
        <v>1.2168223539320001E-2</v>
      </c>
      <c r="F99">
        <v>0</v>
      </c>
      <c r="G99">
        <v>6.0841117696599899E-3</v>
      </c>
      <c r="H99">
        <v>0</v>
      </c>
      <c r="I99">
        <v>0</v>
      </c>
      <c r="J99">
        <v>0</v>
      </c>
      <c r="K99">
        <v>6.0841117696599899E-3</v>
      </c>
      <c r="L99">
        <v>1.2168223539320001E-2</v>
      </c>
      <c r="M99">
        <v>6.0841117696599899E-3</v>
      </c>
      <c r="N99">
        <v>0</v>
      </c>
      <c r="O99">
        <v>0</v>
      </c>
      <c r="P99">
        <v>0</v>
      </c>
    </row>
    <row r="100" spans="1:16" x14ac:dyDescent="0.25">
      <c r="A100">
        <v>3</v>
      </c>
      <c r="B100">
        <v>2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</v>
      </c>
      <c r="B101">
        <v>2</v>
      </c>
      <c r="C101">
        <v>3</v>
      </c>
      <c r="D101">
        <v>1</v>
      </c>
      <c r="E101">
        <v>6.0841117696599899E-3</v>
      </c>
      <c r="F101">
        <v>5.4757005926940001E-2</v>
      </c>
      <c r="G101">
        <v>0.17035512955047999</v>
      </c>
      <c r="H101">
        <v>6.6925229466259895E-2</v>
      </c>
      <c r="I101">
        <v>6.0841117696599903E-2</v>
      </c>
      <c r="J101">
        <v>3.6504670617959999E-2</v>
      </c>
      <c r="K101">
        <v>3.6504670617959999E-2</v>
      </c>
      <c r="L101">
        <v>2.4336447078640001E-2</v>
      </c>
      <c r="M101">
        <v>6.0841117696599899E-3</v>
      </c>
      <c r="N101">
        <v>6.0841117696599899E-3</v>
      </c>
      <c r="O101">
        <v>1.2168223539320001E-2</v>
      </c>
      <c r="P101">
        <v>0</v>
      </c>
    </row>
    <row r="102" spans="1:16" x14ac:dyDescent="0.25">
      <c r="A102">
        <v>3</v>
      </c>
      <c r="B102">
        <v>2</v>
      </c>
      <c r="C102">
        <v>4</v>
      </c>
      <c r="D102">
        <v>2</v>
      </c>
      <c r="E102">
        <v>0</v>
      </c>
      <c r="F102">
        <v>4.2588782387619997E-2</v>
      </c>
      <c r="G102">
        <v>0.10951401185388</v>
      </c>
      <c r="H102">
        <v>1.2168223539320001E-2</v>
      </c>
      <c r="I102">
        <v>6.0841117696599899E-3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6.0841117696599899E-3</v>
      </c>
      <c r="P102">
        <v>0</v>
      </c>
    </row>
    <row r="103" spans="1:16" x14ac:dyDescent="0.25">
      <c r="A103">
        <v>3</v>
      </c>
      <c r="B103">
        <v>4</v>
      </c>
      <c r="C103">
        <v>1</v>
      </c>
      <c r="D103">
        <v>1</v>
      </c>
      <c r="E103">
        <v>0.88498118388149905</v>
      </c>
      <c r="F103">
        <v>0.95484811945109105</v>
      </c>
      <c r="G103">
        <v>0.86501920229018703</v>
      </c>
      <c r="H103">
        <v>0.49904953978279998</v>
      </c>
      <c r="I103">
        <v>0.565589478420507</v>
      </c>
      <c r="J103">
        <v>0.61882142933067197</v>
      </c>
      <c r="K103">
        <v>0.80513325751625098</v>
      </c>
      <c r="L103">
        <v>0.66207238944518199</v>
      </c>
      <c r="M103">
        <v>0.90161616854092597</v>
      </c>
      <c r="N103">
        <v>0.88498118388149905</v>
      </c>
      <c r="O103">
        <v>0.894962174677155</v>
      </c>
      <c r="P103">
        <v>0.88498118388149905</v>
      </c>
    </row>
    <row r="104" spans="1:16" x14ac:dyDescent="0.25">
      <c r="A104">
        <v>3</v>
      </c>
      <c r="B104">
        <v>4</v>
      </c>
      <c r="C104">
        <v>2</v>
      </c>
      <c r="D104">
        <v>2</v>
      </c>
      <c r="E104">
        <v>9.9809907956560102E-3</v>
      </c>
      <c r="F104">
        <v>6.65399386377067E-3</v>
      </c>
      <c r="G104">
        <v>1.6634984659426699E-2</v>
      </c>
      <c r="H104">
        <v>9.9809907956560102E-3</v>
      </c>
      <c r="I104">
        <v>1.33079877275413E-2</v>
      </c>
      <c r="J104">
        <v>1.6634984659426699E-2</v>
      </c>
      <c r="K104">
        <v>3.3269969318853402E-3</v>
      </c>
      <c r="L104">
        <v>3.3269969318853402E-3</v>
      </c>
      <c r="M104">
        <v>4.32509601145094E-2</v>
      </c>
      <c r="N104">
        <v>9.9809907956560102E-3</v>
      </c>
      <c r="O104">
        <v>1.6634984659426699E-2</v>
      </c>
      <c r="P104">
        <v>2.32889785231974E-2</v>
      </c>
    </row>
    <row r="105" spans="1:16" x14ac:dyDescent="0.25">
      <c r="A105">
        <v>3</v>
      </c>
      <c r="B105">
        <v>4</v>
      </c>
      <c r="C105">
        <v>3</v>
      </c>
      <c r="D105">
        <v>1</v>
      </c>
      <c r="E105">
        <v>2.9310842969909801</v>
      </c>
      <c r="F105">
        <v>2.4353617541400698</v>
      </c>
      <c r="G105">
        <v>2.0427761161775999</v>
      </c>
      <c r="H105">
        <v>2.2490499259544898</v>
      </c>
      <c r="I105">
        <v>1.5470535733266799</v>
      </c>
      <c r="J105">
        <v>2.4553237357313802</v>
      </c>
      <c r="K105">
        <v>2.4220537664125201</v>
      </c>
      <c r="L105">
        <v>1.8464832971963601</v>
      </c>
      <c r="M105">
        <v>1.76663537083111</v>
      </c>
      <c r="N105">
        <v>2.02946812845006</v>
      </c>
      <c r="O105">
        <v>2.31558986459219</v>
      </c>
      <c r="P105">
        <v>2.17585599345301</v>
      </c>
    </row>
    <row r="106" spans="1:16" x14ac:dyDescent="0.25">
      <c r="A106">
        <v>3</v>
      </c>
      <c r="B106">
        <v>4</v>
      </c>
      <c r="C106">
        <v>4</v>
      </c>
      <c r="D106">
        <v>2</v>
      </c>
      <c r="E106">
        <v>2.32889785231974E-2</v>
      </c>
      <c r="F106">
        <v>4.9904953978280001E-2</v>
      </c>
      <c r="G106">
        <v>3.6596966250738702E-2</v>
      </c>
      <c r="H106">
        <v>2.32889785231974E-2</v>
      </c>
      <c r="I106">
        <v>0.13973387113918401</v>
      </c>
      <c r="J106">
        <v>0.19629281898123499</v>
      </c>
      <c r="K106">
        <v>4.9904953978280001E-2</v>
      </c>
      <c r="L106">
        <v>0.106463901820331</v>
      </c>
      <c r="M106">
        <v>0.123098886479757</v>
      </c>
      <c r="N106">
        <v>1.33079877275413E-2</v>
      </c>
      <c r="O106">
        <v>5.9885944773936002E-2</v>
      </c>
      <c r="P106">
        <v>2.9942972386968001E-2</v>
      </c>
    </row>
    <row r="107" spans="1:16" x14ac:dyDescent="0.25">
      <c r="A107">
        <v>3</v>
      </c>
      <c r="B107">
        <v>5</v>
      </c>
      <c r="C107">
        <v>1</v>
      </c>
      <c r="D107">
        <v>1</v>
      </c>
      <c r="E107">
        <v>30.563165905631699</v>
      </c>
      <c r="F107">
        <v>35.147640791476398</v>
      </c>
      <c r="G107">
        <v>44.316590563165903</v>
      </c>
      <c r="H107">
        <v>45.844748858447502</v>
      </c>
      <c r="I107">
        <v>27.5068493150685</v>
      </c>
      <c r="J107">
        <v>32.091324200913199</v>
      </c>
      <c r="K107">
        <v>47.372907153729102</v>
      </c>
      <c r="L107">
        <v>0</v>
      </c>
      <c r="M107">
        <v>21.394216133942201</v>
      </c>
      <c r="N107">
        <v>24.450532724505301</v>
      </c>
      <c r="O107">
        <v>44.316590563165903</v>
      </c>
      <c r="P107">
        <v>22.922374429223701</v>
      </c>
    </row>
    <row r="108" spans="1:16" x14ac:dyDescent="0.25">
      <c r="A108">
        <v>3</v>
      </c>
      <c r="B108">
        <v>5</v>
      </c>
      <c r="C108">
        <v>3</v>
      </c>
      <c r="D108">
        <v>1</v>
      </c>
      <c r="E108">
        <v>80.992389649923894</v>
      </c>
      <c r="F108">
        <v>29.0350076103501</v>
      </c>
      <c r="G108">
        <v>44.316590563165903</v>
      </c>
      <c r="H108">
        <v>90.161339421613405</v>
      </c>
      <c r="I108">
        <v>67.238964992389597</v>
      </c>
      <c r="J108">
        <v>132.94977168949799</v>
      </c>
      <c r="K108">
        <v>96.273972602739704</v>
      </c>
      <c r="L108">
        <v>0</v>
      </c>
      <c r="M108">
        <v>55.013698630137</v>
      </c>
      <c r="N108">
        <v>71.823439878234396</v>
      </c>
      <c r="O108">
        <v>67.238964992389597</v>
      </c>
      <c r="P108">
        <v>80.992389649923894</v>
      </c>
    </row>
    <row r="109" spans="1:16" x14ac:dyDescent="0.25">
      <c r="A109">
        <v>4</v>
      </c>
      <c r="B109">
        <v>1</v>
      </c>
      <c r="C109">
        <v>1</v>
      </c>
      <c r="D109">
        <v>1</v>
      </c>
      <c r="E109">
        <v>663.00575829165302</v>
      </c>
      <c r="F109">
        <v>339.853566786876</v>
      </c>
      <c r="G109">
        <v>330.53186895500698</v>
      </c>
      <c r="H109">
        <v>443.94585924274099</v>
      </c>
      <c r="I109">
        <v>171.67460173691299</v>
      </c>
      <c r="J109">
        <v>268.38721674254998</v>
      </c>
      <c r="K109">
        <v>269.16402489520499</v>
      </c>
      <c r="L109">
        <v>281.59295533769699</v>
      </c>
      <c r="M109">
        <v>173.228218042225</v>
      </c>
      <c r="N109">
        <v>200.41650338517499</v>
      </c>
      <c r="O109">
        <v>283.14657164300797</v>
      </c>
      <c r="P109">
        <v>447.82990000602001</v>
      </c>
    </row>
    <row r="110" spans="1:16" x14ac:dyDescent="0.25">
      <c r="A110">
        <v>4</v>
      </c>
      <c r="B110">
        <v>1</v>
      </c>
      <c r="C110">
        <v>2</v>
      </c>
      <c r="D110">
        <v>2</v>
      </c>
      <c r="E110">
        <v>10.87531413718</v>
      </c>
      <c r="F110">
        <v>16.312971205770001</v>
      </c>
      <c r="G110">
        <v>10.0985059845243</v>
      </c>
      <c r="H110">
        <v>19.420203816392899</v>
      </c>
      <c r="I110">
        <v>5.8260611449178699</v>
      </c>
      <c r="J110">
        <v>5.8260611449178699</v>
      </c>
      <c r="K110">
        <v>9.7101019081964406</v>
      </c>
      <c r="L110">
        <v>6.2144652212457299</v>
      </c>
      <c r="M110">
        <v>10.4869100608522</v>
      </c>
      <c r="N110">
        <v>15.924567129442201</v>
      </c>
      <c r="O110">
        <v>30.295517953572901</v>
      </c>
      <c r="P110">
        <v>45.443276930359403</v>
      </c>
    </row>
    <row r="111" spans="1:16" x14ac:dyDescent="0.25">
      <c r="A111">
        <v>4</v>
      </c>
      <c r="B111">
        <v>1</v>
      </c>
      <c r="C111">
        <v>3</v>
      </c>
      <c r="D111">
        <v>1</v>
      </c>
      <c r="E111">
        <v>1403.69233184888</v>
      </c>
      <c r="F111">
        <v>770.20528335814197</v>
      </c>
      <c r="G111">
        <v>946.92913808731703</v>
      </c>
      <c r="H111">
        <v>1167.9310575178699</v>
      </c>
      <c r="I111">
        <v>863.81066575315594</v>
      </c>
      <c r="J111">
        <v>899.15543669899102</v>
      </c>
      <c r="K111">
        <v>663.39416236798104</v>
      </c>
      <c r="L111">
        <v>873.132363585024</v>
      </c>
      <c r="M111">
        <v>872.74395950869598</v>
      </c>
      <c r="N111">
        <v>807.10367060928797</v>
      </c>
      <c r="O111">
        <v>1253.3799543099999</v>
      </c>
      <c r="P111">
        <v>1230.4641138066499</v>
      </c>
    </row>
    <row r="112" spans="1:16" x14ac:dyDescent="0.25">
      <c r="A112">
        <v>4</v>
      </c>
      <c r="B112">
        <v>1</v>
      </c>
      <c r="C112">
        <v>4</v>
      </c>
      <c r="D112">
        <v>2</v>
      </c>
      <c r="E112">
        <v>59.814227754490098</v>
      </c>
      <c r="F112">
        <v>52.822954380588698</v>
      </c>
      <c r="G112">
        <v>41.170832090752903</v>
      </c>
      <c r="H112">
        <v>41.9476402434086</v>
      </c>
      <c r="I112">
        <v>36.509983174818601</v>
      </c>
      <c r="J112">
        <v>52.822954380588698</v>
      </c>
      <c r="K112">
        <v>32.2375383352122</v>
      </c>
      <c r="L112">
        <v>54.376570685900099</v>
      </c>
      <c r="M112">
        <v>60.979439983473704</v>
      </c>
      <c r="N112">
        <v>73.019966349637301</v>
      </c>
      <c r="O112">
        <v>108.7531413718</v>
      </c>
      <c r="P112">
        <v>96.712615005636593</v>
      </c>
    </row>
    <row r="113" spans="1:16" x14ac:dyDescent="0.25">
      <c r="A113">
        <v>4</v>
      </c>
      <c r="B113">
        <v>2</v>
      </c>
      <c r="C113">
        <v>1</v>
      </c>
      <c r="D113">
        <v>1</v>
      </c>
      <c r="E113">
        <v>6.9495336392706797</v>
      </c>
      <c r="F113">
        <v>12.067407249586299</v>
      </c>
      <c r="G113">
        <v>3.71719241170292</v>
      </c>
      <c r="H113">
        <v>9.6970236827032696</v>
      </c>
      <c r="I113">
        <v>3.7710647654957201</v>
      </c>
      <c r="J113">
        <v>4.7946394875588396</v>
      </c>
      <c r="K113">
        <v>6.0875759785859396</v>
      </c>
      <c r="L113">
        <v>8.2963424840905802</v>
      </c>
      <c r="M113">
        <v>7.9731083613338001</v>
      </c>
      <c r="N113">
        <v>11.851917834415101</v>
      </c>
      <c r="O113">
        <v>19.016940888857</v>
      </c>
      <c r="P113">
        <v>18.424344997136199</v>
      </c>
    </row>
    <row r="114" spans="1:16" x14ac:dyDescent="0.25">
      <c r="A114">
        <v>4</v>
      </c>
      <c r="B114">
        <v>2</v>
      </c>
      <c r="C114">
        <v>2</v>
      </c>
      <c r="D114">
        <v>2</v>
      </c>
      <c r="E114">
        <v>0.48485118413516398</v>
      </c>
      <c r="F114">
        <v>0.80808530689193903</v>
      </c>
      <c r="G114">
        <v>0.215489415171184</v>
      </c>
      <c r="H114">
        <v>0.215489415171184</v>
      </c>
      <c r="I114">
        <v>0</v>
      </c>
      <c r="J114">
        <v>0.16161706137838799</v>
      </c>
      <c r="K114">
        <v>0.107744707585592</v>
      </c>
      <c r="L114">
        <v>5.3872353792796E-2</v>
      </c>
      <c r="M114">
        <v>0.32323412275677599</v>
      </c>
      <c r="N114">
        <v>0.215489415171184</v>
      </c>
      <c r="O114">
        <v>0.86195766068473501</v>
      </c>
      <c r="P114">
        <v>0.48485118413516398</v>
      </c>
    </row>
    <row r="115" spans="1:16" x14ac:dyDescent="0.25">
      <c r="A115">
        <v>4</v>
      </c>
      <c r="B115">
        <v>2</v>
      </c>
      <c r="C115">
        <v>3</v>
      </c>
      <c r="D115">
        <v>1</v>
      </c>
      <c r="E115">
        <v>36.525455871515703</v>
      </c>
      <c r="F115">
        <v>44.929543063191801</v>
      </c>
      <c r="G115">
        <v>37.549030593578799</v>
      </c>
      <c r="H115">
        <v>47.784777814210003</v>
      </c>
      <c r="I115">
        <v>31.030475784650498</v>
      </c>
      <c r="J115">
        <v>69.549208746499602</v>
      </c>
      <c r="K115">
        <v>37.926137070128398</v>
      </c>
      <c r="L115">
        <v>37.441285885993203</v>
      </c>
      <c r="M115">
        <v>37.118051763236402</v>
      </c>
      <c r="N115">
        <v>54.141715561759902</v>
      </c>
      <c r="O115">
        <v>58.666993280354802</v>
      </c>
      <c r="P115">
        <v>59.367333879661103</v>
      </c>
    </row>
    <row r="116" spans="1:16" x14ac:dyDescent="0.25">
      <c r="A116">
        <v>4</v>
      </c>
      <c r="B116">
        <v>2</v>
      </c>
      <c r="C116">
        <v>4</v>
      </c>
      <c r="D116">
        <v>2</v>
      </c>
      <c r="E116">
        <v>1.56229825999108</v>
      </c>
      <c r="F116">
        <v>1.4006811986126999</v>
      </c>
      <c r="G116">
        <v>2.74749004343259</v>
      </c>
      <c r="H116">
        <v>2.10102179791904</v>
      </c>
      <c r="I116">
        <v>1.45455355240549</v>
      </c>
      <c r="J116">
        <v>5.0640012565228201</v>
      </c>
      <c r="K116">
        <v>3.3400859351533501</v>
      </c>
      <c r="L116">
        <v>5.44110773307239</v>
      </c>
      <c r="M116">
        <v>1.72391532136947</v>
      </c>
      <c r="N116">
        <v>1.83166002895506</v>
      </c>
      <c r="O116">
        <v>3.44783064273894</v>
      </c>
      <c r="P116">
        <v>2.90910710481098</v>
      </c>
    </row>
    <row r="117" spans="1:16" x14ac:dyDescent="0.25">
      <c r="A117">
        <v>4</v>
      </c>
      <c r="B117">
        <v>3</v>
      </c>
      <c r="C117">
        <v>1</v>
      </c>
      <c r="D117">
        <v>1</v>
      </c>
      <c r="E117">
        <v>29.954062090455</v>
      </c>
      <c r="F117">
        <v>53.298542405082003</v>
      </c>
      <c r="G117">
        <v>54.423577600967597</v>
      </c>
      <c r="H117">
        <v>85.221416088336795</v>
      </c>
      <c r="I117">
        <v>87.471486480108098</v>
      </c>
      <c r="J117">
        <v>135.70737050370499</v>
      </c>
      <c r="K117">
        <v>64.830153162909696</v>
      </c>
      <c r="L117">
        <v>88.737151075479503</v>
      </c>
      <c r="M117">
        <v>33.891685276054702</v>
      </c>
      <c r="N117">
        <v>54.986095198910398</v>
      </c>
      <c r="O117">
        <v>51.610989611253501</v>
      </c>
      <c r="P117">
        <v>52.454766008167702</v>
      </c>
    </row>
    <row r="118" spans="1:16" x14ac:dyDescent="0.25">
      <c r="A118">
        <v>4</v>
      </c>
      <c r="B118">
        <v>3</v>
      </c>
      <c r="C118">
        <v>2</v>
      </c>
      <c r="D118">
        <v>2</v>
      </c>
      <c r="E118">
        <v>2.81258798971409</v>
      </c>
      <c r="F118">
        <v>0.70314699742852205</v>
      </c>
      <c r="G118">
        <v>0.56251759794281697</v>
      </c>
      <c r="H118">
        <v>1.96881159279986</v>
      </c>
      <c r="I118">
        <v>3.0938467886855001</v>
      </c>
      <c r="J118">
        <v>4.35951138405684</v>
      </c>
      <c r="K118">
        <v>4.7813995825139504</v>
      </c>
      <c r="L118">
        <v>0.56251759794281697</v>
      </c>
      <c r="M118">
        <v>2.1094409922855699</v>
      </c>
      <c r="N118">
        <v>3.6563643866283102</v>
      </c>
      <c r="O118">
        <v>2.67195859022838</v>
      </c>
      <c r="P118">
        <v>3.3751055876569001</v>
      </c>
    </row>
    <row r="119" spans="1:16" x14ac:dyDescent="0.25">
      <c r="A119">
        <v>4</v>
      </c>
      <c r="B119">
        <v>3</v>
      </c>
      <c r="C119">
        <v>3</v>
      </c>
      <c r="D119">
        <v>1</v>
      </c>
      <c r="E119">
        <v>234.85109714112599</v>
      </c>
      <c r="F119">
        <v>218.53808680078501</v>
      </c>
      <c r="G119">
        <v>228.663403563755</v>
      </c>
      <c r="H119">
        <v>191.255983300558</v>
      </c>
      <c r="I119">
        <v>165.09891499621699</v>
      </c>
      <c r="J119">
        <v>262.41445944032398</v>
      </c>
      <c r="K119">
        <v>183.240107529873</v>
      </c>
      <c r="L119">
        <v>265.36767682952399</v>
      </c>
      <c r="M119">
        <v>244.976413904097</v>
      </c>
      <c r="N119">
        <v>294.33733312357901</v>
      </c>
      <c r="O119">
        <v>227.819627166841</v>
      </c>
      <c r="P119">
        <v>242.16382591438301</v>
      </c>
    </row>
    <row r="120" spans="1:16" x14ac:dyDescent="0.25">
      <c r="A120">
        <v>4</v>
      </c>
      <c r="B120">
        <v>3</v>
      </c>
      <c r="C120">
        <v>4</v>
      </c>
      <c r="D120">
        <v>2</v>
      </c>
      <c r="E120">
        <v>8.4377639691422601</v>
      </c>
      <c r="F120">
        <v>7.8752463711994398</v>
      </c>
      <c r="G120">
        <v>4.7813995825139504</v>
      </c>
      <c r="H120">
        <v>6.4689523763423997</v>
      </c>
      <c r="I120">
        <v>4.9220289819996497</v>
      </c>
      <c r="J120">
        <v>14.484828147027599</v>
      </c>
      <c r="K120">
        <v>13.6410517501133</v>
      </c>
      <c r="L120">
        <v>13.781681149599001</v>
      </c>
      <c r="M120">
        <v>9.4221697655421899</v>
      </c>
      <c r="N120">
        <v>16.594269139313099</v>
      </c>
      <c r="O120">
        <v>13.2191635516562</v>
      </c>
      <c r="P120">
        <v>16.031751541370301</v>
      </c>
    </row>
    <row r="121" spans="1:16" x14ac:dyDescent="0.25">
      <c r="A121">
        <v>4</v>
      </c>
      <c r="B121">
        <v>5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4</v>
      </c>
      <c r="B122">
        <v>5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4</v>
      </c>
      <c r="B123">
        <v>5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4</v>
      </c>
      <c r="B124">
        <v>5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5</v>
      </c>
      <c r="B125">
        <v>1</v>
      </c>
      <c r="C125">
        <v>1</v>
      </c>
      <c r="D125">
        <v>1</v>
      </c>
      <c r="E125">
        <v>77.465100819853802</v>
      </c>
      <c r="F125">
        <v>1.5493020163970801</v>
      </c>
      <c r="G125">
        <v>3.09860403279415</v>
      </c>
      <c r="H125">
        <v>1.5493020163970801</v>
      </c>
      <c r="I125">
        <v>4.6479060491912296</v>
      </c>
      <c r="J125">
        <v>1.5493020163970801</v>
      </c>
      <c r="K125">
        <v>4.6479060491912296</v>
      </c>
      <c r="L125">
        <v>3.09860403279415</v>
      </c>
      <c r="M125">
        <v>6.1972080655883</v>
      </c>
      <c r="N125">
        <v>13.9437181475737</v>
      </c>
      <c r="O125">
        <v>18.591624196764901</v>
      </c>
      <c r="P125">
        <v>57.324174606691798</v>
      </c>
    </row>
    <row r="126" spans="1:16" x14ac:dyDescent="0.25">
      <c r="A126">
        <v>5</v>
      </c>
      <c r="B126">
        <v>1</v>
      </c>
      <c r="C126">
        <v>3</v>
      </c>
      <c r="D126">
        <v>1</v>
      </c>
      <c r="E126">
        <v>165.775315754487</v>
      </c>
      <c r="F126">
        <v>250.98692665632601</v>
      </c>
      <c r="G126">
        <v>246.33902060713501</v>
      </c>
      <c r="H126">
        <v>161.127409705296</v>
      </c>
      <c r="I126">
        <v>263.381342787503</v>
      </c>
      <c r="J126">
        <v>170.42322180367799</v>
      </c>
      <c r="K126">
        <v>303.66319521382701</v>
      </c>
      <c r="L126">
        <v>260.28273875470899</v>
      </c>
      <c r="M126">
        <v>185.916241967649</v>
      </c>
      <c r="N126">
        <v>297.46598714823898</v>
      </c>
      <c r="O126">
        <v>175.07112785287001</v>
      </c>
      <c r="P126">
        <v>178.16973188566399</v>
      </c>
    </row>
    <row r="127" spans="1:16" x14ac:dyDescent="0.25">
      <c r="A127">
        <v>5</v>
      </c>
      <c r="B127">
        <v>1</v>
      </c>
      <c r="C127">
        <v>4</v>
      </c>
      <c r="D127">
        <v>2</v>
      </c>
      <c r="E127">
        <v>110.00044316419201</v>
      </c>
      <c r="F127">
        <v>122.394859295369</v>
      </c>
      <c r="G127">
        <v>43.380456459118101</v>
      </c>
      <c r="H127">
        <v>1.5493020163970801</v>
      </c>
      <c r="I127">
        <v>20.140926213162</v>
      </c>
      <c r="J127">
        <v>74.366496787059603</v>
      </c>
      <c r="K127">
        <v>55.774872590294699</v>
      </c>
      <c r="L127">
        <v>178.16973188566399</v>
      </c>
      <c r="M127">
        <v>21.6902282295591</v>
      </c>
      <c r="N127">
        <v>49.5776645247064</v>
      </c>
      <c r="O127">
        <v>23.2395302459561</v>
      </c>
      <c r="P127">
        <v>40.281852426324001</v>
      </c>
    </row>
    <row r="128" spans="1:16" x14ac:dyDescent="0.25">
      <c r="A128">
        <v>5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5</v>
      </c>
      <c r="B129">
        <v>2</v>
      </c>
      <c r="C129">
        <v>3</v>
      </c>
      <c r="D129">
        <v>1</v>
      </c>
      <c r="E129">
        <v>37.941176470588204</v>
      </c>
      <c r="F129">
        <v>53.117647058823501</v>
      </c>
      <c r="G129">
        <v>68.294117647058798</v>
      </c>
      <c r="H129">
        <v>30.352941176470601</v>
      </c>
      <c r="I129">
        <v>0</v>
      </c>
      <c r="J129">
        <v>37.941176470588204</v>
      </c>
      <c r="K129">
        <v>37.941176470588204</v>
      </c>
      <c r="L129">
        <v>7.5882352941176503</v>
      </c>
      <c r="M129">
        <v>37.941176470588204</v>
      </c>
      <c r="N129">
        <v>91.058823529411796</v>
      </c>
      <c r="O129">
        <v>129</v>
      </c>
      <c r="P129">
        <v>68.294117647058798</v>
      </c>
    </row>
    <row r="130" spans="1:16" x14ac:dyDescent="0.25">
      <c r="A130">
        <v>5</v>
      </c>
      <c r="B130">
        <v>2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15.176470588235301</v>
      </c>
      <c r="K130">
        <v>0</v>
      </c>
      <c r="L130">
        <v>0</v>
      </c>
      <c r="M130">
        <v>0</v>
      </c>
      <c r="N130">
        <v>22.764705882352899</v>
      </c>
      <c r="O130">
        <v>7.5882352941176503</v>
      </c>
      <c r="P130">
        <v>0</v>
      </c>
    </row>
    <row r="131" spans="1:16" x14ac:dyDescent="0.25">
      <c r="A131">
        <v>5</v>
      </c>
      <c r="B131">
        <v>3</v>
      </c>
      <c r="C131">
        <v>1</v>
      </c>
      <c r="D131">
        <v>1</v>
      </c>
      <c r="E131">
        <v>40.663839629915202</v>
      </c>
      <c r="F131">
        <v>31.279876638396299</v>
      </c>
      <c r="G131">
        <v>37.535851966075597</v>
      </c>
      <c r="H131">
        <v>75.071703932151095</v>
      </c>
      <c r="I131">
        <v>43.7918272937548</v>
      </c>
      <c r="J131">
        <v>34.4078643022359</v>
      </c>
      <c r="K131">
        <v>0</v>
      </c>
      <c r="L131">
        <v>78.199691595990799</v>
      </c>
      <c r="M131">
        <v>81.327679259830404</v>
      </c>
      <c r="N131">
        <v>90.711642251349303</v>
      </c>
      <c r="O131">
        <v>40.663839629915202</v>
      </c>
      <c r="P131">
        <v>25.023901310717001</v>
      </c>
    </row>
    <row r="132" spans="1:16" x14ac:dyDescent="0.25">
      <c r="A132">
        <v>5</v>
      </c>
      <c r="B132">
        <v>3</v>
      </c>
      <c r="C132">
        <v>2</v>
      </c>
      <c r="D132">
        <v>2</v>
      </c>
      <c r="E132">
        <v>6.25597532767926</v>
      </c>
      <c r="F132">
        <v>15.639938319198199</v>
      </c>
      <c r="G132">
        <v>6.25597532767926</v>
      </c>
      <c r="H132">
        <v>18.767925983037799</v>
      </c>
      <c r="I132">
        <v>3.12798766383963</v>
      </c>
      <c r="J132">
        <v>6.25597532767926</v>
      </c>
      <c r="K132">
        <v>0</v>
      </c>
      <c r="L132">
        <v>6.25597532767926</v>
      </c>
      <c r="M132">
        <v>9.3839629915188905</v>
      </c>
      <c r="N132">
        <v>9.3839629915188905</v>
      </c>
      <c r="O132">
        <v>0</v>
      </c>
      <c r="P132">
        <v>9.3839629915188905</v>
      </c>
    </row>
    <row r="133" spans="1:16" x14ac:dyDescent="0.25">
      <c r="A133">
        <v>5</v>
      </c>
      <c r="B133">
        <v>3</v>
      </c>
      <c r="C133">
        <v>3</v>
      </c>
      <c r="D133">
        <v>1</v>
      </c>
      <c r="E133">
        <v>125.119506553585</v>
      </c>
      <c r="F133">
        <v>212.70316114109499</v>
      </c>
      <c r="G133">
        <v>218.95913646877401</v>
      </c>
      <c r="H133">
        <v>159.527370855821</v>
      </c>
      <c r="I133">
        <v>253.36700077101</v>
      </c>
      <c r="J133">
        <v>150.14340786430199</v>
      </c>
      <c r="K133">
        <v>147.01542020046301</v>
      </c>
      <c r="L133">
        <v>65.687740940632196</v>
      </c>
      <c r="M133">
        <v>187.67925983037799</v>
      </c>
      <c r="N133">
        <v>315.926754047803</v>
      </c>
      <c r="O133">
        <v>272.13492675404802</v>
      </c>
      <c r="P133">
        <v>237.727062451812</v>
      </c>
    </row>
    <row r="134" spans="1:16" x14ac:dyDescent="0.25">
      <c r="A134">
        <v>5</v>
      </c>
      <c r="B134">
        <v>3</v>
      </c>
      <c r="C134">
        <v>4</v>
      </c>
      <c r="D134">
        <v>2</v>
      </c>
      <c r="E134">
        <v>90.711642251349303</v>
      </c>
      <c r="F134">
        <v>193.935235158057</v>
      </c>
      <c r="G134">
        <v>287.77486507324602</v>
      </c>
      <c r="H134">
        <v>128.24749421742499</v>
      </c>
      <c r="I134">
        <v>40.663839629915202</v>
      </c>
      <c r="J134">
        <v>93.839629915188894</v>
      </c>
      <c r="K134">
        <v>131.37548188126399</v>
      </c>
      <c r="L134">
        <v>84.455666923669995</v>
      </c>
      <c r="M134">
        <v>40.663839629915202</v>
      </c>
      <c r="N134">
        <v>118.863531225906</v>
      </c>
      <c r="O134">
        <v>71.943716268311505</v>
      </c>
      <c r="P134">
        <v>93.839629915188894</v>
      </c>
    </row>
    <row r="135" spans="1:16" x14ac:dyDescent="0.25">
      <c r="A135">
        <v>5</v>
      </c>
      <c r="B135">
        <v>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5</v>
      </c>
      <c r="B136">
        <v>4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5</v>
      </c>
      <c r="B137">
        <v>4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5</v>
      </c>
      <c r="B138">
        <v>4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41" spans="1:16" x14ac:dyDescent="0.25">
      <c r="A141" t="s">
        <v>152</v>
      </c>
      <c r="E141" t="s">
        <v>80</v>
      </c>
    </row>
    <row r="142" spans="1:16" x14ac:dyDescent="0.25">
      <c r="A142" t="s">
        <v>76</v>
      </c>
      <c r="B142" t="s">
        <v>77</v>
      </c>
      <c r="C142" t="s">
        <v>78</v>
      </c>
      <c r="D142" t="s">
        <v>79</v>
      </c>
      <c r="E142">
        <v>1</v>
      </c>
      <c r="F142">
        <v>2</v>
      </c>
      <c r="G142">
        <v>3</v>
      </c>
      <c r="H142">
        <v>4</v>
      </c>
      <c r="I142">
        <v>5</v>
      </c>
      <c r="J142">
        <v>6</v>
      </c>
      <c r="K142">
        <v>7</v>
      </c>
      <c r="L142">
        <v>8</v>
      </c>
      <c r="M142">
        <v>9</v>
      </c>
      <c r="N142">
        <v>10</v>
      </c>
      <c r="O142">
        <v>11</v>
      </c>
      <c r="P142">
        <v>12</v>
      </c>
    </row>
    <row r="143" spans="1:16" x14ac:dyDescent="0.25">
      <c r="A143">
        <v>1</v>
      </c>
      <c r="B143">
        <v>2</v>
      </c>
      <c r="C143">
        <v>1</v>
      </c>
      <c r="D143">
        <v>1</v>
      </c>
      <c r="E143">
        <v>15</v>
      </c>
      <c r="F143">
        <v>16</v>
      </c>
      <c r="G143">
        <v>54</v>
      </c>
      <c r="H143">
        <v>40</v>
      </c>
      <c r="I143">
        <v>39</v>
      </c>
      <c r="J143">
        <v>48</v>
      </c>
      <c r="K143">
        <v>47</v>
      </c>
      <c r="L143">
        <v>27</v>
      </c>
      <c r="M143">
        <v>17</v>
      </c>
      <c r="N143">
        <v>12</v>
      </c>
      <c r="O143">
        <v>18</v>
      </c>
      <c r="P143">
        <v>15</v>
      </c>
    </row>
    <row r="144" spans="1:16" x14ac:dyDescent="0.25">
      <c r="A144">
        <v>1</v>
      </c>
      <c r="B144">
        <v>2</v>
      </c>
      <c r="C144">
        <v>3</v>
      </c>
      <c r="D144">
        <v>1</v>
      </c>
      <c r="E144">
        <v>16</v>
      </c>
      <c r="F144">
        <v>20</v>
      </c>
      <c r="G144">
        <v>36</v>
      </c>
      <c r="H144">
        <v>26</v>
      </c>
      <c r="I144">
        <v>20</v>
      </c>
      <c r="J144">
        <v>21</v>
      </c>
      <c r="K144">
        <v>20</v>
      </c>
      <c r="L144">
        <v>27</v>
      </c>
      <c r="M144">
        <v>34</v>
      </c>
      <c r="N144">
        <v>27</v>
      </c>
      <c r="O144">
        <v>35</v>
      </c>
      <c r="P144">
        <v>29</v>
      </c>
    </row>
    <row r="145" spans="1:16" x14ac:dyDescent="0.25">
      <c r="A145">
        <v>1</v>
      </c>
      <c r="B145">
        <v>2</v>
      </c>
      <c r="C145">
        <v>4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1</v>
      </c>
      <c r="B146">
        <v>3</v>
      </c>
      <c r="C146">
        <v>1</v>
      </c>
      <c r="D146">
        <v>1</v>
      </c>
      <c r="E146">
        <v>17</v>
      </c>
      <c r="F146">
        <v>16</v>
      </c>
      <c r="G146">
        <v>42</v>
      </c>
      <c r="H146">
        <v>17</v>
      </c>
      <c r="I146">
        <v>15</v>
      </c>
      <c r="J146">
        <v>10</v>
      </c>
      <c r="K146">
        <v>16</v>
      </c>
      <c r="L146">
        <v>18</v>
      </c>
      <c r="M146">
        <v>7</v>
      </c>
      <c r="N146">
        <v>20</v>
      </c>
      <c r="O146">
        <v>11</v>
      </c>
      <c r="P146">
        <v>28</v>
      </c>
    </row>
    <row r="147" spans="1:16" x14ac:dyDescent="0.25">
      <c r="A147">
        <v>1</v>
      </c>
      <c r="B147">
        <v>3</v>
      </c>
      <c r="C147">
        <v>3</v>
      </c>
      <c r="D147">
        <v>1</v>
      </c>
      <c r="E147">
        <v>242</v>
      </c>
      <c r="F147">
        <v>371</v>
      </c>
      <c r="G147">
        <v>328</v>
      </c>
      <c r="H147">
        <v>540</v>
      </c>
      <c r="I147">
        <v>188</v>
      </c>
      <c r="J147">
        <v>359</v>
      </c>
      <c r="K147">
        <v>301</v>
      </c>
      <c r="L147">
        <v>332</v>
      </c>
      <c r="M147">
        <v>480</v>
      </c>
      <c r="N147">
        <v>604</v>
      </c>
      <c r="O147">
        <v>472</v>
      </c>
      <c r="P147">
        <v>448</v>
      </c>
    </row>
    <row r="148" spans="1:16" x14ac:dyDescent="0.25">
      <c r="A148">
        <v>1</v>
      </c>
      <c r="B148">
        <v>3</v>
      </c>
      <c r="C148">
        <v>4</v>
      </c>
      <c r="D148">
        <v>2</v>
      </c>
      <c r="E148">
        <v>0</v>
      </c>
      <c r="F148">
        <v>24</v>
      </c>
      <c r="G148">
        <v>3</v>
      </c>
      <c r="H148">
        <v>6</v>
      </c>
      <c r="I148">
        <v>3</v>
      </c>
      <c r="J148">
        <v>3</v>
      </c>
      <c r="K148">
        <v>5</v>
      </c>
      <c r="L148">
        <v>4</v>
      </c>
      <c r="M148">
        <v>6</v>
      </c>
      <c r="N148">
        <v>8</v>
      </c>
      <c r="O148">
        <v>10</v>
      </c>
      <c r="P148">
        <v>17</v>
      </c>
    </row>
    <row r="149" spans="1:16" x14ac:dyDescent="0.25">
      <c r="A149">
        <v>1</v>
      </c>
      <c r="B149">
        <v>4</v>
      </c>
      <c r="C149">
        <v>1</v>
      </c>
      <c r="D149">
        <v>1</v>
      </c>
      <c r="E149">
        <v>66</v>
      </c>
      <c r="F149">
        <v>74</v>
      </c>
      <c r="G149">
        <v>71</v>
      </c>
      <c r="H149">
        <v>77</v>
      </c>
      <c r="I149">
        <v>25</v>
      </c>
      <c r="J149">
        <v>100</v>
      </c>
      <c r="K149">
        <v>97</v>
      </c>
      <c r="L149">
        <v>107</v>
      </c>
      <c r="M149">
        <v>56</v>
      </c>
      <c r="N149">
        <v>56</v>
      </c>
      <c r="O149">
        <v>72</v>
      </c>
      <c r="P149">
        <v>65</v>
      </c>
    </row>
    <row r="150" spans="1:16" x14ac:dyDescent="0.25">
      <c r="A150">
        <v>1</v>
      </c>
      <c r="B150">
        <v>4</v>
      </c>
      <c r="C150">
        <v>2</v>
      </c>
      <c r="D150">
        <v>2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2</v>
      </c>
      <c r="K150">
        <v>1</v>
      </c>
      <c r="L150">
        <v>0</v>
      </c>
      <c r="M150">
        <v>2</v>
      </c>
      <c r="N150">
        <v>2</v>
      </c>
      <c r="O150">
        <v>1</v>
      </c>
      <c r="P150">
        <v>7</v>
      </c>
    </row>
    <row r="151" spans="1:16" x14ac:dyDescent="0.25">
      <c r="A151">
        <v>1</v>
      </c>
      <c r="B151">
        <v>4</v>
      </c>
      <c r="C151">
        <v>3</v>
      </c>
      <c r="D151">
        <v>1</v>
      </c>
      <c r="E151">
        <v>1746</v>
      </c>
      <c r="F151">
        <v>1778</v>
      </c>
      <c r="G151">
        <v>2342</v>
      </c>
      <c r="H151">
        <v>2304</v>
      </c>
      <c r="I151">
        <v>1093</v>
      </c>
      <c r="J151">
        <v>2269</v>
      </c>
      <c r="K151">
        <v>2268</v>
      </c>
      <c r="L151">
        <v>2741</v>
      </c>
      <c r="M151">
        <v>1445</v>
      </c>
      <c r="N151">
        <v>1840</v>
      </c>
      <c r="O151">
        <v>1662</v>
      </c>
      <c r="P151">
        <v>1731</v>
      </c>
    </row>
    <row r="152" spans="1:16" x14ac:dyDescent="0.25">
      <c r="A152">
        <v>1</v>
      </c>
      <c r="B152">
        <v>4</v>
      </c>
      <c r="C152">
        <v>4</v>
      </c>
      <c r="D152">
        <v>2</v>
      </c>
      <c r="E152">
        <v>4</v>
      </c>
      <c r="F152">
        <v>44</v>
      </c>
      <c r="G152">
        <v>98</v>
      </c>
      <c r="H152">
        <v>65</v>
      </c>
      <c r="I152">
        <v>41</v>
      </c>
      <c r="J152">
        <v>10</v>
      </c>
      <c r="K152">
        <v>9</v>
      </c>
      <c r="L152">
        <v>9</v>
      </c>
      <c r="M152">
        <v>66</v>
      </c>
      <c r="N152">
        <v>35</v>
      </c>
      <c r="O152">
        <v>44</v>
      </c>
      <c r="P152">
        <v>71</v>
      </c>
    </row>
    <row r="153" spans="1:16" x14ac:dyDescent="0.25">
      <c r="A153">
        <v>1</v>
      </c>
      <c r="B153">
        <v>5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3</v>
      </c>
      <c r="L153">
        <v>0</v>
      </c>
      <c r="M153">
        <v>0</v>
      </c>
      <c r="N153">
        <v>7</v>
      </c>
      <c r="O153">
        <v>2</v>
      </c>
      <c r="P153">
        <v>0</v>
      </c>
    </row>
    <row r="154" spans="1:16" x14ac:dyDescent="0.25">
      <c r="A154">
        <v>1</v>
      </c>
      <c r="B154">
        <v>5</v>
      </c>
      <c r="C154">
        <v>3</v>
      </c>
      <c r="D154">
        <v>1</v>
      </c>
      <c r="E154">
        <v>41</v>
      </c>
      <c r="F154">
        <v>37</v>
      </c>
      <c r="G154">
        <v>55</v>
      </c>
      <c r="H154">
        <v>58</v>
      </c>
      <c r="I154">
        <v>34</v>
      </c>
      <c r="J154">
        <v>35</v>
      </c>
      <c r="K154">
        <v>86</v>
      </c>
      <c r="L154">
        <v>12</v>
      </c>
      <c r="M154">
        <v>31</v>
      </c>
      <c r="N154">
        <v>77</v>
      </c>
      <c r="O154">
        <v>52</v>
      </c>
      <c r="P154">
        <v>73</v>
      </c>
    </row>
    <row r="155" spans="1:16" x14ac:dyDescent="0.25">
      <c r="A155">
        <v>2</v>
      </c>
      <c r="B155">
        <v>1</v>
      </c>
      <c r="C155">
        <v>1</v>
      </c>
      <c r="D155">
        <v>1</v>
      </c>
      <c r="E155">
        <v>173</v>
      </c>
      <c r="F155">
        <v>307</v>
      </c>
      <c r="G155">
        <v>195</v>
      </c>
      <c r="H155">
        <v>190</v>
      </c>
      <c r="I155">
        <v>235</v>
      </c>
      <c r="J155">
        <v>175</v>
      </c>
      <c r="K155">
        <v>248</v>
      </c>
      <c r="L155">
        <v>162</v>
      </c>
      <c r="M155">
        <v>126</v>
      </c>
      <c r="N155">
        <v>102</v>
      </c>
      <c r="O155">
        <v>113</v>
      </c>
      <c r="P155">
        <v>184</v>
      </c>
    </row>
    <row r="156" spans="1:16" x14ac:dyDescent="0.25">
      <c r="A156">
        <v>2</v>
      </c>
      <c r="B156">
        <v>1</v>
      </c>
      <c r="C156">
        <v>2</v>
      </c>
      <c r="D156">
        <v>2</v>
      </c>
      <c r="E156">
        <v>6</v>
      </c>
      <c r="F156">
        <v>14</v>
      </c>
      <c r="G156">
        <v>11</v>
      </c>
      <c r="H156">
        <v>4</v>
      </c>
      <c r="I156">
        <v>3</v>
      </c>
      <c r="J156">
        <v>4</v>
      </c>
      <c r="K156">
        <v>7</v>
      </c>
      <c r="L156">
        <v>3</v>
      </c>
      <c r="M156">
        <v>13</v>
      </c>
      <c r="N156">
        <v>19</v>
      </c>
      <c r="O156">
        <v>6</v>
      </c>
      <c r="P156">
        <v>11</v>
      </c>
    </row>
    <row r="157" spans="1:16" x14ac:dyDescent="0.25">
      <c r="A157">
        <v>2</v>
      </c>
      <c r="B157">
        <v>1</v>
      </c>
      <c r="C157">
        <v>3</v>
      </c>
      <c r="D157">
        <v>1</v>
      </c>
      <c r="E157">
        <v>762</v>
      </c>
      <c r="F157">
        <v>833</v>
      </c>
      <c r="G157">
        <v>729</v>
      </c>
      <c r="H157">
        <v>748</v>
      </c>
      <c r="I157">
        <v>964</v>
      </c>
      <c r="J157">
        <v>671</v>
      </c>
      <c r="K157">
        <v>863</v>
      </c>
      <c r="L157">
        <v>871</v>
      </c>
      <c r="M157">
        <v>915</v>
      </c>
      <c r="N157">
        <v>554</v>
      </c>
      <c r="O157">
        <v>777</v>
      </c>
      <c r="P157">
        <v>822</v>
      </c>
    </row>
    <row r="158" spans="1:16" x14ac:dyDescent="0.25">
      <c r="A158">
        <v>2</v>
      </c>
      <c r="B158">
        <v>1</v>
      </c>
      <c r="C158">
        <v>4</v>
      </c>
      <c r="D158">
        <v>2</v>
      </c>
      <c r="E158">
        <v>62</v>
      </c>
      <c r="F158">
        <v>41</v>
      </c>
      <c r="G158">
        <v>26</v>
      </c>
      <c r="H158">
        <v>17</v>
      </c>
      <c r="I158">
        <v>22</v>
      </c>
      <c r="J158">
        <v>16</v>
      </c>
      <c r="K158">
        <v>45</v>
      </c>
      <c r="L158">
        <v>42</v>
      </c>
      <c r="M158">
        <v>61</v>
      </c>
      <c r="N158">
        <v>40</v>
      </c>
      <c r="O158">
        <v>42</v>
      </c>
      <c r="P158">
        <v>44</v>
      </c>
    </row>
    <row r="159" spans="1:16" x14ac:dyDescent="0.25">
      <c r="A159">
        <v>2</v>
      </c>
      <c r="B159">
        <v>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2</v>
      </c>
      <c r="B160">
        <v>3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</row>
    <row r="161" spans="1:16" x14ac:dyDescent="0.25">
      <c r="A161">
        <v>2</v>
      </c>
      <c r="B161">
        <v>4</v>
      </c>
      <c r="C161">
        <v>1</v>
      </c>
      <c r="D161">
        <v>1</v>
      </c>
      <c r="E161">
        <v>222</v>
      </c>
      <c r="F161">
        <v>146</v>
      </c>
      <c r="G161">
        <v>205</v>
      </c>
      <c r="H161">
        <v>151</v>
      </c>
      <c r="I161">
        <v>205</v>
      </c>
      <c r="J161">
        <v>306</v>
      </c>
      <c r="K161">
        <v>307</v>
      </c>
      <c r="L161">
        <v>260</v>
      </c>
      <c r="M161">
        <v>152</v>
      </c>
      <c r="N161">
        <v>227</v>
      </c>
      <c r="O161">
        <v>225</v>
      </c>
      <c r="P161">
        <v>213</v>
      </c>
    </row>
    <row r="162" spans="1:16" x14ac:dyDescent="0.25">
      <c r="A162">
        <v>2</v>
      </c>
      <c r="B162">
        <v>4</v>
      </c>
      <c r="C162">
        <v>2</v>
      </c>
      <c r="D162">
        <v>2</v>
      </c>
      <c r="E162">
        <v>22</v>
      </c>
      <c r="F162">
        <v>4</v>
      </c>
      <c r="G162">
        <v>3</v>
      </c>
      <c r="H162">
        <v>3</v>
      </c>
      <c r="I162">
        <v>7</v>
      </c>
      <c r="J162">
        <v>13</v>
      </c>
      <c r="K162">
        <v>6</v>
      </c>
      <c r="L162">
        <v>4</v>
      </c>
      <c r="M162">
        <v>4</v>
      </c>
      <c r="N162">
        <v>7</v>
      </c>
      <c r="O162">
        <v>7</v>
      </c>
      <c r="P162">
        <v>5</v>
      </c>
    </row>
    <row r="163" spans="1:16" x14ac:dyDescent="0.25">
      <c r="A163">
        <v>2</v>
      </c>
      <c r="B163">
        <v>4</v>
      </c>
      <c r="C163">
        <v>3</v>
      </c>
      <c r="D163">
        <v>1</v>
      </c>
      <c r="E163">
        <v>152</v>
      </c>
      <c r="F163">
        <v>168</v>
      </c>
      <c r="G163">
        <v>182</v>
      </c>
      <c r="H163">
        <v>172</v>
      </c>
      <c r="I163">
        <v>154</v>
      </c>
      <c r="J163">
        <v>250</v>
      </c>
      <c r="K163">
        <v>190</v>
      </c>
      <c r="L163">
        <v>206</v>
      </c>
      <c r="M163">
        <v>142</v>
      </c>
      <c r="N163">
        <v>181</v>
      </c>
      <c r="O163">
        <v>152</v>
      </c>
      <c r="P163">
        <v>167</v>
      </c>
    </row>
    <row r="164" spans="1:16" x14ac:dyDescent="0.25">
      <c r="A164">
        <v>2</v>
      </c>
      <c r="B164">
        <v>4</v>
      </c>
      <c r="C164">
        <v>4</v>
      </c>
      <c r="D164">
        <v>2</v>
      </c>
      <c r="E164">
        <v>22</v>
      </c>
      <c r="F164">
        <v>20</v>
      </c>
      <c r="G164">
        <v>21</v>
      </c>
      <c r="H164">
        <v>14</v>
      </c>
      <c r="I164">
        <v>6</v>
      </c>
      <c r="J164">
        <v>40</v>
      </c>
      <c r="K164">
        <v>43</v>
      </c>
      <c r="L164">
        <v>40</v>
      </c>
      <c r="M164">
        <v>5</v>
      </c>
      <c r="N164">
        <v>13</v>
      </c>
      <c r="O164">
        <v>12</v>
      </c>
      <c r="P164">
        <v>23</v>
      </c>
    </row>
    <row r="165" spans="1:16" x14ac:dyDescent="0.25">
      <c r="A165">
        <v>3</v>
      </c>
      <c r="B165">
        <v>1</v>
      </c>
      <c r="C165">
        <v>1</v>
      </c>
      <c r="D165">
        <v>1</v>
      </c>
      <c r="E165">
        <v>117</v>
      </c>
      <c r="F165">
        <v>65</v>
      </c>
      <c r="G165">
        <v>49</v>
      </c>
      <c r="H165">
        <v>51</v>
      </c>
      <c r="I165">
        <v>66</v>
      </c>
      <c r="J165">
        <v>49</v>
      </c>
      <c r="K165">
        <v>90</v>
      </c>
      <c r="L165">
        <v>58</v>
      </c>
      <c r="M165">
        <v>50</v>
      </c>
      <c r="N165">
        <v>56</v>
      </c>
      <c r="O165">
        <v>95</v>
      </c>
      <c r="P165">
        <v>88</v>
      </c>
    </row>
    <row r="166" spans="1:16" x14ac:dyDescent="0.25">
      <c r="A166">
        <v>3</v>
      </c>
      <c r="B166">
        <v>1</v>
      </c>
      <c r="C166">
        <v>3</v>
      </c>
      <c r="D166">
        <v>1</v>
      </c>
      <c r="E166">
        <v>1050</v>
      </c>
      <c r="F166">
        <v>618</v>
      </c>
      <c r="G166">
        <v>613</v>
      </c>
      <c r="H166">
        <v>883</v>
      </c>
      <c r="I166">
        <v>700</v>
      </c>
      <c r="J166">
        <v>562</v>
      </c>
      <c r="K166">
        <v>672</v>
      </c>
      <c r="L166">
        <v>621</v>
      </c>
      <c r="M166">
        <v>728</v>
      </c>
      <c r="N166">
        <v>663</v>
      </c>
      <c r="O166">
        <v>726</v>
      </c>
      <c r="P166">
        <v>859</v>
      </c>
    </row>
    <row r="167" spans="1:16" x14ac:dyDescent="0.25">
      <c r="A167">
        <v>3</v>
      </c>
      <c r="B167">
        <v>1</v>
      </c>
      <c r="C167">
        <v>4</v>
      </c>
      <c r="D167">
        <v>2</v>
      </c>
      <c r="E167">
        <v>57</v>
      </c>
      <c r="F167">
        <v>28</v>
      </c>
      <c r="G167">
        <v>39</v>
      </c>
      <c r="H167">
        <v>50</v>
      </c>
      <c r="I167">
        <v>33</v>
      </c>
      <c r="J167">
        <v>49</v>
      </c>
      <c r="K167">
        <v>67</v>
      </c>
      <c r="L167">
        <v>67</v>
      </c>
      <c r="M167">
        <v>59</v>
      </c>
      <c r="N167">
        <v>53</v>
      </c>
      <c r="O167">
        <v>52</v>
      </c>
      <c r="P167">
        <v>40</v>
      </c>
    </row>
    <row r="168" spans="1:16" x14ac:dyDescent="0.25">
      <c r="A168">
        <v>3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 x14ac:dyDescent="0.25">
      <c r="A169">
        <v>3</v>
      </c>
      <c r="B169">
        <v>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3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</row>
    <row r="171" spans="1:16" x14ac:dyDescent="0.25">
      <c r="A171">
        <v>3</v>
      </c>
      <c r="B171">
        <v>2</v>
      </c>
      <c r="C171">
        <v>4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>
        <v>3</v>
      </c>
      <c r="B172">
        <v>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3</v>
      </c>
      <c r="B173">
        <v>4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>
        <v>3</v>
      </c>
      <c r="B174">
        <v>4</v>
      </c>
      <c r="C174">
        <v>3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3</v>
      </c>
      <c r="P174">
        <v>3</v>
      </c>
    </row>
    <row r="175" spans="1:16" x14ac:dyDescent="0.25">
      <c r="A175">
        <v>3</v>
      </c>
      <c r="B175">
        <v>4</v>
      </c>
      <c r="C175">
        <v>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3</v>
      </c>
      <c r="B176">
        <v>5</v>
      </c>
      <c r="C176">
        <v>1</v>
      </c>
      <c r="D176">
        <v>1</v>
      </c>
      <c r="E176">
        <v>31</v>
      </c>
      <c r="F176">
        <v>36</v>
      </c>
      <c r="G176">
        <v>45</v>
      </c>
      <c r="H176">
        <v>46</v>
      </c>
      <c r="I176">
        <v>28</v>
      </c>
      <c r="J176">
        <v>33</v>
      </c>
      <c r="K176">
        <v>48</v>
      </c>
      <c r="L176">
        <v>0</v>
      </c>
      <c r="M176">
        <v>22</v>
      </c>
      <c r="N176">
        <v>25</v>
      </c>
      <c r="O176">
        <v>45</v>
      </c>
      <c r="P176">
        <v>23</v>
      </c>
    </row>
    <row r="177" spans="1:16" x14ac:dyDescent="0.25">
      <c r="A177">
        <v>3</v>
      </c>
      <c r="B177">
        <v>5</v>
      </c>
      <c r="C177">
        <v>3</v>
      </c>
      <c r="D177">
        <v>1</v>
      </c>
      <c r="E177">
        <v>81</v>
      </c>
      <c r="F177">
        <v>30</v>
      </c>
      <c r="G177">
        <v>45</v>
      </c>
      <c r="H177">
        <v>91</v>
      </c>
      <c r="I177">
        <v>68</v>
      </c>
      <c r="J177">
        <v>133</v>
      </c>
      <c r="K177">
        <v>97</v>
      </c>
      <c r="L177">
        <v>0</v>
      </c>
      <c r="M177">
        <v>56</v>
      </c>
      <c r="N177">
        <v>72</v>
      </c>
      <c r="O177">
        <v>68</v>
      </c>
      <c r="P177">
        <v>81</v>
      </c>
    </row>
    <row r="178" spans="1:16" x14ac:dyDescent="0.25">
      <c r="A178">
        <v>4</v>
      </c>
      <c r="B178">
        <v>1</v>
      </c>
      <c r="C178">
        <v>1</v>
      </c>
      <c r="D178">
        <v>1</v>
      </c>
      <c r="E178">
        <v>664</v>
      </c>
      <c r="F178">
        <v>340</v>
      </c>
      <c r="G178">
        <v>331</v>
      </c>
      <c r="H178">
        <v>444</v>
      </c>
      <c r="I178">
        <v>172</v>
      </c>
      <c r="J178">
        <v>269</v>
      </c>
      <c r="K178">
        <v>270</v>
      </c>
      <c r="L178">
        <v>282</v>
      </c>
      <c r="M178">
        <v>174</v>
      </c>
      <c r="N178">
        <v>201</v>
      </c>
      <c r="O178">
        <v>284</v>
      </c>
      <c r="P178">
        <v>448</v>
      </c>
    </row>
    <row r="179" spans="1:16" x14ac:dyDescent="0.25">
      <c r="A179">
        <v>4</v>
      </c>
      <c r="B179">
        <v>1</v>
      </c>
      <c r="C179">
        <v>2</v>
      </c>
      <c r="D179">
        <v>2</v>
      </c>
      <c r="E179">
        <v>11</v>
      </c>
      <c r="F179">
        <v>17</v>
      </c>
      <c r="G179">
        <v>11</v>
      </c>
      <c r="H179">
        <v>20</v>
      </c>
      <c r="I179">
        <v>6</v>
      </c>
      <c r="J179">
        <v>6</v>
      </c>
      <c r="K179">
        <v>10</v>
      </c>
      <c r="L179">
        <v>7</v>
      </c>
      <c r="M179">
        <v>11</v>
      </c>
      <c r="N179">
        <v>16</v>
      </c>
      <c r="O179">
        <v>31</v>
      </c>
      <c r="P179">
        <v>46</v>
      </c>
    </row>
    <row r="180" spans="1:16" x14ac:dyDescent="0.25">
      <c r="A180">
        <v>4</v>
      </c>
      <c r="B180">
        <v>1</v>
      </c>
      <c r="C180">
        <v>3</v>
      </c>
      <c r="D180">
        <v>1</v>
      </c>
      <c r="E180">
        <v>1404</v>
      </c>
      <c r="F180">
        <v>771</v>
      </c>
      <c r="G180">
        <v>947</v>
      </c>
      <c r="H180">
        <v>1168</v>
      </c>
      <c r="I180">
        <v>864</v>
      </c>
      <c r="J180">
        <v>900</v>
      </c>
      <c r="K180">
        <v>664</v>
      </c>
      <c r="L180">
        <v>874</v>
      </c>
      <c r="M180">
        <v>873</v>
      </c>
      <c r="N180">
        <v>808</v>
      </c>
      <c r="O180">
        <v>1254</v>
      </c>
      <c r="P180">
        <v>1231</v>
      </c>
    </row>
    <row r="181" spans="1:16" x14ac:dyDescent="0.25">
      <c r="A181">
        <v>4</v>
      </c>
      <c r="B181">
        <v>1</v>
      </c>
      <c r="C181">
        <v>4</v>
      </c>
      <c r="D181">
        <v>2</v>
      </c>
      <c r="E181">
        <v>60</v>
      </c>
      <c r="F181">
        <v>53</v>
      </c>
      <c r="G181">
        <v>42</v>
      </c>
      <c r="H181">
        <v>42</v>
      </c>
      <c r="I181">
        <v>37</v>
      </c>
      <c r="J181">
        <v>53</v>
      </c>
      <c r="K181">
        <v>33</v>
      </c>
      <c r="L181">
        <v>55</v>
      </c>
      <c r="M181">
        <v>61</v>
      </c>
      <c r="N181">
        <v>74</v>
      </c>
      <c r="O181">
        <v>109</v>
      </c>
      <c r="P181">
        <v>97</v>
      </c>
    </row>
    <row r="182" spans="1:16" x14ac:dyDescent="0.25">
      <c r="A182">
        <v>4</v>
      </c>
      <c r="B182">
        <v>2</v>
      </c>
      <c r="C182">
        <v>1</v>
      </c>
      <c r="D182">
        <v>1</v>
      </c>
      <c r="E182">
        <v>7</v>
      </c>
      <c r="F182">
        <v>13</v>
      </c>
      <c r="G182">
        <v>4</v>
      </c>
      <c r="H182">
        <v>10</v>
      </c>
      <c r="I182">
        <v>4</v>
      </c>
      <c r="J182">
        <v>5</v>
      </c>
      <c r="K182">
        <v>7</v>
      </c>
      <c r="L182">
        <v>9</v>
      </c>
      <c r="M182">
        <v>8</v>
      </c>
      <c r="N182">
        <v>12</v>
      </c>
      <c r="O182">
        <v>20</v>
      </c>
      <c r="P182">
        <v>19</v>
      </c>
    </row>
    <row r="183" spans="1:16" x14ac:dyDescent="0.25">
      <c r="A183">
        <v>4</v>
      </c>
      <c r="B183">
        <v>2</v>
      </c>
      <c r="C183">
        <v>2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>
        <v>4</v>
      </c>
      <c r="B184">
        <v>2</v>
      </c>
      <c r="C184">
        <v>3</v>
      </c>
      <c r="D184">
        <v>1</v>
      </c>
      <c r="E184">
        <v>37</v>
      </c>
      <c r="F184">
        <v>45</v>
      </c>
      <c r="G184">
        <v>38</v>
      </c>
      <c r="H184">
        <v>48</v>
      </c>
      <c r="I184">
        <v>32</v>
      </c>
      <c r="J184">
        <v>70</v>
      </c>
      <c r="K184">
        <v>38</v>
      </c>
      <c r="L184">
        <v>38</v>
      </c>
      <c r="M184">
        <v>38</v>
      </c>
      <c r="N184">
        <v>55</v>
      </c>
      <c r="O184">
        <v>59</v>
      </c>
      <c r="P184">
        <v>60</v>
      </c>
    </row>
    <row r="185" spans="1:16" x14ac:dyDescent="0.25">
      <c r="A185">
        <v>4</v>
      </c>
      <c r="B185">
        <v>2</v>
      </c>
      <c r="C185">
        <v>4</v>
      </c>
      <c r="D185">
        <v>2</v>
      </c>
      <c r="E185">
        <v>2</v>
      </c>
      <c r="F185">
        <v>2</v>
      </c>
      <c r="G185">
        <v>3</v>
      </c>
      <c r="H185">
        <v>3</v>
      </c>
      <c r="I185">
        <v>2</v>
      </c>
      <c r="J185">
        <v>6</v>
      </c>
      <c r="K185">
        <v>4</v>
      </c>
      <c r="L185">
        <v>6</v>
      </c>
      <c r="M185">
        <v>2</v>
      </c>
      <c r="N185">
        <v>2</v>
      </c>
      <c r="O185">
        <v>4</v>
      </c>
      <c r="P185">
        <v>3</v>
      </c>
    </row>
    <row r="186" spans="1:16" x14ac:dyDescent="0.25">
      <c r="A186">
        <v>4</v>
      </c>
      <c r="B186">
        <v>3</v>
      </c>
      <c r="C186">
        <v>1</v>
      </c>
      <c r="D186">
        <v>1</v>
      </c>
      <c r="E186">
        <v>30</v>
      </c>
      <c r="F186">
        <v>54</v>
      </c>
      <c r="G186">
        <v>55</v>
      </c>
      <c r="H186">
        <v>86</v>
      </c>
      <c r="I186">
        <v>88</v>
      </c>
      <c r="J186">
        <v>136</v>
      </c>
      <c r="K186">
        <v>65</v>
      </c>
      <c r="L186">
        <v>89</v>
      </c>
      <c r="M186">
        <v>34</v>
      </c>
      <c r="N186">
        <v>55</v>
      </c>
      <c r="O186">
        <v>52</v>
      </c>
      <c r="P186">
        <v>53</v>
      </c>
    </row>
    <row r="187" spans="1:16" x14ac:dyDescent="0.25">
      <c r="A187">
        <v>4</v>
      </c>
      <c r="B187">
        <v>3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4</v>
      </c>
      <c r="J187">
        <v>5</v>
      </c>
      <c r="K187">
        <v>5</v>
      </c>
      <c r="L187">
        <v>1</v>
      </c>
      <c r="M187">
        <v>3</v>
      </c>
      <c r="N187">
        <v>4</v>
      </c>
      <c r="O187">
        <v>3</v>
      </c>
      <c r="P187">
        <v>4</v>
      </c>
    </row>
    <row r="188" spans="1:16" x14ac:dyDescent="0.25">
      <c r="A188">
        <v>4</v>
      </c>
      <c r="B188">
        <v>3</v>
      </c>
      <c r="C188">
        <v>3</v>
      </c>
      <c r="D188">
        <v>1</v>
      </c>
      <c r="E188">
        <v>235</v>
      </c>
      <c r="F188">
        <v>219</v>
      </c>
      <c r="G188">
        <v>229</v>
      </c>
      <c r="H188">
        <v>192</v>
      </c>
      <c r="I188">
        <v>166</v>
      </c>
      <c r="J188">
        <v>263</v>
      </c>
      <c r="K188">
        <v>184</v>
      </c>
      <c r="L188">
        <v>266</v>
      </c>
      <c r="M188">
        <v>245</v>
      </c>
      <c r="N188">
        <v>295</v>
      </c>
      <c r="O188">
        <v>228</v>
      </c>
      <c r="P188">
        <v>243</v>
      </c>
    </row>
    <row r="189" spans="1:16" x14ac:dyDescent="0.25">
      <c r="A189">
        <v>4</v>
      </c>
      <c r="B189">
        <v>3</v>
      </c>
      <c r="C189">
        <v>4</v>
      </c>
      <c r="D189">
        <v>2</v>
      </c>
      <c r="E189">
        <v>9</v>
      </c>
      <c r="F189">
        <v>8</v>
      </c>
      <c r="G189">
        <v>5</v>
      </c>
      <c r="H189">
        <v>7</v>
      </c>
      <c r="I189">
        <v>5</v>
      </c>
      <c r="J189">
        <v>15</v>
      </c>
      <c r="K189">
        <v>14</v>
      </c>
      <c r="L189">
        <v>14</v>
      </c>
      <c r="M189">
        <v>10</v>
      </c>
      <c r="N189">
        <v>17</v>
      </c>
      <c r="O189">
        <v>14</v>
      </c>
      <c r="P189">
        <v>17</v>
      </c>
    </row>
    <row r="190" spans="1:16" x14ac:dyDescent="0.25">
      <c r="A190">
        <v>4</v>
      </c>
      <c r="B190">
        <v>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4</v>
      </c>
      <c r="B191">
        <v>5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4</v>
      </c>
      <c r="B192">
        <v>5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4</v>
      </c>
      <c r="B193">
        <v>5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5</v>
      </c>
      <c r="B194">
        <v>1</v>
      </c>
      <c r="C194">
        <v>1</v>
      </c>
      <c r="D194">
        <v>1</v>
      </c>
      <c r="E194">
        <v>78</v>
      </c>
      <c r="F194">
        <v>2</v>
      </c>
      <c r="G194">
        <v>4</v>
      </c>
      <c r="H194">
        <v>2</v>
      </c>
      <c r="I194">
        <v>5</v>
      </c>
      <c r="J194">
        <v>2</v>
      </c>
      <c r="K194">
        <v>5</v>
      </c>
      <c r="L194">
        <v>4</v>
      </c>
      <c r="M194">
        <v>7</v>
      </c>
      <c r="N194">
        <v>14</v>
      </c>
      <c r="O194">
        <v>19</v>
      </c>
      <c r="P194">
        <v>58</v>
      </c>
    </row>
    <row r="195" spans="1:16" x14ac:dyDescent="0.25">
      <c r="A195">
        <v>5</v>
      </c>
      <c r="B195">
        <v>1</v>
      </c>
      <c r="C195">
        <v>3</v>
      </c>
      <c r="D195">
        <v>1</v>
      </c>
      <c r="E195">
        <v>166</v>
      </c>
      <c r="F195">
        <v>251</v>
      </c>
      <c r="G195">
        <v>247</v>
      </c>
      <c r="H195">
        <v>162</v>
      </c>
      <c r="I195">
        <v>264</v>
      </c>
      <c r="J195">
        <v>171</v>
      </c>
      <c r="K195">
        <v>304</v>
      </c>
      <c r="L195">
        <v>261</v>
      </c>
      <c r="M195">
        <v>186</v>
      </c>
      <c r="N195">
        <v>298</v>
      </c>
      <c r="O195">
        <v>176</v>
      </c>
      <c r="P195">
        <v>179</v>
      </c>
    </row>
    <row r="196" spans="1:16" x14ac:dyDescent="0.25">
      <c r="A196">
        <v>5</v>
      </c>
      <c r="B196">
        <v>1</v>
      </c>
      <c r="C196">
        <v>4</v>
      </c>
      <c r="D196">
        <v>2</v>
      </c>
      <c r="E196">
        <v>111</v>
      </c>
      <c r="F196">
        <v>123</v>
      </c>
      <c r="G196">
        <v>44</v>
      </c>
      <c r="H196">
        <v>2</v>
      </c>
      <c r="I196">
        <v>21</v>
      </c>
      <c r="J196">
        <v>75</v>
      </c>
      <c r="K196">
        <v>56</v>
      </c>
      <c r="L196">
        <v>179</v>
      </c>
      <c r="M196">
        <v>22</v>
      </c>
      <c r="N196">
        <v>50</v>
      </c>
      <c r="O196">
        <v>24</v>
      </c>
      <c r="P196">
        <v>41</v>
      </c>
    </row>
    <row r="197" spans="1:16" x14ac:dyDescent="0.25">
      <c r="A197">
        <v>5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5</v>
      </c>
      <c r="B198">
        <v>2</v>
      </c>
      <c r="C198">
        <v>3</v>
      </c>
      <c r="D198">
        <v>1</v>
      </c>
      <c r="E198">
        <v>38</v>
      </c>
      <c r="F198">
        <v>54</v>
      </c>
      <c r="G198">
        <v>69</v>
      </c>
      <c r="H198">
        <v>31</v>
      </c>
      <c r="I198">
        <v>0</v>
      </c>
      <c r="J198">
        <v>38</v>
      </c>
      <c r="K198">
        <v>38</v>
      </c>
      <c r="L198">
        <v>8</v>
      </c>
      <c r="M198">
        <v>38</v>
      </c>
      <c r="N198">
        <v>92</v>
      </c>
      <c r="O198">
        <v>129</v>
      </c>
      <c r="P198">
        <v>69</v>
      </c>
    </row>
    <row r="199" spans="1:16" x14ac:dyDescent="0.25">
      <c r="A199">
        <v>5</v>
      </c>
      <c r="B199">
        <v>2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0</v>
      </c>
      <c r="M199">
        <v>0</v>
      </c>
      <c r="N199">
        <v>23</v>
      </c>
      <c r="O199">
        <v>8</v>
      </c>
      <c r="P199">
        <v>0</v>
      </c>
    </row>
    <row r="200" spans="1:16" x14ac:dyDescent="0.25">
      <c r="A200">
        <v>5</v>
      </c>
      <c r="B200">
        <v>3</v>
      </c>
      <c r="C200">
        <v>1</v>
      </c>
      <c r="D200">
        <v>1</v>
      </c>
      <c r="E200">
        <v>41</v>
      </c>
      <c r="F200">
        <v>32</v>
      </c>
      <c r="G200">
        <v>38</v>
      </c>
      <c r="H200">
        <v>76</v>
      </c>
      <c r="I200">
        <v>44</v>
      </c>
      <c r="J200">
        <v>35</v>
      </c>
      <c r="K200">
        <v>0</v>
      </c>
      <c r="L200">
        <v>79</v>
      </c>
      <c r="M200">
        <v>82</v>
      </c>
      <c r="N200">
        <v>91</v>
      </c>
      <c r="O200">
        <v>41</v>
      </c>
      <c r="P200">
        <v>26</v>
      </c>
    </row>
    <row r="201" spans="1:16" x14ac:dyDescent="0.25">
      <c r="A201">
        <v>5</v>
      </c>
      <c r="B201">
        <v>3</v>
      </c>
      <c r="C201">
        <v>2</v>
      </c>
      <c r="D201">
        <v>2</v>
      </c>
      <c r="E201">
        <v>7</v>
      </c>
      <c r="F201">
        <v>16</v>
      </c>
      <c r="G201">
        <v>7</v>
      </c>
      <c r="H201">
        <v>19</v>
      </c>
      <c r="I201">
        <v>4</v>
      </c>
      <c r="J201">
        <v>7</v>
      </c>
      <c r="K201">
        <v>0</v>
      </c>
      <c r="L201">
        <v>7</v>
      </c>
      <c r="M201">
        <v>10</v>
      </c>
      <c r="N201">
        <v>10</v>
      </c>
      <c r="O201">
        <v>0</v>
      </c>
      <c r="P201">
        <v>10</v>
      </c>
    </row>
    <row r="202" spans="1:16" x14ac:dyDescent="0.25">
      <c r="A202">
        <v>5</v>
      </c>
      <c r="B202">
        <v>3</v>
      </c>
      <c r="C202">
        <v>3</v>
      </c>
      <c r="D202">
        <v>1</v>
      </c>
      <c r="E202">
        <v>126</v>
      </c>
      <c r="F202">
        <v>213</v>
      </c>
      <c r="G202">
        <v>219</v>
      </c>
      <c r="H202">
        <v>160</v>
      </c>
      <c r="I202">
        <v>254</v>
      </c>
      <c r="J202">
        <v>151</v>
      </c>
      <c r="K202">
        <v>148</v>
      </c>
      <c r="L202">
        <v>66</v>
      </c>
      <c r="M202">
        <v>188</v>
      </c>
      <c r="N202">
        <v>316</v>
      </c>
      <c r="O202">
        <v>273</v>
      </c>
      <c r="P202">
        <v>238</v>
      </c>
    </row>
    <row r="203" spans="1:16" x14ac:dyDescent="0.25">
      <c r="A203">
        <v>5</v>
      </c>
      <c r="B203">
        <v>3</v>
      </c>
      <c r="C203">
        <v>4</v>
      </c>
      <c r="D203">
        <v>2</v>
      </c>
      <c r="E203">
        <v>91</v>
      </c>
      <c r="F203">
        <v>194</v>
      </c>
      <c r="G203">
        <v>288</v>
      </c>
      <c r="H203">
        <v>129</v>
      </c>
      <c r="I203">
        <v>41</v>
      </c>
      <c r="J203">
        <v>94</v>
      </c>
      <c r="K203">
        <v>132</v>
      </c>
      <c r="L203">
        <v>85</v>
      </c>
      <c r="M203">
        <v>41</v>
      </c>
      <c r="N203">
        <v>119</v>
      </c>
      <c r="O203">
        <v>72</v>
      </c>
      <c r="P203">
        <v>94</v>
      </c>
    </row>
    <row r="204" spans="1:16" x14ac:dyDescent="0.25">
      <c r="A204">
        <v>5</v>
      </c>
      <c r="B204">
        <v>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5</v>
      </c>
      <c r="B205">
        <v>4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5</v>
      </c>
      <c r="B206">
        <v>4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5</v>
      </c>
      <c r="B207">
        <v>4</v>
      </c>
      <c r="C207">
        <v>4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12" spans="1:16" x14ac:dyDescent="0.25">
      <c r="A212" t="s">
        <v>149</v>
      </c>
      <c r="E212" t="s">
        <v>80</v>
      </c>
    </row>
    <row r="213" spans="1:16" x14ac:dyDescent="0.25">
      <c r="A213" t="s">
        <v>76</v>
      </c>
      <c r="B213" t="s">
        <v>77</v>
      </c>
      <c r="C213" t="s">
        <v>78</v>
      </c>
      <c r="D213" t="s">
        <v>79</v>
      </c>
      <c r="E213">
        <v>1</v>
      </c>
      <c r="F213">
        <v>2</v>
      </c>
      <c r="G213">
        <v>3</v>
      </c>
      <c r="H213">
        <v>4</v>
      </c>
      <c r="I213">
        <v>5</v>
      </c>
      <c r="J213">
        <v>6</v>
      </c>
      <c r="K213">
        <v>7</v>
      </c>
      <c r="L213">
        <v>8</v>
      </c>
      <c r="M213">
        <v>9</v>
      </c>
      <c r="N213">
        <v>10</v>
      </c>
      <c r="O213">
        <v>11</v>
      </c>
      <c r="P213">
        <v>12</v>
      </c>
    </row>
    <row r="214" spans="1:16" x14ac:dyDescent="0.25">
      <c r="A214">
        <v>1</v>
      </c>
      <c r="B214">
        <v>2</v>
      </c>
      <c r="C214">
        <v>1</v>
      </c>
      <c r="D214">
        <v>1</v>
      </c>
      <c r="E214">
        <v>4470</v>
      </c>
      <c r="F214">
        <v>4470</v>
      </c>
      <c r="G214">
        <v>4470</v>
      </c>
      <c r="H214">
        <v>4470</v>
      </c>
      <c r="I214">
        <v>4470</v>
      </c>
      <c r="J214">
        <v>4470</v>
      </c>
      <c r="K214">
        <v>4470</v>
      </c>
      <c r="L214">
        <v>4470</v>
      </c>
      <c r="M214">
        <v>4470</v>
      </c>
      <c r="N214">
        <v>4470</v>
      </c>
      <c r="O214">
        <v>4470</v>
      </c>
      <c r="P214">
        <v>4470</v>
      </c>
    </row>
    <row r="215" spans="1:16" x14ac:dyDescent="0.25">
      <c r="A215">
        <v>1</v>
      </c>
      <c r="B215">
        <v>2</v>
      </c>
      <c r="C215">
        <v>3</v>
      </c>
      <c r="D215">
        <v>1</v>
      </c>
      <c r="E215">
        <v>5630</v>
      </c>
      <c r="F215">
        <v>5630</v>
      </c>
      <c r="G215">
        <v>5630</v>
      </c>
      <c r="H215">
        <v>5630</v>
      </c>
      <c r="I215">
        <v>5630</v>
      </c>
      <c r="J215">
        <v>5630</v>
      </c>
      <c r="K215">
        <v>5630</v>
      </c>
      <c r="L215">
        <v>5630</v>
      </c>
      <c r="M215">
        <v>5630</v>
      </c>
      <c r="N215">
        <v>5630</v>
      </c>
      <c r="O215">
        <v>5630</v>
      </c>
      <c r="P215">
        <v>5630</v>
      </c>
    </row>
    <row r="216" spans="1:16" x14ac:dyDescent="0.25">
      <c r="A216">
        <v>1</v>
      </c>
      <c r="B216">
        <v>2</v>
      </c>
      <c r="C216">
        <v>4</v>
      </c>
      <c r="D216">
        <v>2</v>
      </c>
      <c r="E216">
        <v>5300</v>
      </c>
      <c r="F216">
        <v>5300</v>
      </c>
      <c r="G216">
        <v>5300</v>
      </c>
      <c r="H216">
        <v>5300</v>
      </c>
      <c r="I216">
        <v>5300</v>
      </c>
      <c r="J216">
        <v>5300</v>
      </c>
      <c r="K216">
        <v>5300</v>
      </c>
      <c r="L216">
        <v>5300</v>
      </c>
      <c r="M216">
        <v>5300</v>
      </c>
      <c r="N216">
        <v>5300</v>
      </c>
      <c r="O216">
        <v>5300</v>
      </c>
      <c r="P216">
        <v>5300</v>
      </c>
    </row>
    <row r="217" spans="1:16" x14ac:dyDescent="0.25">
      <c r="A217">
        <v>1</v>
      </c>
      <c r="B217">
        <v>3</v>
      </c>
      <c r="C217">
        <v>1</v>
      </c>
      <c r="D217">
        <v>1</v>
      </c>
      <c r="E217">
        <v>3980</v>
      </c>
      <c r="F217">
        <v>3980</v>
      </c>
      <c r="G217">
        <v>3980</v>
      </c>
      <c r="H217">
        <v>3980</v>
      </c>
      <c r="I217">
        <v>3980</v>
      </c>
      <c r="J217">
        <v>3980</v>
      </c>
      <c r="K217">
        <v>3980</v>
      </c>
      <c r="L217">
        <v>3980</v>
      </c>
      <c r="M217">
        <v>3980</v>
      </c>
      <c r="N217">
        <v>3980</v>
      </c>
      <c r="O217">
        <v>3980</v>
      </c>
      <c r="P217">
        <v>3980</v>
      </c>
    </row>
    <row r="218" spans="1:16" x14ac:dyDescent="0.25">
      <c r="A218">
        <v>1</v>
      </c>
      <c r="B218">
        <v>3</v>
      </c>
      <c r="C218">
        <v>3</v>
      </c>
      <c r="D218">
        <v>1</v>
      </c>
      <c r="E218">
        <v>5245</v>
      </c>
      <c r="F218">
        <v>5245</v>
      </c>
      <c r="G218">
        <v>5245</v>
      </c>
      <c r="H218">
        <v>5245</v>
      </c>
      <c r="I218">
        <v>5245</v>
      </c>
      <c r="J218">
        <v>5245</v>
      </c>
      <c r="K218">
        <v>5245</v>
      </c>
      <c r="L218">
        <v>5245</v>
      </c>
      <c r="M218">
        <v>5245</v>
      </c>
      <c r="N218">
        <v>5245</v>
      </c>
      <c r="O218">
        <v>5245</v>
      </c>
      <c r="P218">
        <v>5245</v>
      </c>
    </row>
    <row r="219" spans="1:16" x14ac:dyDescent="0.25">
      <c r="A219">
        <v>1</v>
      </c>
      <c r="B219">
        <v>3</v>
      </c>
      <c r="C219">
        <v>4</v>
      </c>
      <c r="D219">
        <v>2</v>
      </c>
      <c r="E219">
        <v>5300</v>
      </c>
      <c r="F219">
        <v>5300</v>
      </c>
      <c r="G219">
        <v>5300</v>
      </c>
      <c r="H219">
        <v>5300</v>
      </c>
      <c r="I219">
        <v>5300</v>
      </c>
      <c r="J219">
        <v>5300</v>
      </c>
      <c r="K219">
        <v>5300</v>
      </c>
      <c r="L219">
        <v>5300</v>
      </c>
      <c r="M219">
        <v>5300</v>
      </c>
      <c r="N219">
        <v>5300</v>
      </c>
      <c r="O219">
        <v>5300</v>
      </c>
      <c r="P219">
        <v>5300</v>
      </c>
    </row>
    <row r="220" spans="1:16" x14ac:dyDescent="0.25">
      <c r="A220">
        <v>1</v>
      </c>
      <c r="B220">
        <v>4</v>
      </c>
      <c r="C220">
        <v>1</v>
      </c>
      <c r="D220">
        <v>1</v>
      </c>
      <c r="E220">
        <v>3840</v>
      </c>
      <c r="F220">
        <v>3840</v>
      </c>
      <c r="G220">
        <v>3840</v>
      </c>
      <c r="H220">
        <v>3840</v>
      </c>
      <c r="I220">
        <v>3840</v>
      </c>
      <c r="J220">
        <v>3840</v>
      </c>
      <c r="K220">
        <v>3840</v>
      </c>
      <c r="L220">
        <v>3840</v>
      </c>
      <c r="M220">
        <v>3840</v>
      </c>
      <c r="N220">
        <v>3840</v>
      </c>
      <c r="O220">
        <v>3840</v>
      </c>
      <c r="P220">
        <v>3840</v>
      </c>
    </row>
    <row r="221" spans="1:16" x14ac:dyDescent="0.25">
      <c r="A221">
        <v>1</v>
      </c>
      <c r="B221">
        <v>4</v>
      </c>
      <c r="C221">
        <v>2</v>
      </c>
      <c r="D221">
        <v>2</v>
      </c>
      <c r="E221">
        <v>7590</v>
      </c>
      <c r="F221">
        <v>7590</v>
      </c>
      <c r="G221">
        <v>7590</v>
      </c>
      <c r="H221">
        <v>7590</v>
      </c>
      <c r="I221">
        <v>7590</v>
      </c>
      <c r="J221">
        <v>7590</v>
      </c>
      <c r="K221">
        <v>7590</v>
      </c>
      <c r="L221">
        <v>7590</v>
      </c>
      <c r="M221">
        <v>7590</v>
      </c>
      <c r="N221">
        <v>7590</v>
      </c>
      <c r="O221">
        <v>7590</v>
      </c>
      <c r="P221">
        <v>7590</v>
      </c>
    </row>
    <row r="222" spans="1:16" x14ac:dyDescent="0.25">
      <c r="A222">
        <v>1</v>
      </c>
      <c r="B222">
        <v>4</v>
      </c>
      <c r="C222">
        <v>3</v>
      </c>
      <c r="D222">
        <v>1</v>
      </c>
      <c r="E222">
        <v>5315</v>
      </c>
      <c r="F222">
        <v>5315</v>
      </c>
      <c r="G222">
        <v>5315</v>
      </c>
      <c r="H222">
        <v>5315</v>
      </c>
      <c r="I222">
        <v>5315</v>
      </c>
      <c r="J222">
        <v>5315</v>
      </c>
      <c r="K222">
        <v>5315</v>
      </c>
      <c r="L222">
        <v>5315</v>
      </c>
      <c r="M222">
        <v>5315</v>
      </c>
      <c r="N222">
        <v>5315</v>
      </c>
      <c r="O222">
        <v>5315</v>
      </c>
      <c r="P222">
        <v>5315</v>
      </c>
    </row>
    <row r="223" spans="1:16" x14ac:dyDescent="0.25">
      <c r="A223">
        <v>1</v>
      </c>
      <c r="B223">
        <v>4</v>
      </c>
      <c r="C223">
        <v>4</v>
      </c>
      <c r="D223">
        <v>2</v>
      </c>
      <c r="E223">
        <v>6315</v>
      </c>
      <c r="F223">
        <v>6315</v>
      </c>
      <c r="G223">
        <v>6315</v>
      </c>
      <c r="H223">
        <v>6315</v>
      </c>
      <c r="I223">
        <v>6315</v>
      </c>
      <c r="J223">
        <v>6315</v>
      </c>
      <c r="K223">
        <v>6315</v>
      </c>
      <c r="L223">
        <v>6315</v>
      </c>
      <c r="M223">
        <v>6315</v>
      </c>
      <c r="N223">
        <v>6315</v>
      </c>
      <c r="O223">
        <v>6315</v>
      </c>
      <c r="P223">
        <v>6315</v>
      </c>
    </row>
    <row r="224" spans="1:16" x14ac:dyDescent="0.25">
      <c r="A224">
        <v>1</v>
      </c>
      <c r="B224">
        <v>5</v>
      </c>
      <c r="C224">
        <v>1</v>
      </c>
      <c r="D224">
        <v>1</v>
      </c>
      <c r="E224">
        <v>6270</v>
      </c>
      <c r="F224">
        <v>6270</v>
      </c>
      <c r="G224">
        <v>6270</v>
      </c>
      <c r="H224">
        <v>6270</v>
      </c>
      <c r="I224">
        <v>6270</v>
      </c>
      <c r="J224">
        <v>6270</v>
      </c>
      <c r="K224">
        <v>6270</v>
      </c>
      <c r="L224">
        <v>6270</v>
      </c>
      <c r="M224">
        <v>6270</v>
      </c>
      <c r="N224">
        <v>6270</v>
      </c>
      <c r="O224">
        <v>6270</v>
      </c>
      <c r="P224">
        <v>6270</v>
      </c>
    </row>
    <row r="225" spans="1:16" x14ac:dyDescent="0.25">
      <c r="A225">
        <v>1</v>
      </c>
      <c r="B225">
        <v>5</v>
      </c>
      <c r="C225">
        <v>3</v>
      </c>
      <c r="D225">
        <v>1</v>
      </c>
      <c r="E225">
        <v>5610</v>
      </c>
      <c r="F225">
        <v>5610</v>
      </c>
      <c r="G225">
        <v>5610</v>
      </c>
      <c r="H225">
        <v>5610</v>
      </c>
      <c r="I225">
        <v>5610</v>
      </c>
      <c r="J225">
        <v>5610</v>
      </c>
      <c r="K225">
        <v>5610</v>
      </c>
      <c r="L225">
        <v>5610</v>
      </c>
      <c r="M225">
        <v>5610</v>
      </c>
      <c r="N225">
        <v>5610</v>
      </c>
      <c r="O225">
        <v>5610</v>
      </c>
      <c r="P225">
        <v>5610</v>
      </c>
    </row>
    <row r="226" spans="1:16" x14ac:dyDescent="0.25">
      <c r="A226">
        <v>2</v>
      </c>
      <c r="B226">
        <v>1</v>
      </c>
      <c r="C226">
        <v>1</v>
      </c>
      <c r="D226">
        <v>1</v>
      </c>
      <c r="E226">
        <v>8210</v>
      </c>
      <c r="F226">
        <v>8210</v>
      </c>
      <c r="G226">
        <v>8210</v>
      </c>
      <c r="H226">
        <v>8210</v>
      </c>
      <c r="I226">
        <v>8210</v>
      </c>
      <c r="J226">
        <v>8210</v>
      </c>
      <c r="K226">
        <v>8210</v>
      </c>
      <c r="L226">
        <v>8210</v>
      </c>
      <c r="M226">
        <v>8210</v>
      </c>
      <c r="N226">
        <v>8210</v>
      </c>
      <c r="O226">
        <v>8210</v>
      </c>
      <c r="P226">
        <v>8210</v>
      </c>
    </row>
    <row r="227" spans="1:16" x14ac:dyDescent="0.25">
      <c r="A227">
        <v>2</v>
      </c>
      <c r="B227">
        <v>1</v>
      </c>
      <c r="C227">
        <v>2</v>
      </c>
      <c r="D227">
        <v>2</v>
      </c>
      <c r="E227">
        <v>5200</v>
      </c>
      <c r="F227">
        <v>5200</v>
      </c>
      <c r="G227">
        <v>5200</v>
      </c>
      <c r="H227">
        <v>5200</v>
      </c>
      <c r="I227">
        <v>5200</v>
      </c>
      <c r="J227">
        <v>5200</v>
      </c>
      <c r="K227">
        <v>5200</v>
      </c>
      <c r="L227">
        <v>5200</v>
      </c>
      <c r="M227">
        <v>5200</v>
      </c>
      <c r="N227">
        <v>5200</v>
      </c>
      <c r="O227">
        <v>5200</v>
      </c>
      <c r="P227">
        <v>5200</v>
      </c>
    </row>
    <row r="228" spans="1:16" x14ac:dyDescent="0.25">
      <c r="A228">
        <v>2</v>
      </c>
      <c r="B228">
        <v>1</v>
      </c>
      <c r="C228">
        <v>3</v>
      </c>
      <c r="D228">
        <v>1</v>
      </c>
      <c r="E228">
        <v>9602</v>
      </c>
      <c r="F228">
        <v>9602</v>
      </c>
      <c r="G228">
        <v>9602</v>
      </c>
      <c r="H228">
        <v>9602</v>
      </c>
      <c r="I228">
        <v>9602</v>
      </c>
      <c r="J228">
        <v>9602</v>
      </c>
      <c r="K228">
        <v>9602</v>
      </c>
      <c r="L228">
        <v>9602</v>
      </c>
      <c r="M228">
        <v>9602</v>
      </c>
      <c r="N228">
        <v>9602</v>
      </c>
      <c r="O228">
        <v>9602</v>
      </c>
      <c r="P228">
        <v>9602</v>
      </c>
    </row>
    <row r="229" spans="1:16" x14ac:dyDescent="0.25">
      <c r="A229">
        <v>2</v>
      </c>
      <c r="B229">
        <v>1</v>
      </c>
      <c r="C229">
        <v>4</v>
      </c>
      <c r="D229">
        <v>2</v>
      </c>
      <c r="E229">
        <v>10600</v>
      </c>
      <c r="F229">
        <v>10600</v>
      </c>
      <c r="G229">
        <v>10600</v>
      </c>
      <c r="H229">
        <v>10600</v>
      </c>
      <c r="I229">
        <v>10600</v>
      </c>
      <c r="J229">
        <v>10600</v>
      </c>
      <c r="K229">
        <v>10600</v>
      </c>
      <c r="L229">
        <v>10600</v>
      </c>
      <c r="M229">
        <v>10600</v>
      </c>
      <c r="N229">
        <v>10600</v>
      </c>
      <c r="O229">
        <v>10600</v>
      </c>
      <c r="P229">
        <v>10600</v>
      </c>
    </row>
    <row r="230" spans="1:16" x14ac:dyDescent="0.25">
      <c r="A230">
        <v>2</v>
      </c>
      <c r="B230">
        <v>3</v>
      </c>
      <c r="C230">
        <v>1</v>
      </c>
      <c r="D230">
        <v>1</v>
      </c>
      <c r="E230">
        <v>2640</v>
      </c>
      <c r="F230">
        <v>2640</v>
      </c>
      <c r="G230">
        <v>2640</v>
      </c>
      <c r="H230">
        <v>2640</v>
      </c>
      <c r="I230">
        <v>2640</v>
      </c>
      <c r="J230">
        <v>2640</v>
      </c>
      <c r="K230">
        <v>2640</v>
      </c>
      <c r="L230">
        <v>2640</v>
      </c>
      <c r="M230">
        <v>2640</v>
      </c>
      <c r="N230">
        <v>2640</v>
      </c>
      <c r="O230">
        <v>2640</v>
      </c>
      <c r="P230">
        <v>2640</v>
      </c>
    </row>
    <row r="231" spans="1:16" x14ac:dyDescent="0.25">
      <c r="A231">
        <v>2</v>
      </c>
      <c r="B231">
        <v>3</v>
      </c>
      <c r="C231">
        <v>3</v>
      </c>
      <c r="D231">
        <v>1</v>
      </c>
      <c r="E231">
        <v>3300</v>
      </c>
      <c r="F231">
        <v>3300</v>
      </c>
      <c r="G231">
        <v>3300</v>
      </c>
      <c r="H231">
        <v>3300</v>
      </c>
      <c r="I231">
        <v>3300</v>
      </c>
      <c r="J231">
        <v>3300</v>
      </c>
      <c r="K231">
        <v>3300</v>
      </c>
      <c r="L231">
        <v>3300</v>
      </c>
      <c r="M231">
        <v>3300</v>
      </c>
      <c r="N231">
        <v>3300</v>
      </c>
      <c r="O231">
        <v>3300</v>
      </c>
      <c r="P231">
        <v>3300</v>
      </c>
    </row>
    <row r="232" spans="1:16" x14ac:dyDescent="0.25">
      <c r="A232">
        <v>2</v>
      </c>
      <c r="B232">
        <v>4</v>
      </c>
      <c r="C232">
        <v>1</v>
      </c>
      <c r="D232">
        <v>1</v>
      </c>
      <c r="E232">
        <v>4400</v>
      </c>
      <c r="F232">
        <v>4400</v>
      </c>
      <c r="G232">
        <v>4400</v>
      </c>
      <c r="H232">
        <v>4400</v>
      </c>
      <c r="I232">
        <v>4400</v>
      </c>
      <c r="J232">
        <v>4400</v>
      </c>
      <c r="K232">
        <v>4400</v>
      </c>
      <c r="L232">
        <v>4400</v>
      </c>
      <c r="M232">
        <v>4400</v>
      </c>
      <c r="N232">
        <v>4400</v>
      </c>
      <c r="O232">
        <v>4400</v>
      </c>
      <c r="P232">
        <v>4400</v>
      </c>
    </row>
    <row r="233" spans="1:16" x14ac:dyDescent="0.25">
      <c r="A233">
        <v>2</v>
      </c>
      <c r="B233">
        <v>4</v>
      </c>
      <c r="C233">
        <v>2</v>
      </c>
      <c r="D233">
        <v>2</v>
      </c>
      <c r="E233">
        <v>6600</v>
      </c>
      <c r="F233">
        <v>6600</v>
      </c>
      <c r="G233">
        <v>6600</v>
      </c>
      <c r="H233">
        <v>6600</v>
      </c>
      <c r="I233">
        <v>6600</v>
      </c>
      <c r="J233">
        <v>6600</v>
      </c>
      <c r="K233">
        <v>6600</v>
      </c>
      <c r="L233">
        <v>6600</v>
      </c>
      <c r="M233">
        <v>6600</v>
      </c>
      <c r="N233">
        <v>6600</v>
      </c>
      <c r="O233">
        <v>6600</v>
      </c>
      <c r="P233">
        <v>6600</v>
      </c>
    </row>
    <row r="234" spans="1:16" x14ac:dyDescent="0.25">
      <c r="A234">
        <v>2</v>
      </c>
      <c r="B234">
        <v>4</v>
      </c>
      <c r="C234">
        <v>3</v>
      </c>
      <c r="D234">
        <v>1</v>
      </c>
      <c r="E234">
        <v>5060</v>
      </c>
      <c r="F234">
        <v>5060</v>
      </c>
      <c r="G234">
        <v>5060</v>
      </c>
      <c r="H234">
        <v>5060</v>
      </c>
      <c r="I234">
        <v>5060</v>
      </c>
      <c r="J234">
        <v>5060</v>
      </c>
      <c r="K234">
        <v>5060</v>
      </c>
      <c r="L234">
        <v>5060</v>
      </c>
      <c r="M234">
        <v>5060</v>
      </c>
      <c r="N234">
        <v>5060</v>
      </c>
      <c r="O234">
        <v>5060</v>
      </c>
      <c r="P234">
        <v>5060</v>
      </c>
    </row>
    <row r="235" spans="1:16" x14ac:dyDescent="0.25">
      <c r="A235">
        <v>2</v>
      </c>
      <c r="B235">
        <v>4</v>
      </c>
      <c r="C235">
        <v>4</v>
      </c>
      <c r="D235">
        <v>2</v>
      </c>
      <c r="E235">
        <v>7260</v>
      </c>
      <c r="F235">
        <v>7260</v>
      </c>
      <c r="G235">
        <v>7260</v>
      </c>
      <c r="H235">
        <v>7260</v>
      </c>
      <c r="I235">
        <v>7260</v>
      </c>
      <c r="J235">
        <v>7260</v>
      </c>
      <c r="K235">
        <v>7260</v>
      </c>
      <c r="L235">
        <v>7260</v>
      </c>
      <c r="M235">
        <v>7260</v>
      </c>
      <c r="N235">
        <v>7260</v>
      </c>
      <c r="O235">
        <v>7260</v>
      </c>
      <c r="P235">
        <v>7260</v>
      </c>
    </row>
    <row r="236" spans="1:16" x14ac:dyDescent="0.25">
      <c r="A236">
        <v>3</v>
      </c>
      <c r="B236">
        <v>1</v>
      </c>
      <c r="C236">
        <v>1</v>
      </c>
      <c r="D236">
        <v>1</v>
      </c>
      <c r="E236">
        <v>8455</v>
      </c>
      <c r="F236">
        <v>8455</v>
      </c>
      <c r="G236">
        <v>8455</v>
      </c>
      <c r="H236">
        <v>8455</v>
      </c>
      <c r="I236">
        <v>8455</v>
      </c>
      <c r="J236">
        <v>8455</v>
      </c>
      <c r="K236">
        <v>8455</v>
      </c>
      <c r="L236">
        <v>8455</v>
      </c>
      <c r="M236">
        <v>8455</v>
      </c>
      <c r="N236">
        <v>8455</v>
      </c>
      <c r="O236">
        <v>8455</v>
      </c>
      <c r="P236">
        <v>8455</v>
      </c>
    </row>
    <row r="237" spans="1:16" x14ac:dyDescent="0.25">
      <c r="A237">
        <v>3</v>
      </c>
      <c r="B237">
        <v>1</v>
      </c>
      <c r="C237">
        <v>3</v>
      </c>
      <c r="D237">
        <v>1</v>
      </c>
      <c r="E237">
        <v>10170</v>
      </c>
      <c r="F237">
        <v>10170</v>
      </c>
      <c r="G237">
        <v>10170</v>
      </c>
      <c r="H237">
        <v>10170</v>
      </c>
      <c r="I237">
        <v>10170</v>
      </c>
      <c r="J237">
        <v>10170</v>
      </c>
      <c r="K237">
        <v>10170</v>
      </c>
      <c r="L237">
        <v>10170</v>
      </c>
      <c r="M237">
        <v>10170</v>
      </c>
      <c r="N237">
        <v>10170</v>
      </c>
      <c r="O237">
        <v>10170</v>
      </c>
      <c r="P237">
        <v>10170</v>
      </c>
    </row>
    <row r="238" spans="1:16" x14ac:dyDescent="0.25">
      <c r="A238">
        <v>3</v>
      </c>
      <c r="B238">
        <v>1</v>
      </c>
      <c r="C238">
        <v>4</v>
      </c>
      <c r="D238">
        <v>2</v>
      </c>
      <c r="E238">
        <v>11170</v>
      </c>
      <c r="F238">
        <v>11170</v>
      </c>
      <c r="G238">
        <v>11170</v>
      </c>
      <c r="H238">
        <v>11170</v>
      </c>
      <c r="I238">
        <v>11170</v>
      </c>
      <c r="J238">
        <v>11170</v>
      </c>
      <c r="K238">
        <v>11170</v>
      </c>
      <c r="L238">
        <v>11170</v>
      </c>
      <c r="M238">
        <v>11170</v>
      </c>
      <c r="N238">
        <v>11170</v>
      </c>
      <c r="O238">
        <v>11170</v>
      </c>
      <c r="P238">
        <v>11170</v>
      </c>
    </row>
    <row r="239" spans="1:16" x14ac:dyDescent="0.25">
      <c r="A239">
        <v>3</v>
      </c>
      <c r="B239">
        <v>2</v>
      </c>
      <c r="C239">
        <v>1</v>
      </c>
      <c r="D239">
        <v>1</v>
      </c>
      <c r="E239">
        <v>2860</v>
      </c>
      <c r="F239">
        <v>2860</v>
      </c>
      <c r="G239">
        <v>2860</v>
      </c>
      <c r="H239">
        <v>2860</v>
      </c>
      <c r="I239">
        <v>2860</v>
      </c>
      <c r="J239">
        <v>2860</v>
      </c>
      <c r="K239">
        <v>2860</v>
      </c>
      <c r="L239">
        <v>2860</v>
      </c>
      <c r="M239">
        <v>2860</v>
      </c>
      <c r="N239">
        <v>2860</v>
      </c>
      <c r="O239">
        <v>2860</v>
      </c>
      <c r="P239">
        <v>2860</v>
      </c>
    </row>
    <row r="240" spans="1:16" x14ac:dyDescent="0.25">
      <c r="A240">
        <v>3</v>
      </c>
      <c r="B240">
        <v>2</v>
      </c>
      <c r="C240">
        <v>2</v>
      </c>
      <c r="D240">
        <v>2</v>
      </c>
      <c r="E240">
        <v>4100</v>
      </c>
      <c r="F240">
        <v>4100</v>
      </c>
      <c r="G240">
        <v>4100</v>
      </c>
      <c r="H240">
        <v>4100</v>
      </c>
      <c r="I240">
        <v>4100</v>
      </c>
      <c r="J240">
        <v>4100</v>
      </c>
      <c r="K240">
        <v>4100</v>
      </c>
      <c r="L240">
        <v>4100</v>
      </c>
      <c r="M240">
        <v>4100</v>
      </c>
      <c r="N240">
        <v>4100</v>
      </c>
      <c r="O240">
        <v>4100</v>
      </c>
      <c r="P240">
        <v>4100</v>
      </c>
    </row>
    <row r="241" spans="1:16" x14ac:dyDescent="0.25">
      <c r="A241">
        <v>3</v>
      </c>
      <c r="B241">
        <v>2</v>
      </c>
      <c r="C241">
        <v>3</v>
      </c>
      <c r="D241">
        <v>1</v>
      </c>
      <c r="E241">
        <v>3520</v>
      </c>
      <c r="F241">
        <v>3520</v>
      </c>
      <c r="G241">
        <v>3520</v>
      </c>
      <c r="H241">
        <v>3520</v>
      </c>
      <c r="I241">
        <v>3520</v>
      </c>
      <c r="J241">
        <v>3520</v>
      </c>
      <c r="K241">
        <v>3520</v>
      </c>
      <c r="L241">
        <v>3520</v>
      </c>
      <c r="M241">
        <v>3520</v>
      </c>
      <c r="N241">
        <v>3520</v>
      </c>
      <c r="O241">
        <v>3520</v>
      </c>
      <c r="P241">
        <v>3520</v>
      </c>
    </row>
    <row r="242" spans="1:16" x14ac:dyDescent="0.25">
      <c r="A242">
        <v>3</v>
      </c>
      <c r="B242">
        <v>2</v>
      </c>
      <c r="C242">
        <v>4</v>
      </c>
      <c r="D242">
        <v>2</v>
      </c>
      <c r="E242">
        <v>5720</v>
      </c>
      <c r="F242">
        <v>5720</v>
      </c>
      <c r="G242">
        <v>5720</v>
      </c>
      <c r="H242">
        <v>5720</v>
      </c>
      <c r="I242">
        <v>5720</v>
      </c>
      <c r="J242">
        <v>5720</v>
      </c>
      <c r="K242">
        <v>5720</v>
      </c>
      <c r="L242">
        <v>5720</v>
      </c>
      <c r="M242">
        <v>5720</v>
      </c>
      <c r="N242">
        <v>5720</v>
      </c>
      <c r="O242">
        <v>5720</v>
      </c>
      <c r="P242">
        <v>5720</v>
      </c>
    </row>
    <row r="243" spans="1:16" x14ac:dyDescent="0.25">
      <c r="A243">
        <v>3</v>
      </c>
      <c r="B243">
        <v>4</v>
      </c>
      <c r="C243">
        <v>1</v>
      </c>
      <c r="D243">
        <v>1</v>
      </c>
      <c r="E243">
        <v>3190</v>
      </c>
      <c r="F243">
        <v>3190</v>
      </c>
      <c r="G243">
        <v>3190</v>
      </c>
      <c r="H243">
        <v>3190</v>
      </c>
      <c r="I243">
        <v>3190</v>
      </c>
      <c r="J243">
        <v>3190</v>
      </c>
      <c r="K243">
        <v>3190</v>
      </c>
      <c r="L243">
        <v>3190</v>
      </c>
      <c r="M243">
        <v>3190</v>
      </c>
      <c r="N243">
        <v>3190</v>
      </c>
      <c r="O243">
        <v>3190</v>
      </c>
      <c r="P243">
        <v>3190</v>
      </c>
    </row>
    <row r="244" spans="1:16" x14ac:dyDescent="0.25">
      <c r="A244">
        <v>3</v>
      </c>
      <c r="B244">
        <v>4</v>
      </c>
      <c r="C244">
        <v>2</v>
      </c>
      <c r="D244">
        <v>2</v>
      </c>
      <c r="E244">
        <v>3600</v>
      </c>
      <c r="F244">
        <v>3600</v>
      </c>
      <c r="G244">
        <v>3600</v>
      </c>
      <c r="H244">
        <v>3600</v>
      </c>
      <c r="I244">
        <v>3600</v>
      </c>
      <c r="J244">
        <v>3600</v>
      </c>
      <c r="K244">
        <v>3600</v>
      </c>
      <c r="L244">
        <v>3600</v>
      </c>
      <c r="M244">
        <v>3600</v>
      </c>
      <c r="N244">
        <v>3600</v>
      </c>
      <c r="O244">
        <v>3600</v>
      </c>
      <c r="P244">
        <v>3600</v>
      </c>
    </row>
    <row r="245" spans="1:16" x14ac:dyDescent="0.25">
      <c r="A245">
        <v>3</v>
      </c>
      <c r="B245">
        <v>4</v>
      </c>
      <c r="C245">
        <v>3</v>
      </c>
      <c r="D245">
        <v>1</v>
      </c>
      <c r="E245">
        <v>3850</v>
      </c>
      <c r="F245">
        <v>3850</v>
      </c>
      <c r="G245">
        <v>3850</v>
      </c>
      <c r="H245">
        <v>3850</v>
      </c>
      <c r="I245">
        <v>3850</v>
      </c>
      <c r="J245">
        <v>3850</v>
      </c>
      <c r="K245">
        <v>3850</v>
      </c>
      <c r="L245">
        <v>3850</v>
      </c>
      <c r="M245">
        <v>3850</v>
      </c>
      <c r="N245">
        <v>3850</v>
      </c>
      <c r="O245">
        <v>3850</v>
      </c>
      <c r="P245">
        <v>3850</v>
      </c>
    </row>
    <row r="246" spans="1:16" x14ac:dyDescent="0.25">
      <c r="A246">
        <v>3</v>
      </c>
      <c r="B246">
        <v>4</v>
      </c>
      <c r="C246">
        <v>4</v>
      </c>
      <c r="D246">
        <v>2</v>
      </c>
      <c r="E246">
        <v>6050</v>
      </c>
      <c r="F246">
        <v>6050</v>
      </c>
      <c r="G246">
        <v>6050</v>
      </c>
      <c r="H246">
        <v>6050</v>
      </c>
      <c r="I246">
        <v>6050</v>
      </c>
      <c r="J246">
        <v>6050</v>
      </c>
      <c r="K246">
        <v>6050</v>
      </c>
      <c r="L246">
        <v>6050</v>
      </c>
      <c r="M246">
        <v>6050</v>
      </c>
      <c r="N246">
        <v>6050</v>
      </c>
      <c r="O246">
        <v>6050</v>
      </c>
      <c r="P246">
        <v>6050</v>
      </c>
    </row>
    <row r="247" spans="1:16" x14ac:dyDescent="0.25">
      <c r="A247">
        <v>3</v>
      </c>
      <c r="B247">
        <v>5</v>
      </c>
      <c r="C247">
        <v>1</v>
      </c>
      <c r="D247">
        <v>1</v>
      </c>
      <c r="E247">
        <v>3850</v>
      </c>
      <c r="F247">
        <v>3850</v>
      </c>
      <c r="G247">
        <v>3850</v>
      </c>
      <c r="H247">
        <v>3850</v>
      </c>
      <c r="I247">
        <v>3850</v>
      </c>
      <c r="J247">
        <v>3850</v>
      </c>
      <c r="K247">
        <v>3850</v>
      </c>
      <c r="L247">
        <v>3850</v>
      </c>
      <c r="M247">
        <v>3850</v>
      </c>
      <c r="N247">
        <v>3850</v>
      </c>
      <c r="O247">
        <v>3850</v>
      </c>
      <c r="P247">
        <v>3850</v>
      </c>
    </row>
    <row r="248" spans="1:16" x14ac:dyDescent="0.25">
      <c r="A248">
        <v>3</v>
      </c>
      <c r="B248">
        <v>5</v>
      </c>
      <c r="C248">
        <v>3</v>
      </c>
      <c r="D248">
        <v>1</v>
      </c>
      <c r="E248">
        <v>4510</v>
      </c>
      <c r="F248">
        <v>4510</v>
      </c>
      <c r="G248">
        <v>4510</v>
      </c>
      <c r="H248">
        <v>4510</v>
      </c>
      <c r="I248">
        <v>4510</v>
      </c>
      <c r="J248">
        <v>4510</v>
      </c>
      <c r="K248">
        <v>4510</v>
      </c>
      <c r="L248">
        <v>4510</v>
      </c>
      <c r="M248">
        <v>4510</v>
      </c>
      <c r="N248">
        <v>4510</v>
      </c>
      <c r="O248">
        <v>4510</v>
      </c>
      <c r="P248">
        <v>4510</v>
      </c>
    </row>
    <row r="249" spans="1:16" x14ac:dyDescent="0.25">
      <c r="A249">
        <v>4</v>
      </c>
      <c r="B249">
        <v>1</v>
      </c>
      <c r="C249">
        <v>1</v>
      </c>
      <c r="D249">
        <v>1</v>
      </c>
      <c r="E249">
        <v>10360</v>
      </c>
      <c r="F249">
        <v>10360</v>
      </c>
      <c r="G249">
        <v>10360</v>
      </c>
      <c r="H249">
        <v>10360</v>
      </c>
      <c r="I249">
        <v>10360</v>
      </c>
      <c r="J249">
        <v>10360</v>
      </c>
      <c r="K249">
        <v>10360</v>
      </c>
      <c r="L249">
        <v>10360</v>
      </c>
      <c r="M249">
        <v>10360</v>
      </c>
      <c r="N249">
        <v>10360</v>
      </c>
      <c r="O249">
        <v>10360</v>
      </c>
      <c r="P249">
        <v>10360</v>
      </c>
    </row>
    <row r="250" spans="1:16" x14ac:dyDescent="0.25">
      <c r="A250">
        <v>4</v>
      </c>
      <c r="B250">
        <v>1</v>
      </c>
      <c r="C250">
        <v>2</v>
      </c>
      <c r="D250">
        <v>2</v>
      </c>
      <c r="E250">
        <v>6100</v>
      </c>
      <c r="F250">
        <v>6100</v>
      </c>
      <c r="G250">
        <v>6100</v>
      </c>
      <c r="H250">
        <v>6100</v>
      </c>
      <c r="I250">
        <v>6100</v>
      </c>
      <c r="J250">
        <v>6100</v>
      </c>
      <c r="K250">
        <v>6100</v>
      </c>
      <c r="L250">
        <v>6100</v>
      </c>
      <c r="M250">
        <v>6100</v>
      </c>
      <c r="N250">
        <v>6100</v>
      </c>
      <c r="O250">
        <v>6100</v>
      </c>
      <c r="P250">
        <v>6100</v>
      </c>
    </row>
    <row r="251" spans="1:16" x14ac:dyDescent="0.25">
      <c r="A251">
        <v>4</v>
      </c>
      <c r="B251">
        <v>1</v>
      </c>
      <c r="C251">
        <v>3</v>
      </c>
      <c r="D251">
        <v>1</v>
      </c>
      <c r="E251">
        <v>12935</v>
      </c>
      <c r="F251">
        <v>12935</v>
      </c>
      <c r="G251">
        <v>12935</v>
      </c>
      <c r="H251">
        <v>12935</v>
      </c>
      <c r="I251">
        <v>12935</v>
      </c>
      <c r="J251">
        <v>12935</v>
      </c>
      <c r="K251">
        <v>12935</v>
      </c>
      <c r="L251">
        <v>12935</v>
      </c>
      <c r="M251">
        <v>12935</v>
      </c>
      <c r="N251">
        <v>12935</v>
      </c>
      <c r="O251">
        <v>12935</v>
      </c>
      <c r="P251">
        <v>12935</v>
      </c>
    </row>
    <row r="252" spans="1:16" x14ac:dyDescent="0.25">
      <c r="A252">
        <v>4</v>
      </c>
      <c r="B252">
        <v>1</v>
      </c>
      <c r="C252">
        <v>4</v>
      </c>
      <c r="D252">
        <v>2</v>
      </c>
      <c r="E252">
        <v>13930</v>
      </c>
      <c r="F252">
        <v>13930</v>
      </c>
      <c r="G252">
        <v>13930</v>
      </c>
      <c r="H252">
        <v>13930</v>
      </c>
      <c r="I252">
        <v>13930</v>
      </c>
      <c r="J252">
        <v>13930</v>
      </c>
      <c r="K252">
        <v>13930</v>
      </c>
      <c r="L252">
        <v>13930</v>
      </c>
      <c r="M252">
        <v>13930</v>
      </c>
      <c r="N252">
        <v>13930</v>
      </c>
      <c r="O252">
        <v>13930</v>
      </c>
      <c r="P252">
        <v>13930</v>
      </c>
    </row>
    <row r="253" spans="1:16" x14ac:dyDescent="0.25">
      <c r="A253">
        <v>4</v>
      </c>
      <c r="B253">
        <v>2</v>
      </c>
      <c r="C253">
        <v>1</v>
      </c>
      <c r="D253">
        <v>1</v>
      </c>
      <c r="E253">
        <v>5001</v>
      </c>
      <c r="F253">
        <v>5001</v>
      </c>
      <c r="G253">
        <v>5001</v>
      </c>
      <c r="H253">
        <v>5001</v>
      </c>
      <c r="I253">
        <v>5001</v>
      </c>
      <c r="J253">
        <v>5001</v>
      </c>
      <c r="K253">
        <v>5001</v>
      </c>
      <c r="L253">
        <v>5001</v>
      </c>
      <c r="M253">
        <v>5001</v>
      </c>
      <c r="N253">
        <v>5001</v>
      </c>
      <c r="O253">
        <v>5001</v>
      </c>
      <c r="P253">
        <v>5001</v>
      </c>
    </row>
    <row r="254" spans="1:16" x14ac:dyDescent="0.25">
      <c r="A254">
        <v>4</v>
      </c>
      <c r="B254">
        <v>2</v>
      </c>
      <c r="C254">
        <v>2</v>
      </c>
      <c r="D254">
        <v>2</v>
      </c>
      <c r="E254">
        <v>4900</v>
      </c>
      <c r="F254">
        <v>4900</v>
      </c>
      <c r="G254">
        <v>4900</v>
      </c>
      <c r="H254">
        <v>4900</v>
      </c>
      <c r="I254">
        <v>4900</v>
      </c>
      <c r="J254">
        <v>4900</v>
      </c>
      <c r="K254">
        <v>4900</v>
      </c>
      <c r="L254">
        <v>4900</v>
      </c>
      <c r="M254">
        <v>4900</v>
      </c>
      <c r="N254">
        <v>4900</v>
      </c>
      <c r="O254">
        <v>4900</v>
      </c>
      <c r="P254">
        <v>4900</v>
      </c>
    </row>
    <row r="255" spans="1:16" x14ac:dyDescent="0.25">
      <c r="A255">
        <v>4</v>
      </c>
      <c r="B255">
        <v>2</v>
      </c>
      <c r="C255">
        <v>3</v>
      </c>
      <c r="D255">
        <v>1</v>
      </c>
      <c r="E255">
        <v>6725.02</v>
      </c>
      <c r="F255">
        <v>6725.02</v>
      </c>
      <c r="G255">
        <v>6725.02</v>
      </c>
      <c r="H255">
        <v>6725.02</v>
      </c>
      <c r="I255">
        <v>6725.02</v>
      </c>
      <c r="J255">
        <v>6725.02</v>
      </c>
      <c r="K255">
        <v>6725.02</v>
      </c>
      <c r="L255">
        <v>6725.02</v>
      </c>
      <c r="M255">
        <v>6725.02</v>
      </c>
      <c r="N255">
        <v>6725.02</v>
      </c>
      <c r="O255">
        <v>6725.02</v>
      </c>
      <c r="P255">
        <v>6725.02</v>
      </c>
    </row>
    <row r="256" spans="1:16" x14ac:dyDescent="0.25">
      <c r="A256">
        <v>4</v>
      </c>
      <c r="B256">
        <v>2</v>
      </c>
      <c r="C256">
        <v>4</v>
      </c>
      <c r="D256">
        <v>2</v>
      </c>
      <c r="E256">
        <v>7725</v>
      </c>
      <c r="F256">
        <v>7725</v>
      </c>
      <c r="G256">
        <v>7725</v>
      </c>
      <c r="H256">
        <v>7725</v>
      </c>
      <c r="I256">
        <v>7725</v>
      </c>
      <c r="J256">
        <v>7725</v>
      </c>
      <c r="K256">
        <v>7725</v>
      </c>
      <c r="L256">
        <v>7725</v>
      </c>
      <c r="M256">
        <v>7725</v>
      </c>
      <c r="N256">
        <v>7725</v>
      </c>
      <c r="O256">
        <v>7725</v>
      </c>
      <c r="P256">
        <v>7725</v>
      </c>
    </row>
    <row r="257" spans="1:16" x14ac:dyDescent="0.25">
      <c r="A257">
        <v>4</v>
      </c>
      <c r="B257">
        <v>3</v>
      </c>
      <c r="C257">
        <v>1</v>
      </c>
      <c r="D257">
        <v>1</v>
      </c>
      <c r="E257">
        <v>5326</v>
      </c>
      <c r="F257">
        <v>5326</v>
      </c>
      <c r="G257">
        <v>5326</v>
      </c>
      <c r="H257">
        <v>5326</v>
      </c>
      <c r="I257">
        <v>5326</v>
      </c>
      <c r="J257">
        <v>5326</v>
      </c>
      <c r="K257">
        <v>5326</v>
      </c>
      <c r="L257">
        <v>5326</v>
      </c>
      <c r="M257">
        <v>5326</v>
      </c>
      <c r="N257">
        <v>5326</v>
      </c>
      <c r="O257">
        <v>5326</v>
      </c>
      <c r="P257">
        <v>5326</v>
      </c>
    </row>
    <row r="258" spans="1:16" x14ac:dyDescent="0.25">
      <c r="A258">
        <v>4</v>
      </c>
      <c r="B258">
        <v>3</v>
      </c>
      <c r="C258">
        <v>2</v>
      </c>
      <c r="D258">
        <v>2</v>
      </c>
      <c r="E258">
        <v>5100</v>
      </c>
      <c r="F258">
        <v>5100</v>
      </c>
      <c r="G258">
        <v>5100</v>
      </c>
      <c r="H258">
        <v>5100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5100</v>
      </c>
      <c r="O258">
        <v>5100</v>
      </c>
      <c r="P258">
        <v>5100</v>
      </c>
    </row>
    <row r="259" spans="1:16" x14ac:dyDescent="0.25">
      <c r="A259">
        <v>4</v>
      </c>
      <c r="B259">
        <v>3</v>
      </c>
      <c r="C259">
        <v>3</v>
      </c>
      <c r="D259">
        <v>1</v>
      </c>
      <c r="E259">
        <v>6965.02</v>
      </c>
      <c r="F259">
        <v>6965.02</v>
      </c>
      <c r="G259">
        <v>6965.02</v>
      </c>
      <c r="H259">
        <v>6965.02</v>
      </c>
      <c r="I259">
        <v>6965.02</v>
      </c>
      <c r="J259">
        <v>6965.02</v>
      </c>
      <c r="K259">
        <v>6965.02</v>
      </c>
      <c r="L259">
        <v>6965.02</v>
      </c>
      <c r="M259">
        <v>6965.02</v>
      </c>
      <c r="N259">
        <v>6965.02</v>
      </c>
      <c r="O259">
        <v>6965.02</v>
      </c>
      <c r="P259">
        <v>6965.02</v>
      </c>
    </row>
    <row r="260" spans="1:16" x14ac:dyDescent="0.25">
      <c r="A260">
        <v>4</v>
      </c>
      <c r="B260">
        <v>3</v>
      </c>
      <c r="C260">
        <v>4</v>
      </c>
      <c r="D260">
        <v>2</v>
      </c>
      <c r="E260">
        <v>7965</v>
      </c>
      <c r="F260">
        <v>7965</v>
      </c>
      <c r="G260">
        <v>7965</v>
      </c>
      <c r="H260">
        <v>7965</v>
      </c>
      <c r="I260">
        <v>7965</v>
      </c>
      <c r="J260">
        <v>7965</v>
      </c>
      <c r="K260">
        <v>7965</v>
      </c>
      <c r="L260">
        <v>7965</v>
      </c>
      <c r="M260">
        <v>7965</v>
      </c>
      <c r="N260">
        <v>7965</v>
      </c>
      <c r="O260">
        <v>7965</v>
      </c>
      <c r="P260">
        <v>7965</v>
      </c>
    </row>
    <row r="261" spans="1:16" x14ac:dyDescent="0.25">
      <c r="A261">
        <v>4</v>
      </c>
      <c r="B261">
        <v>5</v>
      </c>
      <c r="C261">
        <v>1</v>
      </c>
      <c r="D261">
        <v>1</v>
      </c>
      <c r="E261">
        <v>2310</v>
      </c>
      <c r="F261">
        <v>2310</v>
      </c>
      <c r="G261">
        <v>2310</v>
      </c>
      <c r="H261">
        <v>2310</v>
      </c>
      <c r="I261">
        <v>2310</v>
      </c>
      <c r="J261">
        <v>2310</v>
      </c>
      <c r="K261">
        <v>2310</v>
      </c>
      <c r="L261">
        <v>2310</v>
      </c>
      <c r="M261">
        <v>2310</v>
      </c>
      <c r="N261">
        <v>2310</v>
      </c>
      <c r="O261">
        <v>2310</v>
      </c>
      <c r="P261">
        <v>2310</v>
      </c>
    </row>
    <row r="262" spans="1:16" x14ac:dyDescent="0.25">
      <c r="A262">
        <v>4</v>
      </c>
      <c r="B262">
        <v>5</v>
      </c>
      <c r="C262">
        <v>2</v>
      </c>
      <c r="D262">
        <v>2</v>
      </c>
      <c r="E262">
        <v>3100</v>
      </c>
      <c r="F262">
        <v>3100</v>
      </c>
      <c r="G262">
        <v>3100</v>
      </c>
      <c r="H262">
        <v>3100</v>
      </c>
      <c r="I262">
        <v>3100</v>
      </c>
      <c r="J262">
        <v>3100</v>
      </c>
      <c r="K262">
        <v>3100</v>
      </c>
      <c r="L262">
        <v>3100</v>
      </c>
      <c r="M262">
        <v>3100</v>
      </c>
      <c r="N262">
        <v>3100</v>
      </c>
      <c r="O262">
        <v>3100</v>
      </c>
      <c r="P262">
        <v>3100</v>
      </c>
    </row>
    <row r="263" spans="1:16" x14ac:dyDescent="0.25">
      <c r="A263">
        <v>4</v>
      </c>
      <c r="B263">
        <v>5</v>
      </c>
      <c r="C263">
        <v>3</v>
      </c>
      <c r="D263">
        <v>1</v>
      </c>
      <c r="E263">
        <v>2970</v>
      </c>
      <c r="F263">
        <v>2970</v>
      </c>
      <c r="G263">
        <v>2970</v>
      </c>
      <c r="H263">
        <v>2970</v>
      </c>
      <c r="I263">
        <v>2970</v>
      </c>
      <c r="J263">
        <v>2970</v>
      </c>
      <c r="K263">
        <v>2970</v>
      </c>
      <c r="L263">
        <v>2970</v>
      </c>
      <c r="M263">
        <v>2970</v>
      </c>
      <c r="N263">
        <v>2970</v>
      </c>
      <c r="O263">
        <v>2970</v>
      </c>
      <c r="P263">
        <v>2970</v>
      </c>
    </row>
    <row r="264" spans="1:16" x14ac:dyDescent="0.25">
      <c r="A264">
        <v>4</v>
      </c>
      <c r="B264">
        <v>5</v>
      </c>
      <c r="C264">
        <v>4</v>
      </c>
      <c r="D264">
        <v>2</v>
      </c>
      <c r="E264">
        <v>5170</v>
      </c>
      <c r="F264">
        <v>5170</v>
      </c>
      <c r="G264">
        <v>5170</v>
      </c>
      <c r="H264">
        <v>5170</v>
      </c>
      <c r="I264">
        <v>5170</v>
      </c>
      <c r="J264">
        <v>5170</v>
      </c>
      <c r="K264">
        <v>5170</v>
      </c>
      <c r="L264">
        <v>5170</v>
      </c>
      <c r="M264">
        <v>5170</v>
      </c>
      <c r="N264">
        <v>5170</v>
      </c>
      <c r="O264">
        <v>5170</v>
      </c>
      <c r="P264">
        <v>5170</v>
      </c>
    </row>
    <row r="265" spans="1:16" x14ac:dyDescent="0.25">
      <c r="A265">
        <v>5</v>
      </c>
      <c r="B265">
        <v>1</v>
      </c>
      <c r="C265">
        <v>1</v>
      </c>
      <c r="D265">
        <v>1</v>
      </c>
      <c r="E265">
        <v>8910</v>
      </c>
      <c r="F265">
        <v>8910</v>
      </c>
      <c r="G265">
        <v>8910</v>
      </c>
      <c r="H265">
        <v>8910</v>
      </c>
      <c r="I265">
        <v>8910</v>
      </c>
      <c r="J265">
        <v>8910</v>
      </c>
      <c r="K265">
        <v>8910</v>
      </c>
      <c r="L265">
        <v>8910</v>
      </c>
      <c r="M265">
        <v>8910</v>
      </c>
      <c r="N265">
        <v>8910</v>
      </c>
      <c r="O265">
        <v>8910</v>
      </c>
      <c r="P265">
        <v>8910</v>
      </c>
    </row>
    <row r="266" spans="1:16" x14ac:dyDescent="0.25">
      <c r="A266">
        <v>5</v>
      </c>
      <c r="B266">
        <v>1</v>
      </c>
      <c r="C266">
        <v>3</v>
      </c>
      <c r="D266">
        <v>1</v>
      </c>
      <c r="E266">
        <v>10450</v>
      </c>
      <c r="F266">
        <v>10450</v>
      </c>
      <c r="G266">
        <v>10450</v>
      </c>
      <c r="H266">
        <v>10450</v>
      </c>
      <c r="I266">
        <v>10450</v>
      </c>
      <c r="J266">
        <v>10450</v>
      </c>
      <c r="K266">
        <v>10450</v>
      </c>
      <c r="L266">
        <v>10450</v>
      </c>
      <c r="M266">
        <v>10450</v>
      </c>
      <c r="N266">
        <v>10450</v>
      </c>
      <c r="O266">
        <v>10450</v>
      </c>
      <c r="P266">
        <v>10450</v>
      </c>
    </row>
    <row r="267" spans="1:16" x14ac:dyDescent="0.25">
      <c r="A267">
        <v>5</v>
      </c>
      <c r="B267">
        <v>1</v>
      </c>
      <c r="C267">
        <v>4</v>
      </c>
      <c r="D267">
        <v>2</v>
      </c>
      <c r="E267">
        <v>12650</v>
      </c>
      <c r="F267">
        <v>12650</v>
      </c>
      <c r="G267">
        <v>12650</v>
      </c>
      <c r="H267">
        <v>12650</v>
      </c>
      <c r="I267">
        <v>12650</v>
      </c>
      <c r="J267">
        <v>12650</v>
      </c>
      <c r="K267">
        <v>12650</v>
      </c>
      <c r="L267">
        <v>12650</v>
      </c>
      <c r="M267">
        <v>12650</v>
      </c>
      <c r="N267">
        <v>12650</v>
      </c>
      <c r="O267">
        <v>12650</v>
      </c>
      <c r="P267">
        <v>12650</v>
      </c>
    </row>
    <row r="268" spans="1:16" x14ac:dyDescent="0.25">
      <c r="A268">
        <v>5</v>
      </c>
      <c r="B268">
        <v>2</v>
      </c>
      <c r="C268">
        <v>1</v>
      </c>
      <c r="D268">
        <v>1</v>
      </c>
      <c r="E268">
        <v>7150</v>
      </c>
      <c r="F268">
        <v>7150</v>
      </c>
      <c r="G268">
        <v>7150</v>
      </c>
      <c r="H268">
        <v>7150</v>
      </c>
      <c r="I268">
        <v>7150</v>
      </c>
      <c r="J268">
        <v>7150</v>
      </c>
      <c r="K268">
        <v>7150</v>
      </c>
      <c r="L268">
        <v>7150</v>
      </c>
      <c r="M268">
        <v>7150</v>
      </c>
      <c r="N268">
        <v>7150</v>
      </c>
      <c r="O268">
        <v>7150</v>
      </c>
      <c r="P268">
        <v>7150</v>
      </c>
    </row>
    <row r="269" spans="1:16" x14ac:dyDescent="0.25">
      <c r="A269">
        <v>5</v>
      </c>
      <c r="B269">
        <v>2</v>
      </c>
      <c r="C269">
        <v>3</v>
      </c>
      <c r="D269">
        <v>1</v>
      </c>
      <c r="E269">
        <v>8030</v>
      </c>
      <c r="F269">
        <v>8030</v>
      </c>
      <c r="G269">
        <v>8030</v>
      </c>
      <c r="H269">
        <v>8030</v>
      </c>
      <c r="I269">
        <v>8030</v>
      </c>
      <c r="J269">
        <v>8030</v>
      </c>
      <c r="K269">
        <v>8030</v>
      </c>
      <c r="L269">
        <v>8030</v>
      </c>
      <c r="M269">
        <v>8030</v>
      </c>
      <c r="N269">
        <v>8030</v>
      </c>
      <c r="O269">
        <v>8030</v>
      </c>
      <c r="P269">
        <v>8030</v>
      </c>
    </row>
    <row r="270" spans="1:16" x14ac:dyDescent="0.25">
      <c r="A270">
        <v>5</v>
      </c>
      <c r="B270">
        <v>2</v>
      </c>
      <c r="C270">
        <v>4</v>
      </c>
      <c r="D270">
        <v>2</v>
      </c>
      <c r="E270">
        <v>10230</v>
      </c>
      <c r="F270">
        <v>10230</v>
      </c>
      <c r="G270">
        <v>10230</v>
      </c>
      <c r="H270">
        <v>10230</v>
      </c>
      <c r="I270">
        <v>10230</v>
      </c>
      <c r="J270">
        <v>10230</v>
      </c>
      <c r="K270">
        <v>10230</v>
      </c>
      <c r="L270">
        <v>10230</v>
      </c>
      <c r="M270">
        <v>10230</v>
      </c>
      <c r="N270">
        <v>10230</v>
      </c>
      <c r="O270">
        <v>10230</v>
      </c>
      <c r="P270">
        <v>10230</v>
      </c>
    </row>
    <row r="271" spans="1:16" x14ac:dyDescent="0.25">
      <c r="A271">
        <v>5</v>
      </c>
      <c r="B271">
        <v>3</v>
      </c>
      <c r="C271">
        <v>1</v>
      </c>
      <c r="D271">
        <v>1</v>
      </c>
      <c r="E271">
        <v>7920</v>
      </c>
      <c r="F271">
        <v>7920</v>
      </c>
      <c r="G271">
        <v>7920</v>
      </c>
      <c r="H271">
        <v>7920</v>
      </c>
      <c r="I271">
        <v>7920</v>
      </c>
      <c r="J271">
        <v>7920</v>
      </c>
      <c r="K271">
        <v>7920</v>
      </c>
      <c r="L271">
        <v>7920</v>
      </c>
      <c r="M271">
        <v>7920</v>
      </c>
      <c r="N271">
        <v>7920</v>
      </c>
      <c r="O271">
        <v>7920</v>
      </c>
      <c r="P271">
        <v>7920</v>
      </c>
    </row>
    <row r="272" spans="1:16" x14ac:dyDescent="0.25">
      <c r="A272">
        <v>5</v>
      </c>
      <c r="B272">
        <v>3</v>
      </c>
      <c r="C272">
        <v>2</v>
      </c>
      <c r="D272">
        <v>2</v>
      </c>
      <c r="E272">
        <v>5200</v>
      </c>
      <c r="F272">
        <v>5200</v>
      </c>
      <c r="G272">
        <v>5200</v>
      </c>
      <c r="H272">
        <v>5200</v>
      </c>
      <c r="I272">
        <v>5200</v>
      </c>
      <c r="J272">
        <v>5200</v>
      </c>
      <c r="K272">
        <v>5200</v>
      </c>
      <c r="L272">
        <v>5200</v>
      </c>
      <c r="M272">
        <v>5200</v>
      </c>
      <c r="N272">
        <v>5200</v>
      </c>
      <c r="O272">
        <v>5200</v>
      </c>
      <c r="P272">
        <v>5200</v>
      </c>
    </row>
    <row r="273" spans="1:16" x14ac:dyDescent="0.25">
      <c r="A273">
        <v>5</v>
      </c>
      <c r="B273">
        <v>3</v>
      </c>
      <c r="C273">
        <v>3</v>
      </c>
      <c r="D273">
        <v>1</v>
      </c>
      <c r="E273">
        <v>8580</v>
      </c>
      <c r="F273">
        <v>8580</v>
      </c>
      <c r="G273">
        <v>8580</v>
      </c>
      <c r="H273">
        <v>8580</v>
      </c>
      <c r="I273">
        <v>8580</v>
      </c>
      <c r="J273">
        <v>8580</v>
      </c>
      <c r="K273">
        <v>8580</v>
      </c>
      <c r="L273">
        <v>8580</v>
      </c>
      <c r="M273">
        <v>8580</v>
      </c>
      <c r="N273">
        <v>8580</v>
      </c>
      <c r="O273">
        <v>8580</v>
      </c>
      <c r="P273">
        <v>8580</v>
      </c>
    </row>
    <row r="274" spans="1:16" x14ac:dyDescent="0.25">
      <c r="A274">
        <v>5</v>
      </c>
      <c r="B274">
        <v>3</v>
      </c>
      <c r="C274">
        <v>4</v>
      </c>
      <c r="D274">
        <v>2</v>
      </c>
      <c r="E274">
        <v>10780</v>
      </c>
      <c r="F274">
        <v>10780</v>
      </c>
      <c r="G274">
        <v>10780</v>
      </c>
      <c r="H274">
        <v>10780</v>
      </c>
      <c r="I274">
        <v>10780</v>
      </c>
      <c r="J274">
        <v>10780</v>
      </c>
      <c r="K274">
        <v>10780</v>
      </c>
      <c r="L274">
        <v>10780</v>
      </c>
      <c r="M274">
        <v>10780</v>
      </c>
      <c r="N274">
        <v>10780</v>
      </c>
      <c r="O274">
        <v>10780</v>
      </c>
      <c r="P274">
        <v>10780</v>
      </c>
    </row>
    <row r="275" spans="1:16" x14ac:dyDescent="0.25">
      <c r="A275">
        <v>5</v>
      </c>
      <c r="B275">
        <v>4</v>
      </c>
      <c r="C275">
        <v>1</v>
      </c>
      <c r="D275">
        <v>1</v>
      </c>
      <c r="E275">
        <v>2000</v>
      </c>
      <c r="F275">
        <v>2000</v>
      </c>
      <c r="G275">
        <v>2000</v>
      </c>
      <c r="H275">
        <v>2000</v>
      </c>
      <c r="I275">
        <v>2000</v>
      </c>
      <c r="J275">
        <v>2000</v>
      </c>
      <c r="K275">
        <v>2000</v>
      </c>
      <c r="L275">
        <v>2000</v>
      </c>
      <c r="M275">
        <v>2000</v>
      </c>
      <c r="N275">
        <v>2000</v>
      </c>
      <c r="O275">
        <v>2000</v>
      </c>
      <c r="P275">
        <v>2000</v>
      </c>
    </row>
    <row r="276" spans="1:16" x14ac:dyDescent="0.25">
      <c r="A276">
        <v>5</v>
      </c>
      <c r="B276">
        <v>4</v>
      </c>
      <c r="C276">
        <v>2</v>
      </c>
      <c r="D276">
        <v>2</v>
      </c>
      <c r="E276">
        <v>4400</v>
      </c>
      <c r="F276">
        <v>4400</v>
      </c>
      <c r="G276">
        <v>4400</v>
      </c>
      <c r="H276">
        <v>4400</v>
      </c>
      <c r="I276">
        <v>4400</v>
      </c>
      <c r="J276">
        <v>4400</v>
      </c>
      <c r="K276">
        <v>4400</v>
      </c>
      <c r="L276">
        <v>4400</v>
      </c>
      <c r="M276">
        <v>4400</v>
      </c>
      <c r="N276">
        <v>4400</v>
      </c>
      <c r="O276">
        <v>4400</v>
      </c>
      <c r="P276">
        <v>4400</v>
      </c>
    </row>
    <row r="277" spans="1:16" x14ac:dyDescent="0.25">
      <c r="A277">
        <v>5</v>
      </c>
      <c r="B277">
        <v>4</v>
      </c>
      <c r="C277">
        <v>3</v>
      </c>
      <c r="D277">
        <v>1</v>
      </c>
      <c r="E277">
        <v>2750</v>
      </c>
      <c r="F277">
        <v>2750</v>
      </c>
      <c r="G277">
        <v>2750</v>
      </c>
      <c r="H277">
        <v>2750</v>
      </c>
      <c r="I277">
        <v>2750</v>
      </c>
      <c r="J277">
        <v>2750</v>
      </c>
      <c r="K277">
        <v>2750</v>
      </c>
      <c r="L277">
        <v>2750</v>
      </c>
      <c r="M277">
        <v>2750</v>
      </c>
      <c r="N277">
        <v>2750</v>
      </c>
      <c r="O277">
        <v>2750</v>
      </c>
      <c r="P277">
        <v>2750</v>
      </c>
    </row>
    <row r="278" spans="1:16" x14ac:dyDescent="0.25">
      <c r="A278">
        <v>5</v>
      </c>
      <c r="B278">
        <v>4</v>
      </c>
      <c r="C278">
        <v>4</v>
      </c>
      <c r="D278">
        <v>2</v>
      </c>
      <c r="E278">
        <v>4950</v>
      </c>
      <c r="F278">
        <v>4950</v>
      </c>
      <c r="G278">
        <v>4950</v>
      </c>
      <c r="H278">
        <v>4950</v>
      </c>
      <c r="I278">
        <v>4950</v>
      </c>
      <c r="J278">
        <v>4950</v>
      </c>
      <c r="K278">
        <v>4950</v>
      </c>
      <c r="L278">
        <v>4950</v>
      </c>
      <c r="M278">
        <v>4950</v>
      </c>
      <c r="N278">
        <v>4950</v>
      </c>
      <c r="O278">
        <v>4950</v>
      </c>
      <c r="P278">
        <v>4950</v>
      </c>
    </row>
    <row r="283" spans="1:16" x14ac:dyDescent="0.25">
      <c r="A283" t="s">
        <v>150</v>
      </c>
      <c r="E283" t="s">
        <v>80</v>
      </c>
    </row>
    <row r="284" spans="1:16" x14ac:dyDescent="0.25">
      <c r="A284" t="s">
        <v>76</v>
      </c>
      <c r="B284" t="s">
        <v>77</v>
      </c>
      <c r="C284" t="s">
        <v>78</v>
      </c>
      <c r="E284">
        <v>1</v>
      </c>
      <c r="F284">
        <v>2</v>
      </c>
      <c r="G284">
        <v>3</v>
      </c>
      <c r="H284">
        <v>4</v>
      </c>
      <c r="I284">
        <v>5</v>
      </c>
      <c r="J284">
        <v>6</v>
      </c>
      <c r="K284">
        <v>7</v>
      </c>
      <c r="L284">
        <v>8</v>
      </c>
      <c r="M284">
        <v>9</v>
      </c>
      <c r="N284">
        <v>10</v>
      </c>
      <c r="O284">
        <v>11</v>
      </c>
      <c r="P284">
        <v>12</v>
      </c>
    </row>
    <row r="285" spans="1:16" x14ac:dyDescent="0.25">
      <c r="A285">
        <v>1</v>
      </c>
      <c r="B285">
        <v>1</v>
      </c>
      <c r="C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</v>
      </c>
      <c r="B286">
        <v>1</v>
      </c>
      <c r="C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</v>
      </c>
      <c r="B287">
        <v>1</v>
      </c>
      <c r="C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</v>
      </c>
      <c r="B288">
        <v>1</v>
      </c>
      <c r="C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</v>
      </c>
      <c r="B289">
        <v>2</v>
      </c>
      <c r="C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</v>
      </c>
      <c r="B290">
        <v>2</v>
      </c>
      <c r="C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</v>
      </c>
      <c r="B291">
        <v>2</v>
      </c>
      <c r="C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</v>
      </c>
      <c r="B292">
        <v>2</v>
      </c>
      <c r="C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</v>
      </c>
      <c r="B293">
        <v>3</v>
      </c>
      <c r="C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</v>
      </c>
      <c r="B294">
        <v>3</v>
      </c>
      <c r="C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</v>
      </c>
      <c r="B295">
        <v>3</v>
      </c>
      <c r="C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</v>
      </c>
      <c r="B296">
        <v>3</v>
      </c>
      <c r="C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>
        <v>4</v>
      </c>
      <c r="C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</v>
      </c>
      <c r="B298">
        <v>4</v>
      </c>
      <c r="C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</v>
      </c>
      <c r="B299">
        <v>4</v>
      </c>
      <c r="C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</v>
      </c>
      <c r="B300">
        <v>4</v>
      </c>
      <c r="C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</v>
      </c>
      <c r="B301">
        <v>5</v>
      </c>
      <c r="C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</v>
      </c>
      <c r="B302">
        <v>5</v>
      </c>
      <c r="C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</v>
      </c>
      <c r="B303">
        <v>5</v>
      </c>
      <c r="C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</v>
      </c>
      <c r="B304">
        <v>5</v>
      </c>
      <c r="C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2</v>
      </c>
      <c r="B305">
        <v>1</v>
      </c>
      <c r="C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2</v>
      </c>
      <c r="B306">
        <v>1</v>
      </c>
      <c r="C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2</v>
      </c>
      <c r="B307">
        <v>1</v>
      </c>
      <c r="C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</v>
      </c>
      <c r="B308">
        <v>1</v>
      </c>
      <c r="C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2</v>
      </c>
      <c r="B309">
        <v>2</v>
      </c>
      <c r="C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2</v>
      </c>
      <c r="B310">
        <v>2</v>
      </c>
      <c r="C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2</v>
      </c>
      <c r="B311">
        <v>2</v>
      </c>
      <c r="C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2</v>
      </c>
      <c r="B312">
        <v>2</v>
      </c>
      <c r="C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2</v>
      </c>
      <c r="B313">
        <v>3</v>
      </c>
      <c r="C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</v>
      </c>
      <c r="B314">
        <v>3</v>
      </c>
      <c r="C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2</v>
      </c>
      <c r="B315">
        <v>3</v>
      </c>
      <c r="C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2</v>
      </c>
      <c r="B316">
        <v>3</v>
      </c>
      <c r="C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2</v>
      </c>
      <c r="B317">
        <v>4</v>
      </c>
      <c r="C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</v>
      </c>
      <c r="B318">
        <v>4</v>
      </c>
      <c r="C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2</v>
      </c>
      <c r="B319">
        <v>4</v>
      </c>
      <c r="C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2</v>
      </c>
      <c r="B320">
        <v>4</v>
      </c>
      <c r="C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2</v>
      </c>
      <c r="B321">
        <v>5</v>
      </c>
      <c r="C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</v>
      </c>
      <c r="B322">
        <v>5</v>
      </c>
      <c r="C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2</v>
      </c>
      <c r="B323">
        <v>5</v>
      </c>
      <c r="C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</v>
      </c>
      <c r="B324">
        <v>5</v>
      </c>
      <c r="C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</v>
      </c>
      <c r="B325">
        <v>1</v>
      </c>
      <c r="C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</v>
      </c>
      <c r="B326">
        <v>1</v>
      </c>
      <c r="C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</v>
      </c>
      <c r="B327">
        <v>1</v>
      </c>
      <c r="C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</v>
      </c>
      <c r="B328">
        <v>1</v>
      </c>
      <c r="C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</v>
      </c>
      <c r="B329">
        <v>2</v>
      </c>
      <c r="C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</v>
      </c>
      <c r="B330">
        <v>2</v>
      </c>
      <c r="C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</v>
      </c>
      <c r="B331">
        <v>2</v>
      </c>
      <c r="C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</v>
      </c>
      <c r="B332">
        <v>2</v>
      </c>
      <c r="C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</v>
      </c>
      <c r="B333">
        <v>3</v>
      </c>
      <c r="C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</v>
      </c>
      <c r="B334">
        <v>3</v>
      </c>
      <c r="C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</v>
      </c>
      <c r="B335">
        <v>3</v>
      </c>
      <c r="C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</v>
      </c>
      <c r="B336">
        <v>3</v>
      </c>
      <c r="C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</v>
      </c>
      <c r="B337">
        <v>4</v>
      </c>
      <c r="C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</v>
      </c>
      <c r="B338">
        <v>4</v>
      </c>
      <c r="C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</v>
      </c>
      <c r="B339">
        <v>4</v>
      </c>
      <c r="C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</v>
      </c>
      <c r="B340">
        <v>4</v>
      </c>
      <c r="C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</v>
      </c>
      <c r="B341">
        <v>5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</v>
      </c>
      <c r="B342">
        <v>5</v>
      </c>
      <c r="C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</v>
      </c>
      <c r="B343">
        <v>5</v>
      </c>
      <c r="C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</v>
      </c>
      <c r="B344">
        <v>5</v>
      </c>
      <c r="C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4</v>
      </c>
      <c r="B345">
        <v>1</v>
      </c>
      <c r="C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4</v>
      </c>
      <c r="B346">
        <v>1</v>
      </c>
      <c r="C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4</v>
      </c>
      <c r="B347">
        <v>1</v>
      </c>
      <c r="C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4</v>
      </c>
      <c r="B348">
        <v>1</v>
      </c>
      <c r="C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4</v>
      </c>
      <c r="B349">
        <v>2</v>
      </c>
      <c r="C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4</v>
      </c>
      <c r="B350">
        <v>2</v>
      </c>
      <c r="C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4</v>
      </c>
      <c r="B351">
        <v>2</v>
      </c>
      <c r="C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4</v>
      </c>
      <c r="B352">
        <v>2</v>
      </c>
      <c r="C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4</v>
      </c>
      <c r="B353">
        <v>3</v>
      </c>
      <c r="C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4</v>
      </c>
      <c r="B354">
        <v>3</v>
      </c>
      <c r="C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4</v>
      </c>
      <c r="B355">
        <v>3</v>
      </c>
      <c r="C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4</v>
      </c>
      <c r="B356">
        <v>3</v>
      </c>
      <c r="C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4</v>
      </c>
      <c r="B357">
        <v>4</v>
      </c>
      <c r="C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4</v>
      </c>
      <c r="B358">
        <v>4</v>
      </c>
      <c r="C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4</v>
      </c>
      <c r="B359">
        <v>4</v>
      </c>
      <c r="C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4</v>
      </c>
      <c r="B360">
        <v>4</v>
      </c>
      <c r="C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4</v>
      </c>
      <c r="B361">
        <v>5</v>
      </c>
      <c r="C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4</v>
      </c>
      <c r="B362">
        <v>5</v>
      </c>
      <c r="C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4</v>
      </c>
      <c r="B363">
        <v>5</v>
      </c>
      <c r="C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4</v>
      </c>
      <c r="B364">
        <v>5</v>
      </c>
      <c r="C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5</v>
      </c>
      <c r="B365">
        <v>1</v>
      </c>
      <c r="C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5</v>
      </c>
      <c r="B366">
        <v>1</v>
      </c>
      <c r="C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5</v>
      </c>
      <c r="B367">
        <v>1</v>
      </c>
      <c r="C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5</v>
      </c>
      <c r="B368">
        <v>1</v>
      </c>
      <c r="C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5</v>
      </c>
      <c r="B369">
        <v>2</v>
      </c>
      <c r="C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5</v>
      </c>
      <c r="B370">
        <v>2</v>
      </c>
      <c r="C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5</v>
      </c>
      <c r="B371">
        <v>2</v>
      </c>
      <c r="C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5</v>
      </c>
      <c r="B372">
        <v>2</v>
      </c>
      <c r="C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5</v>
      </c>
      <c r="B373">
        <v>3</v>
      </c>
      <c r="C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5</v>
      </c>
      <c r="B374">
        <v>3</v>
      </c>
      <c r="C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5</v>
      </c>
      <c r="B375">
        <v>3</v>
      </c>
      <c r="C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5</v>
      </c>
      <c r="B376">
        <v>3</v>
      </c>
      <c r="C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5</v>
      </c>
      <c r="B377">
        <v>4</v>
      </c>
      <c r="C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5</v>
      </c>
      <c r="B378">
        <v>4</v>
      </c>
      <c r="C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5</v>
      </c>
      <c r="B379">
        <v>4</v>
      </c>
      <c r="C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5</v>
      </c>
      <c r="B380">
        <v>4</v>
      </c>
      <c r="C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5</v>
      </c>
      <c r="B381">
        <v>5</v>
      </c>
      <c r="C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5</v>
      </c>
      <c r="B382">
        <v>5</v>
      </c>
      <c r="C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5</v>
      </c>
      <c r="B383">
        <v>5</v>
      </c>
      <c r="C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5</v>
      </c>
      <c r="B384">
        <v>5</v>
      </c>
      <c r="C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R466"/>
  <sheetViews>
    <sheetView zoomScaleNormal="100" workbookViewId="0"/>
  </sheetViews>
  <sheetFormatPr defaultColWidth="8.5546875" defaultRowHeight="13.2" x14ac:dyDescent="0.25"/>
  <sheetData>
    <row r="3" spans="1:18" x14ac:dyDescent="0.25">
      <c r="A3" t="s">
        <v>151</v>
      </c>
      <c r="E3" t="s">
        <v>80</v>
      </c>
    </row>
    <row r="4" spans="1:18" x14ac:dyDescent="0.25">
      <c r="A4" t="s">
        <v>76</v>
      </c>
      <c r="B4" t="s">
        <v>77</v>
      </c>
      <c r="C4" t="s">
        <v>78</v>
      </c>
      <c r="D4" t="s">
        <v>79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 t="s">
        <v>153</v>
      </c>
      <c r="R4" t="s">
        <v>154</v>
      </c>
    </row>
    <row r="5" spans="1:18" x14ac:dyDescent="0.25">
      <c r="A5">
        <v>1</v>
      </c>
      <c r="B5">
        <v>2</v>
      </c>
      <c r="C5">
        <v>1</v>
      </c>
      <c r="D5">
        <v>1</v>
      </c>
      <c r="E5">
        <v>14</v>
      </c>
      <c r="F5">
        <v>15</v>
      </c>
      <c r="G5">
        <v>53</v>
      </c>
      <c r="H5">
        <v>39</v>
      </c>
      <c r="I5">
        <v>38</v>
      </c>
      <c r="J5">
        <v>47</v>
      </c>
      <c r="K5">
        <v>46</v>
      </c>
      <c r="L5">
        <v>26</v>
      </c>
      <c r="M5">
        <v>16</v>
      </c>
      <c r="N5">
        <v>11</v>
      </c>
      <c r="O5">
        <v>17</v>
      </c>
      <c r="P5">
        <v>14</v>
      </c>
      <c r="Q5">
        <v>336</v>
      </c>
      <c r="R5">
        <v>6.4615384615384599</v>
      </c>
    </row>
    <row r="6" spans="1:18" x14ac:dyDescent="0.25">
      <c r="A6">
        <v>1</v>
      </c>
      <c r="B6">
        <v>2</v>
      </c>
      <c r="C6">
        <v>3</v>
      </c>
      <c r="D6">
        <v>1</v>
      </c>
      <c r="E6">
        <v>15</v>
      </c>
      <c r="F6">
        <v>19</v>
      </c>
      <c r="G6">
        <v>35</v>
      </c>
      <c r="H6">
        <v>25</v>
      </c>
      <c r="I6">
        <v>19</v>
      </c>
      <c r="J6">
        <v>20</v>
      </c>
      <c r="K6">
        <v>19</v>
      </c>
      <c r="L6">
        <v>26</v>
      </c>
      <c r="M6">
        <v>33</v>
      </c>
      <c r="N6">
        <v>26</v>
      </c>
      <c r="O6">
        <v>34</v>
      </c>
      <c r="P6">
        <v>28</v>
      </c>
      <c r="Q6">
        <v>299</v>
      </c>
      <c r="R6">
        <v>5.75</v>
      </c>
    </row>
    <row r="7" spans="1:18" x14ac:dyDescent="0.25">
      <c r="A7">
        <v>1</v>
      </c>
      <c r="B7">
        <v>2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</v>
      </c>
      <c r="B8">
        <v>3</v>
      </c>
      <c r="C8">
        <v>1</v>
      </c>
      <c r="D8">
        <v>1</v>
      </c>
      <c r="E8">
        <v>16</v>
      </c>
      <c r="F8">
        <v>15</v>
      </c>
      <c r="G8">
        <v>41</v>
      </c>
      <c r="H8">
        <v>16</v>
      </c>
      <c r="I8">
        <v>14</v>
      </c>
      <c r="J8">
        <v>9</v>
      </c>
      <c r="K8">
        <v>15</v>
      </c>
      <c r="L8">
        <v>17</v>
      </c>
      <c r="M8">
        <v>6</v>
      </c>
      <c r="N8">
        <v>19</v>
      </c>
      <c r="O8">
        <v>10</v>
      </c>
      <c r="P8">
        <v>27</v>
      </c>
      <c r="Q8">
        <v>205</v>
      </c>
      <c r="R8">
        <v>3.9423076923076898</v>
      </c>
    </row>
    <row r="9" spans="1:18" x14ac:dyDescent="0.25">
      <c r="A9">
        <v>1</v>
      </c>
      <c r="B9">
        <v>3</v>
      </c>
      <c r="C9">
        <v>3</v>
      </c>
      <c r="D9">
        <v>1</v>
      </c>
      <c r="E9">
        <v>241</v>
      </c>
      <c r="F9">
        <v>370</v>
      </c>
      <c r="G9">
        <v>327</v>
      </c>
      <c r="H9">
        <v>539</v>
      </c>
      <c r="I9">
        <v>187</v>
      </c>
      <c r="J9">
        <v>358</v>
      </c>
      <c r="K9">
        <v>300</v>
      </c>
      <c r="L9">
        <v>331</v>
      </c>
      <c r="M9">
        <v>479</v>
      </c>
      <c r="N9">
        <v>603</v>
      </c>
      <c r="O9">
        <v>471</v>
      </c>
      <c r="P9">
        <v>447</v>
      </c>
      <c r="Q9">
        <v>4653</v>
      </c>
      <c r="R9">
        <v>89.480769230769198</v>
      </c>
    </row>
    <row r="10" spans="1:18" x14ac:dyDescent="0.25">
      <c r="A10">
        <v>1</v>
      </c>
      <c r="B10">
        <v>3</v>
      </c>
      <c r="C10">
        <v>4</v>
      </c>
      <c r="D10">
        <v>2</v>
      </c>
      <c r="E10">
        <v>0</v>
      </c>
      <c r="F10">
        <v>23</v>
      </c>
      <c r="G10">
        <v>2</v>
      </c>
      <c r="H10">
        <v>5</v>
      </c>
      <c r="I10">
        <v>2</v>
      </c>
      <c r="J10">
        <v>2</v>
      </c>
      <c r="K10">
        <v>4</v>
      </c>
      <c r="L10">
        <v>3</v>
      </c>
      <c r="M10">
        <v>5</v>
      </c>
      <c r="N10">
        <v>7</v>
      </c>
      <c r="O10">
        <v>9</v>
      </c>
      <c r="P10">
        <v>16</v>
      </c>
      <c r="Q10">
        <v>78</v>
      </c>
      <c r="R10">
        <v>1.5</v>
      </c>
    </row>
    <row r="11" spans="1:18" x14ac:dyDescent="0.25">
      <c r="A11">
        <v>1</v>
      </c>
      <c r="B11">
        <v>4</v>
      </c>
      <c r="C11">
        <v>1</v>
      </c>
      <c r="D11">
        <v>1</v>
      </c>
      <c r="E11">
        <v>65</v>
      </c>
      <c r="F11">
        <v>73</v>
      </c>
      <c r="G11">
        <v>70</v>
      </c>
      <c r="H11">
        <v>76</v>
      </c>
      <c r="I11">
        <v>24</v>
      </c>
      <c r="J11">
        <v>99</v>
      </c>
      <c r="K11">
        <v>96</v>
      </c>
      <c r="L11">
        <v>106</v>
      </c>
      <c r="M11">
        <v>55</v>
      </c>
      <c r="N11">
        <v>55</v>
      </c>
      <c r="O11">
        <v>71</v>
      </c>
      <c r="P11">
        <v>64</v>
      </c>
      <c r="Q11">
        <v>854</v>
      </c>
      <c r="R11">
        <v>16.423076923076898</v>
      </c>
    </row>
    <row r="12" spans="1:18" x14ac:dyDescent="0.25">
      <c r="A12">
        <v>1</v>
      </c>
      <c r="B12">
        <v>4</v>
      </c>
      <c r="C12">
        <v>2</v>
      </c>
      <c r="D12">
        <v>2</v>
      </c>
      <c r="E12">
        <v>0</v>
      </c>
      <c r="F12">
        <v>2</v>
      </c>
      <c r="G12">
        <v>3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6</v>
      </c>
      <c r="Q12">
        <v>15</v>
      </c>
      <c r="R12">
        <v>0.28846153846153799</v>
      </c>
    </row>
    <row r="13" spans="1:18" x14ac:dyDescent="0.25">
      <c r="A13">
        <v>1</v>
      </c>
      <c r="B13">
        <v>4</v>
      </c>
      <c r="C13">
        <v>3</v>
      </c>
      <c r="D13">
        <v>1</v>
      </c>
      <c r="E13">
        <v>1745</v>
      </c>
      <c r="F13">
        <v>1777</v>
      </c>
      <c r="G13">
        <v>2341</v>
      </c>
      <c r="H13">
        <v>2303</v>
      </c>
      <c r="I13">
        <v>1092</v>
      </c>
      <c r="J13">
        <v>2268</v>
      </c>
      <c r="K13">
        <v>2267</v>
      </c>
      <c r="L13">
        <v>2740</v>
      </c>
      <c r="M13">
        <v>1444</v>
      </c>
      <c r="N13">
        <v>1839</v>
      </c>
      <c r="O13">
        <v>1661</v>
      </c>
      <c r="P13">
        <v>1730</v>
      </c>
      <c r="Q13">
        <v>23207</v>
      </c>
      <c r="R13">
        <v>446.288461538462</v>
      </c>
    </row>
    <row r="14" spans="1:18" x14ac:dyDescent="0.25">
      <c r="A14">
        <v>1</v>
      </c>
      <c r="B14">
        <v>4</v>
      </c>
      <c r="C14">
        <v>4</v>
      </c>
      <c r="D14">
        <v>2</v>
      </c>
      <c r="E14">
        <v>3</v>
      </c>
      <c r="F14">
        <v>43</v>
      </c>
      <c r="G14">
        <v>97</v>
      </c>
      <c r="H14">
        <v>64</v>
      </c>
      <c r="I14">
        <v>40</v>
      </c>
      <c r="J14">
        <v>9</v>
      </c>
      <c r="K14">
        <v>8</v>
      </c>
      <c r="L14">
        <v>8</v>
      </c>
      <c r="M14">
        <v>65</v>
      </c>
      <c r="N14">
        <v>34</v>
      </c>
      <c r="O14">
        <v>43</v>
      </c>
      <c r="P14">
        <v>70</v>
      </c>
      <c r="Q14">
        <v>484</v>
      </c>
      <c r="R14">
        <v>9.3076923076923102</v>
      </c>
    </row>
    <row r="15" spans="1:18" x14ac:dyDescent="0.25">
      <c r="A15">
        <v>1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6</v>
      </c>
      <c r="O15">
        <v>1</v>
      </c>
      <c r="P15">
        <v>0</v>
      </c>
      <c r="Q15">
        <v>14</v>
      </c>
      <c r="R15">
        <v>0.269230769230769</v>
      </c>
    </row>
    <row r="16" spans="1:18" x14ac:dyDescent="0.25">
      <c r="A16">
        <v>1</v>
      </c>
      <c r="B16">
        <v>5</v>
      </c>
      <c r="C16">
        <v>3</v>
      </c>
      <c r="D16">
        <v>1</v>
      </c>
      <c r="E16">
        <v>40</v>
      </c>
      <c r="F16">
        <v>36</v>
      </c>
      <c r="G16">
        <v>54</v>
      </c>
      <c r="H16">
        <v>57</v>
      </c>
      <c r="I16">
        <v>33</v>
      </c>
      <c r="J16">
        <v>34</v>
      </c>
      <c r="K16">
        <v>85</v>
      </c>
      <c r="L16">
        <v>11</v>
      </c>
      <c r="M16">
        <v>30</v>
      </c>
      <c r="N16">
        <v>76</v>
      </c>
      <c r="O16">
        <v>51</v>
      </c>
      <c r="P16">
        <v>72</v>
      </c>
      <c r="Q16">
        <v>579</v>
      </c>
      <c r="R16">
        <v>11.134615384615399</v>
      </c>
    </row>
    <row r="17" spans="1:18" x14ac:dyDescent="0.25">
      <c r="A17">
        <v>2</v>
      </c>
      <c r="B17">
        <v>1</v>
      </c>
      <c r="C17">
        <v>1</v>
      </c>
      <c r="D17">
        <v>1</v>
      </c>
      <c r="E17">
        <v>172</v>
      </c>
      <c r="F17">
        <v>306</v>
      </c>
      <c r="G17">
        <v>194</v>
      </c>
      <c r="H17">
        <v>189</v>
      </c>
      <c r="I17">
        <v>234</v>
      </c>
      <c r="J17">
        <v>174</v>
      </c>
      <c r="K17">
        <v>247</v>
      </c>
      <c r="L17">
        <v>161</v>
      </c>
      <c r="M17">
        <v>125</v>
      </c>
      <c r="N17">
        <v>101</v>
      </c>
      <c r="O17">
        <v>112</v>
      </c>
      <c r="P17">
        <v>183</v>
      </c>
      <c r="Q17">
        <v>2198</v>
      </c>
      <c r="R17">
        <v>42.269230769230802</v>
      </c>
    </row>
    <row r="18" spans="1:18" x14ac:dyDescent="0.25">
      <c r="A18">
        <v>2</v>
      </c>
      <c r="B18">
        <v>1</v>
      </c>
      <c r="C18">
        <v>2</v>
      </c>
      <c r="D18">
        <v>2</v>
      </c>
      <c r="E18">
        <v>5</v>
      </c>
      <c r="F18">
        <v>13</v>
      </c>
      <c r="G18">
        <v>10</v>
      </c>
      <c r="H18">
        <v>3</v>
      </c>
      <c r="I18">
        <v>2</v>
      </c>
      <c r="J18">
        <v>3</v>
      </c>
      <c r="K18">
        <v>6</v>
      </c>
      <c r="L18">
        <v>2</v>
      </c>
      <c r="M18">
        <v>12</v>
      </c>
      <c r="N18">
        <v>18</v>
      </c>
      <c r="O18">
        <v>5</v>
      </c>
      <c r="P18">
        <v>10</v>
      </c>
      <c r="Q18">
        <v>89</v>
      </c>
      <c r="R18">
        <v>1.7115384615384599</v>
      </c>
    </row>
    <row r="19" spans="1:18" x14ac:dyDescent="0.25">
      <c r="A19">
        <v>2</v>
      </c>
      <c r="B19">
        <v>1</v>
      </c>
      <c r="C19">
        <v>3</v>
      </c>
      <c r="D19">
        <v>1</v>
      </c>
      <c r="E19">
        <v>761</v>
      </c>
      <c r="F19">
        <v>832</v>
      </c>
      <c r="G19">
        <v>728</v>
      </c>
      <c r="H19">
        <v>747</v>
      </c>
      <c r="I19">
        <v>963</v>
      </c>
      <c r="J19">
        <v>670</v>
      </c>
      <c r="K19">
        <v>862</v>
      </c>
      <c r="L19">
        <v>870</v>
      </c>
      <c r="M19">
        <v>914</v>
      </c>
      <c r="N19">
        <v>553</v>
      </c>
      <c r="O19">
        <v>776</v>
      </c>
      <c r="P19">
        <v>821</v>
      </c>
      <c r="Q19">
        <v>9497</v>
      </c>
      <c r="R19">
        <v>182.63461538461499</v>
      </c>
    </row>
    <row r="20" spans="1:18" x14ac:dyDescent="0.25">
      <c r="A20">
        <v>2</v>
      </c>
      <c r="B20">
        <v>1</v>
      </c>
      <c r="C20">
        <v>4</v>
      </c>
      <c r="D20">
        <v>2</v>
      </c>
      <c r="E20">
        <v>61</v>
      </c>
      <c r="F20">
        <v>40</v>
      </c>
      <c r="G20">
        <v>25</v>
      </c>
      <c r="H20">
        <v>16</v>
      </c>
      <c r="I20">
        <v>21</v>
      </c>
      <c r="J20">
        <v>15</v>
      </c>
      <c r="K20">
        <v>44</v>
      </c>
      <c r="L20">
        <v>41</v>
      </c>
      <c r="M20">
        <v>60</v>
      </c>
      <c r="N20">
        <v>39</v>
      </c>
      <c r="O20">
        <v>41</v>
      </c>
      <c r="P20">
        <v>43</v>
      </c>
      <c r="Q20">
        <v>446</v>
      </c>
      <c r="R20">
        <v>8.5769230769230802</v>
      </c>
    </row>
    <row r="21" spans="1:18" x14ac:dyDescent="0.25">
      <c r="A21">
        <v>2</v>
      </c>
      <c r="B21">
        <v>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</v>
      </c>
      <c r="B23">
        <v>4</v>
      </c>
      <c r="C23">
        <v>1</v>
      </c>
      <c r="D23">
        <v>1</v>
      </c>
      <c r="E23">
        <v>221</v>
      </c>
      <c r="F23">
        <v>145</v>
      </c>
      <c r="G23">
        <v>204</v>
      </c>
      <c r="H23">
        <v>150</v>
      </c>
      <c r="I23">
        <v>204</v>
      </c>
      <c r="J23">
        <v>305</v>
      </c>
      <c r="K23">
        <v>306</v>
      </c>
      <c r="L23">
        <v>259</v>
      </c>
      <c r="M23">
        <v>151</v>
      </c>
      <c r="N23">
        <v>226</v>
      </c>
      <c r="O23">
        <v>224</v>
      </c>
      <c r="P23">
        <v>212</v>
      </c>
      <c r="Q23">
        <v>2607</v>
      </c>
      <c r="R23">
        <v>50.134615384615401</v>
      </c>
    </row>
    <row r="24" spans="1:18" x14ac:dyDescent="0.25">
      <c r="A24">
        <v>2</v>
      </c>
      <c r="B24">
        <v>4</v>
      </c>
      <c r="C24">
        <v>2</v>
      </c>
      <c r="D24">
        <v>2</v>
      </c>
      <c r="E24">
        <v>21</v>
      </c>
      <c r="F24">
        <v>3</v>
      </c>
      <c r="G24">
        <v>2</v>
      </c>
      <c r="H24">
        <v>2</v>
      </c>
      <c r="I24">
        <v>6</v>
      </c>
      <c r="J24">
        <v>12</v>
      </c>
      <c r="K24">
        <v>5</v>
      </c>
      <c r="L24">
        <v>3</v>
      </c>
      <c r="M24">
        <v>3</v>
      </c>
      <c r="N24">
        <v>6</v>
      </c>
      <c r="O24">
        <v>6</v>
      </c>
      <c r="P24">
        <v>4</v>
      </c>
      <c r="Q24">
        <v>73</v>
      </c>
      <c r="R24">
        <v>1.40384615384615</v>
      </c>
    </row>
    <row r="25" spans="1:18" x14ac:dyDescent="0.25">
      <c r="A25">
        <v>2</v>
      </c>
      <c r="B25">
        <v>4</v>
      </c>
      <c r="C25">
        <v>3</v>
      </c>
      <c r="D25">
        <v>1</v>
      </c>
      <c r="E25">
        <v>151</v>
      </c>
      <c r="F25">
        <v>167</v>
      </c>
      <c r="G25">
        <v>181</v>
      </c>
      <c r="H25">
        <v>171</v>
      </c>
      <c r="I25">
        <v>153</v>
      </c>
      <c r="J25">
        <v>249</v>
      </c>
      <c r="K25">
        <v>189</v>
      </c>
      <c r="L25">
        <v>205</v>
      </c>
      <c r="M25">
        <v>141</v>
      </c>
      <c r="N25">
        <v>180</v>
      </c>
      <c r="O25">
        <v>151</v>
      </c>
      <c r="P25">
        <v>166</v>
      </c>
      <c r="Q25">
        <v>2104</v>
      </c>
      <c r="R25">
        <v>40.461538461538503</v>
      </c>
    </row>
    <row r="26" spans="1:18" x14ac:dyDescent="0.25">
      <c r="A26">
        <v>2</v>
      </c>
      <c r="B26">
        <v>4</v>
      </c>
      <c r="C26">
        <v>4</v>
      </c>
      <c r="D26">
        <v>2</v>
      </c>
      <c r="E26">
        <v>21</v>
      </c>
      <c r="F26">
        <v>19</v>
      </c>
      <c r="G26">
        <v>20</v>
      </c>
      <c r="H26">
        <v>13</v>
      </c>
      <c r="I26">
        <v>5</v>
      </c>
      <c r="J26">
        <v>39</v>
      </c>
      <c r="K26">
        <v>42</v>
      </c>
      <c r="L26">
        <v>39</v>
      </c>
      <c r="M26">
        <v>4</v>
      </c>
      <c r="N26">
        <v>12</v>
      </c>
      <c r="O26">
        <v>11</v>
      </c>
      <c r="P26">
        <v>22</v>
      </c>
      <c r="Q26">
        <v>247</v>
      </c>
      <c r="R26">
        <v>4.75</v>
      </c>
    </row>
    <row r="27" spans="1:18" x14ac:dyDescent="0.25">
      <c r="A27">
        <v>3</v>
      </c>
      <c r="B27">
        <v>1</v>
      </c>
      <c r="C27">
        <v>1</v>
      </c>
      <c r="D27">
        <v>1</v>
      </c>
      <c r="E27">
        <v>116</v>
      </c>
      <c r="F27">
        <v>64</v>
      </c>
      <c r="G27">
        <v>48</v>
      </c>
      <c r="H27">
        <v>50</v>
      </c>
      <c r="I27">
        <v>65</v>
      </c>
      <c r="J27">
        <v>48</v>
      </c>
      <c r="K27">
        <v>89</v>
      </c>
      <c r="L27">
        <v>57</v>
      </c>
      <c r="M27">
        <v>49</v>
      </c>
      <c r="N27">
        <v>55</v>
      </c>
      <c r="O27">
        <v>94</v>
      </c>
      <c r="P27">
        <v>87</v>
      </c>
      <c r="Q27">
        <v>822</v>
      </c>
      <c r="R27">
        <v>15.807692307692299</v>
      </c>
    </row>
    <row r="28" spans="1:18" x14ac:dyDescent="0.25">
      <c r="A28">
        <v>3</v>
      </c>
      <c r="B28">
        <v>1</v>
      </c>
      <c r="C28">
        <v>3</v>
      </c>
      <c r="D28">
        <v>1</v>
      </c>
      <c r="E28">
        <v>1049</v>
      </c>
      <c r="F28">
        <v>617</v>
      </c>
      <c r="G28">
        <v>612</v>
      </c>
      <c r="H28">
        <v>882</v>
      </c>
      <c r="I28">
        <v>699</v>
      </c>
      <c r="J28">
        <v>561</v>
      </c>
      <c r="K28">
        <v>671</v>
      </c>
      <c r="L28">
        <v>620</v>
      </c>
      <c r="M28">
        <v>727</v>
      </c>
      <c r="N28">
        <v>662</v>
      </c>
      <c r="O28">
        <v>725</v>
      </c>
      <c r="P28">
        <v>858</v>
      </c>
      <c r="Q28">
        <v>8683</v>
      </c>
      <c r="R28">
        <v>166.980769230769</v>
      </c>
    </row>
    <row r="29" spans="1:18" x14ac:dyDescent="0.25">
      <c r="A29">
        <v>3</v>
      </c>
      <c r="B29">
        <v>1</v>
      </c>
      <c r="C29">
        <v>4</v>
      </c>
      <c r="D29">
        <v>2</v>
      </c>
      <c r="E29">
        <v>56</v>
      </c>
      <c r="F29">
        <v>27</v>
      </c>
      <c r="G29">
        <v>38</v>
      </c>
      <c r="H29">
        <v>49</v>
      </c>
      <c r="I29">
        <v>32</v>
      </c>
      <c r="J29">
        <v>48</v>
      </c>
      <c r="K29">
        <v>66</v>
      </c>
      <c r="L29">
        <v>66</v>
      </c>
      <c r="M29">
        <v>58</v>
      </c>
      <c r="N29">
        <v>52</v>
      </c>
      <c r="O29">
        <v>51</v>
      </c>
      <c r="P29">
        <v>39</v>
      </c>
      <c r="Q29">
        <v>582</v>
      </c>
      <c r="R29">
        <v>11.192307692307701</v>
      </c>
    </row>
    <row r="30" spans="1:18" x14ac:dyDescent="0.25">
      <c r="A30">
        <v>3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</v>
      </c>
      <c r="B32">
        <v>2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</v>
      </c>
      <c r="B33">
        <v>2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</v>
      </c>
      <c r="B34">
        <v>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</v>
      </c>
      <c r="B35">
        <v>4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</v>
      </c>
      <c r="B36">
        <v>4</v>
      </c>
      <c r="C36">
        <v>3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1</v>
      </c>
      <c r="N36">
        <v>2</v>
      </c>
      <c r="O36">
        <v>2</v>
      </c>
      <c r="P36">
        <v>2</v>
      </c>
      <c r="Q36">
        <v>21</v>
      </c>
      <c r="R36">
        <v>0.40384615384615402</v>
      </c>
    </row>
    <row r="37" spans="1:18" x14ac:dyDescent="0.25">
      <c r="A37">
        <v>3</v>
      </c>
      <c r="B37">
        <v>4</v>
      </c>
      <c r="C37">
        <v>4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</v>
      </c>
      <c r="B38">
        <v>5</v>
      </c>
      <c r="C38">
        <v>1</v>
      </c>
      <c r="D38">
        <v>1</v>
      </c>
      <c r="E38">
        <v>30</v>
      </c>
      <c r="F38">
        <v>35</v>
      </c>
      <c r="G38">
        <v>44</v>
      </c>
      <c r="H38">
        <v>45</v>
      </c>
      <c r="I38">
        <v>27</v>
      </c>
      <c r="J38">
        <v>32</v>
      </c>
      <c r="K38">
        <v>47</v>
      </c>
      <c r="L38">
        <v>0</v>
      </c>
      <c r="M38">
        <v>21</v>
      </c>
      <c r="N38">
        <v>24</v>
      </c>
      <c r="O38">
        <v>44</v>
      </c>
      <c r="P38">
        <v>22</v>
      </c>
      <c r="Q38">
        <v>371</v>
      </c>
      <c r="R38">
        <v>7.1346153846153904</v>
      </c>
    </row>
    <row r="39" spans="1:18" x14ac:dyDescent="0.25">
      <c r="A39">
        <v>3</v>
      </c>
      <c r="B39">
        <v>5</v>
      </c>
      <c r="C39">
        <v>3</v>
      </c>
      <c r="D39">
        <v>1</v>
      </c>
      <c r="E39">
        <v>80</v>
      </c>
      <c r="F39">
        <v>29</v>
      </c>
      <c r="G39">
        <v>44</v>
      </c>
      <c r="H39">
        <v>90</v>
      </c>
      <c r="I39">
        <v>67</v>
      </c>
      <c r="J39">
        <v>132</v>
      </c>
      <c r="K39">
        <v>96</v>
      </c>
      <c r="L39">
        <v>0</v>
      </c>
      <c r="M39">
        <v>55</v>
      </c>
      <c r="N39">
        <v>71</v>
      </c>
      <c r="O39">
        <v>67</v>
      </c>
      <c r="P39">
        <v>80</v>
      </c>
      <c r="Q39">
        <v>811</v>
      </c>
      <c r="R39">
        <v>15.5961538461539</v>
      </c>
    </row>
    <row r="40" spans="1:18" x14ac:dyDescent="0.25">
      <c r="A40">
        <v>4</v>
      </c>
      <c r="B40">
        <v>1</v>
      </c>
      <c r="C40">
        <v>1</v>
      </c>
      <c r="D40">
        <v>1</v>
      </c>
      <c r="E40">
        <v>663</v>
      </c>
      <c r="F40">
        <v>339</v>
      </c>
      <c r="G40">
        <v>330</v>
      </c>
      <c r="H40">
        <v>443</v>
      </c>
      <c r="I40">
        <v>171</v>
      </c>
      <c r="J40">
        <v>268</v>
      </c>
      <c r="K40">
        <v>269</v>
      </c>
      <c r="L40">
        <v>281</v>
      </c>
      <c r="M40">
        <v>173</v>
      </c>
      <c r="N40">
        <v>200</v>
      </c>
      <c r="O40">
        <v>283</v>
      </c>
      <c r="P40">
        <v>447</v>
      </c>
      <c r="Q40">
        <v>3867</v>
      </c>
      <c r="R40">
        <v>74.365384615384599</v>
      </c>
    </row>
    <row r="41" spans="1:18" x14ac:dyDescent="0.25">
      <c r="A41">
        <v>4</v>
      </c>
      <c r="B41">
        <v>1</v>
      </c>
      <c r="C41">
        <v>2</v>
      </c>
      <c r="D41">
        <v>2</v>
      </c>
      <c r="E41">
        <v>10</v>
      </c>
      <c r="F41">
        <v>16</v>
      </c>
      <c r="G41">
        <v>10</v>
      </c>
      <c r="H41">
        <v>19</v>
      </c>
      <c r="I41">
        <v>5</v>
      </c>
      <c r="J41">
        <v>5</v>
      </c>
      <c r="K41">
        <v>9</v>
      </c>
      <c r="L41">
        <v>6</v>
      </c>
      <c r="M41">
        <v>10</v>
      </c>
      <c r="N41">
        <v>15</v>
      </c>
      <c r="O41">
        <v>30</v>
      </c>
      <c r="P41">
        <v>45</v>
      </c>
      <c r="Q41">
        <v>180</v>
      </c>
      <c r="R41">
        <v>3.4615384615384599</v>
      </c>
    </row>
    <row r="42" spans="1:18" x14ac:dyDescent="0.25">
      <c r="A42">
        <v>4</v>
      </c>
      <c r="B42">
        <v>1</v>
      </c>
      <c r="C42">
        <v>3</v>
      </c>
      <c r="D42">
        <v>1</v>
      </c>
      <c r="E42">
        <v>1403</v>
      </c>
      <c r="F42">
        <v>770</v>
      </c>
      <c r="G42">
        <v>946</v>
      </c>
      <c r="H42">
        <v>1167</v>
      </c>
      <c r="I42">
        <v>863</v>
      </c>
      <c r="J42">
        <v>899</v>
      </c>
      <c r="K42">
        <v>663</v>
      </c>
      <c r="L42">
        <v>873</v>
      </c>
      <c r="M42">
        <v>872</v>
      </c>
      <c r="N42">
        <v>807</v>
      </c>
      <c r="O42">
        <v>1253</v>
      </c>
      <c r="P42">
        <v>1230</v>
      </c>
      <c r="Q42">
        <v>11746</v>
      </c>
      <c r="R42">
        <v>225.88461538461499</v>
      </c>
    </row>
    <row r="43" spans="1:18" x14ac:dyDescent="0.25">
      <c r="A43">
        <v>4</v>
      </c>
      <c r="B43">
        <v>1</v>
      </c>
      <c r="C43">
        <v>4</v>
      </c>
      <c r="D43">
        <v>2</v>
      </c>
      <c r="E43">
        <v>59</v>
      </c>
      <c r="F43">
        <v>52</v>
      </c>
      <c r="G43">
        <v>41</v>
      </c>
      <c r="H43">
        <v>41</v>
      </c>
      <c r="I43">
        <v>36</v>
      </c>
      <c r="J43">
        <v>52</v>
      </c>
      <c r="K43">
        <v>32</v>
      </c>
      <c r="L43">
        <v>54</v>
      </c>
      <c r="M43">
        <v>60</v>
      </c>
      <c r="N43">
        <v>73</v>
      </c>
      <c r="O43">
        <v>108</v>
      </c>
      <c r="P43">
        <v>96</v>
      </c>
      <c r="Q43">
        <v>704</v>
      </c>
      <c r="R43">
        <v>13.538461538461499</v>
      </c>
    </row>
    <row r="44" spans="1:18" x14ac:dyDescent="0.25">
      <c r="A44">
        <v>4</v>
      </c>
      <c r="B44">
        <v>2</v>
      </c>
      <c r="C44">
        <v>1</v>
      </c>
      <c r="D44">
        <v>1</v>
      </c>
      <c r="E44">
        <v>6</v>
      </c>
      <c r="F44">
        <v>12</v>
      </c>
      <c r="G44">
        <v>3</v>
      </c>
      <c r="H44">
        <v>9</v>
      </c>
      <c r="I44">
        <v>3</v>
      </c>
      <c r="J44">
        <v>4</v>
      </c>
      <c r="K44">
        <v>6</v>
      </c>
      <c r="L44">
        <v>8</v>
      </c>
      <c r="M44">
        <v>7</v>
      </c>
      <c r="N44">
        <v>11</v>
      </c>
      <c r="O44">
        <v>19</v>
      </c>
      <c r="P44">
        <v>18</v>
      </c>
      <c r="Q44">
        <v>106</v>
      </c>
      <c r="R44">
        <v>2.0384615384615401</v>
      </c>
    </row>
    <row r="45" spans="1:18" x14ac:dyDescent="0.25">
      <c r="A45">
        <v>4</v>
      </c>
      <c r="B45">
        <v>2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2</v>
      </c>
      <c r="C46">
        <v>3</v>
      </c>
      <c r="D46">
        <v>1</v>
      </c>
      <c r="E46">
        <v>36</v>
      </c>
      <c r="F46">
        <v>44</v>
      </c>
      <c r="G46">
        <v>37</v>
      </c>
      <c r="H46">
        <v>47</v>
      </c>
      <c r="I46">
        <v>31</v>
      </c>
      <c r="J46">
        <v>69</v>
      </c>
      <c r="K46">
        <v>37</v>
      </c>
      <c r="L46">
        <v>37</v>
      </c>
      <c r="M46">
        <v>37</v>
      </c>
      <c r="N46">
        <v>54</v>
      </c>
      <c r="O46">
        <v>58</v>
      </c>
      <c r="P46">
        <v>59</v>
      </c>
      <c r="Q46">
        <v>546</v>
      </c>
      <c r="R46">
        <v>10.5</v>
      </c>
    </row>
    <row r="47" spans="1:18" x14ac:dyDescent="0.25">
      <c r="A47">
        <v>4</v>
      </c>
      <c r="B47">
        <v>2</v>
      </c>
      <c r="C47">
        <v>4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5</v>
      </c>
      <c r="K47">
        <v>3</v>
      </c>
      <c r="L47">
        <v>5</v>
      </c>
      <c r="M47">
        <v>1</v>
      </c>
      <c r="N47">
        <v>1</v>
      </c>
      <c r="O47">
        <v>3</v>
      </c>
      <c r="P47">
        <v>2</v>
      </c>
      <c r="Q47">
        <v>27</v>
      </c>
      <c r="R47">
        <v>0.51923076923076905</v>
      </c>
    </row>
    <row r="48" spans="1:18" x14ac:dyDescent="0.25">
      <c r="A48">
        <v>4</v>
      </c>
      <c r="B48">
        <v>3</v>
      </c>
      <c r="C48">
        <v>1</v>
      </c>
      <c r="D48">
        <v>1</v>
      </c>
      <c r="E48">
        <v>29</v>
      </c>
      <c r="F48">
        <v>53</v>
      </c>
      <c r="G48">
        <v>54</v>
      </c>
      <c r="H48">
        <v>85</v>
      </c>
      <c r="I48">
        <v>87</v>
      </c>
      <c r="J48">
        <v>135</v>
      </c>
      <c r="K48">
        <v>64</v>
      </c>
      <c r="L48">
        <v>88</v>
      </c>
      <c r="M48">
        <v>33</v>
      </c>
      <c r="N48">
        <v>54</v>
      </c>
      <c r="O48">
        <v>51</v>
      </c>
      <c r="P48">
        <v>52</v>
      </c>
      <c r="Q48">
        <v>785</v>
      </c>
      <c r="R48">
        <v>15.0961538461539</v>
      </c>
    </row>
    <row r="49" spans="1:18" x14ac:dyDescent="0.25">
      <c r="A49">
        <v>4</v>
      </c>
      <c r="B49">
        <v>3</v>
      </c>
      <c r="C49">
        <v>2</v>
      </c>
      <c r="D49">
        <v>2</v>
      </c>
      <c r="E49">
        <v>2</v>
      </c>
      <c r="F49">
        <v>0</v>
      </c>
      <c r="G49">
        <v>0</v>
      </c>
      <c r="H49">
        <v>1</v>
      </c>
      <c r="I49">
        <v>3</v>
      </c>
      <c r="J49">
        <v>4</v>
      </c>
      <c r="K49">
        <v>4</v>
      </c>
      <c r="L49">
        <v>0</v>
      </c>
      <c r="M49">
        <v>2</v>
      </c>
      <c r="N49">
        <v>3</v>
      </c>
      <c r="O49">
        <v>2</v>
      </c>
      <c r="P49">
        <v>3</v>
      </c>
      <c r="Q49">
        <v>24</v>
      </c>
      <c r="R49">
        <v>0.46153846153846201</v>
      </c>
    </row>
    <row r="50" spans="1:18" x14ac:dyDescent="0.25">
      <c r="A50">
        <v>4</v>
      </c>
      <c r="B50">
        <v>3</v>
      </c>
      <c r="C50">
        <v>3</v>
      </c>
      <c r="D50">
        <v>1</v>
      </c>
      <c r="E50">
        <v>234</v>
      </c>
      <c r="F50">
        <v>218</v>
      </c>
      <c r="G50">
        <v>228</v>
      </c>
      <c r="H50">
        <v>191</v>
      </c>
      <c r="I50">
        <v>165</v>
      </c>
      <c r="J50">
        <v>262</v>
      </c>
      <c r="K50">
        <v>183</v>
      </c>
      <c r="L50">
        <v>265</v>
      </c>
      <c r="M50">
        <v>244</v>
      </c>
      <c r="N50">
        <v>294</v>
      </c>
      <c r="O50">
        <v>227</v>
      </c>
      <c r="P50">
        <v>242</v>
      </c>
      <c r="Q50">
        <v>2753</v>
      </c>
      <c r="R50">
        <v>52.942307692307701</v>
      </c>
    </row>
    <row r="51" spans="1:18" x14ac:dyDescent="0.25">
      <c r="A51">
        <v>4</v>
      </c>
      <c r="B51">
        <v>3</v>
      </c>
      <c r="C51">
        <v>4</v>
      </c>
      <c r="D51">
        <v>2</v>
      </c>
      <c r="E51">
        <v>8</v>
      </c>
      <c r="F51">
        <v>7</v>
      </c>
      <c r="G51">
        <v>4</v>
      </c>
      <c r="H51">
        <v>6</v>
      </c>
      <c r="I51">
        <v>4</v>
      </c>
      <c r="J51">
        <v>14</v>
      </c>
      <c r="K51">
        <v>13</v>
      </c>
      <c r="L51">
        <v>13</v>
      </c>
      <c r="M51">
        <v>9</v>
      </c>
      <c r="N51">
        <v>16</v>
      </c>
      <c r="O51">
        <v>13</v>
      </c>
      <c r="P51">
        <v>16</v>
      </c>
      <c r="Q51">
        <v>123</v>
      </c>
      <c r="R51">
        <v>2.3653846153846199</v>
      </c>
    </row>
    <row r="52" spans="1:18" x14ac:dyDescent="0.25">
      <c r="A52">
        <v>4</v>
      </c>
      <c r="B52">
        <v>5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4</v>
      </c>
      <c r="B53">
        <v>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5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5</v>
      </c>
      <c r="C55">
        <v>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</v>
      </c>
      <c r="B56">
        <v>1</v>
      </c>
      <c r="C56">
        <v>1</v>
      </c>
      <c r="D56">
        <v>1</v>
      </c>
      <c r="E56">
        <v>77</v>
      </c>
      <c r="F56">
        <v>1</v>
      </c>
      <c r="G56">
        <v>3</v>
      </c>
      <c r="H56">
        <v>1</v>
      </c>
      <c r="I56">
        <v>4</v>
      </c>
      <c r="J56">
        <v>1</v>
      </c>
      <c r="K56">
        <v>4</v>
      </c>
      <c r="L56">
        <v>3</v>
      </c>
      <c r="M56">
        <v>6</v>
      </c>
      <c r="N56">
        <v>13</v>
      </c>
      <c r="O56">
        <v>18</v>
      </c>
      <c r="P56">
        <v>57</v>
      </c>
      <c r="Q56">
        <v>188</v>
      </c>
      <c r="R56">
        <v>3.6153846153846199</v>
      </c>
    </row>
    <row r="57" spans="1:18" x14ac:dyDescent="0.25">
      <c r="A57">
        <v>5</v>
      </c>
      <c r="B57">
        <v>1</v>
      </c>
      <c r="C57">
        <v>3</v>
      </c>
      <c r="D57">
        <v>1</v>
      </c>
      <c r="E57">
        <v>165</v>
      </c>
      <c r="F57">
        <v>250</v>
      </c>
      <c r="G57">
        <v>246</v>
      </c>
      <c r="H57">
        <v>161</v>
      </c>
      <c r="I57">
        <v>263</v>
      </c>
      <c r="J57">
        <v>170</v>
      </c>
      <c r="K57">
        <v>303</v>
      </c>
      <c r="L57">
        <v>260</v>
      </c>
      <c r="M57">
        <v>185</v>
      </c>
      <c r="N57">
        <v>297</v>
      </c>
      <c r="O57">
        <v>175</v>
      </c>
      <c r="P57">
        <v>178</v>
      </c>
      <c r="Q57">
        <v>2653</v>
      </c>
      <c r="R57">
        <v>51.019230769230802</v>
      </c>
    </row>
    <row r="58" spans="1:18" x14ac:dyDescent="0.25">
      <c r="A58">
        <v>5</v>
      </c>
      <c r="B58">
        <v>1</v>
      </c>
      <c r="C58">
        <v>4</v>
      </c>
      <c r="D58">
        <v>2</v>
      </c>
      <c r="E58">
        <v>110</v>
      </c>
      <c r="F58">
        <v>122</v>
      </c>
      <c r="G58">
        <v>43</v>
      </c>
      <c r="H58">
        <v>1</v>
      </c>
      <c r="I58">
        <v>20</v>
      </c>
      <c r="J58">
        <v>74</v>
      </c>
      <c r="K58">
        <v>55</v>
      </c>
      <c r="L58">
        <v>178</v>
      </c>
      <c r="M58">
        <v>21</v>
      </c>
      <c r="N58">
        <v>49</v>
      </c>
      <c r="O58">
        <v>23</v>
      </c>
      <c r="P58">
        <v>40</v>
      </c>
      <c r="Q58">
        <v>736</v>
      </c>
      <c r="R58">
        <v>14.153846153846199</v>
      </c>
    </row>
    <row r="59" spans="1:18" x14ac:dyDescent="0.25">
      <c r="A59">
        <v>5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</v>
      </c>
      <c r="B60">
        <v>2</v>
      </c>
      <c r="C60">
        <v>3</v>
      </c>
      <c r="D60">
        <v>1</v>
      </c>
      <c r="E60">
        <v>37</v>
      </c>
      <c r="F60">
        <v>53</v>
      </c>
      <c r="G60">
        <v>68</v>
      </c>
      <c r="H60">
        <v>30</v>
      </c>
      <c r="I60">
        <v>0</v>
      </c>
      <c r="J60">
        <v>37</v>
      </c>
      <c r="K60">
        <v>37</v>
      </c>
      <c r="L60">
        <v>7</v>
      </c>
      <c r="M60">
        <v>37</v>
      </c>
      <c r="N60">
        <v>91</v>
      </c>
      <c r="O60">
        <v>129</v>
      </c>
      <c r="P60">
        <v>68</v>
      </c>
      <c r="Q60">
        <v>594</v>
      </c>
      <c r="R60">
        <v>11.4230769230769</v>
      </c>
    </row>
    <row r="61" spans="1:18" x14ac:dyDescent="0.25">
      <c r="A61">
        <v>5</v>
      </c>
      <c r="B61">
        <v>2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15</v>
      </c>
      <c r="K61">
        <v>0</v>
      </c>
      <c r="L61">
        <v>0</v>
      </c>
      <c r="M61">
        <v>0</v>
      </c>
      <c r="N61">
        <v>22</v>
      </c>
      <c r="O61">
        <v>7</v>
      </c>
      <c r="P61">
        <v>0</v>
      </c>
      <c r="Q61">
        <v>44</v>
      </c>
      <c r="R61">
        <v>0.84615384615384603</v>
      </c>
    </row>
    <row r="62" spans="1:18" x14ac:dyDescent="0.25">
      <c r="A62">
        <v>5</v>
      </c>
      <c r="B62">
        <v>3</v>
      </c>
      <c r="C62">
        <v>1</v>
      </c>
      <c r="D62">
        <v>1</v>
      </c>
      <c r="E62">
        <v>40</v>
      </c>
      <c r="F62">
        <v>31</v>
      </c>
      <c r="G62">
        <v>37</v>
      </c>
      <c r="H62">
        <v>75</v>
      </c>
      <c r="I62">
        <v>43</v>
      </c>
      <c r="J62">
        <v>34</v>
      </c>
      <c r="K62">
        <v>0</v>
      </c>
      <c r="L62">
        <v>78</v>
      </c>
      <c r="M62">
        <v>81</v>
      </c>
      <c r="N62">
        <v>90</v>
      </c>
      <c r="O62">
        <v>40</v>
      </c>
      <c r="P62">
        <v>25</v>
      </c>
      <c r="Q62">
        <v>574</v>
      </c>
      <c r="R62">
        <v>11.038461538461499</v>
      </c>
    </row>
    <row r="63" spans="1:18" x14ac:dyDescent="0.25">
      <c r="A63">
        <v>5</v>
      </c>
      <c r="B63">
        <v>3</v>
      </c>
      <c r="C63">
        <v>2</v>
      </c>
      <c r="D63">
        <v>2</v>
      </c>
      <c r="E63">
        <v>6</v>
      </c>
      <c r="F63">
        <v>15</v>
      </c>
      <c r="G63">
        <v>6</v>
      </c>
      <c r="H63">
        <v>18</v>
      </c>
      <c r="I63">
        <v>3</v>
      </c>
      <c r="J63">
        <v>6</v>
      </c>
      <c r="K63">
        <v>0</v>
      </c>
      <c r="L63">
        <v>6</v>
      </c>
      <c r="M63">
        <v>9</v>
      </c>
      <c r="N63">
        <v>9</v>
      </c>
      <c r="O63">
        <v>0</v>
      </c>
      <c r="P63">
        <v>9</v>
      </c>
      <c r="Q63">
        <v>87</v>
      </c>
      <c r="R63">
        <v>1.67307692307692</v>
      </c>
    </row>
    <row r="64" spans="1:18" x14ac:dyDescent="0.25">
      <c r="A64">
        <v>5</v>
      </c>
      <c r="B64">
        <v>3</v>
      </c>
      <c r="C64">
        <v>3</v>
      </c>
      <c r="D64">
        <v>1</v>
      </c>
      <c r="E64">
        <v>125</v>
      </c>
      <c r="F64">
        <v>212</v>
      </c>
      <c r="G64">
        <v>218</v>
      </c>
      <c r="H64">
        <v>159</v>
      </c>
      <c r="I64">
        <v>253</v>
      </c>
      <c r="J64">
        <v>150</v>
      </c>
      <c r="K64">
        <v>147</v>
      </c>
      <c r="L64">
        <v>65</v>
      </c>
      <c r="M64">
        <v>187</v>
      </c>
      <c r="N64">
        <v>315</v>
      </c>
      <c r="O64">
        <v>272</v>
      </c>
      <c r="P64">
        <v>237</v>
      </c>
      <c r="Q64">
        <v>2340</v>
      </c>
      <c r="R64">
        <v>45</v>
      </c>
    </row>
    <row r="65" spans="1:18" x14ac:dyDescent="0.25">
      <c r="A65">
        <v>5</v>
      </c>
      <c r="B65">
        <v>3</v>
      </c>
      <c r="C65">
        <v>4</v>
      </c>
      <c r="D65">
        <v>2</v>
      </c>
      <c r="E65">
        <v>90</v>
      </c>
      <c r="F65">
        <v>193</v>
      </c>
      <c r="G65">
        <v>287</v>
      </c>
      <c r="H65">
        <v>128</v>
      </c>
      <c r="I65">
        <v>40</v>
      </c>
      <c r="J65">
        <v>93</v>
      </c>
      <c r="K65">
        <v>131</v>
      </c>
      <c r="L65">
        <v>84</v>
      </c>
      <c r="M65">
        <v>40</v>
      </c>
      <c r="N65">
        <v>118</v>
      </c>
      <c r="O65">
        <v>71</v>
      </c>
      <c r="P65">
        <v>93</v>
      </c>
      <c r="Q65">
        <v>1368</v>
      </c>
      <c r="R65">
        <v>26.307692307692299</v>
      </c>
    </row>
    <row r="66" spans="1:18" x14ac:dyDescent="0.25">
      <c r="A66">
        <v>5</v>
      </c>
      <c r="B66">
        <v>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5</v>
      </c>
      <c r="B67">
        <v>4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5</v>
      </c>
      <c r="B68">
        <v>4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5</v>
      </c>
      <c r="B69">
        <v>4</v>
      </c>
      <c r="C69">
        <v>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2" spans="1:18" x14ac:dyDescent="0.25">
      <c r="A72" t="s">
        <v>147</v>
      </c>
      <c r="E72" t="s">
        <v>80</v>
      </c>
    </row>
    <row r="73" spans="1:18" x14ac:dyDescent="0.25">
      <c r="A73" t="s">
        <v>76</v>
      </c>
      <c r="B73" t="s">
        <v>77</v>
      </c>
      <c r="C73" t="s">
        <v>78</v>
      </c>
      <c r="D73" t="s">
        <v>79</v>
      </c>
      <c r="E73">
        <v>1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N73">
        <v>10</v>
      </c>
      <c r="O73">
        <v>11</v>
      </c>
      <c r="P73">
        <v>12</v>
      </c>
      <c r="Q73" t="s">
        <v>155</v>
      </c>
    </row>
    <row r="74" spans="1:18" x14ac:dyDescent="0.25">
      <c r="A74">
        <v>1</v>
      </c>
      <c r="B74">
        <v>2</v>
      </c>
      <c r="C74">
        <v>1</v>
      </c>
      <c r="D74">
        <v>1</v>
      </c>
      <c r="E74">
        <v>14.0432062197867</v>
      </c>
      <c r="F74">
        <v>15.8330266203478</v>
      </c>
      <c r="G74">
        <v>53.006219555077301</v>
      </c>
      <c r="H74">
        <v>39.789084289395703</v>
      </c>
      <c r="I74">
        <v>38.136942381185499</v>
      </c>
      <c r="J74">
        <v>47.774436845745001</v>
      </c>
      <c r="K74">
        <v>46.259973429885598</v>
      </c>
      <c r="L74">
        <v>26.158913546661498</v>
      </c>
      <c r="M74">
        <v>16.796776066803702</v>
      </c>
      <c r="N74">
        <v>11.564993357471399</v>
      </c>
      <c r="O74">
        <v>17.898204005610499</v>
      </c>
      <c r="P74">
        <v>14.456241696839299</v>
      </c>
      <c r="Q74">
        <v>341.71801801481001</v>
      </c>
    </row>
    <row r="75" spans="1:18" x14ac:dyDescent="0.25">
      <c r="A75">
        <v>1</v>
      </c>
      <c r="B75">
        <v>2</v>
      </c>
      <c r="C75">
        <v>3</v>
      </c>
      <c r="D75">
        <v>1</v>
      </c>
      <c r="E75">
        <v>15.8330266203478</v>
      </c>
      <c r="F75">
        <v>19.6880244061716</v>
      </c>
      <c r="G75">
        <v>35.934086503571898</v>
      </c>
      <c r="H75">
        <v>25.3328425925564</v>
      </c>
      <c r="I75">
        <v>19.825702898522401</v>
      </c>
      <c r="J75">
        <v>20.927130837329202</v>
      </c>
      <c r="K75">
        <v>19.6880244061716</v>
      </c>
      <c r="L75">
        <v>26.847306008415799</v>
      </c>
      <c r="M75">
        <v>33.1805166565549</v>
      </c>
      <c r="N75">
        <v>26.571949023714101</v>
      </c>
      <c r="O75">
        <v>34.1442661030108</v>
      </c>
      <c r="P75">
        <v>28.774804901327698</v>
      </c>
      <c r="Q75">
        <v>306.747680957694</v>
      </c>
    </row>
    <row r="76" spans="1:18" x14ac:dyDescent="0.25">
      <c r="A76">
        <v>1</v>
      </c>
      <c r="B76">
        <v>2</v>
      </c>
      <c r="C76">
        <v>4</v>
      </c>
      <c r="D76">
        <v>2</v>
      </c>
      <c r="E76">
        <v>0.55071396940340001</v>
      </c>
      <c r="F76">
        <v>0.55071396940340001</v>
      </c>
      <c r="G76">
        <v>0.55071396940340001</v>
      </c>
      <c r="H76">
        <v>0.2753569847017</v>
      </c>
      <c r="I76">
        <v>0</v>
      </c>
      <c r="J76">
        <v>0</v>
      </c>
      <c r="K76">
        <v>0.2753569847017</v>
      </c>
      <c r="L76">
        <v>0.13767849235085</v>
      </c>
      <c r="M76">
        <v>0.82607095410510101</v>
      </c>
      <c r="N76">
        <v>0.13767849235085</v>
      </c>
      <c r="O76">
        <v>0.68839246175424995</v>
      </c>
      <c r="P76">
        <v>0.2753569847017</v>
      </c>
      <c r="Q76">
        <v>4.26803326287635</v>
      </c>
    </row>
    <row r="77" spans="1:18" x14ac:dyDescent="0.25">
      <c r="A77">
        <v>1</v>
      </c>
      <c r="B77">
        <v>3</v>
      </c>
      <c r="C77">
        <v>1</v>
      </c>
      <c r="D77">
        <v>1</v>
      </c>
      <c r="E77">
        <v>16.623400285450799</v>
      </c>
      <c r="F77">
        <v>15.792230271178299</v>
      </c>
      <c r="G77">
        <v>41.974085720763199</v>
      </c>
      <c r="H77">
        <v>16.623400285450799</v>
      </c>
      <c r="I77">
        <v>14.5454752497694</v>
      </c>
      <c r="J77">
        <v>9.1428701569979296</v>
      </c>
      <c r="K77">
        <v>15.792230271178299</v>
      </c>
      <c r="L77">
        <v>17.454570299723301</v>
      </c>
      <c r="M77">
        <v>6.64936011418032</v>
      </c>
      <c r="N77">
        <v>19.1169103282684</v>
      </c>
      <c r="O77">
        <v>10.3896251784067</v>
      </c>
      <c r="P77">
        <v>27.428610470993799</v>
      </c>
      <c r="Q77">
        <v>211.53276863236101</v>
      </c>
    </row>
    <row r="78" spans="1:18" x14ac:dyDescent="0.25">
      <c r="A78">
        <v>1</v>
      </c>
      <c r="B78">
        <v>3</v>
      </c>
      <c r="C78">
        <v>3</v>
      </c>
      <c r="D78">
        <v>1</v>
      </c>
      <c r="E78">
        <v>241.454889146173</v>
      </c>
      <c r="F78">
        <v>370.70182636555302</v>
      </c>
      <c r="G78">
        <v>327.480985623381</v>
      </c>
      <c r="H78">
        <v>539.42933926287799</v>
      </c>
      <c r="I78">
        <v>187.428838218458</v>
      </c>
      <c r="J78">
        <v>358.64986115860103</v>
      </c>
      <c r="K78">
        <v>300.05237515238701</v>
      </c>
      <c r="L78">
        <v>331.22125068760698</v>
      </c>
      <c r="M78">
        <v>479.169513228119</v>
      </c>
      <c r="N78">
        <v>603.84501536899995</v>
      </c>
      <c r="O78">
        <v>471.27339809252999</v>
      </c>
      <c r="P78">
        <v>447.585052685763</v>
      </c>
      <c r="Q78">
        <v>4658.2923449904501</v>
      </c>
    </row>
    <row r="79" spans="1:18" x14ac:dyDescent="0.25">
      <c r="A79">
        <v>1</v>
      </c>
      <c r="B79">
        <v>3</v>
      </c>
      <c r="C79">
        <v>4</v>
      </c>
      <c r="D79">
        <v>2</v>
      </c>
      <c r="E79">
        <v>0</v>
      </c>
      <c r="F79">
        <v>23.2727603996311</v>
      </c>
      <c r="G79">
        <v>2.4935100428176198</v>
      </c>
      <c r="H79">
        <v>5.4026050927715099</v>
      </c>
      <c r="I79">
        <v>2.9090950499538901</v>
      </c>
      <c r="J79">
        <v>2.0779250356813499</v>
      </c>
      <c r="K79">
        <v>4.1558500713626998</v>
      </c>
      <c r="L79">
        <v>3.7402650642264299</v>
      </c>
      <c r="M79">
        <v>5.8181900999077802</v>
      </c>
      <c r="N79">
        <v>7.4805301284528598</v>
      </c>
      <c r="O79">
        <v>9.1428701569979296</v>
      </c>
      <c r="P79">
        <v>16.623400285450799</v>
      </c>
      <c r="Q79">
        <v>83.117001427253896</v>
      </c>
    </row>
    <row r="80" spans="1:18" x14ac:dyDescent="0.25">
      <c r="A80">
        <v>1</v>
      </c>
      <c r="B80">
        <v>4</v>
      </c>
      <c r="C80">
        <v>1</v>
      </c>
      <c r="D80">
        <v>1</v>
      </c>
      <c r="E80">
        <v>65.014211880692599</v>
      </c>
      <c r="F80">
        <v>73.427815771135201</v>
      </c>
      <c r="G80">
        <v>70.3683234473379</v>
      </c>
      <c r="H80">
        <v>76.487308094932501</v>
      </c>
      <c r="I80">
        <v>24.475938590378401</v>
      </c>
      <c r="J80">
        <v>99.433500523412206</v>
      </c>
      <c r="K80">
        <v>96.374008199614906</v>
      </c>
      <c r="L80">
        <v>106.31735825195599</v>
      </c>
      <c r="M80">
        <v>55.070861828351397</v>
      </c>
      <c r="N80">
        <v>55.070861828351397</v>
      </c>
      <c r="O80">
        <v>71.133196528287201</v>
      </c>
      <c r="P80">
        <v>64.249338799743299</v>
      </c>
      <c r="Q80">
        <v>857.42272374419304</v>
      </c>
    </row>
    <row r="81" spans="1:17" x14ac:dyDescent="0.25">
      <c r="A81">
        <v>1</v>
      </c>
      <c r="B81">
        <v>4</v>
      </c>
      <c r="C81">
        <v>2</v>
      </c>
      <c r="D81">
        <v>2</v>
      </c>
      <c r="E81">
        <v>0.76487308094932505</v>
      </c>
      <c r="F81">
        <v>2.6770557833226398</v>
      </c>
      <c r="G81">
        <v>3.0594923237973002</v>
      </c>
      <c r="H81">
        <v>1.14730962142399</v>
      </c>
      <c r="I81">
        <v>0.38243654047466202</v>
      </c>
      <c r="J81">
        <v>1.5297461618986501</v>
      </c>
      <c r="K81">
        <v>0.76487308094932505</v>
      </c>
      <c r="L81">
        <v>0</v>
      </c>
      <c r="M81">
        <v>1.5297461618986501</v>
      </c>
      <c r="N81">
        <v>1.14730962142399</v>
      </c>
      <c r="O81">
        <v>0.38243654047466202</v>
      </c>
      <c r="P81">
        <v>6.8838577285439202</v>
      </c>
      <c r="Q81">
        <v>20.269136645157101</v>
      </c>
    </row>
    <row r="82" spans="1:17" x14ac:dyDescent="0.25">
      <c r="A82">
        <v>1</v>
      </c>
      <c r="B82">
        <v>4</v>
      </c>
      <c r="C82">
        <v>3</v>
      </c>
      <c r="D82">
        <v>1</v>
      </c>
      <c r="E82">
        <v>1745.44037072636</v>
      </c>
      <c r="F82">
        <v>1777.9474766667099</v>
      </c>
      <c r="G82">
        <v>2341.65893732636</v>
      </c>
      <c r="H82">
        <v>2303.0328467384202</v>
      </c>
      <c r="I82">
        <v>1092.23875959564</v>
      </c>
      <c r="J82">
        <v>2268.2311215552199</v>
      </c>
      <c r="K82">
        <v>2267.4662484742698</v>
      </c>
      <c r="L82">
        <v>2740.5402490414299</v>
      </c>
      <c r="M82">
        <v>1444.84524991328</v>
      </c>
      <c r="N82">
        <v>1839.1373231426501</v>
      </c>
      <c r="O82">
        <v>1661.30433182193</v>
      </c>
      <c r="P82">
        <v>1730.5253456478499</v>
      </c>
      <c r="Q82">
        <v>23212.368260650099</v>
      </c>
    </row>
    <row r="83" spans="1:17" x14ac:dyDescent="0.25">
      <c r="A83">
        <v>1</v>
      </c>
      <c r="B83">
        <v>4</v>
      </c>
      <c r="C83">
        <v>4</v>
      </c>
      <c r="D83">
        <v>2</v>
      </c>
      <c r="E83">
        <v>3.82436540474662</v>
      </c>
      <c r="F83">
        <v>43.597765614111502</v>
      </c>
      <c r="G83">
        <v>97.138881280564206</v>
      </c>
      <c r="H83">
        <v>64.631775340217899</v>
      </c>
      <c r="I83">
        <v>40.920709830788901</v>
      </c>
      <c r="J83">
        <v>9.9433500523412199</v>
      </c>
      <c r="K83">
        <v>8.4136038904425696</v>
      </c>
      <c r="L83">
        <v>8.4136038904425696</v>
      </c>
      <c r="M83">
        <v>65.014211880692599</v>
      </c>
      <c r="N83">
        <v>34.036852102245</v>
      </c>
      <c r="O83">
        <v>43.980202154586202</v>
      </c>
      <c r="P83">
        <v>70.750759987812501</v>
      </c>
      <c r="Q83">
        <v>490.66608142899202</v>
      </c>
    </row>
    <row r="84" spans="1:17" x14ac:dyDescent="0.25">
      <c r="A84">
        <v>1</v>
      </c>
      <c r="B84">
        <v>5</v>
      </c>
      <c r="C84">
        <v>1</v>
      </c>
      <c r="D84">
        <v>1</v>
      </c>
      <c r="E84">
        <v>1.3983548766157501</v>
      </c>
      <c r="F84">
        <v>1.3983548766157501</v>
      </c>
      <c r="G84">
        <v>1.3983548766157501</v>
      </c>
      <c r="H84">
        <v>0</v>
      </c>
      <c r="I84">
        <v>1.3983548766157501</v>
      </c>
      <c r="J84">
        <v>1.3983548766157501</v>
      </c>
      <c r="K84">
        <v>2.79670975323149</v>
      </c>
      <c r="L84">
        <v>0</v>
      </c>
      <c r="M84">
        <v>0</v>
      </c>
      <c r="N84">
        <v>6.99177438307873</v>
      </c>
      <c r="O84">
        <v>1.3983548766157501</v>
      </c>
      <c r="P84">
        <v>0</v>
      </c>
      <c r="Q84">
        <v>18.1786133960047</v>
      </c>
    </row>
    <row r="85" spans="1:17" x14ac:dyDescent="0.25">
      <c r="A85">
        <v>1</v>
      </c>
      <c r="B85">
        <v>5</v>
      </c>
      <c r="C85">
        <v>3</v>
      </c>
      <c r="D85">
        <v>1</v>
      </c>
      <c r="E85">
        <v>40.552291421856602</v>
      </c>
      <c r="F85">
        <v>36.357226792009399</v>
      </c>
      <c r="G85">
        <v>54.535840188014099</v>
      </c>
      <c r="H85">
        <v>57.332549941245603</v>
      </c>
      <c r="I85">
        <v>33.560517038777903</v>
      </c>
      <c r="J85">
        <v>34.958871915393701</v>
      </c>
      <c r="K85">
        <v>85.299647473560498</v>
      </c>
      <c r="L85">
        <v>11.186839012926001</v>
      </c>
      <c r="M85">
        <v>30.763807285546399</v>
      </c>
      <c r="N85">
        <v>76.909518213865994</v>
      </c>
      <c r="O85">
        <v>51.739130434782602</v>
      </c>
      <c r="P85">
        <v>72.714453584018798</v>
      </c>
      <c r="Q85">
        <v>585.91069330199798</v>
      </c>
    </row>
    <row r="86" spans="1:17" x14ac:dyDescent="0.25">
      <c r="A86">
        <v>2</v>
      </c>
      <c r="B86">
        <v>1</v>
      </c>
      <c r="C86">
        <v>1</v>
      </c>
      <c r="D86">
        <v>1</v>
      </c>
      <c r="E86">
        <v>172.28638401756501</v>
      </c>
      <c r="F86">
        <v>306.45631139407499</v>
      </c>
      <c r="G86">
        <v>194.393928869376</v>
      </c>
      <c r="H86">
        <v>189.057624939628</v>
      </c>
      <c r="I86">
        <v>234.035043776072</v>
      </c>
      <c r="J86">
        <v>174.57337141602801</v>
      </c>
      <c r="K86">
        <v>247.756968166852</v>
      </c>
      <c r="L86">
        <v>161.61377615806899</v>
      </c>
      <c r="M86">
        <v>125.021977782658</v>
      </c>
      <c r="N86">
        <v>101.389774665204</v>
      </c>
      <c r="O86">
        <v>112.82471165752</v>
      </c>
      <c r="P86">
        <v>183.721321009881</v>
      </c>
      <c r="Q86">
        <v>2203.1311938529302</v>
      </c>
    </row>
    <row r="87" spans="1:17" x14ac:dyDescent="0.25">
      <c r="A87">
        <v>2</v>
      </c>
      <c r="B87">
        <v>1</v>
      </c>
      <c r="C87">
        <v>2</v>
      </c>
      <c r="D87">
        <v>2</v>
      </c>
      <c r="E87">
        <v>5.3363039297475803</v>
      </c>
      <c r="F87">
        <v>13.721924390779501</v>
      </c>
      <c r="G87">
        <v>10.6726078594952</v>
      </c>
      <c r="H87">
        <v>3.8116456641054102</v>
      </c>
      <c r="I87">
        <v>2.2869873984632498</v>
      </c>
      <c r="J87">
        <v>3.04931653128433</v>
      </c>
      <c r="K87">
        <v>6.09863306256866</v>
      </c>
      <c r="L87">
        <v>2.2869873984632498</v>
      </c>
      <c r="M87">
        <v>12.1972661251373</v>
      </c>
      <c r="N87">
        <v>18.295899187705999</v>
      </c>
      <c r="O87">
        <v>5.3363039297475803</v>
      </c>
      <c r="P87">
        <v>10.6726078594952</v>
      </c>
      <c r="Q87">
        <v>93.766483336993105</v>
      </c>
    </row>
    <row r="88" spans="1:17" x14ac:dyDescent="0.25">
      <c r="A88">
        <v>2</v>
      </c>
      <c r="B88">
        <v>1</v>
      </c>
      <c r="C88">
        <v>3</v>
      </c>
      <c r="D88">
        <v>1</v>
      </c>
      <c r="E88">
        <v>761.56680368826096</v>
      </c>
      <c r="F88">
        <v>832.46341304062196</v>
      </c>
      <c r="G88">
        <v>728.02432184413396</v>
      </c>
      <c r="H88">
        <v>747.08255016466103</v>
      </c>
      <c r="I88">
        <v>963.58402388584796</v>
      </c>
      <c r="J88">
        <v>670.84963688255198</v>
      </c>
      <c r="K88">
        <v>862.95657835346503</v>
      </c>
      <c r="L88">
        <v>870.57986968167597</v>
      </c>
      <c r="M88">
        <v>914.79495938529897</v>
      </c>
      <c r="N88">
        <v>553.45095042810601</v>
      </c>
      <c r="O88">
        <v>776.81338634468295</v>
      </c>
      <c r="P88">
        <v>821.79080518112698</v>
      </c>
      <c r="Q88">
        <v>9503.9572988804302</v>
      </c>
    </row>
    <row r="89" spans="1:17" x14ac:dyDescent="0.25">
      <c r="A89">
        <v>2</v>
      </c>
      <c r="B89">
        <v>1</v>
      </c>
      <c r="C89">
        <v>4</v>
      </c>
      <c r="D89">
        <v>2</v>
      </c>
      <c r="E89">
        <v>61.748659758507699</v>
      </c>
      <c r="F89">
        <v>40.403444039517403</v>
      </c>
      <c r="G89">
        <v>25.156861383095698</v>
      </c>
      <c r="H89">
        <v>16.7712409220638</v>
      </c>
      <c r="I89">
        <v>21.3452157189903</v>
      </c>
      <c r="J89">
        <v>15.246582656421699</v>
      </c>
      <c r="K89">
        <v>44.215089703622802</v>
      </c>
      <c r="L89">
        <v>41.165773172338497</v>
      </c>
      <c r="M89">
        <v>60.986330625686598</v>
      </c>
      <c r="N89">
        <v>39.641114906696302</v>
      </c>
      <c r="O89">
        <v>41.928102305159499</v>
      </c>
      <c r="P89">
        <v>43.452760570801701</v>
      </c>
      <c r="Q89">
        <v>452.061175762902</v>
      </c>
    </row>
    <row r="90" spans="1:17" x14ac:dyDescent="0.25">
      <c r="A90">
        <v>2</v>
      </c>
      <c r="B90">
        <v>3</v>
      </c>
      <c r="C90">
        <v>1</v>
      </c>
      <c r="D90">
        <v>1</v>
      </c>
      <c r="E90">
        <v>0</v>
      </c>
      <c r="F90">
        <v>0</v>
      </c>
      <c r="G90">
        <v>0</v>
      </c>
      <c r="H90">
        <v>6.6999421848399901E-3</v>
      </c>
      <c r="I90">
        <v>0</v>
      </c>
      <c r="J90">
        <v>6.6999421848399901E-3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1.3399884369679999E-2</v>
      </c>
    </row>
    <row r="91" spans="1:17" x14ac:dyDescent="0.25">
      <c r="A91">
        <v>2</v>
      </c>
      <c r="B91">
        <v>3</v>
      </c>
      <c r="C91">
        <v>3</v>
      </c>
      <c r="D91">
        <v>1</v>
      </c>
      <c r="E91">
        <v>6.6999421848399901E-3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1.3399884369679999E-2</v>
      </c>
      <c r="M91">
        <v>0</v>
      </c>
      <c r="N91">
        <v>0</v>
      </c>
      <c r="O91">
        <v>1.3399884369679999E-2</v>
      </c>
      <c r="P91">
        <v>2.0099826554520001E-2</v>
      </c>
      <c r="Q91">
        <v>5.35995374787199E-2</v>
      </c>
    </row>
    <row r="92" spans="1:17" x14ac:dyDescent="0.25">
      <c r="A92">
        <v>2</v>
      </c>
      <c r="B92">
        <v>4</v>
      </c>
      <c r="C92">
        <v>1</v>
      </c>
      <c r="D92">
        <v>1</v>
      </c>
      <c r="E92">
        <v>221.311598131458</v>
      </c>
      <c r="F92">
        <v>145.22123734831499</v>
      </c>
      <c r="G92">
        <v>204.60883600832901</v>
      </c>
      <c r="H92">
        <v>150.32485910816001</v>
      </c>
      <c r="I92">
        <v>204.14487039379699</v>
      </c>
      <c r="J92">
        <v>305.28937436163301</v>
      </c>
      <c r="K92">
        <v>306.21730559069601</v>
      </c>
      <c r="L92">
        <v>259.82074413755998</v>
      </c>
      <c r="M92">
        <v>151.25279033722299</v>
      </c>
      <c r="N92">
        <v>226.87918550583399</v>
      </c>
      <c r="O92">
        <v>224.09539181864599</v>
      </c>
      <c r="P92">
        <v>212.96021706989299</v>
      </c>
      <c r="Q92">
        <v>2612.1264098115498</v>
      </c>
    </row>
    <row r="93" spans="1:17" x14ac:dyDescent="0.25">
      <c r="A93">
        <v>2</v>
      </c>
      <c r="B93">
        <v>4</v>
      </c>
      <c r="C93">
        <v>2</v>
      </c>
      <c r="D93">
        <v>2</v>
      </c>
      <c r="E93">
        <v>21.806383882973801</v>
      </c>
      <c r="F93">
        <v>3.7117249162508599</v>
      </c>
      <c r="G93">
        <v>2.7837936871881501</v>
      </c>
      <c r="H93">
        <v>2.7837936871881501</v>
      </c>
      <c r="I93">
        <v>6.0315529889076496</v>
      </c>
      <c r="J93">
        <v>12.991037206878</v>
      </c>
      <c r="K93">
        <v>5.5675873743762896</v>
      </c>
      <c r="L93">
        <v>3.2477593017195101</v>
      </c>
      <c r="M93">
        <v>3.7117249162508599</v>
      </c>
      <c r="N93">
        <v>6.0315529889076496</v>
      </c>
      <c r="O93">
        <v>6.0315529889076496</v>
      </c>
      <c r="P93">
        <v>4.6396561453135803</v>
      </c>
      <c r="Q93">
        <v>79.338120084862197</v>
      </c>
    </row>
    <row r="94" spans="1:17" x14ac:dyDescent="0.25">
      <c r="A94">
        <v>2</v>
      </c>
      <c r="B94">
        <v>4</v>
      </c>
      <c r="C94">
        <v>3</v>
      </c>
      <c r="D94">
        <v>1</v>
      </c>
      <c r="E94">
        <v>151.71675595175401</v>
      </c>
      <c r="F94">
        <v>167.49158684582</v>
      </c>
      <c r="G94">
        <v>181.41055528176099</v>
      </c>
      <c r="H94">
        <v>171.203311762071</v>
      </c>
      <c r="I94">
        <v>153.10865279534801</v>
      </c>
      <c r="J94">
        <v>249.149535003339</v>
      </c>
      <c r="K94">
        <v>189.29797072879401</v>
      </c>
      <c r="L94">
        <v>205.07280162286</v>
      </c>
      <c r="M94">
        <v>141.50951243206401</v>
      </c>
      <c r="N94">
        <v>180.94658966723</v>
      </c>
      <c r="O94">
        <v>151.25279033722299</v>
      </c>
      <c r="P94">
        <v>166.56365561675699</v>
      </c>
      <c r="Q94">
        <v>2108.7237180450202</v>
      </c>
    </row>
    <row r="95" spans="1:17" x14ac:dyDescent="0.25">
      <c r="A95">
        <v>2</v>
      </c>
      <c r="B95">
        <v>4</v>
      </c>
      <c r="C95">
        <v>4</v>
      </c>
      <c r="D95">
        <v>2</v>
      </c>
      <c r="E95">
        <v>21.342418268442501</v>
      </c>
      <c r="F95">
        <v>19.9505214248484</v>
      </c>
      <c r="G95">
        <v>20.414487039379701</v>
      </c>
      <c r="H95">
        <v>13.4550028214094</v>
      </c>
      <c r="I95">
        <v>5.5675873743762896</v>
      </c>
      <c r="J95">
        <v>39.437077235165397</v>
      </c>
      <c r="K95">
        <v>42.220870922353598</v>
      </c>
      <c r="L95">
        <v>39.9010428496968</v>
      </c>
      <c r="M95">
        <v>4.6396561453135803</v>
      </c>
      <c r="N95">
        <v>12.527071592346701</v>
      </c>
      <c r="O95">
        <v>11.1351747487526</v>
      </c>
      <c r="P95">
        <v>22.734315112036501</v>
      </c>
      <c r="Q95">
        <v>253.32522553412099</v>
      </c>
    </row>
    <row r="96" spans="1:17" x14ac:dyDescent="0.25">
      <c r="A96">
        <v>3</v>
      </c>
      <c r="B96">
        <v>1</v>
      </c>
      <c r="C96">
        <v>1</v>
      </c>
      <c r="D96">
        <v>1</v>
      </c>
      <c r="E96">
        <v>116.131594244067</v>
      </c>
      <c r="F96">
        <v>64.7656967899607</v>
      </c>
      <c r="G96">
        <v>48.813554723467902</v>
      </c>
      <c r="H96">
        <v>50.408768930117198</v>
      </c>
      <c r="I96">
        <v>65.084739631290503</v>
      </c>
      <c r="J96">
        <v>48.813554723467902</v>
      </c>
      <c r="K96">
        <v>89.331995572359602</v>
      </c>
      <c r="L96">
        <v>57.746754280703897</v>
      </c>
      <c r="M96">
        <v>49.770683247457498</v>
      </c>
      <c r="N96">
        <v>55.194411550064999</v>
      </c>
      <c r="O96">
        <v>94.755723874967103</v>
      </c>
      <c r="P96">
        <v>87.098695683050593</v>
      </c>
      <c r="Q96">
        <v>827.91617325097502</v>
      </c>
    </row>
    <row r="97" spans="1:17" x14ac:dyDescent="0.25">
      <c r="A97">
        <v>3</v>
      </c>
      <c r="B97">
        <v>1</v>
      </c>
      <c r="C97">
        <v>3</v>
      </c>
      <c r="D97">
        <v>1</v>
      </c>
      <c r="E97">
        <v>1049.3319051338999</v>
      </c>
      <c r="F97">
        <v>617.66694081460003</v>
      </c>
      <c r="G97">
        <v>612.56225535332305</v>
      </c>
      <c r="H97">
        <v>882.47249911838105</v>
      </c>
      <c r="I97">
        <v>699.97999387770301</v>
      </c>
      <c r="J97">
        <v>561.19635789921597</v>
      </c>
      <c r="K97">
        <v>671.26613815801602</v>
      </c>
      <c r="L97">
        <v>620.85736922789897</v>
      </c>
      <c r="M97">
        <v>727.73672107340099</v>
      </c>
      <c r="N97">
        <v>662.33293860078004</v>
      </c>
      <c r="O97">
        <v>725.50342118409196</v>
      </c>
      <c r="P97">
        <v>858.86332885997103</v>
      </c>
      <c r="Q97">
        <v>8689.7698693012808</v>
      </c>
    </row>
    <row r="98" spans="1:17" x14ac:dyDescent="0.25">
      <c r="A98">
        <v>3</v>
      </c>
      <c r="B98">
        <v>1</v>
      </c>
      <c r="C98">
        <v>4</v>
      </c>
      <c r="D98">
        <v>2</v>
      </c>
      <c r="E98">
        <v>56.470582915384398</v>
      </c>
      <c r="F98">
        <v>27.437684354367601</v>
      </c>
      <c r="G98">
        <v>38.285140959582698</v>
      </c>
      <c r="H98">
        <v>49.132597564797798</v>
      </c>
      <c r="I98">
        <v>32.861412656975098</v>
      </c>
      <c r="J98">
        <v>48.175469040808203</v>
      </c>
      <c r="K98">
        <v>66.679953837939806</v>
      </c>
      <c r="L98">
        <v>66.360910996610002</v>
      </c>
      <c r="M98">
        <v>58.7038828046934</v>
      </c>
      <c r="N98">
        <v>52.6420688194262</v>
      </c>
      <c r="O98">
        <v>51.684940295436597</v>
      </c>
      <c r="P98">
        <v>39.242269483572201</v>
      </c>
      <c r="Q98">
        <v>587.67691372959405</v>
      </c>
    </row>
    <row r="99" spans="1:17" x14ac:dyDescent="0.25">
      <c r="A99">
        <v>3</v>
      </c>
      <c r="B99">
        <v>2</v>
      </c>
      <c r="C99">
        <v>1</v>
      </c>
      <c r="D99">
        <v>1</v>
      </c>
      <c r="E99">
        <v>1.2168223539320001E-2</v>
      </c>
      <c r="F99">
        <v>0</v>
      </c>
      <c r="G99">
        <v>6.0841117696599899E-3</v>
      </c>
      <c r="H99">
        <v>0</v>
      </c>
      <c r="I99">
        <v>0</v>
      </c>
      <c r="J99">
        <v>0</v>
      </c>
      <c r="K99">
        <v>6.0841117696599899E-3</v>
      </c>
      <c r="L99">
        <v>1.2168223539320001E-2</v>
      </c>
      <c r="M99">
        <v>6.0841117696599899E-3</v>
      </c>
      <c r="N99">
        <v>0</v>
      </c>
      <c r="O99">
        <v>0</v>
      </c>
      <c r="P99">
        <v>0</v>
      </c>
      <c r="Q99">
        <v>4.2588782387619997E-2</v>
      </c>
    </row>
    <row r="100" spans="1:17" x14ac:dyDescent="0.25">
      <c r="A100">
        <v>3</v>
      </c>
      <c r="B100">
        <v>2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3</v>
      </c>
      <c r="B101">
        <v>2</v>
      </c>
      <c r="C101">
        <v>3</v>
      </c>
      <c r="D101">
        <v>1</v>
      </c>
      <c r="E101">
        <v>6.0841117696599899E-3</v>
      </c>
      <c r="F101">
        <v>5.4757005926940001E-2</v>
      </c>
      <c r="G101">
        <v>0.17035512955047999</v>
      </c>
      <c r="H101">
        <v>6.6925229466259895E-2</v>
      </c>
      <c r="I101">
        <v>6.0841117696599903E-2</v>
      </c>
      <c r="J101">
        <v>3.6504670617959999E-2</v>
      </c>
      <c r="K101">
        <v>3.6504670617959999E-2</v>
      </c>
      <c r="L101">
        <v>2.4336447078640001E-2</v>
      </c>
      <c r="M101">
        <v>6.0841117696599899E-3</v>
      </c>
      <c r="N101">
        <v>6.0841117696599899E-3</v>
      </c>
      <c r="O101">
        <v>1.2168223539320001E-2</v>
      </c>
      <c r="P101">
        <v>0</v>
      </c>
      <c r="Q101">
        <v>0.48064482980313999</v>
      </c>
    </row>
    <row r="102" spans="1:17" x14ac:dyDescent="0.25">
      <c r="A102">
        <v>3</v>
      </c>
      <c r="B102">
        <v>2</v>
      </c>
      <c r="C102">
        <v>4</v>
      </c>
      <c r="D102">
        <v>2</v>
      </c>
      <c r="E102">
        <v>0</v>
      </c>
      <c r="F102">
        <v>4.2588782387619997E-2</v>
      </c>
      <c r="G102">
        <v>0.10951401185388</v>
      </c>
      <c r="H102">
        <v>1.2168223539320001E-2</v>
      </c>
      <c r="I102">
        <v>6.0841117696599899E-3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6.0841117696599899E-3</v>
      </c>
      <c r="P102">
        <v>0</v>
      </c>
      <c r="Q102">
        <v>0.17643924132013999</v>
      </c>
    </row>
    <row r="103" spans="1:17" x14ac:dyDescent="0.25">
      <c r="A103">
        <v>3</v>
      </c>
      <c r="B103">
        <v>4</v>
      </c>
      <c r="C103">
        <v>1</v>
      </c>
      <c r="D103">
        <v>1</v>
      </c>
      <c r="E103">
        <v>0.88498118388149905</v>
      </c>
      <c r="F103">
        <v>0.95484811945109105</v>
      </c>
      <c r="G103">
        <v>0.86501920229018703</v>
      </c>
      <c r="H103">
        <v>0.49904953978279998</v>
      </c>
      <c r="I103">
        <v>0.565589478420507</v>
      </c>
      <c r="J103">
        <v>0.61882142933067197</v>
      </c>
      <c r="K103">
        <v>0.80513325751625098</v>
      </c>
      <c r="L103">
        <v>0.66207238944518199</v>
      </c>
      <c r="M103">
        <v>0.90161616854092597</v>
      </c>
      <c r="N103">
        <v>0.88498118388149905</v>
      </c>
      <c r="O103">
        <v>0.894962174677155</v>
      </c>
      <c r="P103">
        <v>0.88498118388149905</v>
      </c>
      <c r="Q103">
        <v>9.4220553110992693</v>
      </c>
    </row>
    <row r="104" spans="1:17" x14ac:dyDescent="0.25">
      <c r="A104">
        <v>3</v>
      </c>
      <c r="B104">
        <v>4</v>
      </c>
      <c r="C104">
        <v>2</v>
      </c>
      <c r="D104">
        <v>2</v>
      </c>
      <c r="E104">
        <v>9.9809907956560102E-3</v>
      </c>
      <c r="F104">
        <v>6.65399386377067E-3</v>
      </c>
      <c r="G104">
        <v>1.6634984659426699E-2</v>
      </c>
      <c r="H104">
        <v>9.9809907956560102E-3</v>
      </c>
      <c r="I104">
        <v>1.33079877275413E-2</v>
      </c>
      <c r="J104">
        <v>1.6634984659426699E-2</v>
      </c>
      <c r="K104">
        <v>3.3269969318853402E-3</v>
      </c>
      <c r="L104">
        <v>3.3269969318853402E-3</v>
      </c>
      <c r="M104">
        <v>4.32509601145094E-2</v>
      </c>
      <c r="N104">
        <v>9.9809907956560102E-3</v>
      </c>
      <c r="O104">
        <v>1.6634984659426699E-2</v>
      </c>
      <c r="P104">
        <v>2.32889785231974E-2</v>
      </c>
      <c r="Q104">
        <v>0.17300384045803699</v>
      </c>
    </row>
    <row r="105" spans="1:17" x14ac:dyDescent="0.25">
      <c r="A105">
        <v>3</v>
      </c>
      <c r="B105">
        <v>4</v>
      </c>
      <c r="C105">
        <v>3</v>
      </c>
      <c r="D105">
        <v>1</v>
      </c>
      <c r="E105">
        <v>2.9310842969909801</v>
      </c>
      <c r="F105">
        <v>2.4353617541400698</v>
      </c>
      <c r="G105">
        <v>2.0427761161775999</v>
      </c>
      <c r="H105">
        <v>2.2490499259544898</v>
      </c>
      <c r="I105">
        <v>1.5470535733266799</v>
      </c>
      <c r="J105">
        <v>2.4553237357313802</v>
      </c>
      <c r="K105">
        <v>2.4220537664125201</v>
      </c>
      <c r="L105">
        <v>1.8464832971963601</v>
      </c>
      <c r="M105">
        <v>1.76663537083111</v>
      </c>
      <c r="N105">
        <v>2.02946812845006</v>
      </c>
      <c r="O105">
        <v>2.31558986459219</v>
      </c>
      <c r="P105">
        <v>2.17585599345301</v>
      </c>
      <c r="Q105">
        <v>26.216735823256499</v>
      </c>
    </row>
    <row r="106" spans="1:17" x14ac:dyDescent="0.25">
      <c r="A106">
        <v>3</v>
      </c>
      <c r="B106">
        <v>4</v>
      </c>
      <c r="C106">
        <v>4</v>
      </c>
      <c r="D106">
        <v>2</v>
      </c>
      <c r="E106">
        <v>2.32889785231974E-2</v>
      </c>
      <c r="F106">
        <v>4.9904953978280001E-2</v>
      </c>
      <c r="G106">
        <v>3.6596966250738702E-2</v>
      </c>
      <c r="H106">
        <v>2.32889785231974E-2</v>
      </c>
      <c r="I106">
        <v>0.13973387113918401</v>
      </c>
      <c r="J106">
        <v>0.19629281898123499</v>
      </c>
      <c r="K106">
        <v>4.9904953978280001E-2</v>
      </c>
      <c r="L106">
        <v>0.106463901820331</v>
      </c>
      <c r="M106">
        <v>0.123098886479757</v>
      </c>
      <c r="N106">
        <v>1.33079877275413E-2</v>
      </c>
      <c r="O106">
        <v>5.9885944773936002E-2</v>
      </c>
      <c r="P106">
        <v>2.9942972386968001E-2</v>
      </c>
      <c r="Q106">
        <v>0.85171121456264598</v>
      </c>
    </row>
    <row r="107" spans="1:17" x14ac:dyDescent="0.25">
      <c r="A107">
        <v>3</v>
      </c>
      <c r="B107">
        <v>5</v>
      </c>
      <c r="C107">
        <v>1</v>
      </c>
      <c r="D107">
        <v>1</v>
      </c>
      <c r="E107">
        <v>30.563165905631699</v>
      </c>
      <c r="F107">
        <v>35.147640791476398</v>
      </c>
      <c r="G107">
        <v>44.316590563165903</v>
      </c>
      <c r="H107">
        <v>45.844748858447502</v>
      </c>
      <c r="I107">
        <v>27.5068493150685</v>
      </c>
      <c r="J107">
        <v>32.091324200913199</v>
      </c>
      <c r="K107">
        <v>47.372907153729102</v>
      </c>
      <c r="L107">
        <v>0</v>
      </c>
      <c r="M107">
        <v>21.394216133942201</v>
      </c>
      <c r="N107">
        <v>24.450532724505301</v>
      </c>
      <c r="O107">
        <v>44.316590563165903</v>
      </c>
      <c r="P107">
        <v>22.922374429223701</v>
      </c>
      <c r="Q107">
        <v>375.92694063926899</v>
      </c>
    </row>
    <row r="108" spans="1:17" x14ac:dyDescent="0.25">
      <c r="A108">
        <v>3</v>
      </c>
      <c r="B108">
        <v>5</v>
      </c>
      <c r="C108">
        <v>3</v>
      </c>
      <c r="D108">
        <v>1</v>
      </c>
      <c r="E108">
        <v>80.992389649923894</v>
      </c>
      <c r="F108">
        <v>29.0350076103501</v>
      </c>
      <c r="G108">
        <v>44.316590563165903</v>
      </c>
      <c r="H108">
        <v>90.161339421613405</v>
      </c>
      <c r="I108">
        <v>67.238964992389597</v>
      </c>
      <c r="J108">
        <v>132.94977168949799</v>
      </c>
      <c r="K108">
        <v>96.273972602739704</v>
      </c>
      <c r="L108">
        <v>0</v>
      </c>
      <c r="M108">
        <v>55.013698630137</v>
      </c>
      <c r="N108">
        <v>71.823439878234396</v>
      </c>
      <c r="O108">
        <v>67.238964992389597</v>
      </c>
      <c r="P108">
        <v>80.992389649923894</v>
      </c>
      <c r="Q108">
        <v>816.03652968036499</v>
      </c>
    </row>
    <row r="109" spans="1:17" x14ac:dyDescent="0.25">
      <c r="A109">
        <v>4</v>
      </c>
      <c r="B109">
        <v>1</v>
      </c>
      <c r="C109">
        <v>1</v>
      </c>
      <c r="D109">
        <v>1</v>
      </c>
      <c r="E109">
        <v>663.00575829165302</v>
      </c>
      <c r="F109">
        <v>339.853566786876</v>
      </c>
      <c r="G109">
        <v>330.53186895500698</v>
      </c>
      <c r="H109">
        <v>443.94585924274099</v>
      </c>
      <c r="I109">
        <v>171.67460173691299</v>
      </c>
      <c r="J109">
        <v>268.38721674254998</v>
      </c>
      <c r="K109">
        <v>269.16402489520499</v>
      </c>
      <c r="L109">
        <v>281.59295533769699</v>
      </c>
      <c r="M109">
        <v>173.228218042225</v>
      </c>
      <c r="N109">
        <v>200.41650338517499</v>
      </c>
      <c r="O109">
        <v>283.14657164300797</v>
      </c>
      <c r="P109">
        <v>447.82990000602001</v>
      </c>
      <c r="Q109">
        <v>3872.7770450650701</v>
      </c>
    </row>
    <row r="110" spans="1:17" x14ac:dyDescent="0.25">
      <c r="A110">
        <v>4</v>
      </c>
      <c r="B110">
        <v>1</v>
      </c>
      <c r="C110">
        <v>2</v>
      </c>
      <c r="D110">
        <v>2</v>
      </c>
      <c r="E110">
        <v>10.87531413718</v>
      </c>
      <c r="F110">
        <v>16.312971205770001</v>
      </c>
      <c r="G110">
        <v>10.0985059845243</v>
      </c>
      <c r="H110">
        <v>19.420203816392899</v>
      </c>
      <c r="I110">
        <v>5.8260611449178699</v>
      </c>
      <c r="J110">
        <v>5.8260611449178699</v>
      </c>
      <c r="K110">
        <v>9.7101019081964406</v>
      </c>
      <c r="L110">
        <v>6.2144652212457299</v>
      </c>
      <c r="M110">
        <v>10.4869100608522</v>
      </c>
      <c r="N110">
        <v>15.924567129442201</v>
      </c>
      <c r="O110">
        <v>30.295517953572901</v>
      </c>
      <c r="P110">
        <v>45.443276930359403</v>
      </c>
      <c r="Q110">
        <v>186.43395663737201</v>
      </c>
    </row>
    <row r="111" spans="1:17" x14ac:dyDescent="0.25">
      <c r="A111">
        <v>4</v>
      </c>
      <c r="B111">
        <v>1</v>
      </c>
      <c r="C111">
        <v>3</v>
      </c>
      <c r="D111">
        <v>1</v>
      </c>
      <c r="E111">
        <v>1403.69233184888</v>
      </c>
      <c r="F111">
        <v>770.20528335814197</v>
      </c>
      <c r="G111">
        <v>946.92913808731703</v>
      </c>
      <c r="H111">
        <v>1167.9310575178699</v>
      </c>
      <c r="I111">
        <v>863.81066575315594</v>
      </c>
      <c r="J111">
        <v>899.15543669899102</v>
      </c>
      <c r="K111">
        <v>663.39416236798104</v>
      </c>
      <c r="L111">
        <v>873.132363585024</v>
      </c>
      <c r="M111">
        <v>872.74395950869598</v>
      </c>
      <c r="N111">
        <v>807.10367060928797</v>
      </c>
      <c r="O111">
        <v>1253.3799543099999</v>
      </c>
      <c r="P111">
        <v>1230.4641138066499</v>
      </c>
      <c r="Q111">
        <v>11751.942137452001</v>
      </c>
    </row>
    <row r="112" spans="1:17" x14ac:dyDescent="0.25">
      <c r="A112">
        <v>4</v>
      </c>
      <c r="B112">
        <v>1</v>
      </c>
      <c r="C112">
        <v>4</v>
      </c>
      <c r="D112">
        <v>2</v>
      </c>
      <c r="E112">
        <v>59.814227754490098</v>
      </c>
      <c r="F112">
        <v>52.822954380588698</v>
      </c>
      <c r="G112">
        <v>41.170832090752903</v>
      </c>
      <c r="H112">
        <v>41.9476402434086</v>
      </c>
      <c r="I112">
        <v>36.509983174818601</v>
      </c>
      <c r="J112">
        <v>52.822954380588698</v>
      </c>
      <c r="K112">
        <v>32.2375383352122</v>
      </c>
      <c r="L112">
        <v>54.376570685900099</v>
      </c>
      <c r="M112">
        <v>60.979439983473704</v>
      </c>
      <c r="N112">
        <v>73.019966349637301</v>
      </c>
      <c r="O112">
        <v>108.7531413718</v>
      </c>
      <c r="P112">
        <v>96.712615005636593</v>
      </c>
      <c r="Q112">
        <v>711.16786375630795</v>
      </c>
    </row>
    <row r="113" spans="1:17" x14ac:dyDescent="0.25">
      <c r="A113">
        <v>4</v>
      </c>
      <c r="B113">
        <v>2</v>
      </c>
      <c r="C113">
        <v>1</v>
      </c>
      <c r="D113">
        <v>1</v>
      </c>
      <c r="E113">
        <v>6.9495336392706797</v>
      </c>
      <c r="F113">
        <v>12.067407249586299</v>
      </c>
      <c r="G113">
        <v>3.71719241170292</v>
      </c>
      <c r="H113">
        <v>9.6970236827032696</v>
      </c>
      <c r="I113">
        <v>3.7710647654957201</v>
      </c>
      <c r="J113">
        <v>4.7946394875588396</v>
      </c>
      <c r="K113">
        <v>6.0875759785859396</v>
      </c>
      <c r="L113">
        <v>8.2963424840905802</v>
      </c>
      <c r="M113">
        <v>7.9731083613338001</v>
      </c>
      <c r="N113">
        <v>11.851917834415101</v>
      </c>
      <c r="O113">
        <v>19.016940888857</v>
      </c>
      <c r="P113">
        <v>18.424344997136199</v>
      </c>
      <c r="Q113">
        <v>112.64709178073601</v>
      </c>
    </row>
    <row r="114" spans="1:17" x14ac:dyDescent="0.25">
      <c r="A114">
        <v>4</v>
      </c>
      <c r="B114">
        <v>2</v>
      </c>
      <c r="C114">
        <v>2</v>
      </c>
      <c r="D114">
        <v>2</v>
      </c>
      <c r="E114">
        <v>0.48485118413516398</v>
      </c>
      <c r="F114">
        <v>0.80808530689193903</v>
      </c>
      <c r="G114">
        <v>0.215489415171184</v>
      </c>
      <c r="H114">
        <v>0.215489415171184</v>
      </c>
      <c r="I114">
        <v>0</v>
      </c>
      <c r="J114">
        <v>0.16161706137838799</v>
      </c>
      <c r="K114">
        <v>0.107744707585592</v>
      </c>
      <c r="L114">
        <v>5.3872353792796E-2</v>
      </c>
      <c r="M114">
        <v>0.32323412275677599</v>
      </c>
      <c r="N114">
        <v>0.215489415171184</v>
      </c>
      <c r="O114">
        <v>0.86195766068473501</v>
      </c>
      <c r="P114">
        <v>0.48485118413516398</v>
      </c>
      <c r="Q114">
        <v>3.9326818268741</v>
      </c>
    </row>
    <row r="115" spans="1:17" x14ac:dyDescent="0.25">
      <c r="A115">
        <v>4</v>
      </c>
      <c r="B115">
        <v>2</v>
      </c>
      <c r="C115">
        <v>3</v>
      </c>
      <c r="D115">
        <v>1</v>
      </c>
      <c r="E115">
        <v>36.525455871515703</v>
      </c>
      <c r="F115">
        <v>44.929543063191801</v>
      </c>
      <c r="G115">
        <v>37.549030593578799</v>
      </c>
      <c r="H115">
        <v>47.784777814210003</v>
      </c>
      <c r="I115">
        <v>31.030475784650498</v>
      </c>
      <c r="J115">
        <v>69.549208746499602</v>
      </c>
      <c r="K115">
        <v>37.926137070128398</v>
      </c>
      <c r="L115">
        <v>37.441285885993203</v>
      </c>
      <c r="M115">
        <v>37.118051763236402</v>
      </c>
      <c r="N115">
        <v>54.141715561759902</v>
      </c>
      <c r="O115">
        <v>58.666993280354802</v>
      </c>
      <c r="P115">
        <v>59.367333879661103</v>
      </c>
      <c r="Q115">
        <v>552.03000931478005</v>
      </c>
    </row>
    <row r="116" spans="1:17" x14ac:dyDescent="0.25">
      <c r="A116">
        <v>4</v>
      </c>
      <c r="B116">
        <v>2</v>
      </c>
      <c r="C116">
        <v>4</v>
      </c>
      <c r="D116">
        <v>2</v>
      </c>
      <c r="E116">
        <v>1.56229825999108</v>
      </c>
      <c r="F116">
        <v>1.4006811986126999</v>
      </c>
      <c r="G116">
        <v>2.74749004343259</v>
      </c>
      <c r="H116">
        <v>2.10102179791904</v>
      </c>
      <c r="I116">
        <v>1.45455355240549</v>
      </c>
      <c r="J116">
        <v>5.0640012565228201</v>
      </c>
      <c r="K116">
        <v>3.3400859351533501</v>
      </c>
      <c r="L116">
        <v>5.44110773307239</v>
      </c>
      <c r="M116">
        <v>1.72391532136947</v>
      </c>
      <c r="N116">
        <v>1.83166002895506</v>
      </c>
      <c r="O116">
        <v>3.44783064273894</v>
      </c>
      <c r="P116">
        <v>2.90910710481098</v>
      </c>
      <c r="Q116">
        <v>33.023752874983899</v>
      </c>
    </row>
    <row r="117" spans="1:17" x14ac:dyDescent="0.25">
      <c r="A117">
        <v>4</v>
      </c>
      <c r="B117">
        <v>3</v>
      </c>
      <c r="C117">
        <v>1</v>
      </c>
      <c r="D117">
        <v>1</v>
      </c>
      <c r="E117">
        <v>29.954062090455</v>
      </c>
      <c r="F117">
        <v>53.298542405082003</v>
      </c>
      <c r="G117">
        <v>54.423577600967597</v>
      </c>
      <c r="H117">
        <v>85.221416088336795</v>
      </c>
      <c r="I117">
        <v>87.471486480108098</v>
      </c>
      <c r="J117">
        <v>135.70737050370499</v>
      </c>
      <c r="K117">
        <v>64.830153162909696</v>
      </c>
      <c r="L117">
        <v>88.737151075479503</v>
      </c>
      <c r="M117">
        <v>33.891685276054702</v>
      </c>
      <c r="N117">
        <v>54.986095198910398</v>
      </c>
      <c r="O117">
        <v>51.610989611253501</v>
      </c>
      <c r="P117">
        <v>52.454766008167702</v>
      </c>
      <c r="Q117">
        <v>792.58729550143005</v>
      </c>
    </row>
    <row r="118" spans="1:17" x14ac:dyDescent="0.25">
      <c r="A118">
        <v>4</v>
      </c>
      <c r="B118">
        <v>3</v>
      </c>
      <c r="C118">
        <v>2</v>
      </c>
      <c r="D118">
        <v>2</v>
      </c>
      <c r="E118">
        <v>2.81258798971409</v>
      </c>
      <c r="F118">
        <v>0.70314699742852205</v>
      </c>
      <c r="G118">
        <v>0.56251759794281697</v>
      </c>
      <c r="H118">
        <v>1.96881159279986</v>
      </c>
      <c r="I118">
        <v>3.0938467886855001</v>
      </c>
      <c r="J118">
        <v>4.35951138405684</v>
      </c>
      <c r="K118">
        <v>4.7813995825139504</v>
      </c>
      <c r="L118">
        <v>0.56251759794281697</v>
      </c>
      <c r="M118">
        <v>2.1094409922855699</v>
      </c>
      <c r="N118">
        <v>3.6563643866283102</v>
      </c>
      <c r="O118">
        <v>2.67195859022838</v>
      </c>
      <c r="P118">
        <v>3.3751055876569001</v>
      </c>
      <c r="Q118">
        <v>30.657209087883601</v>
      </c>
    </row>
    <row r="119" spans="1:17" x14ac:dyDescent="0.25">
      <c r="A119">
        <v>4</v>
      </c>
      <c r="B119">
        <v>3</v>
      </c>
      <c r="C119">
        <v>3</v>
      </c>
      <c r="D119">
        <v>1</v>
      </c>
      <c r="E119">
        <v>234.85109714112599</v>
      </c>
      <c r="F119">
        <v>218.53808680078501</v>
      </c>
      <c r="G119">
        <v>228.663403563755</v>
      </c>
      <c r="H119">
        <v>191.255983300558</v>
      </c>
      <c r="I119">
        <v>165.09891499621699</v>
      </c>
      <c r="J119">
        <v>262.41445944032398</v>
      </c>
      <c r="K119">
        <v>183.240107529873</v>
      </c>
      <c r="L119">
        <v>265.36767682952399</v>
      </c>
      <c r="M119">
        <v>244.976413904097</v>
      </c>
      <c r="N119">
        <v>294.33733312357901</v>
      </c>
      <c r="O119">
        <v>227.819627166841</v>
      </c>
      <c r="P119">
        <v>242.16382591438301</v>
      </c>
      <c r="Q119">
        <v>2758.7269297110602</v>
      </c>
    </row>
    <row r="120" spans="1:17" x14ac:dyDescent="0.25">
      <c r="A120">
        <v>4</v>
      </c>
      <c r="B120">
        <v>3</v>
      </c>
      <c r="C120">
        <v>4</v>
      </c>
      <c r="D120">
        <v>2</v>
      </c>
      <c r="E120">
        <v>8.4377639691422601</v>
      </c>
      <c r="F120">
        <v>7.8752463711994398</v>
      </c>
      <c r="G120">
        <v>4.7813995825139504</v>
      </c>
      <c r="H120">
        <v>6.4689523763423997</v>
      </c>
      <c r="I120">
        <v>4.9220289819996497</v>
      </c>
      <c r="J120">
        <v>14.484828147027599</v>
      </c>
      <c r="K120">
        <v>13.6410517501133</v>
      </c>
      <c r="L120">
        <v>13.781681149599001</v>
      </c>
      <c r="M120">
        <v>9.4221697655421899</v>
      </c>
      <c r="N120">
        <v>16.594269139313099</v>
      </c>
      <c r="O120">
        <v>13.2191635516562</v>
      </c>
      <c r="P120">
        <v>16.031751541370301</v>
      </c>
      <c r="Q120">
        <v>129.66030632581899</v>
      </c>
    </row>
    <row r="121" spans="1:17" x14ac:dyDescent="0.25">
      <c r="A121">
        <v>4</v>
      </c>
      <c r="B121">
        <v>5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5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4</v>
      </c>
      <c r="B123">
        <v>5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4</v>
      </c>
      <c r="B124">
        <v>5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5</v>
      </c>
      <c r="B125">
        <v>1</v>
      </c>
      <c r="C125">
        <v>1</v>
      </c>
      <c r="D125">
        <v>1</v>
      </c>
      <c r="E125">
        <v>77.465100819853802</v>
      </c>
      <c r="F125">
        <v>1.5493020163970801</v>
      </c>
      <c r="G125">
        <v>3.09860403279415</v>
      </c>
      <c r="H125">
        <v>1.5493020163970801</v>
      </c>
      <c r="I125">
        <v>4.6479060491912296</v>
      </c>
      <c r="J125">
        <v>1.5493020163970801</v>
      </c>
      <c r="K125">
        <v>4.6479060491912296</v>
      </c>
      <c r="L125">
        <v>3.09860403279415</v>
      </c>
      <c r="M125">
        <v>6.1972080655883</v>
      </c>
      <c r="N125">
        <v>13.9437181475737</v>
      </c>
      <c r="O125">
        <v>18.591624196764901</v>
      </c>
      <c r="P125">
        <v>57.324174606691798</v>
      </c>
      <c r="Q125">
        <v>193.66275204963401</v>
      </c>
    </row>
    <row r="126" spans="1:17" x14ac:dyDescent="0.25">
      <c r="A126">
        <v>5</v>
      </c>
      <c r="B126">
        <v>1</v>
      </c>
      <c r="C126">
        <v>3</v>
      </c>
      <c r="D126">
        <v>1</v>
      </c>
      <c r="E126">
        <v>165.775315754487</v>
      </c>
      <c r="F126">
        <v>250.98692665632601</v>
      </c>
      <c r="G126">
        <v>246.33902060713501</v>
      </c>
      <c r="H126">
        <v>161.127409705296</v>
      </c>
      <c r="I126">
        <v>263.381342787503</v>
      </c>
      <c r="J126">
        <v>170.42322180367799</v>
      </c>
      <c r="K126">
        <v>303.66319521382701</v>
      </c>
      <c r="L126">
        <v>260.28273875470899</v>
      </c>
      <c r="M126">
        <v>185.916241967649</v>
      </c>
      <c r="N126">
        <v>297.46598714823898</v>
      </c>
      <c r="O126">
        <v>175.07112785287001</v>
      </c>
      <c r="P126">
        <v>178.16973188566399</v>
      </c>
      <c r="Q126">
        <v>2658.6022601373802</v>
      </c>
    </row>
    <row r="127" spans="1:17" x14ac:dyDescent="0.25">
      <c r="A127">
        <v>5</v>
      </c>
      <c r="B127">
        <v>1</v>
      </c>
      <c r="C127">
        <v>4</v>
      </c>
      <c r="D127">
        <v>2</v>
      </c>
      <c r="E127">
        <v>110.00044316419201</v>
      </c>
      <c r="F127">
        <v>122.394859295369</v>
      </c>
      <c r="G127">
        <v>43.380456459118101</v>
      </c>
      <c r="H127">
        <v>1.5493020163970801</v>
      </c>
      <c r="I127">
        <v>20.140926213162</v>
      </c>
      <c r="J127">
        <v>74.366496787059603</v>
      </c>
      <c r="K127">
        <v>55.774872590294699</v>
      </c>
      <c r="L127">
        <v>178.16973188566399</v>
      </c>
      <c r="M127">
        <v>21.6902282295591</v>
      </c>
      <c r="N127">
        <v>49.5776645247064</v>
      </c>
      <c r="O127">
        <v>23.2395302459561</v>
      </c>
      <c r="P127">
        <v>40.281852426324001</v>
      </c>
      <c r="Q127">
        <v>740.56636383780199</v>
      </c>
    </row>
    <row r="128" spans="1:17" x14ac:dyDescent="0.25">
      <c r="A128">
        <v>5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5</v>
      </c>
      <c r="B129">
        <v>2</v>
      </c>
      <c r="C129">
        <v>3</v>
      </c>
      <c r="D129">
        <v>1</v>
      </c>
      <c r="E129">
        <v>37.941176470588204</v>
      </c>
      <c r="F129">
        <v>53.117647058823501</v>
      </c>
      <c r="G129">
        <v>68.294117647058798</v>
      </c>
      <c r="H129">
        <v>30.352941176470601</v>
      </c>
      <c r="I129">
        <v>0</v>
      </c>
      <c r="J129">
        <v>37.941176470588204</v>
      </c>
      <c r="K129">
        <v>37.941176470588204</v>
      </c>
      <c r="L129">
        <v>7.5882352941176503</v>
      </c>
      <c r="M129">
        <v>37.941176470588204</v>
      </c>
      <c r="N129">
        <v>91.058823529411796</v>
      </c>
      <c r="O129">
        <v>129</v>
      </c>
      <c r="P129">
        <v>68.294117647058798</v>
      </c>
      <c r="Q129">
        <v>599.47058823529403</v>
      </c>
    </row>
    <row r="130" spans="1:17" x14ac:dyDescent="0.25">
      <c r="A130">
        <v>5</v>
      </c>
      <c r="B130">
        <v>2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15.176470588235301</v>
      </c>
      <c r="K130">
        <v>0</v>
      </c>
      <c r="L130">
        <v>0</v>
      </c>
      <c r="M130">
        <v>0</v>
      </c>
      <c r="N130">
        <v>22.764705882352899</v>
      </c>
      <c r="O130">
        <v>7.5882352941176503</v>
      </c>
      <c r="P130">
        <v>0</v>
      </c>
      <c r="Q130">
        <v>45.529411764705898</v>
      </c>
    </row>
    <row r="131" spans="1:17" x14ac:dyDescent="0.25">
      <c r="A131">
        <v>5</v>
      </c>
      <c r="B131">
        <v>3</v>
      </c>
      <c r="C131">
        <v>1</v>
      </c>
      <c r="D131">
        <v>1</v>
      </c>
      <c r="E131">
        <v>40.663839629915202</v>
      </c>
      <c r="F131">
        <v>31.279876638396299</v>
      </c>
      <c r="G131">
        <v>37.535851966075597</v>
      </c>
      <c r="H131">
        <v>75.071703932151095</v>
      </c>
      <c r="I131">
        <v>43.7918272937548</v>
      </c>
      <c r="J131">
        <v>34.4078643022359</v>
      </c>
      <c r="K131">
        <v>0</v>
      </c>
      <c r="L131">
        <v>78.199691595990799</v>
      </c>
      <c r="M131">
        <v>81.327679259830404</v>
      </c>
      <c r="N131">
        <v>90.711642251349303</v>
      </c>
      <c r="O131">
        <v>40.663839629915202</v>
      </c>
      <c r="P131">
        <v>25.023901310717001</v>
      </c>
      <c r="Q131">
        <v>578.67771781033196</v>
      </c>
    </row>
    <row r="132" spans="1:17" x14ac:dyDescent="0.25">
      <c r="A132">
        <v>5</v>
      </c>
      <c r="B132">
        <v>3</v>
      </c>
      <c r="C132">
        <v>2</v>
      </c>
      <c r="D132">
        <v>2</v>
      </c>
      <c r="E132">
        <v>6.25597532767926</v>
      </c>
      <c r="F132">
        <v>15.639938319198199</v>
      </c>
      <c r="G132">
        <v>6.25597532767926</v>
      </c>
      <c r="H132">
        <v>18.767925983037799</v>
      </c>
      <c r="I132">
        <v>3.12798766383963</v>
      </c>
      <c r="J132">
        <v>6.25597532767926</v>
      </c>
      <c r="K132">
        <v>0</v>
      </c>
      <c r="L132">
        <v>6.25597532767926</v>
      </c>
      <c r="M132">
        <v>9.3839629915188905</v>
      </c>
      <c r="N132">
        <v>9.3839629915188905</v>
      </c>
      <c r="O132">
        <v>0</v>
      </c>
      <c r="P132">
        <v>9.3839629915188905</v>
      </c>
      <c r="Q132">
        <v>90.711642251349303</v>
      </c>
    </row>
    <row r="133" spans="1:17" x14ac:dyDescent="0.25">
      <c r="A133">
        <v>5</v>
      </c>
      <c r="B133">
        <v>3</v>
      </c>
      <c r="C133">
        <v>3</v>
      </c>
      <c r="D133">
        <v>1</v>
      </c>
      <c r="E133">
        <v>125.119506553585</v>
      </c>
      <c r="F133">
        <v>212.70316114109499</v>
      </c>
      <c r="G133">
        <v>218.95913646877401</v>
      </c>
      <c r="H133">
        <v>159.527370855821</v>
      </c>
      <c r="I133">
        <v>253.36700077101</v>
      </c>
      <c r="J133">
        <v>150.14340786430199</v>
      </c>
      <c r="K133">
        <v>147.01542020046301</v>
      </c>
      <c r="L133">
        <v>65.687740940632196</v>
      </c>
      <c r="M133">
        <v>187.67925983037799</v>
      </c>
      <c r="N133">
        <v>315.926754047803</v>
      </c>
      <c r="O133">
        <v>272.13492675404802</v>
      </c>
      <c r="P133">
        <v>237.727062451812</v>
      </c>
      <c r="Q133">
        <v>2345.9907478797199</v>
      </c>
    </row>
    <row r="134" spans="1:17" x14ac:dyDescent="0.25">
      <c r="A134">
        <v>5</v>
      </c>
      <c r="B134">
        <v>3</v>
      </c>
      <c r="C134">
        <v>4</v>
      </c>
      <c r="D134">
        <v>2</v>
      </c>
      <c r="E134">
        <v>90.711642251349303</v>
      </c>
      <c r="F134">
        <v>193.935235158057</v>
      </c>
      <c r="G134">
        <v>287.77486507324602</v>
      </c>
      <c r="H134">
        <v>128.24749421742499</v>
      </c>
      <c r="I134">
        <v>40.663839629915202</v>
      </c>
      <c r="J134">
        <v>93.839629915188894</v>
      </c>
      <c r="K134">
        <v>131.37548188126399</v>
      </c>
      <c r="L134">
        <v>84.455666923669995</v>
      </c>
      <c r="M134">
        <v>40.663839629915202</v>
      </c>
      <c r="N134">
        <v>118.863531225906</v>
      </c>
      <c r="O134">
        <v>71.943716268311505</v>
      </c>
      <c r="P134">
        <v>93.839629915188894</v>
      </c>
      <c r="Q134">
        <v>1376.3145720894399</v>
      </c>
    </row>
    <row r="135" spans="1:17" x14ac:dyDescent="0.25">
      <c r="A135">
        <v>5</v>
      </c>
      <c r="B135">
        <v>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5</v>
      </c>
      <c r="B136">
        <v>4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5</v>
      </c>
      <c r="B137">
        <v>4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5</v>
      </c>
      <c r="B138">
        <v>4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41" spans="1:17" x14ac:dyDescent="0.25">
      <c r="A141" t="s">
        <v>156</v>
      </c>
      <c r="E141" t="s">
        <v>80</v>
      </c>
    </row>
    <row r="142" spans="1:17" x14ac:dyDescent="0.25">
      <c r="A142" t="s">
        <v>76</v>
      </c>
      <c r="B142" t="s">
        <v>77</v>
      </c>
      <c r="C142" t="s">
        <v>78</v>
      </c>
      <c r="D142" t="s">
        <v>79</v>
      </c>
      <c r="E142">
        <v>1</v>
      </c>
      <c r="F142">
        <v>2</v>
      </c>
      <c r="G142">
        <v>3</v>
      </c>
      <c r="H142">
        <v>4</v>
      </c>
      <c r="I142">
        <v>5</v>
      </c>
      <c r="J142">
        <v>6</v>
      </c>
      <c r="K142">
        <v>7</v>
      </c>
      <c r="L142">
        <v>8</v>
      </c>
      <c r="M142">
        <v>9</v>
      </c>
      <c r="N142">
        <v>10</v>
      </c>
      <c r="O142">
        <v>11</v>
      </c>
      <c r="P142">
        <v>12</v>
      </c>
      <c r="Q142" t="s">
        <v>155</v>
      </c>
    </row>
    <row r="143" spans="1:17" x14ac:dyDescent="0.25">
      <c r="A143">
        <v>1</v>
      </c>
      <c r="B143">
        <v>2</v>
      </c>
      <c r="C143">
        <v>1</v>
      </c>
      <c r="D143">
        <v>1</v>
      </c>
      <c r="E143">
        <v>15</v>
      </c>
      <c r="F143">
        <v>16</v>
      </c>
      <c r="G143">
        <v>54</v>
      </c>
      <c r="H143">
        <v>40</v>
      </c>
      <c r="I143">
        <v>39</v>
      </c>
      <c r="J143">
        <v>48</v>
      </c>
      <c r="K143">
        <v>47</v>
      </c>
      <c r="L143">
        <v>27</v>
      </c>
      <c r="M143">
        <v>17</v>
      </c>
      <c r="N143">
        <v>12</v>
      </c>
      <c r="O143">
        <v>18</v>
      </c>
      <c r="P143">
        <v>15</v>
      </c>
      <c r="Q143">
        <v>348</v>
      </c>
    </row>
    <row r="144" spans="1:17" x14ac:dyDescent="0.25">
      <c r="A144">
        <v>1</v>
      </c>
      <c r="B144">
        <v>2</v>
      </c>
      <c r="C144">
        <v>3</v>
      </c>
      <c r="D144">
        <v>1</v>
      </c>
      <c r="E144">
        <v>16</v>
      </c>
      <c r="F144">
        <v>20</v>
      </c>
      <c r="G144">
        <v>36</v>
      </c>
      <c r="H144">
        <v>26</v>
      </c>
      <c r="I144">
        <v>20</v>
      </c>
      <c r="J144">
        <v>21</v>
      </c>
      <c r="K144">
        <v>20</v>
      </c>
      <c r="L144">
        <v>27</v>
      </c>
      <c r="M144">
        <v>34</v>
      </c>
      <c r="N144">
        <v>27</v>
      </c>
      <c r="O144">
        <v>35</v>
      </c>
      <c r="P144">
        <v>29</v>
      </c>
      <c r="Q144">
        <v>311</v>
      </c>
    </row>
    <row r="145" spans="1:17" x14ac:dyDescent="0.25">
      <c r="A145">
        <v>1</v>
      </c>
      <c r="B145">
        <v>2</v>
      </c>
      <c r="C145">
        <v>4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10</v>
      </c>
    </row>
    <row r="146" spans="1:17" x14ac:dyDescent="0.25">
      <c r="A146">
        <v>1</v>
      </c>
      <c r="B146">
        <v>3</v>
      </c>
      <c r="C146">
        <v>1</v>
      </c>
      <c r="D146">
        <v>1</v>
      </c>
      <c r="E146">
        <v>17</v>
      </c>
      <c r="F146">
        <v>16</v>
      </c>
      <c r="G146">
        <v>42</v>
      </c>
      <c r="H146">
        <v>17</v>
      </c>
      <c r="I146">
        <v>15</v>
      </c>
      <c r="J146">
        <v>10</v>
      </c>
      <c r="K146">
        <v>16</v>
      </c>
      <c r="L146">
        <v>18</v>
      </c>
      <c r="M146">
        <v>7</v>
      </c>
      <c r="N146">
        <v>20</v>
      </c>
      <c r="O146">
        <v>11</v>
      </c>
      <c r="P146">
        <v>28</v>
      </c>
      <c r="Q146">
        <v>217</v>
      </c>
    </row>
    <row r="147" spans="1:17" x14ac:dyDescent="0.25">
      <c r="A147">
        <v>1</v>
      </c>
      <c r="B147">
        <v>3</v>
      </c>
      <c r="C147">
        <v>3</v>
      </c>
      <c r="D147">
        <v>1</v>
      </c>
      <c r="E147">
        <v>242</v>
      </c>
      <c r="F147">
        <v>371</v>
      </c>
      <c r="G147">
        <v>328</v>
      </c>
      <c r="H147">
        <v>540</v>
      </c>
      <c r="I147">
        <v>188</v>
      </c>
      <c r="J147">
        <v>359</v>
      </c>
      <c r="K147">
        <v>301</v>
      </c>
      <c r="L147">
        <v>332</v>
      </c>
      <c r="M147">
        <v>480</v>
      </c>
      <c r="N147">
        <v>604</v>
      </c>
      <c r="O147">
        <v>472</v>
      </c>
      <c r="P147">
        <v>448</v>
      </c>
      <c r="Q147">
        <v>4665</v>
      </c>
    </row>
    <row r="148" spans="1:17" x14ac:dyDescent="0.25">
      <c r="A148">
        <v>1</v>
      </c>
      <c r="B148">
        <v>3</v>
      </c>
      <c r="C148">
        <v>4</v>
      </c>
      <c r="D148">
        <v>2</v>
      </c>
      <c r="E148">
        <v>0</v>
      </c>
      <c r="F148">
        <v>24</v>
      </c>
      <c r="G148">
        <v>3</v>
      </c>
      <c r="H148">
        <v>6</v>
      </c>
      <c r="I148">
        <v>3</v>
      </c>
      <c r="J148">
        <v>3</v>
      </c>
      <c r="K148">
        <v>5</v>
      </c>
      <c r="L148">
        <v>4</v>
      </c>
      <c r="M148">
        <v>6</v>
      </c>
      <c r="N148">
        <v>8</v>
      </c>
      <c r="O148">
        <v>10</v>
      </c>
      <c r="P148">
        <v>17</v>
      </c>
      <c r="Q148">
        <v>89</v>
      </c>
    </row>
    <row r="149" spans="1:17" x14ac:dyDescent="0.25">
      <c r="A149">
        <v>1</v>
      </c>
      <c r="B149">
        <v>4</v>
      </c>
      <c r="C149">
        <v>1</v>
      </c>
      <c r="D149">
        <v>1</v>
      </c>
      <c r="E149">
        <v>66</v>
      </c>
      <c r="F149">
        <v>74</v>
      </c>
      <c r="G149">
        <v>71</v>
      </c>
      <c r="H149">
        <v>77</v>
      </c>
      <c r="I149">
        <v>25</v>
      </c>
      <c r="J149">
        <v>100</v>
      </c>
      <c r="K149">
        <v>97</v>
      </c>
      <c r="L149">
        <v>107</v>
      </c>
      <c r="M149">
        <v>56</v>
      </c>
      <c r="N149">
        <v>56</v>
      </c>
      <c r="O149">
        <v>72</v>
      </c>
      <c r="P149">
        <v>65</v>
      </c>
      <c r="Q149">
        <v>866</v>
      </c>
    </row>
    <row r="150" spans="1:17" x14ac:dyDescent="0.25">
      <c r="A150">
        <v>1</v>
      </c>
      <c r="B150">
        <v>4</v>
      </c>
      <c r="C150">
        <v>2</v>
      </c>
      <c r="D150">
        <v>2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2</v>
      </c>
      <c r="K150">
        <v>1</v>
      </c>
      <c r="L150">
        <v>0</v>
      </c>
      <c r="M150">
        <v>2</v>
      </c>
      <c r="N150">
        <v>2</v>
      </c>
      <c r="O150">
        <v>1</v>
      </c>
      <c r="P150">
        <v>7</v>
      </c>
      <c r="Q150">
        <v>26</v>
      </c>
    </row>
    <row r="151" spans="1:17" x14ac:dyDescent="0.25">
      <c r="A151">
        <v>1</v>
      </c>
      <c r="B151">
        <v>4</v>
      </c>
      <c r="C151">
        <v>3</v>
      </c>
      <c r="D151">
        <v>1</v>
      </c>
      <c r="E151">
        <v>1746</v>
      </c>
      <c r="F151">
        <v>1778</v>
      </c>
      <c r="G151">
        <v>2342</v>
      </c>
      <c r="H151">
        <v>2304</v>
      </c>
      <c r="I151">
        <v>1093</v>
      </c>
      <c r="J151">
        <v>2269</v>
      </c>
      <c r="K151">
        <v>2268</v>
      </c>
      <c r="L151">
        <v>2741</v>
      </c>
      <c r="M151">
        <v>1445</v>
      </c>
      <c r="N151">
        <v>1840</v>
      </c>
      <c r="O151">
        <v>1662</v>
      </c>
      <c r="P151">
        <v>1731</v>
      </c>
      <c r="Q151">
        <v>23219</v>
      </c>
    </row>
    <row r="152" spans="1:17" x14ac:dyDescent="0.25">
      <c r="A152">
        <v>1</v>
      </c>
      <c r="B152">
        <v>4</v>
      </c>
      <c r="C152">
        <v>4</v>
      </c>
      <c r="D152">
        <v>2</v>
      </c>
      <c r="E152">
        <v>4</v>
      </c>
      <c r="F152">
        <v>44</v>
      </c>
      <c r="G152">
        <v>98</v>
      </c>
      <c r="H152">
        <v>65</v>
      </c>
      <c r="I152">
        <v>41</v>
      </c>
      <c r="J152">
        <v>10</v>
      </c>
      <c r="K152">
        <v>9</v>
      </c>
      <c r="L152">
        <v>9</v>
      </c>
      <c r="M152">
        <v>66</v>
      </c>
      <c r="N152">
        <v>35</v>
      </c>
      <c r="O152">
        <v>44</v>
      </c>
      <c r="P152">
        <v>71</v>
      </c>
      <c r="Q152">
        <v>496</v>
      </c>
    </row>
    <row r="153" spans="1:17" x14ac:dyDescent="0.25">
      <c r="A153">
        <v>1</v>
      </c>
      <c r="B153">
        <v>5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3</v>
      </c>
      <c r="L153">
        <v>0</v>
      </c>
      <c r="M153">
        <v>0</v>
      </c>
      <c r="N153">
        <v>7</v>
      </c>
      <c r="O153">
        <v>2</v>
      </c>
      <c r="P153">
        <v>0</v>
      </c>
      <c r="Q153">
        <v>22</v>
      </c>
    </row>
    <row r="154" spans="1:17" x14ac:dyDescent="0.25">
      <c r="A154">
        <v>1</v>
      </c>
      <c r="B154">
        <v>5</v>
      </c>
      <c r="C154">
        <v>3</v>
      </c>
      <c r="D154">
        <v>1</v>
      </c>
      <c r="E154">
        <v>41</v>
      </c>
      <c r="F154">
        <v>37</v>
      </c>
      <c r="G154">
        <v>55</v>
      </c>
      <c r="H154">
        <v>58</v>
      </c>
      <c r="I154">
        <v>34</v>
      </c>
      <c r="J154">
        <v>35</v>
      </c>
      <c r="K154">
        <v>86</v>
      </c>
      <c r="L154">
        <v>12</v>
      </c>
      <c r="M154">
        <v>31</v>
      </c>
      <c r="N154">
        <v>77</v>
      </c>
      <c r="O154">
        <v>52</v>
      </c>
      <c r="P154">
        <v>73</v>
      </c>
      <c r="Q154">
        <v>591</v>
      </c>
    </row>
    <row r="155" spans="1:17" x14ac:dyDescent="0.25">
      <c r="A155">
        <v>2</v>
      </c>
      <c r="B155">
        <v>1</v>
      </c>
      <c r="C155">
        <v>1</v>
      </c>
      <c r="D155">
        <v>1</v>
      </c>
      <c r="E155">
        <v>173</v>
      </c>
      <c r="F155">
        <v>307</v>
      </c>
      <c r="G155">
        <v>195</v>
      </c>
      <c r="H155">
        <v>190</v>
      </c>
      <c r="I155">
        <v>235</v>
      </c>
      <c r="J155">
        <v>175</v>
      </c>
      <c r="K155">
        <v>248</v>
      </c>
      <c r="L155">
        <v>162</v>
      </c>
      <c r="M155">
        <v>126</v>
      </c>
      <c r="N155">
        <v>102</v>
      </c>
      <c r="O155">
        <v>113</v>
      </c>
      <c r="P155">
        <v>184</v>
      </c>
      <c r="Q155">
        <v>2210</v>
      </c>
    </row>
    <row r="156" spans="1:17" x14ac:dyDescent="0.25">
      <c r="A156">
        <v>2</v>
      </c>
      <c r="B156">
        <v>1</v>
      </c>
      <c r="C156">
        <v>2</v>
      </c>
      <c r="D156">
        <v>2</v>
      </c>
      <c r="E156">
        <v>6</v>
      </c>
      <c r="F156">
        <v>14</v>
      </c>
      <c r="G156">
        <v>11</v>
      </c>
      <c r="H156">
        <v>4</v>
      </c>
      <c r="I156">
        <v>3</v>
      </c>
      <c r="J156">
        <v>4</v>
      </c>
      <c r="K156">
        <v>7</v>
      </c>
      <c r="L156">
        <v>3</v>
      </c>
      <c r="M156">
        <v>13</v>
      </c>
      <c r="N156">
        <v>19</v>
      </c>
      <c r="O156">
        <v>6</v>
      </c>
      <c r="P156">
        <v>11</v>
      </c>
      <c r="Q156">
        <v>101</v>
      </c>
    </row>
    <row r="157" spans="1:17" x14ac:dyDescent="0.25">
      <c r="A157">
        <v>2</v>
      </c>
      <c r="B157">
        <v>1</v>
      </c>
      <c r="C157">
        <v>3</v>
      </c>
      <c r="D157">
        <v>1</v>
      </c>
      <c r="E157">
        <v>762</v>
      </c>
      <c r="F157">
        <v>833</v>
      </c>
      <c r="G157">
        <v>729</v>
      </c>
      <c r="H157">
        <v>748</v>
      </c>
      <c r="I157">
        <v>964</v>
      </c>
      <c r="J157">
        <v>671</v>
      </c>
      <c r="K157">
        <v>863</v>
      </c>
      <c r="L157">
        <v>871</v>
      </c>
      <c r="M157">
        <v>915</v>
      </c>
      <c r="N157">
        <v>554</v>
      </c>
      <c r="O157">
        <v>777</v>
      </c>
      <c r="P157">
        <v>822</v>
      </c>
      <c r="Q157">
        <v>9509</v>
      </c>
    </row>
    <row r="158" spans="1:17" x14ac:dyDescent="0.25">
      <c r="A158">
        <v>2</v>
      </c>
      <c r="B158">
        <v>1</v>
      </c>
      <c r="C158">
        <v>4</v>
      </c>
      <c r="D158">
        <v>2</v>
      </c>
      <c r="E158">
        <v>62</v>
      </c>
      <c r="F158">
        <v>41</v>
      </c>
      <c r="G158">
        <v>26</v>
      </c>
      <c r="H158">
        <v>17</v>
      </c>
      <c r="I158">
        <v>22</v>
      </c>
      <c r="J158">
        <v>16</v>
      </c>
      <c r="K158">
        <v>45</v>
      </c>
      <c r="L158">
        <v>42</v>
      </c>
      <c r="M158">
        <v>61</v>
      </c>
      <c r="N158">
        <v>40</v>
      </c>
      <c r="O158">
        <v>42</v>
      </c>
      <c r="P158">
        <v>44</v>
      </c>
      <c r="Q158">
        <v>458</v>
      </c>
    </row>
    <row r="159" spans="1:17" x14ac:dyDescent="0.25">
      <c r="A159">
        <v>2</v>
      </c>
      <c r="B159">
        <v>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</row>
    <row r="160" spans="1:17" x14ac:dyDescent="0.25">
      <c r="A160">
        <v>2</v>
      </c>
      <c r="B160">
        <v>3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4</v>
      </c>
    </row>
    <row r="161" spans="1:17" x14ac:dyDescent="0.25">
      <c r="A161">
        <v>2</v>
      </c>
      <c r="B161">
        <v>4</v>
      </c>
      <c r="C161">
        <v>1</v>
      </c>
      <c r="D161">
        <v>1</v>
      </c>
      <c r="E161">
        <v>222</v>
      </c>
      <c r="F161">
        <v>146</v>
      </c>
      <c r="G161">
        <v>205</v>
      </c>
      <c r="H161">
        <v>151</v>
      </c>
      <c r="I161">
        <v>205</v>
      </c>
      <c r="J161">
        <v>306</v>
      </c>
      <c r="K161">
        <v>307</v>
      </c>
      <c r="L161">
        <v>260</v>
      </c>
      <c r="M161">
        <v>152</v>
      </c>
      <c r="N161">
        <v>227</v>
      </c>
      <c r="O161">
        <v>225</v>
      </c>
      <c r="P161">
        <v>213</v>
      </c>
      <c r="Q161">
        <v>2619</v>
      </c>
    </row>
    <row r="162" spans="1:17" x14ac:dyDescent="0.25">
      <c r="A162">
        <v>2</v>
      </c>
      <c r="B162">
        <v>4</v>
      </c>
      <c r="C162">
        <v>2</v>
      </c>
      <c r="D162">
        <v>2</v>
      </c>
      <c r="E162">
        <v>22</v>
      </c>
      <c r="F162">
        <v>4</v>
      </c>
      <c r="G162">
        <v>3</v>
      </c>
      <c r="H162">
        <v>3</v>
      </c>
      <c r="I162">
        <v>7</v>
      </c>
      <c r="J162">
        <v>13</v>
      </c>
      <c r="K162">
        <v>6</v>
      </c>
      <c r="L162">
        <v>4</v>
      </c>
      <c r="M162">
        <v>4</v>
      </c>
      <c r="N162">
        <v>7</v>
      </c>
      <c r="O162">
        <v>7</v>
      </c>
      <c r="P162">
        <v>5</v>
      </c>
      <c r="Q162">
        <v>85</v>
      </c>
    </row>
    <row r="163" spans="1:17" x14ac:dyDescent="0.25">
      <c r="A163">
        <v>2</v>
      </c>
      <c r="B163">
        <v>4</v>
      </c>
      <c r="C163">
        <v>3</v>
      </c>
      <c r="D163">
        <v>1</v>
      </c>
      <c r="E163">
        <v>152</v>
      </c>
      <c r="F163">
        <v>168</v>
      </c>
      <c r="G163">
        <v>182</v>
      </c>
      <c r="H163">
        <v>172</v>
      </c>
      <c r="I163">
        <v>154</v>
      </c>
      <c r="J163">
        <v>250</v>
      </c>
      <c r="K163">
        <v>190</v>
      </c>
      <c r="L163">
        <v>206</v>
      </c>
      <c r="M163">
        <v>142</v>
      </c>
      <c r="N163">
        <v>181</v>
      </c>
      <c r="O163">
        <v>152</v>
      </c>
      <c r="P163">
        <v>167</v>
      </c>
      <c r="Q163">
        <v>2116</v>
      </c>
    </row>
    <row r="164" spans="1:17" x14ac:dyDescent="0.25">
      <c r="A164">
        <v>2</v>
      </c>
      <c r="B164">
        <v>4</v>
      </c>
      <c r="C164">
        <v>4</v>
      </c>
      <c r="D164">
        <v>2</v>
      </c>
      <c r="E164">
        <v>22</v>
      </c>
      <c r="F164">
        <v>20</v>
      </c>
      <c r="G164">
        <v>21</v>
      </c>
      <c r="H164">
        <v>14</v>
      </c>
      <c r="I164">
        <v>6</v>
      </c>
      <c r="J164">
        <v>40</v>
      </c>
      <c r="K164">
        <v>43</v>
      </c>
      <c r="L164">
        <v>40</v>
      </c>
      <c r="M164">
        <v>5</v>
      </c>
      <c r="N164">
        <v>13</v>
      </c>
      <c r="O164">
        <v>12</v>
      </c>
      <c r="P164">
        <v>23</v>
      </c>
      <c r="Q164">
        <v>259</v>
      </c>
    </row>
    <row r="165" spans="1:17" x14ac:dyDescent="0.25">
      <c r="A165">
        <v>3</v>
      </c>
      <c r="B165">
        <v>1</v>
      </c>
      <c r="C165">
        <v>1</v>
      </c>
      <c r="D165">
        <v>1</v>
      </c>
      <c r="E165">
        <v>117</v>
      </c>
      <c r="F165">
        <v>65</v>
      </c>
      <c r="G165">
        <v>49</v>
      </c>
      <c r="H165">
        <v>51</v>
      </c>
      <c r="I165">
        <v>66</v>
      </c>
      <c r="J165">
        <v>49</v>
      </c>
      <c r="K165">
        <v>90</v>
      </c>
      <c r="L165">
        <v>58</v>
      </c>
      <c r="M165">
        <v>50</v>
      </c>
      <c r="N165">
        <v>56</v>
      </c>
      <c r="O165">
        <v>95</v>
      </c>
      <c r="P165">
        <v>88</v>
      </c>
      <c r="Q165">
        <v>834</v>
      </c>
    </row>
    <row r="166" spans="1:17" x14ac:dyDescent="0.25">
      <c r="A166">
        <v>3</v>
      </c>
      <c r="B166">
        <v>1</v>
      </c>
      <c r="C166">
        <v>3</v>
      </c>
      <c r="D166">
        <v>1</v>
      </c>
      <c r="E166">
        <v>1050</v>
      </c>
      <c r="F166">
        <v>618</v>
      </c>
      <c r="G166">
        <v>613</v>
      </c>
      <c r="H166">
        <v>883</v>
      </c>
      <c r="I166">
        <v>700</v>
      </c>
      <c r="J166">
        <v>562</v>
      </c>
      <c r="K166">
        <v>672</v>
      </c>
      <c r="L166">
        <v>621</v>
      </c>
      <c r="M166">
        <v>728</v>
      </c>
      <c r="N166">
        <v>663</v>
      </c>
      <c r="O166">
        <v>726</v>
      </c>
      <c r="P166">
        <v>859</v>
      </c>
      <c r="Q166">
        <v>8695</v>
      </c>
    </row>
    <row r="167" spans="1:17" x14ac:dyDescent="0.25">
      <c r="A167">
        <v>3</v>
      </c>
      <c r="B167">
        <v>1</v>
      </c>
      <c r="C167">
        <v>4</v>
      </c>
      <c r="D167">
        <v>2</v>
      </c>
      <c r="E167">
        <v>57</v>
      </c>
      <c r="F167">
        <v>28</v>
      </c>
      <c r="G167">
        <v>39</v>
      </c>
      <c r="H167">
        <v>50</v>
      </c>
      <c r="I167">
        <v>33</v>
      </c>
      <c r="J167">
        <v>49</v>
      </c>
      <c r="K167">
        <v>67</v>
      </c>
      <c r="L167">
        <v>67</v>
      </c>
      <c r="M167">
        <v>59</v>
      </c>
      <c r="N167">
        <v>53</v>
      </c>
      <c r="O167">
        <v>52</v>
      </c>
      <c r="P167">
        <v>40</v>
      </c>
      <c r="Q167">
        <v>594</v>
      </c>
    </row>
    <row r="168" spans="1:17" x14ac:dyDescent="0.25">
      <c r="A168">
        <v>3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5</v>
      </c>
    </row>
    <row r="169" spans="1:17" x14ac:dyDescent="0.25">
      <c r="A169">
        <v>3</v>
      </c>
      <c r="B169">
        <v>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3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11</v>
      </c>
    </row>
    <row r="171" spans="1:17" x14ac:dyDescent="0.25">
      <c r="A171">
        <v>3</v>
      </c>
      <c r="B171">
        <v>2</v>
      </c>
      <c r="C171">
        <v>4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5</v>
      </c>
    </row>
    <row r="172" spans="1:17" x14ac:dyDescent="0.25">
      <c r="A172">
        <v>3</v>
      </c>
      <c r="B172">
        <v>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12</v>
      </c>
    </row>
    <row r="173" spans="1:17" x14ac:dyDescent="0.25">
      <c r="A173">
        <v>3</v>
      </c>
      <c r="B173">
        <v>4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12</v>
      </c>
    </row>
    <row r="174" spans="1:17" x14ac:dyDescent="0.25">
      <c r="A174">
        <v>3</v>
      </c>
      <c r="B174">
        <v>4</v>
      </c>
      <c r="C174">
        <v>3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3</v>
      </c>
      <c r="P174">
        <v>3</v>
      </c>
      <c r="Q174">
        <v>33</v>
      </c>
    </row>
    <row r="175" spans="1:17" x14ac:dyDescent="0.25">
      <c r="A175">
        <v>3</v>
      </c>
      <c r="B175">
        <v>4</v>
      </c>
      <c r="C175">
        <v>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12</v>
      </c>
    </row>
    <row r="176" spans="1:17" x14ac:dyDescent="0.25">
      <c r="A176">
        <v>3</v>
      </c>
      <c r="B176">
        <v>5</v>
      </c>
      <c r="C176">
        <v>1</v>
      </c>
      <c r="D176">
        <v>1</v>
      </c>
      <c r="E176">
        <v>31</v>
      </c>
      <c r="F176">
        <v>36</v>
      </c>
      <c r="G176">
        <v>45</v>
      </c>
      <c r="H176">
        <v>46</v>
      </c>
      <c r="I176">
        <v>28</v>
      </c>
      <c r="J176">
        <v>33</v>
      </c>
      <c r="K176">
        <v>48</v>
      </c>
      <c r="L176">
        <v>0</v>
      </c>
      <c r="M176">
        <v>22</v>
      </c>
      <c r="N176">
        <v>25</v>
      </c>
      <c r="O176">
        <v>45</v>
      </c>
      <c r="P176">
        <v>23</v>
      </c>
      <c r="Q176">
        <v>382</v>
      </c>
    </row>
    <row r="177" spans="1:17" x14ac:dyDescent="0.25">
      <c r="A177">
        <v>3</v>
      </c>
      <c r="B177">
        <v>5</v>
      </c>
      <c r="C177">
        <v>3</v>
      </c>
      <c r="D177">
        <v>1</v>
      </c>
      <c r="E177">
        <v>81</v>
      </c>
      <c r="F177">
        <v>30</v>
      </c>
      <c r="G177">
        <v>45</v>
      </c>
      <c r="H177">
        <v>91</v>
      </c>
      <c r="I177">
        <v>68</v>
      </c>
      <c r="J177">
        <v>133</v>
      </c>
      <c r="K177">
        <v>97</v>
      </c>
      <c r="L177">
        <v>0</v>
      </c>
      <c r="M177">
        <v>56</v>
      </c>
      <c r="N177">
        <v>72</v>
      </c>
      <c r="O177">
        <v>68</v>
      </c>
      <c r="P177">
        <v>81</v>
      </c>
      <c r="Q177">
        <v>822</v>
      </c>
    </row>
    <row r="178" spans="1:17" x14ac:dyDescent="0.25">
      <c r="A178">
        <v>4</v>
      </c>
      <c r="B178">
        <v>1</v>
      </c>
      <c r="C178">
        <v>1</v>
      </c>
      <c r="D178">
        <v>1</v>
      </c>
      <c r="E178">
        <v>664</v>
      </c>
      <c r="F178">
        <v>340</v>
      </c>
      <c r="G178">
        <v>331</v>
      </c>
      <c r="H178">
        <v>444</v>
      </c>
      <c r="I178">
        <v>172</v>
      </c>
      <c r="J178">
        <v>269</v>
      </c>
      <c r="K178">
        <v>270</v>
      </c>
      <c r="L178">
        <v>282</v>
      </c>
      <c r="M178">
        <v>174</v>
      </c>
      <c r="N178">
        <v>201</v>
      </c>
      <c r="O178">
        <v>284</v>
      </c>
      <c r="P178">
        <v>448</v>
      </c>
      <c r="Q178">
        <v>3879</v>
      </c>
    </row>
    <row r="179" spans="1:17" x14ac:dyDescent="0.25">
      <c r="A179">
        <v>4</v>
      </c>
      <c r="B179">
        <v>1</v>
      </c>
      <c r="C179">
        <v>2</v>
      </c>
      <c r="D179">
        <v>2</v>
      </c>
      <c r="E179">
        <v>11</v>
      </c>
      <c r="F179">
        <v>17</v>
      </c>
      <c r="G179">
        <v>11</v>
      </c>
      <c r="H179">
        <v>20</v>
      </c>
      <c r="I179">
        <v>6</v>
      </c>
      <c r="J179">
        <v>6</v>
      </c>
      <c r="K179">
        <v>10</v>
      </c>
      <c r="L179">
        <v>7</v>
      </c>
      <c r="M179">
        <v>11</v>
      </c>
      <c r="N179">
        <v>16</v>
      </c>
      <c r="O179">
        <v>31</v>
      </c>
      <c r="P179">
        <v>46</v>
      </c>
      <c r="Q179">
        <v>192</v>
      </c>
    </row>
    <row r="180" spans="1:17" x14ac:dyDescent="0.25">
      <c r="A180">
        <v>4</v>
      </c>
      <c r="B180">
        <v>1</v>
      </c>
      <c r="C180">
        <v>3</v>
      </c>
      <c r="D180">
        <v>1</v>
      </c>
      <c r="E180">
        <v>1404</v>
      </c>
      <c r="F180">
        <v>771</v>
      </c>
      <c r="G180">
        <v>947</v>
      </c>
      <c r="H180">
        <v>1168</v>
      </c>
      <c r="I180">
        <v>864</v>
      </c>
      <c r="J180">
        <v>900</v>
      </c>
      <c r="K180">
        <v>664</v>
      </c>
      <c r="L180">
        <v>874</v>
      </c>
      <c r="M180">
        <v>873</v>
      </c>
      <c r="N180">
        <v>808</v>
      </c>
      <c r="O180">
        <v>1254</v>
      </c>
      <c r="P180">
        <v>1231</v>
      </c>
      <c r="Q180">
        <v>11758</v>
      </c>
    </row>
    <row r="181" spans="1:17" x14ac:dyDescent="0.25">
      <c r="A181">
        <v>4</v>
      </c>
      <c r="B181">
        <v>1</v>
      </c>
      <c r="C181">
        <v>4</v>
      </c>
      <c r="D181">
        <v>2</v>
      </c>
      <c r="E181">
        <v>60</v>
      </c>
      <c r="F181">
        <v>53</v>
      </c>
      <c r="G181">
        <v>42</v>
      </c>
      <c r="H181">
        <v>42</v>
      </c>
      <c r="I181">
        <v>37</v>
      </c>
      <c r="J181">
        <v>53</v>
      </c>
      <c r="K181">
        <v>33</v>
      </c>
      <c r="L181">
        <v>55</v>
      </c>
      <c r="M181">
        <v>61</v>
      </c>
      <c r="N181">
        <v>74</v>
      </c>
      <c r="O181">
        <v>109</v>
      </c>
      <c r="P181">
        <v>97</v>
      </c>
      <c r="Q181">
        <v>716</v>
      </c>
    </row>
    <row r="182" spans="1:17" x14ac:dyDescent="0.25">
      <c r="A182">
        <v>4</v>
      </c>
      <c r="B182">
        <v>2</v>
      </c>
      <c r="C182">
        <v>1</v>
      </c>
      <c r="D182">
        <v>1</v>
      </c>
      <c r="E182">
        <v>7</v>
      </c>
      <c r="F182">
        <v>13</v>
      </c>
      <c r="G182">
        <v>4</v>
      </c>
      <c r="H182">
        <v>10</v>
      </c>
      <c r="I182">
        <v>4</v>
      </c>
      <c r="J182">
        <v>5</v>
      </c>
      <c r="K182">
        <v>7</v>
      </c>
      <c r="L182">
        <v>9</v>
      </c>
      <c r="M182">
        <v>8</v>
      </c>
      <c r="N182">
        <v>12</v>
      </c>
      <c r="O182">
        <v>20</v>
      </c>
      <c r="P182">
        <v>19</v>
      </c>
      <c r="Q182">
        <v>118</v>
      </c>
    </row>
    <row r="183" spans="1:17" x14ac:dyDescent="0.25">
      <c r="A183">
        <v>4</v>
      </c>
      <c r="B183">
        <v>2</v>
      </c>
      <c r="C183">
        <v>2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11</v>
      </c>
    </row>
    <row r="184" spans="1:17" x14ac:dyDescent="0.25">
      <c r="A184">
        <v>4</v>
      </c>
      <c r="B184">
        <v>2</v>
      </c>
      <c r="C184">
        <v>3</v>
      </c>
      <c r="D184">
        <v>1</v>
      </c>
      <c r="E184">
        <v>37</v>
      </c>
      <c r="F184">
        <v>45</v>
      </c>
      <c r="G184">
        <v>38</v>
      </c>
      <c r="H184">
        <v>48</v>
      </c>
      <c r="I184">
        <v>32</v>
      </c>
      <c r="J184">
        <v>70</v>
      </c>
      <c r="K184">
        <v>38</v>
      </c>
      <c r="L184">
        <v>38</v>
      </c>
      <c r="M184">
        <v>38</v>
      </c>
      <c r="N184">
        <v>55</v>
      </c>
      <c r="O184">
        <v>59</v>
      </c>
      <c r="P184">
        <v>60</v>
      </c>
      <c r="Q184">
        <v>558</v>
      </c>
    </row>
    <row r="185" spans="1:17" x14ac:dyDescent="0.25">
      <c r="A185">
        <v>4</v>
      </c>
      <c r="B185">
        <v>2</v>
      </c>
      <c r="C185">
        <v>4</v>
      </c>
      <c r="D185">
        <v>2</v>
      </c>
      <c r="E185">
        <v>2</v>
      </c>
      <c r="F185">
        <v>2</v>
      </c>
      <c r="G185">
        <v>3</v>
      </c>
      <c r="H185">
        <v>3</v>
      </c>
      <c r="I185">
        <v>2</v>
      </c>
      <c r="J185">
        <v>6</v>
      </c>
      <c r="K185">
        <v>4</v>
      </c>
      <c r="L185">
        <v>6</v>
      </c>
      <c r="M185">
        <v>2</v>
      </c>
      <c r="N185">
        <v>2</v>
      </c>
      <c r="O185">
        <v>4</v>
      </c>
      <c r="P185">
        <v>3</v>
      </c>
      <c r="Q185">
        <v>39</v>
      </c>
    </row>
    <row r="186" spans="1:17" x14ac:dyDescent="0.25">
      <c r="A186">
        <v>4</v>
      </c>
      <c r="B186">
        <v>3</v>
      </c>
      <c r="C186">
        <v>1</v>
      </c>
      <c r="D186">
        <v>1</v>
      </c>
      <c r="E186">
        <v>30</v>
      </c>
      <c r="F186">
        <v>54</v>
      </c>
      <c r="G186">
        <v>55</v>
      </c>
      <c r="H186">
        <v>86</v>
      </c>
      <c r="I186">
        <v>88</v>
      </c>
      <c r="J186">
        <v>136</v>
      </c>
      <c r="K186">
        <v>65</v>
      </c>
      <c r="L186">
        <v>89</v>
      </c>
      <c r="M186">
        <v>34</v>
      </c>
      <c r="N186">
        <v>55</v>
      </c>
      <c r="O186">
        <v>52</v>
      </c>
      <c r="P186">
        <v>53</v>
      </c>
      <c r="Q186">
        <v>797</v>
      </c>
    </row>
    <row r="187" spans="1:17" x14ac:dyDescent="0.25">
      <c r="A187">
        <v>4</v>
      </c>
      <c r="B187">
        <v>3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4</v>
      </c>
      <c r="J187">
        <v>5</v>
      </c>
      <c r="K187">
        <v>5</v>
      </c>
      <c r="L187">
        <v>1</v>
      </c>
      <c r="M187">
        <v>3</v>
      </c>
      <c r="N187">
        <v>4</v>
      </c>
      <c r="O187">
        <v>3</v>
      </c>
      <c r="P187">
        <v>4</v>
      </c>
      <c r="Q187">
        <v>36</v>
      </c>
    </row>
    <row r="188" spans="1:17" x14ac:dyDescent="0.25">
      <c r="A188">
        <v>4</v>
      </c>
      <c r="B188">
        <v>3</v>
      </c>
      <c r="C188">
        <v>3</v>
      </c>
      <c r="D188">
        <v>1</v>
      </c>
      <c r="E188">
        <v>235</v>
      </c>
      <c r="F188">
        <v>219</v>
      </c>
      <c r="G188">
        <v>229</v>
      </c>
      <c r="H188">
        <v>192</v>
      </c>
      <c r="I188">
        <v>166</v>
      </c>
      <c r="J188">
        <v>263</v>
      </c>
      <c r="K188">
        <v>184</v>
      </c>
      <c r="L188">
        <v>266</v>
      </c>
      <c r="M188">
        <v>245</v>
      </c>
      <c r="N188">
        <v>295</v>
      </c>
      <c r="O188">
        <v>228</v>
      </c>
      <c r="P188">
        <v>243</v>
      </c>
      <c r="Q188">
        <v>2765</v>
      </c>
    </row>
    <row r="189" spans="1:17" x14ac:dyDescent="0.25">
      <c r="A189">
        <v>4</v>
      </c>
      <c r="B189">
        <v>3</v>
      </c>
      <c r="C189">
        <v>4</v>
      </c>
      <c r="D189">
        <v>2</v>
      </c>
      <c r="E189">
        <v>9</v>
      </c>
      <c r="F189">
        <v>8</v>
      </c>
      <c r="G189">
        <v>5</v>
      </c>
      <c r="H189">
        <v>7</v>
      </c>
      <c r="I189">
        <v>5</v>
      </c>
      <c r="J189">
        <v>15</v>
      </c>
      <c r="K189">
        <v>14</v>
      </c>
      <c r="L189">
        <v>14</v>
      </c>
      <c r="M189">
        <v>10</v>
      </c>
      <c r="N189">
        <v>17</v>
      </c>
      <c r="O189">
        <v>14</v>
      </c>
      <c r="P189">
        <v>17</v>
      </c>
      <c r="Q189">
        <v>135</v>
      </c>
    </row>
    <row r="190" spans="1:17" x14ac:dyDescent="0.25">
      <c r="A190">
        <v>4</v>
      </c>
      <c r="B190">
        <v>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4</v>
      </c>
      <c r="B191">
        <v>5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4</v>
      </c>
      <c r="B192">
        <v>5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4</v>
      </c>
      <c r="B193">
        <v>5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5</v>
      </c>
      <c r="B194">
        <v>1</v>
      </c>
      <c r="C194">
        <v>1</v>
      </c>
      <c r="D194">
        <v>1</v>
      </c>
      <c r="E194">
        <v>78</v>
      </c>
      <c r="F194">
        <v>2</v>
      </c>
      <c r="G194">
        <v>4</v>
      </c>
      <c r="H194">
        <v>2</v>
      </c>
      <c r="I194">
        <v>5</v>
      </c>
      <c r="J194">
        <v>2</v>
      </c>
      <c r="K194">
        <v>5</v>
      </c>
      <c r="L194">
        <v>4</v>
      </c>
      <c r="M194">
        <v>7</v>
      </c>
      <c r="N194">
        <v>14</v>
      </c>
      <c r="O194">
        <v>19</v>
      </c>
      <c r="P194">
        <v>58</v>
      </c>
      <c r="Q194">
        <v>200</v>
      </c>
    </row>
    <row r="195" spans="1:17" x14ac:dyDescent="0.25">
      <c r="A195">
        <v>5</v>
      </c>
      <c r="B195">
        <v>1</v>
      </c>
      <c r="C195">
        <v>3</v>
      </c>
      <c r="D195">
        <v>1</v>
      </c>
      <c r="E195">
        <v>166</v>
      </c>
      <c r="F195">
        <v>251</v>
      </c>
      <c r="G195">
        <v>247</v>
      </c>
      <c r="H195">
        <v>162</v>
      </c>
      <c r="I195">
        <v>264</v>
      </c>
      <c r="J195">
        <v>171</v>
      </c>
      <c r="K195">
        <v>304</v>
      </c>
      <c r="L195">
        <v>261</v>
      </c>
      <c r="M195">
        <v>186</v>
      </c>
      <c r="N195">
        <v>298</v>
      </c>
      <c r="O195">
        <v>176</v>
      </c>
      <c r="P195">
        <v>179</v>
      </c>
      <c r="Q195">
        <v>2665</v>
      </c>
    </row>
    <row r="196" spans="1:17" x14ac:dyDescent="0.25">
      <c r="A196">
        <v>5</v>
      </c>
      <c r="B196">
        <v>1</v>
      </c>
      <c r="C196">
        <v>4</v>
      </c>
      <c r="D196">
        <v>2</v>
      </c>
      <c r="E196">
        <v>111</v>
      </c>
      <c r="F196">
        <v>123</v>
      </c>
      <c r="G196">
        <v>44</v>
      </c>
      <c r="H196">
        <v>2</v>
      </c>
      <c r="I196">
        <v>21</v>
      </c>
      <c r="J196">
        <v>75</v>
      </c>
      <c r="K196">
        <v>56</v>
      </c>
      <c r="L196">
        <v>179</v>
      </c>
      <c r="M196">
        <v>22</v>
      </c>
      <c r="N196">
        <v>50</v>
      </c>
      <c r="O196">
        <v>24</v>
      </c>
      <c r="P196">
        <v>41</v>
      </c>
      <c r="Q196">
        <v>748</v>
      </c>
    </row>
    <row r="197" spans="1:17" x14ac:dyDescent="0.25">
      <c r="A197">
        <v>5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5</v>
      </c>
      <c r="B198">
        <v>2</v>
      </c>
      <c r="C198">
        <v>3</v>
      </c>
      <c r="D198">
        <v>1</v>
      </c>
      <c r="E198">
        <v>38</v>
      </c>
      <c r="F198">
        <v>54</v>
      </c>
      <c r="G198">
        <v>69</v>
      </c>
      <c r="H198">
        <v>31</v>
      </c>
      <c r="I198">
        <v>0</v>
      </c>
      <c r="J198">
        <v>38</v>
      </c>
      <c r="K198">
        <v>38</v>
      </c>
      <c r="L198">
        <v>8</v>
      </c>
      <c r="M198">
        <v>38</v>
      </c>
      <c r="N198">
        <v>92</v>
      </c>
      <c r="O198">
        <v>129</v>
      </c>
      <c r="P198">
        <v>69</v>
      </c>
      <c r="Q198">
        <v>604</v>
      </c>
    </row>
    <row r="199" spans="1:17" x14ac:dyDescent="0.25">
      <c r="A199">
        <v>5</v>
      </c>
      <c r="B199">
        <v>2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0</v>
      </c>
      <c r="M199">
        <v>0</v>
      </c>
      <c r="N199">
        <v>23</v>
      </c>
      <c r="O199">
        <v>8</v>
      </c>
      <c r="P199">
        <v>0</v>
      </c>
      <c r="Q199">
        <v>47</v>
      </c>
    </row>
    <row r="200" spans="1:17" x14ac:dyDescent="0.25">
      <c r="A200">
        <v>5</v>
      </c>
      <c r="B200">
        <v>3</v>
      </c>
      <c r="C200">
        <v>1</v>
      </c>
      <c r="D200">
        <v>1</v>
      </c>
      <c r="E200">
        <v>41</v>
      </c>
      <c r="F200">
        <v>32</v>
      </c>
      <c r="G200">
        <v>38</v>
      </c>
      <c r="H200">
        <v>76</v>
      </c>
      <c r="I200">
        <v>44</v>
      </c>
      <c r="J200">
        <v>35</v>
      </c>
      <c r="K200">
        <v>0</v>
      </c>
      <c r="L200">
        <v>79</v>
      </c>
      <c r="M200">
        <v>82</v>
      </c>
      <c r="N200">
        <v>91</v>
      </c>
      <c r="O200">
        <v>41</v>
      </c>
      <c r="P200">
        <v>26</v>
      </c>
      <c r="Q200">
        <v>585</v>
      </c>
    </row>
    <row r="201" spans="1:17" x14ac:dyDescent="0.25">
      <c r="A201">
        <v>5</v>
      </c>
      <c r="B201">
        <v>3</v>
      </c>
      <c r="C201">
        <v>2</v>
      </c>
      <c r="D201">
        <v>2</v>
      </c>
      <c r="E201">
        <v>7</v>
      </c>
      <c r="F201">
        <v>16</v>
      </c>
      <c r="G201">
        <v>7</v>
      </c>
      <c r="H201">
        <v>19</v>
      </c>
      <c r="I201">
        <v>4</v>
      </c>
      <c r="J201">
        <v>7</v>
      </c>
      <c r="K201">
        <v>0</v>
      </c>
      <c r="L201">
        <v>7</v>
      </c>
      <c r="M201">
        <v>10</v>
      </c>
      <c r="N201">
        <v>10</v>
      </c>
      <c r="O201">
        <v>0</v>
      </c>
      <c r="P201">
        <v>10</v>
      </c>
      <c r="Q201">
        <v>97</v>
      </c>
    </row>
    <row r="202" spans="1:17" x14ac:dyDescent="0.25">
      <c r="A202">
        <v>5</v>
      </c>
      <c r="B202">
        <v>3</v>
      </c>
      <c r="C202">
        <v>3</v>
      </c>
      <c r="D202">
        <v>1</v>
      </c>
      <c r="E202">
        <v>126</v>
      </c>
      <c r="F202">
        <v>213</v>
      </c>
      <c r="G202">
        <v>219</v>
      </c>
      <c r="H202">
        <v>160</v>
      </c>
      <c r="I202">
        <v>254</v>
      </c>
      <c r="J202">
        <v>151</v>
      </c>
      <c r="K202">
        <v>148</v>
      </c>
      <c r="L202">
        <v>66</v>
      </c>
      <c r="M202">
        <v>188</v>
      </c>
      <c r="N202">
        <v>316</v>
      </c>
      <c r="O202">
        <v>273</v>
      </c>
      <c r="P202">
        <v>238</v>
      </c>
      <c r="Q202">
        <v>2352</v>
      </c>
    </row>
    <row r="203" spans="1:17" x14ac:dyDescent="0.25">
      <c r="A203">
        <v>5</v>
      </c>
      <c r="B203">
        <v>3</v>
      </c>
      <c r="C203">
        <v>4</v>
      </c>
      <c r="D203">
        <v>2</v>
      </c>
      <c r="E203">
        <v>91</v>
      </c>
      <c r="F203">
        <v>194</v>
      </c>
      <c r="G203">
        <v>288</v>
      </c>
      <c r="H203">
        <v>129</v>
      </c>
      <c r="I203">
        <v>41</v>
      </c>
      <c r="J203">
        <v>94</v>
      </c>
      <c r="K203">
        <v>132</v>
      </c>
      <c r="L203">
        <v>85</v>
      </c>
      <c r="M203">
        <v>41</v>
      </c>
      <c r="N203">
        <v>119</v>
      </c>
      <c r="O203">
        <v>72</v>
      </c>
      <c r="P203">
        <v>94</v>
      </c>
      <c r="Q203">
        <v>1380</v>
      </c>
    </row>
    <row r="204" spans="1:17" x14ac:dyDescent="0.25">
      <c r="A204">
        <v>5</v>
      </c>
      <c r="B204">
        <v>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5</v>
      </c>
      <c r="B205">
        <v>4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5</v>
      </c>
      <c r="B206">
        <v>4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5</v>
      </c>
      <c r="B207">
        <v>4</v>
      </c>
      <c r="C207">
        <v>4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10" spans="1:17" x14ac:dyDescent="0.25">
      <c r="A210" t="s">
        <v>149</v>
      </c>
      <c r="E210" t="s">
        <v>80</v>
      </c>
    </row>
    <row r="211" spans="1:17" x14ac:dyDescent="0.25">
      <c r="A211" t="s">
        <v>76</v>
      </c>
      <c r="B211" t="s">
        <v>77</v>
      </c>
      <c r="C211" t="s">
        <v>78</v>
      </c>
      <c r="D211" t="s">
        <v>79</v>
      </c>
      <c r="E211">
        <v>1</v>
      </c>
      <c r="F211">
        <v>2</v>
      </c>
      <c r="G211">
        <v>3</v>
      </c>
      <c r="H211">
        <v>4</v>
      </c>
      <c r="I211">
        <v>5</v>
      </c>
      <c r="J211">
        <v>6</v>
      </c>
      <c r="K211">
        <v>7</v>
      </c>
      <c r="L211">
        <v>8</v>
      </c>
      <c r="M211">
        <v>9</v>
      </c>
      <c r="N211">
        <v>10</v>
      </c>
      <c r="O211">
        <v>11</v>
      </c>
      <c r="P211">
        <v>12</v>
      </c>
      <c r="Q211" t="s">
        <v>157</v>
      </c>
    </row>
    <row r="212" spans="1:17" x14ac:dyDescent="0.25">
      <c r="A212">
        <v>1</v>
      </c>
      <c r="B212">
        <v>2</v>
      </c>
      <c r="C212">
        <v>1</v>
      </c>
      <c r="D212">
        <v>1</v>
      </c>
      <c r="E212">
        <v>4470</v>
      </c>
      <c r="F212">
        <v>4470</v>
      </c>
      <c r="G212">
        <v>4470</v>
      </c>
      <c r="H212">
        <v>4470</v>
      </c>
      <c r="I212">
        <v>4470</v>
      </c>
      <c r="J212">
        <v>4470</v>
      </c>
      <c r="K212">
        <v>4470</v>
      </c>
      <c r="L212">
        <v>4470</v>
      </c>
      <c r="M212">
        <v>4470</v>
      </c>
      <c r="N212">
        <v>4470</v>
      </c>
      <c r="O212">
        <v>4470</v>
      </c>
      <c r="P212">
        <v>4470</v>
      </c>
      <c r="Q212">
        <v>4470</v>
      </c>
    </row>
    <row r="213" spans="1:17" x14ac:dyDescent="0.25">
      <c r="A213">
        <v>1</v>
      </c>
      <c r="B213">
        <v>2</v>
      </c>
      <c r="C213">
        <v>3</v>
      </c>
      <c r="D213">
        <v>1</v>
      </c>
      <c r="E213">
        <v>5630</v>
      </c>
      <c r="F213">
        <v>5630</v>
      </c>
      <c r="G213">
        <v>5630</v>
      </c>
      <c r="H213">
        <v>5630</v>
      </c>
      <c r="I213">
        <v>5630</v>
      </c>
      <c r="J213">
        <v>5630</v>
      </c>
      <c r="K213">
        <v>5630</v>
      </c>
      <c r="L213">
        <v>5630</v>
      </c>
      <c r="M213">
        <v>5630</v>
      </c>
      <c r="N213">
        <v>5630</v>
      </c>
      <c r="O213">
        <v>5630</v>
      </c>
      <c r="P213">
        <v>5630</v>
      </c>
      <c r="Q213">
        <v>5630</v>
      </c>
    </row>
    <row r="214" spans="1:17" x14ac:dyDescent="0.25">
      <c r="A214">
        <v>1</v>
      </c>
      <c r="B214">
        <v>2</v>
      </c>
      <c r="C214">
        <v>4</v>
      </c>
      <c r="D214">
        <v>2</v>
      </c>
      <c r="E214">
        <v>5300</v>
      </c>
      <c r="F214">
        <v>5300</v>
      </c>
      <c r="G214">
        <v>5300</v>
      </c>
      <c r="H214">
        <v>5300</v>
      </c>
      <c r="I214">
        <v>5300</v>
      </c>
      <c r="J214">
        <v>5300</v>
      </c>
      <c r="K214">
        <v>5300</v>
      </c>
      <c r="L214">
        <v>5300</v>
      </c>
      <c r="M214">
        <v>5300</v>
      </c>
      <c r="N214">
        <v>5300</v>
      </c>
      <c r="O214">
        <v>5300</v>
      </c>
      <c r="P214">
        <v>5300</v>
      </c>
      <c r="Q214">
        <v>5300</v>
      </c>
    </row>
    <row r="215" spans="1:17" x14ac:dyDescent="0.25">
      <c r="A215">
        <v>1</v>
      </c>
      <c r="B215">
        <v>3</v>
      </c>
      <c r="C215">
        <v>1</v>
      </c>
      <c r="D215">
        <v>1</v>
      </c>
      <c r="E215">
        <v>3980</v>
      </c>
      <c r="F215">
        <v>3980</v>
      </c>
      <c r="G215">
        <v>3980</v>
      </c>
      <c r="H215">
        <v>3980</v>
      </c>
      <c r="I215">
        <v>3980</v>
      </c>
      <c r="J215">
        <v>3980</v>
      </c>
      <c r="K215">
        <v>3980</v>
      </c>
      <c r="L215">
        <v>3980</v>
      </c>
      <c r="M215">
        <v>3980</v>
      </c>
      <c r="N215">
        <v>3980</v>
      </c>
      <c r="O215">
        <v>3980</v>
      </c>
      <c r="P215">
        <v>3980</v>
      </c>
      <c r="Q215">
        <v>3980</v>
      </c>
    </row>
    <row r="216" spans="1:17" x14ac:dyDescent="0.25">
      <c r="A216">
        <v>1</v>
      </c>
      <c r="B216">
        <v>3</v>
      </c>
      <c r="C216">
        <v>3</v>
      </c>
      <c r="D216">
        <v>1</v>
      </c>
      <c r="E216">
        <v>5245</v>
      </c>
      <c r="F216">
        <v>5245</v>
      </c>
      <c r="G216">
        <v>5245</v>
      </c>
      <c r="H216">
        <v>5245</v>
      </c>
      <c r="I216">
        <v>5245</v>
      </c>
      <c r="J216">
        <v>5245</v>
      </c>
      <c r="K216">
        <v>5245</v>
      </c>
      <c r="L216">
        <v>5245</v>
      </c>
      <c r="M216">
        <v>5245</v>
      </c>
      <c r="N216">
        <v>5245</v>
      </c>
      <c r="O216">
        <v>5245</v>
      </c>
      <c r="P216">
        <v>5245</v>
      </c>
      <c r="Q216">
        <v>5245</v>
      </c>
    </row>
    <row r="217" spans="1:17" x14ac:dyDescent="0.25">
      <c r="A217">
        <v>1</v>
      </c>
      <c r="B217">
        <v>3</v>
      </c>
      <c r="C217">
        <v>4</v>
      </c>
      <c r="D217">
        <v>2</v>
      </c>
      <c r="E217">
        <v>5300</v>
      </c>
      <c r="F217">
        <v>5300</v>
      </c>
      <c r="G217">
        <v>5300</v>
      </c>
      <c r="H217">
        <v>5300</v>
      </c>
      <c r="I217">
        <v>5300</v>
      </c>
      <c r="J217">
        <v>5300</v>
      </c>
      <c r="K217">
        <v>5300</v>
      </c>
      <c r="L217">
        <v>5300</v>
      </c>
      <c r="M217">
        <v>5300</v>
      </c>
      <c r="N217">
        <v>5300</v>
      </c>
      <c r="O217">
        <v>5300</v>
      </c>
      <c r="P217">
        <v>5300</v>
      </c>
      <c r="Q217">
        <v>5300</v>
      </c>
    </row>
    <row r="218" spans="1:17" x14ac:dyDescent="0.25">
      <c r="A218">
        <v>1</v>
      </c>
      <c r="B218">
        <v>4</v>
      </c>
      <c r="C218">
        <v>1</v>
      </c>
      <c r="D218">
        <v>1</v>
      </c>
      <c r="E218">
        <v>3840</v>
      </c>
      <c r="F218">
        <v>3840</v>
      </c>
      <c r="G218">
        <v>3840</v>
      </c>
      <c r="H218">
        <v>3840</v>
      </c>
      <c r="I218">
        <v>3840</v>
      </c>
      <c r="J218">
        <v>3840</v>
      </c>
      <c r="K218">
        <v>3840</v>
      </c>
      <c r="L218">
        <v>3840</v>
      </c>
      <c r="M218">
        <v>3840</v>
      </c>
      <c r="N218">
        <v>3840</v>
      </c>
      <c r="O218">
        <v>3840</v>
      </c>
      <c r="P218">
        <v>3840</v>
      </c>
      <c r="Q218">
        <v>3840</v>
      </c>
    </row>
    <row r="219" spans="1:17" x14ac:dyDescent="0.25">
      <c r="A219">
        <v>1</v>
      </c>
      <c r="B219">
        <v>4</v>
      </c>
      <c r="C219">
        <v>2</v>
      </c>
      <c r="D219">
        <v>2</v>
      </c>
      <c r="E219">
        <v>7590</v>
      </c>
      <c r="F219">
        <v>7590</v>
      </c>
      <c r="G219">
        <v>7590</v>
      </c>
      <c r="H219">
        <v>7590</v>
      </c>
      <c r="I219">
        <v>7590</v>
      </c>
      <c r="J219">
        <v>7590</v>
      </c>
      <c r="K219">
        <v>7590</v>
      </c>
      <c r="L219">
        <v>7590</v>
      </c>
      <c r="M219">
        <v>7590</v>
      </c>
      <c r="N219">
        <v>7590</v>
      </c>
      <c r="O219">
        <v>7590</v>
      </c>
      <c r="P219">
        <v>7590</v>
      </c>
      <c r="Q219">
        <v>7590</v>
      </c>
    </row>
    <row r="220" spans="1:17" x14ac:dyDescent="0.25">
      <c r="A220">
        <v>1</v>
      </c>
      <c r="B220">
        <v>4</v>
      </c>
      <c r="C220">
        <v>3</v>
      </c>
      <c r="D220">
        <v>1</v>
      </c>
      <c r="E220">
        <v>5315</v>
      </c>
      <c r="F220">
        <v>5315</v>
      </c>
      <c r="G220">
        <v>5315</v>
      </c>
      <c r="H220">
        <v>5315</v>
      </c>
      <c r="I220">
        <v>5315</v>
      </c>
      <c r="J220">
        <v>5315</v>
      </c>
      <c r="K220">
        <v>5315</v>
      </c>
      <c r="L220">
        <v>5315</v>
      </c>
      <c r="M220">
        <v>5315</v>
      </c>
      <c r="N220">
        <v>5315</v>
      </c>
      <c r="O220">
        <v>5315</v>
      </c>
      <c r="P220">
        <v>5315</v>
      </c>
      <c r="Q220">
        <v>5315</v>
      </c>
    </row>
    <row r="221" spans="1:17" x14ac:dyDescent="0.25">
      <c r="A221">
        <v>1</v>
      </c>
      <c r="B221">
        <v>4</v>
      </c>
      <c r="C221">
        <v>4</v>
      </c>
      <c r="D221">
        <v>2</v>
      </c>
      <c r="E221">
        <v>6315</v>
      </c>
      <c r="F221">
        <v>6315</v>
      </c>
      <c r="G221">
        <v>6315</v>
      </c>
      <c r="H221">
        <v>6315</v>
      </c>
      <c r="I221">
        <v>6315</v>
      </c>
      <c r="J221">
        <v>6315</v>
      </c>
      <c r="K221">
        <v>6315</v>
      </c>
      <c r="L221">
        <v>6315</v>
      </c>
      <c r="M221">
        <v>6315</v>
      </c>
      <c r="N221">
        <v>6315</v>
      </c>
      <c r="O221">
        <v>6315</v>
      </c>
      <c r="P221">
        <v>6315</v>
      </c>
      <c r="Q221">
        <v>6315</v>
      </c>
    </row>
    <row r="222" spans="1:17" x14ac:dyDescent="0.25">
      <c r="A222">
        <v>1</v>
      </c>
      <c r="B222">
        <v>5</v>
      </c>
      <c r="C222">
        <v>1</v>
      </c>
      <c r="D222">
        <v>1</v>
      </c>
      <c r="E222">
        <v>6270</v>
      </c>
      <c r="F222">
        <v>6270</v>
      </c>
      <c r="G222">
        <v>6270</v>
      </c>
      <c r="H222">
        <v>6270</v>
      </c>
      <c r="I222">
        <v>6270</v>
      </c>
      <c r="J222">
        <v>6270</v>
      </c>
      <c r="K222">
        <v>6270</v>
      </c>
      <c r="L222">
        <v>6270</v>
      </c>
      <c r="M222">
        <v>6270</v>
      </c>
      <c r="N222">
        <v>6270</v>
      </c>
      <c r="O222">
        <v>6270</v>
      </c>
      <c r="P222">
        <v>6270</v>
      </c>
      <c r="Q222">
        <v>6270</v>
      </c>
    </row>
    <row r="223" spans="1:17" x14ac:dyDescent="0.25">
      <c r="A223">
        <v>1</v>
      </c>
      <c r="B223">
        <v>5</v>
      </c>
      <c r="C223">
        <v>3</v>
      </c>
      <c r="D223">
        <v>1</v>
      </c>
      <c r="E223">
        <v>5610</v>
      </c>
      <c r="F223">
        <v>5610</v>
      </c>
      <c r="G223">
        <v>5610</v>
      </c>
      <c r="H223">
        <v>5610</v>
      </c>
      <c r="I223">
        <v>5610</v>
      </c>
      <c r="J223">
        <v>5610</v>
      </c>
      <c r="K223">
        <v>5610</v>
      </c>
      <c r="L223">
        <v>5610</v>
      </c>
      <c r="M223">
        <v>5610</v>
      </c>
      <c r="N223">
        <v>5610</v>
      </c>
      <c r="O223">
        <v>5610</v>
      </c>
      <c r="P223">
        <v>5610</v>
      </c>
      <c r="Q223">
        <v>5610</v>
      </c>
    </row>
    <row r="224" spans="1:17" x14ac:dyDescent="0.25">
      <c r="A224">
        <v>2</v>
      </c>
      <c r="B224">
        <v>1</v>
      </c>
      <c r="C224">
        <v>1</v>
      </c>
      <c r="D224">
        <v>1</v>
      </c>
      <c r="E224">
        <v>8210</v>
      </c>
      <c r="F224">
        <v>8210</v>
      </c>
      <c r="G224">
        <v>8210</v>
      </c>
      <c r="H224">
        <v>8210</v>
      </c>
      <c r="I224">
        <v>8210</v>
      </c>
      <c r="J224">
        <v>8210</v>
      </c>
      <c r="K224">
        <v>8210</v>
      </c>
      <c r="L224">
        <v>8210</v>
      </c>
      <c r="M224">
        <v>8210</v>
      </c>
      <c r="N224">
        <v>8210</v>
      </c>
      <c r="O224">
        <v>8210</v>
      </c>
      <c r="P224">
        <v>8210</v>
      </c>
      <c r="Q224">
        <v>8210</v>
      </c>
    </row>
    <row r="225" spans="1:17" x14ac:dyDescent="0.25">
      <c r="A225">
        <v>2</v>
      </c>
      <c r="B225">
        <v>1</v>
      </c>
      <c r="C225">
        <v>2</v>
      </c>
      <c r="D225">
        <v>2</v>
      </c>
      <c r="E225">
        <v>5200</v>
      </c>
      <c r="F225">
        <v>5200</v>
      </c>
      <c r="G225">
        <v>5200</v>
      </c>
      <c r="H225">
        <v>5200</v>
      </c>
      <c r="I225">
        <v>5200</v>
      </c>
      <c r="J225">
        <v>5200</v>
      </c>
      <c r="K225">
        <v>5200</v>
      </c>
      <c r="L225">
        <v>5200</v>
      </c>
      <c r="M225">
        <v>5200</v>
      </c>
      <c r="N225">
        <v>5200</v>
      </c>
      <c r="O225">
        <v>5200</v>
      </c>
      <c r="P225">
        <v>5200</v>
      </c>
      <c r="Q225">
        <v>5200</v>
      </c>
    </row>
    <row r="226" spans="1:17" x14ac:dyDescent="0.25">
      <c r="A226">
        <v>2</v>
      </c>
      <c r="B226">
        <v>1</v>
      </c>
      <c r="C226">
        <v>3</v>
      </c>
      <c r="D226">
        <v>1</v>
      </c>
      <c r="E226">
        <v>9602</v>
      </c>
      <c r="F226">
        <v>9602</v>
      </c>
      <c r="G226">
        <v>9602</v>
      </c>
      <c r="H226">
        <v>9602</v>
      </c>
      <c r="I226">
        <v>9602</v>
      </c>
      <c r="J226">
        <v>9602</v>
      </c>
      <c r="K226">
        <v>9602</v>
      </c>
      <c r="L226">
        <v>9602</v>
      </c>
      <c r="M226">
        <v>9602</v>
      </c>
      <c r="N226">
        <v>9602</v>
      </c>
      <c r="O226">
        <v>9602</v>
      </c>
      <c r="P226">
        <v>9602</v>
      </c>
      <c r="Q226">
        <v>9602</v>
      </c>
    </row>
    <row r="227" spans="1:17" x14ac:dyDescent="0.25">
      <c r="A227">
        <v>2</v>
      </c>
      <c r="B227">
        <v>1</v>
      </c>
      <c r="C227">
        <v>4</v>
      </c>
      <c r="D227">
        <v>2</v>
      </c>
      <c r="E227">
        <v>10600</v>
      </c>
      <c r="F227">
        <v>10600</v>
      </c>
      <c r="G227">
        <v>10600</v>
      </c>
      <c r="H227">
        <v>10600</v>
      </c>
      <c r="I227">
        <v>10600</v>
      </c>
      <c r="J227">
        <v>10600</v>
      </c>
      <c r="K227">
        <v>10600</v>
      </c>
      <c r="L227">
        <v>10600</v>
      </c>
      <c r="M227">
        <v>10600</v>
      </c>
      <c r="N227">
        <v>10600</v>
      </c>
      <c r="O227">
        <v>10600</v>
      </c>
      <c r="P227">
        <v>10600</v>
      </c>
      <c r="Q227">
        <v>10600</v>
      </c>
    </row>
    <row r="228" spans="1:17" x14ac:dyDescent="0.25">
      <c r="A228">
        <v>2</v>
      </c>
      <c r="B228">
        <v>3</v>
      </c>
      <c r="C228">
        <v>1</v>
      </c>
      <c r="D228">
        <v>1</v>
      </c>
      <c r="E228">
        <v>2640</v>
      </c>
      <c r="F228">
        <v>2640</v>
      </c>
      <c r="G228">
        <v>2640</v>
      </c>
      <c r="H228">
        <v>2640</v>
      </c>
      <c r="I228">
        <v>2640</v>
      </c>
      <c r="J228">
        <v>2640</v>
      </c>
      <c r="K228">
        <v>2640</v>
      </c>
      <c r="L228">
        <v>2640</v>
      </c>
      <c r="M228">
        <v>2640</v>
      </c>
      <c r="N228">
        <v>2640</v>
      </c>
      <c r="O228">
        <v>2640</v>
      </c>
      <c r="P228">
        <v>2640</v>
      </c>
      <c r="Q228">
        <v>2640</v>
      </c>
    </row>
    <row r="229" spans="1:17" x14ac:dyDescent="0.25">
      <c r="A229">
        <v>2</v>
      </c>
      <c r="B229">
        <v>3</v>
      </c>
      <c r="C229">
        <v>3</v>
      </c>
      <c r="D229">
        <v>1</v>
      </c>
      <c r="E229">
        <v>3300</v>
      </c>
      <c r="F229">
        <v>3300</v>
      </c>
      <c r="G229">
        <v>3300</v>
      </c>
      <c r="H229">
        <v>3300</v>
      </c>
      <c r="I229">
        <v>3300</v>
      </c>
      <c r="J229">
        <v>3300</v>
      </c>
      <c r="K229">
        <v>3300</v>
      </c>
      <c r="L229">
        <v>3300</v>
      </c>
      <c r="M229">
        <v>3300</v>
      </c>
      <c r="N229">
        <v>3300</v>
      </c>
      <c r="O229">
        <v>3300</v>
      </c>
      <c r="P229">
        <v>3300</v>
      </c>
      <c r="Q229">
        <v>3300</v>
      </c>
    </row>
    <row r="230" spans="1:17" x14ac:dyDescent="0.25">
      <c r="A230">
        <v>2</v>
      </c>
      <c r="B230">
        <v>4</v>
      </c>
      <c r="C230">
        <v>1</v>
      </c>
      <c r="D230">
        <v>1</v>
      </c>
      <c r="E230">
        <v>4400</v>
      </c>
      <c r="F230">
        <v>4400</v>
      </c>
      <c r="G230">
        <v>4400</v>
      </c>
      <c r="H230">
        <v>4400</v>
      </c>
      <c r="I230">
        <v>4400</v>
      </c>
      <c r="J230">
        <v>4400</v>
      </c>
      <c r="K230">
        <v>4400</v>
      </c>
      <c r="L230">
        <v>4400</v>
      </c>
      <c r="M230">
        <v>4400</v>
      </c>
      <c r="N230">
        <v>4400</v>
      </c>
      <c r="O230">
        <v>4400</v>
      </c>
      <c r="P230">
        <v>4400</v>
      </c>
      <c r="Q230">
        <v>4400</v>
      </c>
    </row>
    <row r="231" spans="1:17" x14ac:dyDescent="0.25">
      <c r="A231">
        <v>2</v>
      </c>
      <c r="B231">
        <v>4</v>
      </c>
      <c r="C231">
        <v>2</v>
      </c>
      <c r="D231">
        <v>2</v>
      </c>
      <c r="E231">
        <v>6600</v>
      </c>
      <c r="F231">
        <v>6600</v>
      </c>
      <c r="G231">
        <v>6600</v>
      </c>
      <c r="H231">
        <v>6600</v>
      </c>
      <c r="I231">
        <v>6600</v>
      </c>
      <c r="J231">
        <v>6600</v>
      </c>
      <c r="K231">
        <v>6600</v>
      </c>
      <c r="L231">
        <v>6600</v>
      </c>
      <c r="M231">
        <v>6600</v>
      </c>
      <c r="N231">
        <v>6600</v>
      </c>
      <c r="O231">
        <v>6600</v>
      </c>
      <c r="P231">
        <v>6600</v>
      </c>
      <c r="Q231">
        <v>6600</v>
      </c>
    </row>
    <row r="232" spans="1:17" x14ac:dyDescent="0.25">
      <c r="A232">
        <v>2</v>
      </c>
      <c r="B232">
        <v>4</v>
      </c>
      <c r="C232">
        <v>3</v>
      </c>
      <c r="D232">
        <v>1</v>
      </c>
      <c r="E232">
        <v>5060</v>
      </c>
      <c r="F232">
        <v>5060</v>
      </c>
      <c r="G232">
        <v>5060</v>
      </c>
      <c r="H232">
        <v>5060</v>
      </c>
      <c r="I232">
        <v>5060</v>
      </c>
      <c r="J232">
        <v>5060</v>
      </c>
      <c r="K232">
        <v>5060</v>
      </c>
      <c r="L232">
        <v>5060</v>
      </c>
      <c r="M232">
        <v>5060</v>
      </c>
      <c r="N232">
        <v>5060</v>
      </c>
      <c r="O232">
        <v>5060</v>
      </c>
      <c r="P232">
        <v>5060</v>
      </c>
      <c r="Q232">
        <v>5060</v>
      </c>
    </row>
    <row r="233" spans="1:17" x14ac:dyDescent="0.25">
      <c r="A233">
        <v>2</v>
      </c>
      <c r="B233">
        <v>4</v>
      </c>
      <c r="C233">
        <v>4</v>
      </c>
      <c r="D233">
        <v>2</v>
      </c>
      <c r="E233">
        <v>7260</v>
      </c>
      <c r="F233">
        <v>7260</v>
      </c>
      <c r="G233">
        <v>7260</v>
      </c>
      <c r="H233">
        <v>7260</v>
      </c>
      <c r="I233">
        <v>7260</v>
      </c>
      <c r="J233">
        <v>7260</v>
      </c>
      <c r="K233">
        <v>7260</v>
      </c>
      <c r="L233">
        <v>7260</v>
      </c>
      <c r="M233">
        <v>7260</v>
      </c>
      <c r="N233">
        <v>7260</v>
      </c>
      <c r="O233">
        <v>7260</v>
      </c>
      <c r="P233">
        <v>7260</v>
      </c>
      <c r="Q233">
        <v>7260</v>
      </c>
    </row>
    <row r="234" spans="1:17" x14ac:dyDescent="0.25">
      <c r="A234">
        <v>3</v>
      </c>
      <c r="B234">
        <v>1</v>
      </c>
      <c r="C234">
        <v>1</v>
      </c>
      <c r="D234">
        <v>1</v>
      </c>
      <c r="E234">
        <v>8455</v>
      </c>
      <c r="F234">
        <v>8455</v>
      </c>
      <c r="G234">
        <v>8455</v>
      </c>
      <c r="H234">
        <v>8455</v>
      </c>
      <c r="I234">
        <v>8455</v>
      </c>
      <c r="J234">
        <v>8455</v>
      </c>
      <c r="K234">
        <v>8455</v>
      </c>
      <c r="L234">
        <v>8455</v>
      </c>
      <c r="M234">
        <v>8455</v>
      </c>
      <c r="N234">
        <v>8455</v>
      </c>
      <c r="O234">
        <v>8455</v>
      </c>
      <c r="P234">
        <v>8455</v>
      </c>
      <c r="Q234">
        <v>8455</v>
      </c>
    </row>
    <row r="235" spans="1:17" x14ac:dyDescent="0.25">
      <c r="A235">
        <v>3</v>
      </c>
      <c r="B235">
        <v>1</v>
      </c>
      <c r="C235">
        <v>3</v>
      </c>
      <c r="D235">
        <v>1</v>
      </c>
      <c r="E235">
        <v>10170</v>
      </c>
      <c r="F235">
        <v>10170</v>
      </c>
      <c r="G235">
        <v>10170</v>
      </c>
      <c r="H235">
        <v>10170</v>
      </c>
      <c r="I235">
        <v>10170</v>
      </c>
      <c r="J235">
        <v>10170</v>
      </c>
      <c r="K235">
        <v>10170</v>
      </c>
      <c r="L235">
        <v>10170</v>
      </c>
      <c r="M235">
        <v>10170</v>
      </c>
      <c r="N235">
        <v>10170</v>
      </c>
      <c r="O235">
        <v>10170</v>
      </c>
      <c r="P235">
        <v>10170</v>
      </c>
      <c r="Q235">
        <v>10170</v>
      </c>
    </row>
    <row r="236" spans="1:17" x14ac:dyDescent="0.25">
      <c r="A236">
        <v>3</v>
      </c>
      <c r="B236">
        <v>1</v>
      </c>
      <c r="C236">
        <v>4</v>
      </c>
      <c r="D236">
        <v>2</v>
      </c>
      <c r="E236">
        <v>11170</v>
      </c>
      <c r="F236">
        <v>11170</v>
      </c>
      <c r="G236">
        <v>11170</v>
      </c>
      <c r="H236">
        <v>11170</v>
      </c>
      <c r="I236">
        <v>11170</v>
      </c>
      <c r="J236">
        <v>11170</v>
      </c>
      <c r="K236">
        <v>11170</v>
      </c>
      <c r="L236">
        <v>11170</v>
      </c>
      <c r="M236">
        <v>11170</v>
      </c>
      <c r="N236">
        <v>11170</v>
      </c>
      <c r="O236">
        <v>11170</v>
      </c>
      <c r="P236">
        <v>11170</v>
      </c>
      <c r="Q236">
        <v>11170</v>
      </c>
    </row>
    <row r="237" spans="1:17" x14ac:dyDescent="0.25">
      <c r="A237">
        <v>3</v>
      </c>
      <c r="B237">
        <v>2</v>
      </c>
      <c r="C237">
        <v>1</v>
      </c>
      <c r="D237">
        <v>1</v>
      </c>
      <c r="E237">
        <v>2860</v>
      </c>
      <c r="F237">
        <v>2860</v>
      </c>
      <c r="G237">
        <v>2860</v>
      </c>
      <c r="H237">
        <v>2860</v>
      </c>
      <c r="I237">
        <v>2860</v>
      </c>
      <c r="J237">
        <v>2860</v>
      </c>
      <c r="K237">
        <v>2860</v>
      </c>
      <c r="L237">
        <v>2860</v>
      </c>
      <c r="M237">
        <v>2860</v>
      </c>
      <c r="N237">
        <v>2860</v>
      </c>
      <c r="O237">
        <v>2860</v>
      </c>
      <c r="P237">
        <v>2860</v>
      </c>
      <c r="Q237">
        <v>2860</v>
      </c>
    </row>
    <row r="238" spans="1:17" x14ac:dyDescent="0.25">
      <c r="A238">
        <v>3</v>
      </c>
      <c r="B238">
        <v>2</v>
      </c>
      <c r="C238">
        <v>2</v>
      </c>
      <c r="D238">
        <v>2</v>
      </c>
      <c r="E238">
        <v>4100</v>
      </c>
      <c r="F238">
        <v>4100</v>
      </c>
      <c r="G238">
        <v>4100</v>
      </c>
      <c r="H238">
        <v>4100</v>
      </c>
      <c r="I238">
        <v>4100</v>
      </c>
      <c r="J238">
        <v>4100</v>
      </c>
      <c r="K238">
        <v>4100</v>
      </c>
      <c r="L238">
        <v>4100</v>
      </c>
      <c r="M238">
        <v>4100</v>
      </c>
      <c r="N238">
        <v>4100</v>
      </c>
      <c r="O238">
        <v>4100</v>
      </c>
      <c r="P238">
        <v>4100</v>
      </c>
      <c r="Q238">
        <v>4100</v>
      </c>
    </row>
    <row r="239" spans="1:17" x14ac:dyDescent="0.25">
      <c r="A239">
        <v>3</v>
      </c>
      <c r="B239">
        <v>2</v>
      </c>
      <c r="C239">
        <v>3</v>
      </c>
      <c r="D239">
        <v>1</v>
      </c>
      <c r="E239">
        <v>3520</v>
      </c>
      <c r="F239">
        <v>3520</v>
      </c>
      <c r="G239">
        <v>3520</v>
      </c>
      <c r="H239">
        <v>3520</v>
      </c>
      <c r="I239">
        <v>3520</v>
      </c>
      <c r="J239">
        <v>3520</v>
      </c>
      <c r="K239">
        <v>3520</v>
      </c>
      <c r="L239">
        <v>3520</v>
      </c>
      <c r="M239">
        <v>3520</v>
      </c>
      <c r="N239">
        <v>3520</v>
      </c>
      <c r="O239">
        <v>3520</v>
      </c>
      <c r="P239">
        <v>3520</v>
      </c>
      <c r="Q239">
        <v>3520</v>
      </c>
    </row>
    <row r="240" spans="1:17" x14ac:dyDescent="0.25">
      <c r="A240">
        <v>3</v>
      </c>
      <c r="B240">
        <v>2</v>
      </c>
      <c r="C240">
        <v>4</v>
      </c>
      <c r="D240">
        <v>2</v>
      </c>
      <c r="E240">
        <v>5720</v>
      </c>
      <c r="F240">
        <v>5720</v>
      </c>
      <c r="G240">
        <v>5720</v>
      </c>
      <c r="H240">
        <v>5720</v>
      </c>
      <c r="I240">
        <v>5720</v>
      </c>
      <c r="J240">
        <v>5720</v>
      </c>
      <c r="K240">
        <v>5720</v>
      </c>
      <c r="L240">
        <v>5720</v>
      </c>
      <c r="M240">
        <v>5720</v>
      </c>
      <c r="N240">
        <v>5720</v>
      </c>
      <c r="O240">
        <v>5720</v>
      </c>
      <c r="P240">
        <v>5720</v>
      </c>
      <c r="Q240">
        <v>5720</v>
      </c>
    </row>
    <row r="241" spans="1:17" x14ac:dyDescent="0.25">
      <c r="A241">
        <v>3</v>
      </c>
      <c r="B241">
        <v>4</v>
      </c>
      <c r="C241">
        <v>1</v>
      </c>
      <c r="D241">
        <v>1</v>
      </c>
      <c r="E241">
        <v>3190</v>
      </c>
      <c r="F241">
        <v>3190</v>
      </c>
      <c r="G241">
        <v>3190</v>
      </c>
      <c r="H241">
        <v>3190</v>
      </c>
      <c r="I241">
        <v>3190</v>
      </c>
      <c r="J241">
        <v>3190</v>
      </c>
      <c r="K241">
        <v>3190</v>
      </c>
      <c r="L241">
        <v>3190</v>
      </c>
      <c r="M241">
        <v>3190</v>
      </c>
      <c r="N241">
        <v>3190</v>
      </c>
      <c r="O241">
        <v>3190</v>
      </c>
      <c r="P241">
        <v>3190</v>
      </c>
      <c r="Q241">
        <v>3190</v>
      </c>
    </row>
    <row r="242" spans="1:17" x14ac:dyDescent="0.25">
      <c r="A242">
        <v>3</v>
      </c>
      <c r="B242">
        <v>4</v>
      </c>
      <c r="C242">
        <v>2</v>
      </c>
      <c r="D242">
        <v>2</v>
      </c>
      <c r="E242">
        <v>3600</v>
      </c>
      <c r="F242">
        <v>3600</v>
      </c>
      <c r="G242">
        <v>3600</v>
      </c>
      <c r="H242">
        <v>3600</v>
      </c>
      <c r="I242">
        <v>3600</v>
      </c>
      <c r="J242">
        <v>3600</v>
      </c>
      <c r="K242">
        <v>3600</v>
      </c>
      <c r="L242">
        <v>3600</v>
      </c>
      <c r="M242">
        <v>3600</v>
      </c>
      <c r="N242">
        <v>3600</v>
      </c>
      <c r="O242">
        <v>3600</v>
      </c>
      <c r="P242">
        <v>3600</v>
      </c>
      <c r="Q242">
        <v>3600</v>
      </c>
    </row>
    <row r="243" spans="1:17" x14ac:dyDescent="0.25">
      <c r="A243">
        <v>3</v>
      </c>
      <c r="B243">
        <v>4</v>
      </c>
      <c r="C243">
        <v>3</v>
      </c>
      <c r="D243">
        <v>1</v>
      </c>
      <c r="E243">
        <v>3850</v>
      </c>
      <c r="F243">
        <v>3850</v>
      </c>
      <c r="G243">
        <v>3850</v>
      </c>
      <c r="H243">
        <v>3850</v>
      </c>
      <c r="I243">
        <v>3850</v>
      </c>
      <c r="J243">
        <v>3850</v>
      </c>
      <c r="K243">
        <v>3850</v>
      </c>
      <c r="L243">
        <v>3850</v>
      </c>
      <c r="M243">
        <v>3850</v>
      </c>
      <c r="N243">
        <v>3850</v>
      </c>
      <c r="O243">
        <v>3850</v>
      </c>
      <c r="P243">
        <v>3850</v>
      </c>
      <c r="Q243">
        <v>3850</v>
      </c>
    </row>
    <row r="244" spans="1:17" x14ac:dyDescent="0.25">
      <c r="A244">
        <v>3</v>
      </c>
      <c r="B244">
        <v>4</v>
      </c>
      <c r="C244">
        <v>4</v>
      </c>
      <c r="D244">
        <v>2</v>
      </c>
      <c r="E244">
        <v>6050</v>
      </c>
      <c r="F244">
        <v>6050</v>
      </c>
      <c r="G244">
        <v>6050</v>
      </c>
      <c r="H244">
        <v>6050</v>
      </c>
      <c r="I244">
        <v>6050</v>
      </c>
      <c r="J244">
        <v>6050</v>
      </c>
      <c r="K244">
        <v>6050</v>
      </c>
      <c r="L244">
        <v>6050</v>
      </c>
      <c r="M244">
        <v>6050</v>
      </c>
      <c r="N244">
        <v>6050</v>
      </c>
      <c r="O244">
        <v>6050</v>
      </c>
      <c r="P244">
        <v>6050</v>
      </c>
      <c r="Q244">
        <v>6050</v>
      </c>
    </row>
    <row r="245" spans="1:17" x14ac:dyDescent="0.25">
      <c r="A245">
        <v>3</v>
      </c>
      <c r="B245">
        <v>5</v>
      </c>
      <c r="C245">
        <v>1</v>
      </c>
      <c r="D245">
        <v>1</v>
      </c>
      <c r="E245">
        <v>3850</v>
      </c>
      <c r="F245">
        <v>3850</v>
      </c>
      <c r="G245">
        <v>3850</v>
      </c>
      <c r="H245">
        <v>3850</v>
      </c>
      <c r="I245">
        <v>3850</v>
      </c>
      <c r="J245">
        <v>3850</v>
      </c>
      <c r="K245">
        <v>3850</v>
      </c>
      <c r="L245">
        <v>3850</v>
      </c>
      <c r="M245">
        <v>3850</v>
      </c>
      <c r="N245">
        <v>3850</v>
      </c>
      <c r="O245">
        <v>3850</v>
      </c>
      <c r="P245">
        <v>3850</v>
      </c>
      <c r="Q245">
        <v>3850</v>
      </c>
    </row>
    <row r="246" spans="1:17" x14ac:dyDescent="0.25">
      <c r="A246">
        <v>3</v>
      </c>
      <c r="B246">
        <v>5</v>
      </c>
      <c r="C246">
        <v>3</v>
      </c>
      <c r="D246">
        <v>1</v>
      </c>
      <c r="E246">
        <v>4510</v>
      </c>
      <c r="F246">
        <v>4510</v>
      </c>
      <c r="G246">
        <v>4510</v>
      </c>
      <c r="H246">
        <v>4510</v>
      </c>
      <c r="I246">
        <v>4510</v>
      </c>
      <c r="J246">
        <v>4510</v>
      </c>
      <c r="K246">
        <v>4510</v>
      </c>
      <c r="L246">
        <v>4510</v>
      </c>
      <c r="M246">
        <v>4510</v>
      </c>
      <c r="N246">
        <v>4510</v>
      </c>
      <c r="O246">
        <v>4510</v>
      </c>
      <c r="P246">
        <v>4510</v>
      </c>
      <c r="Q246">
        <v>4510</v>
      </c>
    </row>
    <row r="247" spans="1:17" x14ac:dyDescent="0.25">
      <c r="A247">
        <v>4</v>
      </c>
      <c r="B247">
        <v>1</v>
      </c>
      <c r="C247">
        <v>1</v>
      </c>
      <c r="D247">
        <v>1</v>
      </c>
      <c r="E247">
        <v>10360</v>
      </c>
      <c r="F247">
        <v>10360</v>
      </c>
      <c r="G247">
        <v>10360</v>
      </c>
      <c r="H247">
        <v>10360</v>
      </c>
      <c r="I247">
        <v>10360</v>
      </c>
      <c r="J247">
        <v>10360</v>
      </c>
      <c r="K247">
        <v>10360</v>
      </c>
      <c r="L247">
        <v>10360</v>
      </c>
      <c r="M247">
        <v>10360</v>
      </c>
      <c r="N247">
        <v>10360</v>
      </c>
      <c r="O247">
        <v>10360</v>
      </c>
      <c r="P247">
        <v>10360</v>
      </c>
      <c r="Q247">
        <v>10360</v>
      </c>
    </row>
    <row r="248" spans="1:17" x14ac:dyDescent="0.25">
      <c r="A248">
        <v>4</v>
      </c>
      <c r="B248">
        <v>1</v>
      </c>
      <c r="C248">
        <v>2</v>
      </c>
      <c r="D248">
        <v>2</v>
      </c>
      <c r="E248">
        <v>6100</v>
      </c>
      <c r="F248">
        <v>6100</v>
      </c>
      <c r="G248">
        <v>6100</v>
      </c>
      <c r="H248">
        <v>6100</v>
      </c>
      <c r="I248">
        <v>6100</v>
      </c>
      <c r="J248">
        <v>6100</v>
      </c>
      <c r="K248">
        <v>6100</v>
      </c>
      <c r="L248">
        <v>6100</v>
      </c>
      <c r="M248">
        <v>6100</v>
      </c>
      <c r="N248">
        <v>6100</v>
      </c>
      <c r="O248">
        <v>6100</v>
      </c>
      <c r="P248">
        <v>6100</v>
      </c>
      <c r="Q248">
        <v>6100</v>
      </c>
    </row>
    <row r="249" spans="1:17" x14ac:dyDescent="0.25">
      <c r="A249">
        <v>4</v>
      </c>
      <c r="B249">
        <v>1</v>
      </c>
      <c r="C249">
        <v>3</v>
      </c>
      <c r="D249">
        <v>1</v>
      </c>
      <c r="E249">
        <v>12935</v>
      </c>
      <c r="F249">
        <v>12935</v>
      </c>
      <c r="G249">
        <v>12935</v>
      </c>
      <c r="H249">
        <v>12935</v>
      </c>
      <c r="I249">
        <v>12935</v>
      </c>
      <c r="J249">
        <v>12935</v>
      </c>
      <c r="K249">
        <v>12935</v>
      </c>
      <c r="L249">
        <v>12935</v>
      </c>
      <c r="M249">
        <v>12935</v>
      </c>
      <c r="N249">
        <v>12935</v>
      </c>
      <c r="O249">
        <v>12935</v>
      </c>
      <c r="P249">
        <v>12935</v>
      </c>
      <c r="Q249">
        <v>12935</v>
      </c>
    </row>
    <row r="250" spans="1:17" x14ac:dyDescent="0.25">
      <c r="A250">
        <v>4</v>
      </c>
      <c r="B250">
        <v>1</v>
      </c>
      <c r="C250">
        <v>4</v>
      </c>
      <c r="D250">
        <v>2</v>
      </c>
      <c r="E250">
        <v>13930</v>
      </c>
      <c r="F250">
        <v>13930</v>
      </c>
      <c r="G250">
        <v>13930</v>
      </c>
      <c r="H250">
        <v>13930</v>
      </c>
      <c r="I250">
        <v>13930</v>
      </c>
      <c r="J250">
        <v>13930</v>
      </c>
      <c r="K250">
        <v>13930</v>
      </c>
      <c r="L250">
        <v>13930</v>
      </c>
      <c r="M250">
        <v>13930</v>
      </c>
      <c r="N250">
        <v>13930</v>
      </c>
      <c r="O250">
        <v>13930</v>
      </c>
      <c r="P250">
        <v>13930</v>
      </c>
      <c r="Q250">
        <v>13930</v>
      </c>
    </row>
    <row r="251" spans="1:17" x14ac:dyDescent="0.25">
      <c r="A251">
        <v>4</v>
      </c>
      <c r="B251">
        <v>2</v>
      </c>
      <c r="C251">
        <v>1</v>
      </c>
      <c r="D251">
        <v>1</v>
      </c>
      <c r="E251">
        <v>5001</v>
      </c>
      <c r="F251">
        <v>5001</v>
      </c>
      <c r="G251">
        <v>5001</v>
      </c>
      <c r="H251">
        <v>5001</v>
      </c>
      <c r="I251">
        <v>5001</v>
      </c>
      <c r="J251">
        <v>5001</v>
      </c>
      <c r="K251">
        <v>5001</v>
      </c>
      <c r="L251">
        <v>5001</v>
      </c>
      <c r="M251">
        <v>5001</v>
      </c>
      <c r="N251">
        <v>5001</v>
      </c>
      <c r="O251">
        <v>5001</v>
      </c>
      <c r="P251">
        <v>5001</v>
      </c>
      <c r="Q251">
        <v>5001</v>
      </c>
    </row>
    <row r="252" spans="1:17" x14ac:dyDescent="0.25">
      <c r="A252">
        <v>4</v>
      </c>
      <c r="B252">
        <v>2</v>
      </c>
      <c r="C252">
        <v>2</v>
      </c>
      <c r="D252">
        <v>2</v>
      </c>
      <c r="E252">
        <v>4900</v>
      </c>
      <c r="F252">
        <v>4900</v>
      </c>
      <c r="G252">
        <v>4900</v>
      </c>
      <c r="H252">
        <v>4900</v>
      </c>
      <c r="I252">
        <v>4900</v>
      </c>
      <c r="J252">
        <v>4900</v>
      </c>
      <c r="K252">
        <v>4900</v>
      </c>
      <c r="L252">
        <v>4900</v>
      </c>
      <c r="M252">
        <v>4900</v>
      </c>
      <c r="N252">
        <v>4900</v>
      </c>
      <c r="O252">
        <v>4900</v>
      </c>
      <c r="P252">
        <v>4900</v>
      </c>
      <c r="Q252">
        <v>4900</v>
      </c>
    </row>
    <row r="253" spans="1:17" x14ac:dyDescent="0.25">
      <c r="A253">
        <v>4</v>
      </c>
      <c r="B253">
        <v>2</v>
      </c>
      <c r="C253">
        <v>3</v>
      </c>
      <c r="D253">
        <v>1</v>
      </c>
      <c r="E253">
        <v>6725.02</v>
      </c>
      <c r="F253">
        <v>6725.02</v>
      </c>
      <c r="G253">
        <v>6725.02</v>
      </c>
      <c r="H253">
        <v>6725.02</v>
      </c>
      <c r="I253">
        <v>6725.02</v>
      </c>
      <c r="J253">
        <v>6725.02</v>
      </c>
      <c r="K253">
        <v>6725.02</v>
      </c>
      <c r="L253">
        <v>6725.02</v>
      </c>
      <c r="M253">
        <v>6725.02</v>
      </c>
      <c r="N253">
        <v>6725.02</v>
      </c>
      <c r="O253">
        <v>6725.02</v>
      </c>
      <c r="P253">
        <v>6725.02</v>
      </c>
      <c r="Q253">
        <v>6725.02</v>
      </c>
    </row>
    <row r="254" spans="1:17" x14ac:dyDescent="0.25">
      <c r="A254">
        <v>4</v>
      </c>
      <c r="B254">
        <v>2</v>
      </c>
      <c r="C254">
        <v>4</v>
      </c>
      <c r="D254">
        <v>2</v>
      </c>
      <c r="E254">
        <v>7725</v>
      </c>
      <c r="F254">
        <v>7725</v>
      </c>
      <c r="G254">
        <v>7725</v>
      </c>
      <c r="H254">
        <v>7725</v>
      </c>
      <c r="I254">
        <v>7725</v>
      </c>
      <c r="J254">
        <v>7725</v>
      </c>
      <c r="K254">
        <v>7725</v>
      </c>
      <c r="L254">
        <v>7725</v>
      </c>
      <c r="M254">
        <v>7725</v>
      </c>
      <c r="N254">
        <v>7725</v>
      </c>
      <c r="O254">
        <v>7725</v>
      </c>
      <c r="P254">
        <v>7725</v>
      </c>
      <c r="Q254">
        <v>7725</v>
      </c>
    </row>
    <row r="255" spans="1:17" x14ac:dyDescent="0.25">
      <c r="A255">
        <v>4</v>
      </c>
      <c r="B255">
        <v>3</v>
      </c>
      <c r="C255">
        <v>1</v>
      </c>
      <c r="D255">
        <v>1</v>
      </c>
      <c r="E255">
        <v>5326</v>
      </c>
      <c r="F255">
        <v>5326</v>
      </c>
      <c r="G255">
        <v>5326</v>
      </c>
      <c r="H255">
        <v>5326</v>
      </c>
      <c r="I255">
        <v>5326</v>
      </c>
      <c r="J255">
        <v>5326</v>
      </c>
      <c r="K255">
        <v>5326</v>
      </c>
      <c r="L255">
        <v>5326</v>
      </c>
      <c r="M255">
        <v>5326</v>
      </c>
      <c r="N255">
        <v>5326</v>
      </c>
      <c r="O255">
        <v>5326</v>
      </c>
      <c r="P255">
        <v>5326</v>
      </c>
      <c r="Q255">
        <v>5326</v>
      </c>
    </row>
    <row r="256" spans="1:17" x14ac:dyDescent="0.25">
      <c r="A256">
        <v>4</v>
      </c>
      <c r="B256">
        <v>3</v>
      </c>
      <c r="C256">
        <v>2</v>
      </c>
      <c r="D256">
        <v>2</v>
      </c>
      <c r="E256">
        <v>5100</v>
      </c>
      <c r="F256">
        <v>5100</v>
      </c>
      <c r="G256">
        <v>5100</v>
      </c>
      <c r="H256">
        <v>5100</v>
      </c>
      <c r="I256">
        <v>5100</v>
      </c>
      <c r="J256">
        <v>5100</v>
      </c>
      <c r="K256">
        <v>5100</v>
      </c>
      <c r="L256">
        <v>5100</v>
      </c>
      <c r="M256">
        <v>5100</v>
      </c>
      <c r="N256">
        <v>5100</v>
      </c>
      <c r="O256">
        <v>5100</v>
      </c>
      <c r="P256">
        <v>5100</v>
      </c>
      <c r="Q256">
        <v>5100</v>
      </c>
    </row>
    <row r="257" spans="1:17" x14ac:dyDescent="0.25">
      <c r="A257">
        <v>4</v>
      </c>
      <c r="B257">
        <v>3</v>
      </c>
      <c r="C257">
        <v>3</v>
      </c>
      <c r="D257">
        <v>1</v>
      </c>
      <c r="E257">
        <v>6965.02</v>
      </c>
      <c r="F257">
        <v>6965.02</v>
      </c>
      <c r="G257">
        <v>6965.02</v>
      </c>
      <c r="H257">
        <v>6965.02</v>
      </c>
      <c r="I257">
        <v>6965.02</v>
      </c>
      <c r="J257">
        <v>6965.02</v>
      </c>
      <c r="K257">
        <v>6965.02</v>
      </c>
      <c r="L257">
        <v>6965.02</v>
      </c>
      <c r="M257">
        <v>6965.02</v>
      </c>
      <c r="N257">
        <v>6965.02</v>
      </c>
      <c r="O257">
        <v>6965.02</v>
      </c>
      <c r="P257">
        <v>6965.02</v>
      </c>
      <c r="Q257">
        <v>6965.02</v>
      </c>
    </row>
    <row r="258" spans="1:17" x14ac:dyDescent="0.25">
      <c r="A258">
        <v>4</v>
      </c>
      <c r="B258">
        <v>3</v>
      </c>
      <c r="C258">
        <v>4</v>
      </c>
      <c r="D258">
        <v>2</v>
      </c>
      <c r="E258">
        <v>7965</v>
      </c>
      <c r="F258">
        <v>7965</v>
      </c>
      <c r="G258">
        <v>7965</v>
      </c>
      <c r="H258">
        <v>7965</v>
      </c>
      <c r="I258">
        <v>7965</v>
      </c>
      <c r="J258">
        <v>7965</v>
      </c>
      <c r="K258">
        <v>7965</v>
      </c>
      <c r="L258">
        <v>7965</v>
      </c>
      <c r="M258">
        <v>7965</v>
      </c>
      <c r="N258">
        <v>7965</v>
      </c>
      <c r="O258">
        <v>7965</v>
      </c>
      <c r="P258">
        <v>7965</v>
      </c>
      <c r="Q258">
        <v>7965</v>
      </c>
    </row>
    <row r="259" spans="1:17" x14ac:dyDescent="0.25">
      <c r="A259">
        <v>4</v>
      </c>
      <c r="B259">
        <v>5</v>
      </c>
      <c r="C259">
        <v>1</v>
      </c>
      <c r="D259">
        <v>1</v>
      </c>
      <c r="E259">
        <v>2310</v>
      </c>
      <c r="F259">
        <v>2310</v>
      </c>
      <c r="G259">
        <v>2310</v>
      </c>
      <c r="H259">
        <v>2310</v>
      </c>
      <c r="I259">
        <v>2310</v>
      </c>
      <c r="J259">
        <v>2310</v>
      </c>
      <c r="K259">
        <v>2310</v>
      </c>
      <c r="L259">
        <v>2310</v>
      </c>
      <c r="M259">
        <v>2310</v>
      </c>
      <c r="N259">
        <v>2310</v>
      </c>
      <c r="O259">
        <v>2310</v>
      </c>
      <c r="P259">
        <v>2310</v>
      </c>
      <c r="Q259">
        <v>2310</v>
      </c>
    </row>
    <row r="260" spans="1:17" x14ac:dyDescent="0.25">
      <c r="A260">
        <v>4</v>
      </c>
      <c r="B260">
        <v>5</v>
      </c>
      <c r="C260">
        <v>2</v>
      </c>
      <c r="D260">
        <v>2</v>
      </c>
      <c r="E260">
        <v>3100</v>
      </c>
      <c r="F260">
        <v>3100</v>
      </c>
      <c r="G260">
        <v>3100</v>
      </c>
      <c r="H260">
        <v>3100</v>
      </c>
      <c r="I260">
        <v>3100</v>
      </c>
      <c r="J260">
        <v>3100</v>
      </c>
      <c r="K260">
        <v>3100</v>
      </c>
      <c r="L260">
        <v>3100</v>
      </c>
      <c r="M260">
        <v>3100</v>
      </c>
      <c r="N260">
        <v>3100</v>
      </c>
      <c r="O260">
        <v>3100</v>
      </c>
      <c r="P260">
        <v>3100</v>
      </c>
      <c r="Q260">
        <v>3100</v>
      </c>
    </row>
    <row r="261" spans="1:17" x14ac:dyDescent="0.25">
      <c r="A261">
        <v>4</v>
      </c>
      <c r="B261">
        <v>5</v>
      </c>
      <c r="C261">
        <v>3</v>
      </c>
      <c r="D261">
        <v>1</v>
      </c>
      <c r="E261">
        <v>2970</v>
      </c>
      <c r="F261">
        <v>2970</v>
      </c>
      <c r="G261">
        <v>2970</v>
      </c>
      <c r="H261">
        <v>2970</v>
      </c>
      <c r="I261">
        <v>2970</v>
      </c>
      <c r="J261">
        <v>2970</v>
      </c>
      <c r="K261">
        <v>2970</v>
      </c>
      <c r="L261">
        <v>2970</v>
      </c>
      <c r="M261">
        <v>2970</v>
      </c>
      <c r="N261">
        <v>2970</v>
      </c>
      <c r="O261">
        <v>2970</v>
      </c>
      <c r="P261">
        <v>2970</v>
      </c>
      <c r="Q261">
        <v>2970</v>
      </c>
    </row>
    <row r="262" spans="1:17" x14ac:dyDescent="0.25">
      <c r="A262">
        <v>4</v>
      </c>
      <c r="B262">
        <v>5</v>
      </c>
      <c r="C262">
        <v>4</v>
      </c>
      <c r="D262">
        <v>2</v>
      </c>
      <c r="E262">
        <v>5170</v>
      </c>
      <c r="F262">
        <v>5170</v>
      </c>
      <c r="G262">
        <v>5170</v>
      </c>
      <c r="H262">
        <v>5170</v>
      </c>
      <c r="I262">
        <v>5170</v>
      </c>
      <c r="J262">
        <v>5170</v>
      </c>
      <c r="K262">
        <v>5170</v>
      </c>
      <c r="L262">
        <v>5170</v>
      </c>
      <c r="M262">
        <v>5170</v>
      </c>
      <c r="N262">
        <v>5170</v>
      </c>
      <c r="O262">
        <v>5170</v>
      </c>
      <c r="P262">
        <v>5170</v>
      </c>
      <c r="Q262">
        <v>5170</v>
      </c>
    </row>
    <row r="263" spans="1:17" x14ac:dyDescent="0.25">
      <c r="A263">
        <v>5</v>
      </c>
      <c r="B263">
        <v>1</v>
      </c>
      <c r="C263">
        <v>1</v>
      </c>
      <c r="D263">
        <v>1</v>
      </c>
      <c r="E263">
        <v>8910</v>
      </c>
      <c r="F263">
        <v>8910</v>
      </c>
      <c r="G263">
        <v>8910</v>
      </c>
      <c r="H263">
        <v>8910</v>
      </c>
      <c r="I263">
        <v>8910</v>
      </c>
      <c r="J263">
        <v>8910</v>
      </c>
      <c r="K263">
        <v>8910</v>
      </c>
      <c r="L263">
        <v>8910</v>
      </c>
      <c r="M263">
        <v>8910</v>
      </c>
      <c r="N263">
        <v>8910</v>
      </c>
      <c r="O263">
        <v>8910</v>
      </c>
      <c r="P263">
        <v>8910</v>
      </c>
      <c r="Q263">
        <v>8910</v>
      </c>
    </row>
    <row r="264" spans="1:17" x14ac:dyDescent="0.25">
      <c r="A264">
        <v>5</v>
      </c>
      <c r="B264">
        <v>1</v>
      </c>
      <c r="C264">
        <v>3</v>
      </c>
      <c r="D264">
        <v>1</v>
      </c>
      <c r="E264">
        <v>10450</v>
      </c>
      <c r="F264">
        <v>10450</v>
      </c>
      <c r="G264">
        <v>10450</v>
      </c>
      <c r="H264">
        <v>10450</v>
      </c>
      <c r="I264">
        <v>10450</v>
      </c>
      <c r="J264">
        <v>10450</v>
      </c>
      <c r="K264">
        <v>10450</v>
      </c>
      <c r="L264">
        <v>10450</v>
      </c>
      <c r="M264">
        <v>10450</v>
      </c>
      <c r="N264">
        <v>10450</v>
      </c>
      <c r="O264">
        <v>10450</v>
      </c>
      <c r="P264">
        <v>10450</v>
      </c>
      <c r="Q264">
        <v>10450</v>
      </c>
    </row>
    <row r="265" spans="1:17" x14ac:dyDescent="0.25">
      <c r="A265">
        <v>5</v>
      </c>
      <c r="B265">
        <v>1</v>
      </c>
      <c r="C265">
        <v>4</v>
      </c>
      <c r="D265">
        <v>2</v>
      </c>
      <c r="E265">
        <v>12650</v>
      </c>
      <c r="F265">
        <v>12650</v>
      </c>
      <c r="G265">
        <v>12650</v>
      </c>
      <c r="H265">
        <v>12650</v>
      </c>
      <c r="I265">
        <v>12650</v>
      </c>
      <c r="J265">
        <v>12650</v>
      </c>
      <c r="K265">
        <v>12650</v>
      </c>
      <c r="L265">
        <v>12650</v>
      </c>
      <c r="M265">
        <v>12650</v>
      </c>
      <c r="N265">
        <v>12650</v>
      </c>
      <c r="O265">
        <v>12650</v>
      </c>
      <c r="P265">
        <v>12650</v>
      </c>
      <c r="Q265">
        <v>12650</v>
      </c>
    </row>
    <row r="266" spans="1:17" x14ac:dyDescent="0.25">
      <c r="A266">
        <v>5</v>
      </c>
      <c r="B266">
        <v>2</v>
      </c>
      <c r="C266">
        <v>1</v>
      </c>
      <c r="D266">
        <v>1</v>
      </c>
      <c r="E266">
        <v>7150</v>
      </c>
      <c r="F266">
        <v>7150</v>
      </c>
      <c r="G266">
        <v>7150</v>
      </c>
      <c r="H266">
        <v>7150</v>
      </c>
      <c r="I266">
        <v>7150</v>
      </c>
      <c r="J266">
        <v>7150</v>
      </c>
      <c r="K266">
        <v>7150</v>
      </c>
      <c r="L266">
        <v>7150</v>
      </c>
      <c r="M266">
        <v>7150</v>
      </c>
      <c r="N266">
        <v>7150</v>
      </c>
      <c r="O266">
        <v>7150</v>
      </c>
      <c r="P266">
        <v>7150</v>
      </c>
      <c r="Q266">
        <v>7150</v>
      </c>
    </row>
    <row r="267" spans="1:17" x14ac:dyDescent="0.25">
      <c r="A267">
        <v>5</v>
      </c>
      <c r="B267">
        <v>2</v>
      </c>
      <c r="C267">
        <v>3</v>
      </c>
      <c r="D267">
        <v>1</v>
      </c>
      <c r="E267">
        <v>8030</v>
      </c>
      <c r="F267">
        <v>8030</v>
      </c>
      <c r="G267">
        <v>8030</v>
      </c>
      <c r="H267">
        <v>8030</v>
      </c>
      <c r="I267">
        <v>8030</v>
      </c>
      <c r="J267">
        <v>8030</v>
      </c>
      <c r="K267">
        <v>8030</v>
      </c>
      <c r="L267">
        <v>8030</v>
      </c>
      <c r="M267">
        <v>8030</v>
      </c>
      <c r="N267">
        <v>8030</v>
      </c>
      <c r="O267">
        <v>8030</v>
      </c>
      <c r="P267">
        <v>8030</v>
      </c>
      <c r="Q267">
        <v>8030</v>
      </c>
    </row>
    <row r="268" spans="1:17" x14ac:dyDescent="0.25">
      <c r="A268">
        <v>5</v>
      </c>
      <c r="B268">
        <v>2</v>
      </c>
      <c r="C268">
        <v>4</v>
      </c>
      <c r="D268">
        <v>2</v>
      </c>
      <c r="E268">
        <v>10230</v>
      </c>
      <c r="F268">
        <v>10230</v>
      </c>
      <c r="G268">
        <v>10230</v>
      </c>
      <c r="H268">
        <v>10230</v>
      </c>
      <c r="I268">
        <v>10230</v>
      </c>
      <c r="J268">
        <v>10230</v>
      </c>
      <c r="K268">
        <v>10230</v>
      </c>
      <c r="L268">
        <v>10230</v>
      </c>
      <c r="M268">
        <v>10230</v>
      </c>
      <c r="N268">
        <v>10230</v>
      </c>
      <c r="O268">
        <v>10230</v>
      </c>
      <c r="P268">
        <v>10230</v>
      </c>
      <c r="Q268">
        <v>10230</v>
      </c>
    </row>
    <row r="269" spans="1:17" x14ac:dyDescent="0.25">
      <c r="A269">
        <v>5</v>
      </c>
      <c r="B269">
        <v>3</v>
      </c>
      <c r="C269">
        <v>1</v>
      </c>
      <c r="D269">
        <v>1</v>
      </c>
      <c r="E269">
        <v>7920</v>
      </c>
      <c r="F269">
        <v>7920</v>
      </c>
      <c r="G269">
        <v>7920</v>
      </c>
      <c r="H269">
        <v>7920</v>
      </c>
      <c r="I269">
        <v>7920</v>
      </c>
      <c r="J269">
        <v>7920</v>
      </c>
      <c r="K269">
        <v>7920</v>
      </c>
      <c r="L269">
        <v>7920</v>
      </c>
      <c r="M269">
        <v>7920</v>
      </c>
      <c r="N269">
        <v>7920</v>
      </c>
      <c r="O269">
        <v>7920</v>
      </c>
      <c r="P269">
        <v>7920</v>
      </c>
      <c r="Q269">
        <v>7920</v>
      </c>
    </row>
    <row r="270" spans="1:17" x14ac:dyDescent="0.25">
      <c r="A270">
        <v>5</v>
      </c>
      <c r="B270">
        <v>3</v>
      </c>
      <c r="C270">
        <v>2</v>
      </c>
      <c r="D270">
        <v>2</v>
      </c>
      <c r="E270">
        <v>5200</v>
      </c>
      <c r="F270">
        <v>5200</v>
      </c>
      <c r="G270">
        <v>5200</v>
      </c>
      <c r="H270">
        <v>5200</v>
      </c>
      <c r="I270">
        <v>5200</v>
      </c>
      <c r="J270">
        <v>5200</v>
      </c>
      <c r="K270">
        <v>5200</v>
      </c>
      <c r="L270">
        <v>5200</v>
      </c>
      <c r="M270">
        <v>5200</v>
      </c>
      <c r="N270">
        <v>5200</v>
      </c>
      <c r="O270">
        <v>5200</v>
      </c>
      <c r="P270">
        <v>5200</v>
      </c>
      <c r="Q270">
        <v>5200</v>
      </c>
    </row>
    <row r="271" spans="1:17" x14ac:dyDescent="0.25">
      <c r="A271">
        <v>5</v>
      </c>
      <c r="B271">
        <v>3</v>
      </c>
      <c r="C271">
        <v>3</v>
      </c>
      <c r="D271">
        <v>1</v>
      </c>
      <c r="E271">
        <v>8580</v>
      </c>
      <c r="F271">
        <v>8580</v>
      </c>
      <c r="G271">
        <v>8580</v>
      </c>
      <c r="H271">
        <v>8580</v>
      </c>
      <c r="I271">
        <v>8580</v>
      </c>
      <c r="J271">
        <v>8580</v>
      </c>
      <c r="K271">
        <v>8580</v>
      </c>
      <c r="L271">
        <v>8580</v>
      </c>
      <c r="M271">
        <v>8580</v>
      </c>
      <c r="N271">
        <v>8580</v>
      </c>
      <c r="O271">
        <v>8580</v>
      </c>
      <c r="P271">
        <v>8580</v>
      </c>
      <c r="Q271">
        <v>8580</v>
      </c>
    </row>
    <row r="272" spans="1:17" x14ac:dyDescent="0.25">
      <c r="A272">
        <v>5</v>
      </c>
      <c r="B272">
        <v>3</v>
      </c>
      <c r="C272">
        <v>4</v>
      </c>
      <c r="D272">
        <v>2</v>
      </c>
      <c r="E272">
        <v>10780</v>
      </c>
      <c r="F272">
        <v>10780</v>
      </c>
      <c r="G272">
        <v>10780</v>
      </c>
      <c r="H272">
        <v>10780</v>
      </c>
      <c r="I272">
        <v>10780</v>
      </c>
      <c r="J272">
        <v>10780</v>
      </c>
      <c r="K272">
        <v>10780</v>
      </c>
      <c r="L272">
        <v>10780</v>
      </c>
      <c r="M272">
        <v>10780</v>
      </c>
      <c r="N272">
        <v>10780</v>
      </c>
      <c r="O272">
        <v>10780</v>
      </c>
      <c r="P272">
        <v>10780</v>
      </c>
      <c r="Q272">
        <v>10780</v>
      </c>
    </row>
    <row r="273" spans="1:18" x14ac:dyDescent="0.25">
      <c r="A273">
        <v>5</v>
      </c>
      <c r="B273">
        <v>4</v>
      </c>
      <c r="C273">
        <v>1</v>
      </c>
      <c r="D273">
        <v>1</v>
      </c>
      <c r="E273">
        <v>2000</v>
      </c>
      <c r="F273">
        <v>2000</v>
      </c>
      <c r="G273">
        <v>2000</v>
      </c>
      <c r="H273">
        <v>2000</v>
      </c>
      <c r="I273">
        <v>2000</v>
      </c>
      <c r="J273">
        <v>2000</v>
      </c>
      <c r="K273">
        <v>2000</v>
      </c>
      <c r="L273">
        <v>2000</v>
      </c>
      <c r="M273">
        <v>2000</v>
      </c>
      <c r="N273">
        <v>2000</v>
      </c>
      <c r="O273">
        <v>2000</v>
      </c>
      <c r="P273">
        <v>2000</v>
      </c>
      <c r="Q273">
        <v>2000</v>
      </c>
    </row>
    <row r="274" spans="1:18" x14ac:dyDescent="0.25">
      <c r="A274">
        <v>5</v>
      </c>
      <c r="B274">
        <v>4</v>
      </c>
      <c r="C274">
        <v>2</v>
      </c>
      <c r="D274">
        <v>2</v>
      </c>
      <c r="E274">
        <v>4400</v>
      </c>
      <c r="F274">
        <v>4400</v>
      </c>
      <c r="G274">
        <v>4400</v>
      </c>
      <c r="H274">
        <v>4400</v>
      </c>
      <c r="I274">
        <v>4400</v>
      </c>
      <c r="J274">
        <v>4400</v>
      </c>
      <c r="K274">
        <v>4400</v>
      </c>
      <c r="L274">
        <v>4400</v>
      </c>
      <c r="M274">
        <v>4400</v>
      </c>
      <c r="N274">
        <v>4400</v>
      </c>
      <c r="O274">
        <v>4400</v>
      </c>
      <c r="P274">
        <v>4400</v>
      </c>
      <c r="Q274">
        <v>4400</v>
      </c>
    </row>
    <row r="275" spans="1:18" x14ac:dyDescent="0.25">
      <c r="A275">
        <v>5</v>
      </c>
      <c r="B275">
        <v>4</v>
      </c>
      <c r="C275">
        <v>3</v>
      </c>
      <c r="D275">
        <v>1</v>
      </c>
      <c r="E275">
        <v>2750</v>
      </c>
      <c r="F275">
        <v>2750</v>
      </c>
      <c r="G275">
        <v>2750</v>
      </c>
      <c r="H275">
        <v>2750</v>
      </c>
      <c r="I275">
        <v>2750</v>
      </c>
      <c r="J275">
        <v>2750</v>
      </c>
      <c r="K275">
        <v>2750</v>
      </c>
      <c r="L275">
        <v>2750</v>
      </c>
      <c r="M275">
        <v>2750</v>
      </c>
      <c r="N275">
        <v>2750</v>
      </c>
      <c r="O275">
        <v>2750</v>
      </c>
      <c r="P275">
        <v>2750</v>
      </c>
      <c r="Q275">
        <v>2750</v>
      </c>
    </row>
    <row r="276" spans="1:18" x14ac:dyDescent="0.25">
      <c r="A276">
        <v>5</v>
      </c>
      <c r="B276">
        <v>4</v>
      </c>
      <c r="C276">
        <v>4</v>
      </c>
      <c r="D276">
        <v>2</v>
      </c>
      <c r="E276">
        <v>4950</v>
      </c>
      <c r="F276">
        <v>4950</v>
      </c>
      <c r="G276">
        <v>4950</v>
      </c>
      <c r="H276">
        <v>4950</v>
      </c>
      <c r="I276">
        <v>4950</v>
      </c>
      <c r="J276">
        <v>4950</v>
      </c>
      <c r="K276">
        <v>4950</v>
      </c>
      <c r="L276">
        <v>4950</v>
      </c>
      <c r="M276">
        <v>4950</v>
      </c>
      <c r="N276">
        <v>4950</v>
      </c>
      <c r="O276">
        <v>4950</v>
      </c>
      <c r="P276">
        <v>4950</v>
      </c>
      <c r="Q276">
        <v>4950</v>
      </c>
    </row>
    <row r="279" spans="1:18" x14ac:dyDescent="0.25">
      <c r="A279" t="s">
        <v>150</v>
      </c>
      <c r="E279" t="s">
        <v>80</v>
      </c>
    </row>
    <row r="280" spans="1:18" x14ac:dyDescent="0.25">
      <c r="A280" t="s">
        <v>76</v>
      </c>
      <c r="B280" t="s">
        <v>77</v>
      </c>
      <c r="C280" t="s">
        <v>78</v>
      </c>
      <c r="E280">
        <v>1</v>
      </c>
      <c r="F280">
        <v>2</v>
      </c>
      <c r="G280">
        <v>3</v>
      </c>
      <c r="H280">
        <v>4</v>
      </c>
      <c r="I280">
        <v>5</v>
      </c>
      <c r="J280">
        <v>6</v>
      </c>
      <c r="K280">
        <v>7</v>
      </c>
      <c r="L280">
        <v>8</v>
      </c>
      <c r="M280">
        <v>9</v>
      </c>
      <c r="N280">
        <v>10</v>
      </c>
      <c r="O280">
        <v>11</v>
      </c>
      <c r="P280">
        <v>12</v>
      </c>
      <c r="Q280" t="s">
        <v>158</v>
      </c>
      <c r="R280" t="s">
        <v>159</v>
      </c>
    </row>
    <row r="281" spans="1:18" x14ac:dyDescent="0.25">
      <c r="A281">
        <v>1</v>
      </c>
      <c r="B281">
        <v>1</v>
      </c>
      <c r="C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1</v>
      </c>
      <c r="B282">
        <v>1</v>
      </c>
      <c r="C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1</v>
      </c>
      <c r="B283">
        <v>1</v>
      </c>
      <c r="C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</v>
      </c>
      <c r="B284">
        <v>1</v>
      </c>
      <c r="C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1</v>
      </c>
      <c r="B285">
        <v>2</v>
      </c>
      <c r="C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1</v>
      </c>
      <c r="B286">
        <v>2</v>
      </c>
      <c r="C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1</v>
      </c>
      <c r="B287">
        <v>2</v>
      </c>
      <c r="C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1</v>
      </c>
      <c r="B288">
        <v>2</v>
      </c>
      <c r="C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1</v>
      </c>
      <c r="B289">
        <v>3</v>
      </c>
      <c r="C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</v>
      </c>
      <c r="B290">
        <v>3</v>
      </c>
      <c r="C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</v>
      </c>
      <c r="B291">
        <v>3</v>
      </c>
      <c r="C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1</v>
      </c>
      <c r="B292">
        <v>3</v>
      </c>
      <c r="C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1</v>
      </c>
      <c r="B293">
        <v>4</v>
      </c>
      <c r="C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1</v>
      </c>
      <c r="B294">
        <v>4</v>
      </c>
      <c r="C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4</v>
      </c>
      <c r="C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1</v>
      </c>
      <c r="B296">
        <v>4</v>
      </c>
      <c r="C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5</v>
      </c>
      <c r="C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1</v>
      </c>
      <c r="B298">
        <v>5</v>
      </c>
      <c r="C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</v>
      </c>
      <c r="B299">
        <v>5</v>
      </c>
      <c r="C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5</v>
      </c>
      <c r="C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2</v>
      </c>
      <c r="B301">
        <v>1</v>
      </c>
      <c r="C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2</v>
      </c>
      <c r="B302">
        <v>1</v>
      </c>
      <c r="C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2</v>
      </c>
      <c r="B303">
        <v>1</v>
      </c>
      <c r="C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2</v>
      </c>
      <c r="B304">
        <v>1</v>
      </c>
      <c r="C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2</v>
      </c>
      <c r="B305">
        <v>2</v>
      </c>
      <c r="C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2</v>
      </c>
      <c r="B306">
        <v>2</v>
      </c>
      <c r="C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2</v>
      </c>
      <c r="B307">
        <v>2</v>
      </c>
      <c r="C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2</v>
      </c>
      <c r="B308">
        <v>2</v>
      </c>
      <c r="C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2</v>
      </c>
      <c r="B309">
        <v>3</v>
      </c>
      <c r="C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2</v>
      </c>
      <c r="B310">
        <v>3</v>
      </c>
      <c r="C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2</v>
      </c>
      <c r="B311">
        <v>3</v>
      </c>
      <c r="C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2</v>
      </c>
      <c r="B312">
        <v>3</v>
      </c>
      <c r="C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2</v>
      </c>
      <c r="B313">
        <v>4</v>
      </c>
      <c r="C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2</v>
      </c>
      <c r="B314">
        <v>4</v>
      </c>
      <c r="C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2</v>
      </c>
      <c r="B315">
        <v>4</v>
      </c>
      <c r="C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2</v>
      </c>
      <c r="B316">
        <v>4</v>
      </c>
      <c r="C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2</v>
      </c>
      <c r="B317">
        <v>5</v>
      </c>
      <c r="C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2</v>
      </c>
      <c r="B318">
        <v>5</v>
      </c>
      <c r="C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2</v>
      </c>
      <c r="B319">
        <v>5</v>
      </c>
      <c r="C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2</v>
      </c>
      <c r="B320">
        <v>5</v>
      </c>
      <c r="C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</v>
      </c>
      <c r="B321">
        <v>1</v>
      </c>
      <c r="C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</v>
      </c>
      <c r="B322">
        <v>1</v>
      </c>
      <c r="C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</v>
      </c>
      <c r="B323">
        <v>1</v>
      </c>
      <c r="C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</v>
      </c>
      <c r="B324">
        <v>1</v>
      </c>
      <c r="C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</v>
      </c>
      <c r="B325">
        <v>2</v>
      </c>
      <c r="C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</v>
      </c>
      <c r="B326">
        <v>2</v>
      </c>
      <c r="C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</v>
      </c>
      <c r="B327">
        <v>2</v>
      </c>
      <c r="C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</v>
      </c>
      <c r="B328">
        <v>2</v>
      </c>
      <c r="C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</v>
      </c>
      <c r="B329">
        <v>3</v>
      </c>
      <c r="C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</v>
      </c>
      <c r="B330">
        <v>3</v>
      </c>
      <c r="C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3</v>
      </c>
      <c r="C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</v>
      </c>
      <c r="B332">
        <v>3</v>
      </c>
      <c r="C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</v>
      </c>
      <c r="B333">
        <v>4</v>
      </c>
      <c r="C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</v>
      </c>
      <c r="B334">
        <v>4</v>
      </c>
      <c r="C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</v>
      </c>
      <c r="B335">
        <v>4</v>
      </c>
      <c r="C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</v>
      </c>
      <c r="B336">
        <v>4</v>
      </c>
      <c r="C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5</v>
      </c>
      <c r="C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</v>
      </c>
      <c r="B338">
        <v>5</v>
      </c>
      <c r="C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5</v>
      </c>
      <c r="C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</v>
      </c>
      <c r="B340">
        <v>5</v>
      </c>
      <c r="C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</v>
      </c>
      <c r="B341">
        <v>1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</v>
      </c>
      <c r="B342">
        <v>1</v>
      </c>
      <c r="C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</v>
      </c>
      <c r="B343">
        <v>1</v>
      </c>
      <c r="C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</v>
      </c>
      <c r="B344">
        <v>1</v>
      </c>
      <c r="C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2</v>
      </c>
      <c r="C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</v>
      </c>
      <c r="B347">
        <v>2</v>
      </c>
      <c r="C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2</v>
      </c>
      <c r="C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</v>
      </c>
      <c r="B349">
        <v>3</v>
      </c>
      <c r="C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</v>
      </c>
      <c r="B350">
        <v>3</v>
      </c>
      <c r="C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</v>
      </c>
      <c r="B351">
        <v>3</v>
      </c>
      <c r="C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</v>
      </c>
      <c r="B352">
        <v>3</v>
      </c>
      <c r="C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</v>
      </c>
      <c r="B353">
        <v>4</v>
      </c>
      <c r="C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</v>
      </c>
      <c r="B354">
        <v>4</v>
      </c>
      <c r="C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</v>
      </c>
      <c r="B355">
        <v>4</v>
      </c>
      <c r="C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</v>
      </c>
      <c r="B356">
        <v>4</v>
      </c>
      <c r="C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</v>
      </c>
      <c r="B357">
        <v>5</v>
      </c>
      <c r="C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</v>
      </c>
      <c r="B358">
        <v>5</v>
      </c>
      <c r="C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</v>
      </c>
      <c r="B359">
        <v>5</v>
      </c>
      <c r="C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</v>
      </c>
      <c r="B360">
        <v>5</v>
      </c>
      <c r="C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5</v>
      </c>
      <c r="B361">
        <v>1</v>
      </c>
      <c r="C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5</v>
      </c>
      <c r="B362">
        <v>1</v>
      </c>
      <c r="C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5</v>
      </c>
      <c r="B363">
        <v>1</v>
      </c>
      <c r="C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5</v>
      </c>
      <c r="B364">
        <v>1</v>
      </c>
      <c r="C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</v>
      </c>
      <c r="B365">
        <v>2</v>
      </c>
      <c r="C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</v>
      </c>
      <c r="B366">
        <v>2</v>
      </c>
      <c r="C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</v>
      </c>
      <c r="B367">
        <v>2</v>
      </c>
      <c r="C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</v>
      </c>
      <c r="B368">
        <v>2</v>
      </c>
      <c r="C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</v>
      </c>
      <c r="B369">
        <v>3</v>
      </c>
      <c r="C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</v>
      </c>
      <c r="B370">
        <v>3</v>
      </c>
      <c r="C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</v>
      </c>
      <c r="B371">
        <v>3</v>
      </c>
      <c r="C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</v>
      </c>
      <c r="B372">
        <v>3</v>
      </c>
      <c r="C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</v>
      </c>
      <c r="B373">
        <v>4</v>
      </c>
      <c r="C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</v>
      </c>
      <c r="B374">
        <v>4</v>
      </c>
      <c r="C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</v>
      </c>
      <c r="B375">
        <v>4</v>
      </c>
      <c r="C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</v>
      </c>
      <c r="B376">
        <v>4</v>
      </c>
      <c r="C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</v>
      </c>
      <c r="B377">
        <v>5</v>
      </c>
      <c r="C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</v>
      </c>
      <c r="B378">
        <v>5</v>
      </c>
      <c r="C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</v>
      </c>
      <c r="B379">
        <v>5</v>
      </c>
      <c r="C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</v>
      </c>
      <c r="B380">
        <v>5</v>
      </c>
      <c r="C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3" spans="1:18" x14ac:dyDescent="0.25">
      <c r="A383" t="s">
        <v>160</v>
      </c>
      <c r="E383" t="s">
        <v>80</v>
      </c>
    </row>
    <row r="384" spans="1:18" x14ac:dyDescent="0.25">
      <c r="A384" t="s">
        <v>113</v>
      </c>
      <c r="E384">
        <v>1</v>
      </c>
      <c r="F384">
        <v>2</v>
      </c>
      <c r="G384">
        <v>3</v>
      </c>
      <c r="H384">
        <v>4</v>
      </c>
      <c r="I384">
        <v>5</v>
      </c>
      <c r="J384">
        <v>6</v>
      </c>
      <c r="K384">
        <v>7</v>
      </c>
      <c r="L384">
        <v>8</v>
      </c>
      <c r="M384">
        <v>9</v>
      </c>
      <c r="N384">
        <v>10</v>
      </c>
      <c r="O384">
        <v>11</v>
      </c>
      <c r="P384">
        <v>12</v>
      </c>
    </row>
    <row r="385" spans="1:17" x14ac:dyDescent="0.25">
      <c r="A385">
        <v>1</v>
      </c>
      <c r="E385">
        <v>4527.0222222222201</v>
      </c>
      <c r="F385">
        <v>2798.44373863283</v>
      </c>
      <c r="G385">
        <v>3239.40377064317</v>
      </c>
      <c r="H385">
        <v>5229.7930265117602</v>
      </c>
      <c r="I385">
        <v>2941.4789501679202</v>
      </c>
      <c r="J385">
        <v>4133.8665144160796</v>
      </c>
      <c r="K385">
        <v>7188.4832200107603</v>
      </c>
      <c r="L385">
        <v>3347.90828442375</v>
      </c>
      <c r="M385">
        <v>3622.8697403259398</v>
      </c>
      <c r="N385">
        <v>3487.0098220705199</v>
      </c>
      <c r="O385">
        <v>7757.7284589454403</v>
      </c>
      <c r="P385">
        <v>4684.1074501213698</v>
      </c>
    </row>
    <row r="386" spans="1:17" x14ac:dyDescent="0.25">
      <c r="A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7" x14ac:dyDescent="0.25">
      <c r="A387">
        <v>3</v>
      </c>
      <c r="E387">
        <v>5802.1050876624204</v>
      </c>
      <c r="F387">
        <v>6488.0409022893</v>
      </c>
      <c r="G387">
        <v>6500.7514917727303</v>
      </c>
      <c r="H387">
        <v>5888.3324039662302</v>
      </c>
      <c r="I387">
        <v>3905.23162876489</v>
      </c>
      <c r="J387">
        <v>5025.3441952496996</v>
      </c>
      <c r="K387">
        <v>9023.1089848997199</v>
      </c>
      <c r="L387">
        <v>5082.55017599862</v>
      </c>
      <c r="M387">
        <v>6138.1659214594702</v>
      </c>
      <c r="N387">
        <v>5052.7291281839898</v>
      </c>
      <c r="O387">
        <v>8517.1689111670294</v>
      </c>
      <c r="P387">
        <v>5681.1074501213698</v>
      </c>
    </row>
    <row r="388" spans="1:17" x14ac:dyDescent="0.25">
      <c r="A388">
        <v>4</v>
      </c>
      <c r="E388">
        <v>6738.9495184085899</v>
      </c>
      <c r="F388">
        <v>6498.6241394635699</v>
      </c>
      <c r="G388">
        <v>5782.92578553768</v>
      </c>
      <c r="H388">
        <v>6582.8086028761099</v>
      </c>
      <c r="I388">
        <v>4767.0618716353201</v>
      </c>
      <c r="J388">
        <v>4685.0698468272003</v>
      </c>
      <c r="K388">
        <v>9498.5341878600702</v>
      </c>
      <c r="L388">
        <v>5340.6757262077999</v>
      </c>
      <c r="M388">
        <v>6156.5458198098904</v>
      </c>
      <c r="N388">
        <v>4893.7291281839898</v>
      </c>
      <c r="O388">
        <v>9032.8044143860898</v>
      </c>
      <c r="P388">
        <v>6297.1074501213698</v>
      </c>
    </row>
    <row r="389" spans="1:17" x14ac:dyDescent="0.25">
      <c r="A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7" x14ac:dyDescent="0.25">
      <c r="A390">
        <v>6</v>
      </c>
      <c r="E390">
        <v>8373.7113546311793</v>
      </c>
      <c r="F390">
        <v>8674.8671198910106</v>
      </c>
      <c r="G390">
        <v>6685.9507782217197</v>
      </c>
      <c r="H390">
        <v>6847.7097955314703</v>
      </c>
      <c r="I390">
        <v>7483.5148004525399</v>
      </c>
      <c r="J390">
        <v>5933.8228635121004</v>
      </c>
      <c r="K390">
        <v>10574.644874154999</v>
      </c>
      <c r="L390">
        <v>6464.7101005965196</v>
      </c>
      <c r="M390">
        <v>7609.0934513313496</v>
      </c>
      <c r="N390">
        <v>6102.7589078726496</v>
      </c>
      <c r="O390">
        <v>9339.7947409267599</v>
      </c>
      <c r="P390">
        <v>7439</v>
      </c>
    </row>
    <row r="391" spans="1:17" x14ac:dyDescent="0.25">
      <c r="A391">
        <v>7</v>
      </c>
      <c r="E391">
        <v>7999.8268127787096</v>
      </c>
      <c r="F391">
        <v>8554.4048137870705</v>
      </c>
      <c r="G391">
        <v>7481.5173148894301</v>
      </c>
      <c r="H391">
        <v>6783.00618860757</v>
      </c>
      <c r="I391">
        <v>7229.1927984841104</v>
      </c>
      <c r="J391">
        <v>6553.6996382882699</v>
      </c>
      <c r="K391">
        <v>8718.31606989785</v>
      </c>
      <c r="L391">
        <v>8108.6840100199197</v>
      </c>
      <c r="M391">
        <v>7151.3401110374198</v>
      </c>
      <c r="N391">
        <v>6705.2927252561303</v>
      </c>
      <c r="O391">
        <v>8044.9804077051103</v>
      </c>
      <c r="P391">
        <v>8199.3178963707105</v>
      </c>
    </row>
    <row r="392" spans="1:17" x14ac:dyDescent="0.25">
      <c r="A392">
        <v>8</v>
      </c>
      <c r="E392">
        <v>7304.6765763549402</v>
      </c>
      <c r="F392">
        <v>5456.9746028303598</v>
      </c>
      <c r="G392">
        <v>6854.17593789067</v>
      </c>
      <c r="H392">
        <v>6948.0647611384702</v>
      </c>
      <c r="I392">
        <v>3273</v>
      </c>
      <c r="J392">
        <v>6949.9918045535496</v>
      </c>
      <c r="K392">
        <v>6256.3333551188798</v>
      </c>
      <c r="L392">
        <v>8155.2745013810099</v>
      </c>
      <c r="M392">
        <v>5015.7247920458503</v>
      </c>
      <c r="N392">
        <v>6239.8526610668896</v>
      </c>
      <c r="O392">
        <v>6733.6498776306498</v>
      </c>
      <c r="P392">
        <v>7087.11762130647</v>
      </c>
    </row>
    <row r="393" spans="1:17" x14ac:dyDescent="0.25">
      <c r="A393">
        <v>9</v>
      </c>
      <c r="E393">
        <v>303.62681277870797</v>
      </c>
      <c r="F393">
        <v>194.443738632828</v>
      </c>
      <c r="G393">
        <v>288.29624264827299</v>
      </c>
      <c r="H393">
        <v>427.59766560204298</v>
      </c>
      <c r="I393">
        <v>267.37626542049901</v>
      </c>
      <c r="J393">
        <v>941.38257585426902</v>
      </c>
      <c r="K393">
        <v>453.33335511887901</v>
      </c>
      <c r="L393">
        <v>124.333333333333</v>
      </c>
      <c r="M393">
        <v>406.29415410223999</v>
      </c>
      <c r="N393">
        <v>354.29517920358001</v>
      </c>
      <c r="O393">
        <v>1277.4169197584599</v>
      </c>
      <c r="P393">
        <v>326</v>
      </c>
    </row>
    <row r="394" spans="1:17" x14ac:dyDescent="0.25">
      <c r="A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7" spans="1:17" x14ac:dyDescent="0.25">
      <c r="A397" t="s">
        <v>161</v>
      </c>
      <c r="E397" t="s">
        <v>80</v>
      </c>
    </row>
    <row r="398" spans="1:17" x14ac:dyDescent="0.25">
      <c r="A398" t="s">
        <v>76</v>
      </c>
      <c r="B398" t="s">
        <v>78</v>
      </c>
      <c r="E398">
        <v>1</v>
      </c>
      <c r="F398">
        <v>2</v>
      </c>
      <c r="G398">
        <v>3</v>
      </c>
      <c r="H398">
        <v>4</v>
      </c>
      <c r="I398">
        <v>5</v>
      </c>
      <c r="J398">
        <v>6</v>
      </c>
      <c r="K398">
        <v>7</v>
      </c>
      <c r="L398">
        <v>8</v>
      </c>
      <c r="M398">
        <v>9</v>
      </c>
      <c r="N398">
        <v>10</v>
      </c>
      <c r="O398">
        <v>11</v>
      </c>
      <c r="P398">
        <v>12</v>
      </c>
      <c r="Q398" t="s">
        <v>162</v>
      </c>
    </row>
    <row r="399" spans="1:17" x14ac:dyDescent="0.25">
      <c r="A399">
        <v>1</v>
      </c>
      <c r="B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1</v>
      </c>
      <c r="B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1</v>
      </c>
      <c r="B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1</v>
      </c>
      <c r="B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2</v>
      </c>
      <c r="B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2</v>
      </c>
      <c r="B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2</v>
      </c>
      <c r="B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2</v>
      </c>
      <c r="B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3</v>
      </c>
      <c r="B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3</v>
      </c>
      <c r="B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3</v>
      </c>
      <c r="B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3</v>
      </c>
      <c r="B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</v>
      </c>
      <c r="B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</v>
      </c>
      <c r="B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</v>
      </c>
      <c r="B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</v>
      </c>
      <c r="B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5</v>
      </c>
      <c r="B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5</v>
      </c>
      <c r="B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5</v>
      </c>
      <c r="B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5</v>
      </c>
      <c r="B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21" spans="1:17" x14ac:dyDescent="0.25">
      <c r="A421" t="s">
        <v>163</v>
      </c>
      <c r="E421" t="s">
        <v>80</v>
      </c>
    </row>
    <row r="422" spans="1:17" x14ac:dyDescent="0.25">
      <c r="A422" t="s">
        <v>76</v>
      </c>
      <c r="B422" t="s">
        <v>78</v>
      </c>
      <c r="E422">
        <v>1</v>
      </c>
      <c r="F422">
        <v>2</v>
      </c>
      <c r="G422">
        <v>3</v>
      </c>
      <c r="H422">
        <v>4</v>
      </c>
      <c r="I422">
        <v>5</v>
      </c>
      <c r="J422">
        <v>6</v>
      </c>
      <c r="K422">
        <v>7</v>
      </c>
      <c r="L422">
        <v>8</v>
      </c>
      <c r="M422">
        <v>9</v>
      </c>
      <c r="N422">
        <v>10</v>
      </c>
      <c r="O422">
        <v>11</v>
      </c>
      <c r="P422">
        <v>12</v>
      </c>
      <c r="Q422" t="s">
        <v>162</v>
      </c>
    </row>
    <row r="423" spans="1:17" x14ac:dyDescent="0.25">
      <c r="A423">
        <v>1</v>
      </c>
      <c r="B423">
        <v>1</v>
      </c>
      <c r="E423">
        <v>926.4</v>
      </c>
      <c r="F423">
        <v>1022.87960636579</v>
      </c>
      <c r="G423">
        <v>752.78640424386003</v>
      </c>
      <c r="H423">
        <v>648.62587731888095</v>
      </c>
      <c r="I423">
        <v>774.30358637217398</v>
      </c>
      <c r="J423">
        <v>710.49619830655399</v>
      </c>
      <c r="K423">
        <v>742.90995500781696</v>
      </c>
      <c r="L423">
        <v>627.42896873106497</v>
      </c>
      <c r="M423">
        <v>430.57329074447398</v>
      </c>
      <c r="N423">
        <v>718.35713957576502</v>
      </c>
      <c r="O423">
        <v>680.98329716407704</v>
      </c>
      <c r="P423">
        <v>667.2</v>
      </c>
      <c r="Q423">
        <v>8702.9443238304593</v>
      </c>
    </row>
    <row r="424" spans="1:17" x14ac:dyDescent="0.25">
      <c r="A424">
        <v>1</v>
      </c>
      <c r="B424">
        <v>2</v>
      </c>
      <c r="E424">
        <v>32.626812778707503</v>
      </c>
      <c r="F424">
        <v>42.100666047706298</v>
      </c>
      <c r="G424">
        <v>35.344082796823102</v>
      </c>
      <c r="H424">
        <v>21.2</v>
      </c>
      <c r="I424">
        <v>23.6966706559983</v>
      </c>
      <c r="J424">
        <v>29.609228699280902</v>
      </c>
      <c r="K424">
        <v>22.118743285743601</v>
      </c>
      <c r="L424">
        <v>23.391231153359399</v>
      </c>
      <c r="M424">
        <v>24.794154102239599</v>
      </c>
      <c r="N424">
        <v>28.6</v>
      </c>
      <c r="O424">
        <v>37.227810488086703</v>
      </c>
      <c r="P424">
        <v>49.0185403253912</v>
      </c>
      <c r="Q424">
        <v>369.72794033333702</v>
      </c>
    </row>
    <row r="425" spans="1:17" x14ac:dyDescent="0.25">
      <c r="A425">
        <v>1</v>
      </c>
      <c r="B425">
        <v>3</v>
      </c>
      <c r="E425">
        <v>3261.6</v>
      </c>
      <c r="F425">
        <v>3485.7122706867899</v>
      </c>
      <c r="G425">
        <v>3162.09341392438</v>
      </c>
      <c r="H425">
        <v>2933.59015564434</v>
      </c>
      <c r="I425">
        <v>3088.8905094111001</v>
      </c>
      <c r="J425">
        <v>2737.4599314299699</v>
      </c>
      <c r="K425">
        <v>3752.8804857094301</v>
      </c>
      <c r="L425">
        <v>3423.8390237369999</v>
      </c>
      <c r="M425">
        <v>3066.0510907940702</v>
      </c>
      <c r="N425">
        <v>2735.9673938627102</v>
      </c>
      <c r="O425">
        <v>3431.6245170339798</v>
      </c>
      <c r="P425">
        <v>3521.5496780226599</v>
      </c>
      <c r="Q425">
        <v>38601.258470256398</v>
      </c>
    </row>
    <row r="426" spans="1:17" x14ac:dyDescent="0.25">
      <c r="A426">
        <v>1</v>
      </c>
      <c r="B426">
        <v>4</v>
      </c>
      <c r="E426">
        <v>258.8</v>
      </c>
      <c r="F426">
        <v>259</v>
      </c>
      <c r="G426">
        <v>184.6</v>
      </c>
      <c r="H426">
        <v>123</v>
      </c>
      <c r="I426">
        <v>126.70576131687299</v>
      </c>
      <c r="J426">
        <v>169.337174211248</v>
      </c>
      <c r="K426">
        <v>223.76320009271299</v>
      </c>
      <c r="L426">
        <v>305.09288133075</v>
      </c>
      <c r="M426">
        <v>281.93524230128702</v>
      </c>
      <c r="N426">
        <v>243.20039897747199</v>
      </c>
      <c r="O426">
        <v>231.76013299249101</v>
      </c>
      <c r="P426">
        <v>220</v>
      </c>
      <c r="Q426">
        <v>2627.1947912228302</v>
      </c>
    </row>
    <row r="427" spans="1:17" x14ac:dyDescent="0.25">
      <c r="A427">
        <v>2</v>
      </c>
      <c r="B427">
        <v>1</v>
      </c>
      <c r="E427">
        <v>462.94561697543799</v>
      </c>
      <c r="F427">
        <v>760.46601060964895</v>
      </c>
      <c r="G427">
        <v>767.61697996233897</v>
      </c>
      <c r="H427">
        <v>597.45008808887201</v>
      </c>
      <c r="I427">
        <v>789.36611359931203</v>
      </c>
      <c r="J427">
        <v>738.708227431772</v>
      </c>
      <c r="K427">
        <v>759.57242182766197</v>
      </c>
      <c r="L427">
        <v>420</v>
      </c>
      <c r="M427">
        <v>276</v>
      </c>
      <c r="N427">
        <v>540.24360004324899</v>
      </c>
      <c r="O427">
        <v>450.88074527451801</v>
      </c>
      <c r="P427">
        <v>395</v>
      </c>
      <c r="Q427">
        <v>6958.2498038128097</v>
      </c>
    </row>
    <row r="428" spans="1:17" x14ac:dyDescent="0.25">
      <c r="A428">
        <v>2</v>
      </c>
      <c r="B428">
        <v>2</v>
      </c>
      <c r="E428">
        <v>28.711354631179098</v>
      </c>
      <c r="F428">
        <v>45.360206992057797</v>
      </c>
      <c r="G428">
        <v>20.920266419082498</v>
      </c>
      <c r="H428">
        <v>17.414673049597301</v>
      </c>
      <c r="I428">
        <v>25.8277844266639</v>
      </c>
      <c r="J428">
        <v>25.978668262399299</v>
      </c>
      <c r="K428">
        <v>11</v>
      </c>
      <c r="L428">
        <v>34.659769988444403</v>
      </c>
      <c r="M428">
        <v>31.0601533410371</v>
      </c>
      <c r="N428">
        <v>24</v>
      </c>
      <c r="O428">
        <v>16.0463508134779</v>
      </c>
      <c r="P428">
        <v>14</v>
      </c>
      <c r="Q428">
        <v>294.97922792393899</v>
      </c>
    </row>
    <row r="429" spans="1:17" x14ac:dyDescent="0.25">
      <c r="A429">
        <v>2</v>
      </c>
      <c r="B429">
        <v>3</v>
      </c>
      <c r="E429">
        <v>912</v>
      </c>
      <c r="F429">
        <v>999</v>
      </c>
      <c r="G429">
        <v>1275.4753891108601</v>
      </c>
      <c r="H429">
        <v>918</v>
      </c>
      <c r="I429">
        <v>1504.8175156851601</v>
      </c>
      <c r="J429">
        <v>919</v>
      </c>
      <c r="K429">
        <v>1051</v>
      </c>
      <c r="L429">
        <v>1075</v>
      </c>
      <c r="M429">
        <v>1055</v>
      </c>
      <c r="N429">
        <v>733</v>
      </c>
      <c r="O429">
        <v>1194.01887935949</v>
      </c>
      <c r="P429">
        <v>1689.8833230596199</v>
      </c>
      <c r="Q429">
        <v>13326.195107215101</v>
      </c>
    </row>
    <row r="430" spans="1:17" x14ac:dyDescent="0.25">
      <c r="A430">
        <v>2</v>
      </c>
      <c r="B430">
        <v>4</v>
      </c>
      <c r="E430">
        <v>82</v>
      </c>
      <c r="F430">
        <v>59</v>
      </c>
      <c r="G430">
        <v>45</v>
      </c>
      <c r="H430">
        <v>29</v>
      </c>
      <c r="I430">
        <v>56.842935528120698</v>
      </c>
      <c r="J430">
        <v>54</v>
      </c>
      <c r="K430">
        <v>135.93866682118801</v>
      </c>
      <c r="L430">
        <v>84.862357670457897</v>
      </c>
      <c r="M430">
        <v>105.65049872183999</v>
      </c>
      <c r="N430">
        <v>82.900332481226499</v>
      </c>
      <c r="O430">
        <v>52</v>
      </c>
      <c r="P430">
        <v>65</v>
      </c>
      <c r="Q430">
        <v>852.19479122283303</v>
      </c>
    </row>
    <row r="431" spans="1:17" x14ac:dyDescent="0.25">
      <c r="A431">
        <v>3</v>
      </c>
      <c r="B431">
        <v>1</v>
      </c>
      <c r="E431">
        <v>146</v>
      </c>
      <c r="F431">
        <v>129</v>
      </c>
      <c r="G431">
        <v>363.43470477434198</v>
      </c>
      <c r="H431">
        <v>476.55985603621798</v>
      </c>
      <c r="I431">
        <v>260.18003523554898</v>
      </c>
      <c r="J431">
        <v>164.4</v>
      </c>
      <c r="K431">
        <v>136</v>
      </c>
      <c r="L431">
        <v>519.32708240955606</v>
      </c>
      <c r="M431">
        <v>716.76340667392606</v>
      </c>
      <c r="N431">
        <v>364.03023448948198</v>
      </c>
      <c r="O431">
        <v>194.72844716471101</v>
      </c>
      <c r="P431">
        <v>148.75229810980699</v>
      </c>
      <c r="Q431">
        <v>3619.1760648935901</v>
      </c>
    </row>
    <row r="432" spans="1:17" x14ac:dyDescent="0.25">
      <c r="A432">
        <v>3</v>
      </c>
      <c r="B432">
        <v>2</v>
      </c>
      <c r="E432">
        <v>9.6</v>
      </c>
      <c r="F432">
        <v>12.2</v>
      </c>
      <c r="G432">
        <v>14.952159851449499</v>
      </c>
      <c r="H432">
        <v>29.0244550826622</v>
      </c>
      <c r="I432">
        <v>39.376265420498498</v>
      </c>
      <c r="J432">
        <v>22.003577606985999</v>
      </c>
      <c r="K432">
        <v>31.944878223788599</v>
      </c>
      <c r="L432">
        <v>40.025780808925703</v>
      </c>
      <c r="M432">
        <v>30.5</v>
      </c>
      <c r="N432">
        <v>30.2951792035804</v>
      </c>
      <c r="O432">
        <v>14.180745244777</v>
      </c>
      <c r="P432">
        <v>8</v>
      </c>
      <c r="Q432">
        <v>282.10304144266797</v>
      </c>
    </row>
    <row r="433" spans="1:17" x14ac:dyDescent="0.25">
      <c r="A433">
        <v>3</v>
      </c>
      <c r="B433">
        <v>3</v>
      </c>
      <c r="E433">
        <v>1131</v>
      </c>
      <c r="F433">
        <v>799.63111385076695</v>
      </c>
      <c r="G433">
        <v>1315.03863368012</v>
      </c>
      <c r="H433">
        <v>1590.988479286</v>
      </c>
      <c r="I433">
        <v>981.41959344394604</v>
      </c>
      <c r="J433">
        <v>828.5</v>
      </c>
      <c r="K433">
        <v>769</v>
      </c>
      <c r="L433">
        <v>648.6</v>
      </c>
      <c r="M433">
        <v>810.4</v>
      </c>
      <c r="N433">
        <v>1091.2</v>
      </c>
      <c r="O433">
        <v>1227.0113276157001</v>
      </c>
      <c r="P433">
        <v>1472.1375455795701</v>
      </c>
      <c r="Q433">
        <v>12664.9266934561</v>
      </c>
    </row>
    <row r="434" spans="1:17" x14ac:dyDescent="0.25">
      <c r="A434">
        <v>3</v>
      </c>
      <c r="B434">
        <v>4</v>
      </c>
      <c r="E434">
        <v>205.19111111111101</v>
      </c>
      <c r="F434">
        <v>237.260740740741</v>
      </c>
      <c r="G434">
        <v>288.48838261372703</v>
      </c>
      <c r="H434">
        <v>216.258921742485</v>
      </c>
      <c r="I434">
        <v>83.2</v>
      </c>
      <c r="J434">
        <v>83.8</v>
      </c>
      <c r="K434">
        <v>132.4</v>
      </c>
      <c r="L434">
        <v>295.65572879845001</v>
      </c>
      <c r="M434">
        <v>317.198297913072</v>
      </c>
      <c r="N434">
        <v>312.29433630699799</v>
      </c>
      <c r="O434">
        <v>300.93623938648301</v>
      </c>
      <c r="P434">
        <v>184.10405319699601</v>
      </c>
      <c r="Q434">
        <v>2656.7878118100598</v>
      </c>
    </row>
    <row r="435" spans="1:17" x14ac:dyDescent="0.25">
      <c r="A435">
        <v>4</v>
      </c>
      <c r="B435">
        <v>1</v>
      </c>
      <c r="E435">
        <v>698</v>
      </c>
      <c r="F435">
        <v>404</v>
      </c>
      <c r="G435">
        <v>425.10752799489802</v>
      </c>
      <c r="H435">
        <v>537</v>
      </c>
      <c r="I435">
        <v>461.22268474742498</v>
      </c>
      <c r="J435">
        <v>549.91625477804905</v>
      </c>
      <c r="K435">
        <v>565.37994916725097</v>
      </c>
      <c r="L435">
        <v>702.58956583481699</v>
      </c>
      <c r="M435">
        <v>758.57558622370402</v>
      </c>
      <c r="N435">
        <v>624.714642866943</v>
      </c>
      <c r="O435">
        <v>635.56314907368699</v>
      </c>
      <c r="P435">
        <v>741</v>
      </c>
      <c r="Q435">
        <v>7103.0693606867699</v>
      </c>
    </row>
    <row r="436" spans="1:17" x14ac:dyDescent="0.25">
      <c r="A436">
        <v>4</v>
      </c>
      <c r="B436">
        <v>2</v>
      </c>
      <c r="E436">
        <v>43.395409443514701</v>
      </c>
      <c r="F436">
        <v>19.248791480861701</v>
      </c>
      <c r="G436">
        <v>24.384933294976499</v>
      </c>
      <c r="H436">
        <v>28.843288863317699</v>
      </c>
      <c r="I436">
        <v>12.88</v>
      </c>
      <c r="J436">
        <v>40.567683783760202</v>
      </c>
      <c r="K436">
        <v>55.574797039647599</v>
      </c>
      <c r="L436">
        <v>26.985385255598899</v>
      </c>
      <c r="M436">
        <v>25.299290385003399</v>
      </c>
      <c r="N436">
        <v>18</v>
      </c>
      <c r="O436">
        <v>32</v>
      </c>
      <c r="P436">
        <v>48</v>
      </c>
      <c r="Q436">
        <v>375.179579546681</v>
      </c>
    </row>
    <row r="437" spans="1:17" x14ac:dyDescent="0.25">
      <c r="A437">
        <v>4</v>
      </c>
      <c r="B437">
        <v>3</v>
      </c>
      <c r="E437">
        <v>3037.57766982659</v>
      </c>
      <c r="F437">
        <v>2635.59376937363</v>
      </c>
      <c r="G437">
        <v>2353.4524455403098</v>
      </c>
      <c r="H437">
        <v>2958.5796137970701</v>
      </c>
      <c r="I437">
        <v>2566.4485840254802</v>
      </c>
      <c r="J437">
        <v>3146.1989000098001</v>
      </c>
      <c r="K437">
        <v>3009.0975593424901</v>
      </c>
      <c r="L437">
        <v>3126.26161332428</v>
      </c>
      <c r="M437">
        <v>2779.9386680825401</v>
      </c>
      <c r="N437">
        <v>3052.0717149750699</v>
      </c>
      <c r="O437">
        <v>2782.37419505664</v>
      </c>
      <c r="P437">
        <v>2356.8870583940202</v>
      </c>
      <c r="Q437">
        <v>33804.481791747901</v>
      </c>
    </row>
    <row r="438" spans="1:17" x14ac:dyDescent="0.25">
      <c r="A438">
        <v>4</v>
      </c>
      <c r="B438">
        <v>4</v>
      </c>
      <c r="E438">
        <v>383.21690050137801</v>
      </c>
      <c r="F438">
        <v>374.855399665748</v>
      </c>
      <c r="G438">
        <v>393.30349870403899</v>
      </c>
      <c r="H438">
        <v>484.16564830586498</v>
      </c>
      <c r="I438">
        <v>520.95041436071597</v>
      </c>
      <c r="J438">
        <v>433.49780995262802</v>
      </c>
      <c r="K438">
        <v>354.63493517318602</v>
      </c>
      <c r="L438">
        <v>297.50517260683102</v>
      </c>
      <c r="M438">
        <v>307.58127026722298</v>
      </c>
      <c r="N438">
        <v>353.55535283368903</v>
      </c>
      <c r="O438">
        <v>322.64742703884298</v>
      </c>
      <c r="P438">
        <v>430.94497123293502</v>
      </c>
      <c r="Q438">
        <v>4656.85880064308</v>
      </c>
    </row>
    <row r="439" spans="1:17" x14ac:dyDescent="0.25">
      <c r="A439">
        <v>5</v>
      </c>
      <c r="B439">
        <v>1</v>
      </c>
      <c r="E439">
        <v>117</v>
      </c>
      <c r="F439">
        <v>34</v>
      </c>
      <c r="G439">
        <v>41.4</v>
      </c>
      <c r="H439">
        <v>90.709795531467506</v>
      </c>
      <c r="I439">
        <v>65.273197020978401</v>
      </c>
      <c r="J439">
        <v>186.824936459063</v>
      </c>
      <c r="K439">
        <v>146.483290972709</v>
      </c>
      <c r="L439">
        <v>81</v>
      </c>
      <c r="M439">
        <v>168.433333333333</v>
      </c>
      <c r="N439">
        <v>103</v>
      </c>
      <c r="O439">
        <v>388.18997829844602</v>
      </c>
      <c r="P439">
        <v>398.39331886563099</v>
      </c>
      <c r="Q439">
        <v>1820.70785048163</v>
      </c>
    </row>
    <row r="440" spans="1:17" x14ac:dyDescent="0.25">
      <c r="A440">
        <v>5</v>
      </c>
      <c r="B440">
        <v>2</v>
      </c>
      <c r="E440">
        <v>19.576087667224499</v>
      </c>
      <c r="F440">
        <v>15</v>
      </c>
      <c r="G440">
        <v>38.3082221582941</v>
      </c>
      <c r="H440">
        <v>37.4272475250486</v>
      </c>
      <c r="I440">
        <v>32.128944017465102</v>
      </c>
      <c r="J440">
        <v>15.750506168199401</v>
      </c>
      <c r="K440">
        <v>13.271245971446101</v>
      </c>
      <c r="L440">
        <v>8.8474973142974207</v>
      </c>
      <c r="M440">
        <v>22.256066692345801</v>
      </c>
      <c r="N440">
        <v>33.014485317045398</v>
      </c>
      <c r="O440">
        <v>34.454757974284199</v>
      </c>
      <c r="P440">
        <v>14.891124195234701</v>
      </c>
      <c r="Q440">
        <v>284.92618500088503</v>
      </c>
    </row>
    <row r="441" spans="1:17" x14ac:dyDescent="0.25">
      <c r="A441">
        <v>5</v>
      </c>
      <c r="B441">
        <v>3</v>
      </c>
      <c r="E441">
        <v>1181.27993522929</v>
      </c>
      <c r="F441">
        <v>1603.52045114465</v>
      </c>
      <c r="G441">
        <v>1417.39772280019</v>
      </c>
      <c r="H441">
        <v>1122.2993563284399</v>
      </c>
      <c r="I441">
        <v>1381.8814024901701</v>
      </c>
      <c r="J441">
        <v>1892.2987736160701</v>
      </c>
      <c r="K441">
        <v>941.47956000392105</v>
      </c>
      <c r="L441">
        <v>1249.75696799457</v>
      </c>
      <c r="M441">
        <v>1812.06784617924</v>
      </c>
      <c r="N441">
        <v>1911.21849621806</v>
      </c>
      <c r="O441">
        <v>888.42868599002998</v>
      </c>
      <c r="P441">
        <v>483</v>
      </c>
      <c r="Q441">
        <v>15884.6291979946</v>
      </c>
    </row>
    <row r="442" spans="1:17" x14ac:dyDescent="0.25">
      <c r="A442">
        <v>5</v>
      </c>
      <c r="B442">
        <v>4</v>
      </c>
      <c r="E442">
        <v>315.90812879400102</v>
      </c>
      <c r="F442">
        <v>315</v>
      </c>
      <c r="G442">
        <v>333.72425908872202</v>
      </c>
      <c r="H442">
        <v>392.69157035813799</v>
      </c>
      <c r="I442">
        <v>457.41702920077898</v>
      </c>
      <c r="J442">
        <v>504.48115624261197</v>
      </c>
      <c r="K442">
        <v>398.37933831940302</v>
      </c>
      <c r="L442">
        <v>262</v>
      </c>
      <c r="M442">
        <v>232.75083120306601</v>
      </c>
      <c r="N442">
        <v>253.16571980710299</v>
      </c>
      <c r="O442">
        <v>337.772340988672</v>
      </c>
      <c r="P442">
        <v>345.067115976558</v>
      </c>
      <c r="Q442">
        <v>4148.3574899790601</v>
      </c>
    </row>
    <row r="445" spans="1:17" x14ac:dyDescent="0.25">
      <c r="A445" t="s">
        <v>164</v>
      </c>
      <c r="E445" t="s">
        <v>80</v>
      </c>
    </row>
    <row r="446" spans="1:17" x14ac:dyDescent="0.25">
      <c r="A446" t="s">
        <v>76</v>
      </c>
      <c r="B446" t="s">
        <v>78</v>
      </c>
      <c r="E446">
        <v>1</v>
      </c>
      <c r="F446">
        <v>2</v>
      </c>
      <c r="G446">
        <v>3</v>
      </c>
      <c r="H446">
        <v>4</v>
      </c>
      <c r="I446">
        <v>5</v>
      </c>
      <c r="J446">
        <v>6</v>
      </c>
      <c r="K446">
        <v>7</v>
      </c>
      <c r="L446">
        <v>8</v>
      </c>
      <c r="M446">
        <v>9</v>
      </c>
      <c r="N446">
        <v>10</v>
      </c>
      <c r="O446">
        <v>11</v>
      </c>
      <c r="P446">
        <v>12</v>
      </c>
      <c r="Q446" t="s">
        <v>162</v>
      </c>
    </row>
    <row r="447" spans="1:17" x14ac:dyDescent="0.25">
      <c r="A447">
        <v>1</v>
      </c>
      <c r="B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1</v>
      </c>
      <c r="B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1</v>
      </c>
      <c r="B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1</v>
      </c>
      <c r="B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2</v>
      </c>
      <c r="B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2</v>
      </c>
      <c r="B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2</v>
      </c>
      <c r="B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2</v>
      </c>
      <c r="B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3</v>
      </c>
      <c r="B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3</v>
      </c>
      <c r="B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3</v>
      </c>
      <c r="B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3</v>
      </c>
      <c r="B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</v>
      </c>
      <c r="B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</v>
      </c>
      <c r="B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</v>
      </c>
      <c r="B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</v>
      </c>
      <c r="B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5</v>
      </c>
      <c r="B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5</v>
      </c>
      <c r="B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5</v>
      </c>
      <c r="B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5</v>
      </c>
      <c r="B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R466"/>
  <sheetViews>
    <sheetView zoomScaleNormal="100" workbookViewId="0"/>
  </sheetViews>
  <sheetFormatPr defaultColWidth="8.5546875" defaultRowHeight="13.2" x14ac:dyDescent="0.25"/>
  <sheetData>
    <row r="3" spans="1:18" x14ac:dyDescent="0.25">
      <c r="A3" t="s">
        <v>151</v>
      </c>
      <c r="E3" t="s">
        <v>80</v>
      </c>
    </row>
    <row r="4" spans="1:18" x14ac:dyDescent="0.25">
      <c r="A4" t="s">
        <v>76</v>
      </c>
      <c r="B4" t="s">
        <v>77</v>
      </c>
      <c r="C4" t="s">
        <v>78</v>
      </c>
      <c r="D4" t="s">
        <v>79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 t="s">
        <v>153</v>
      </c>
      <c r="R4" t="s">
        <v>154</v>
      </c>
    </row>
    <row r="5" spans="1:18" x14ac:dyDescent="0.25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</v>
      </c>
      <c r="B6">
        <v>2</v>
      </c>
      <c r="C6">
        <v>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2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1</v>
      </c>
      <c r="B8">
        <v>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</v>
      </c>
      <c r="B9">
        <v>3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</v>
      </c>
      <c r="B10">
        <v>3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</v>
      </c>
      <c r="B11">
        <v>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>
        <v>4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</v>
      </c>
      <c r="B13">
        <v>4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4</v>
      </c>
      <c r="C14">
        <v>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</v>
      </c>
      <c r="B15">
        <v>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</v>
      </c>
      <c r="B16">
        <v>5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</v>
      </c>
      <c r="B18">
        <v>1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</v>
      </c>
      <c r="B19">
        <v>1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</v>
      </c>
      <c r="B20">
        <v>1</v>
      </c>
      <c r="C20">
        <v>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</v>
      </c>
      <c r="B21">
        <v>3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</v>
      </c>
      <c r="B23">
        <v>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</v>
      </c>
      <c r="B24">
        <v>4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</v>
      </c>
      <c r="B25">
        <v>4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</v>
      </c>
      <c r="B26">
        <v>4</v>
      </c>
      <c r="C26">
        <v>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3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3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3</v>
      </c>
      <c r="B29">
        <v>1</v>
      </c>
      <c r="C29">
        <v>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</v>
      </c>
      <c r="B32">
        <v>2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</v>
      </c>
      <c r="B33">
        <v>2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</v>
      </c>
      <c r="B34">
        <v>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</v>
      </c>
      <c r="B35">
        <v>4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</v>
      </c>
      <c r="B36">
        <v>4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</v>
      </c>
      <c r="B37">
        <v>4</v>
      </c>
      <c r="C37">
        <v>4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</v>
      </c>
      <c r="B38">
        <v>5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</v>
      </c>
      <c r="B39">
        <v>5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</v>
      </c>
      <c r="B41">
        <v>1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</v>
      </c>
      <c r="B42">
        <v>1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</v>
      </c>
      <c r="B43">
        <v>1</v>
      </c>
      <c r="C43">
        <v>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</v>
      </c>
      <c r="B45">
        <v>2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2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</v>
      </c>
      <c r="B47">
        <v>2</v>
      </c>
      <c r="C47">
        <v>4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</v>
      </c>
      <c r="B48"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</v>
      </c>
      <c r="B49">
        <v>3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</v>
      </c>
      <c r="B50">
        <v>3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4</v>
      </c>
      <c r="B51">
        <v>3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4</v>
      </c>
      <c r="B52">
        <v>5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4</v>
      </c>
      <c r="B53">
        <v>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5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5</v>
      </c>
      <c r="C55">
        <v>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</v>
      </c>
      <c r="B57">
        <v>1</v>
      </c>
      <c r="C57">
        <v>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</v>
      </c>
      <c r="B58">
        <v>1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</v>
      </c>
      <c r="B60">
        <v>2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5</v>
      </c>
      <c r="B61">
        <v>2</v>
      </c>
      <c r="C61">
        <v>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5</v>
      </c>
      <c r="B62">
        <v>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5</v>
      </c>
      <c r="B63">
        <v>3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5</v>
      </c>
      <c r="B64">
        <v>3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5</v>
      </c>
      <c r="B65">
        <v>3</v>
      </c>
      <c r="C65">
        <v>4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5</v>
      </c>
      <c r="B66">
        <v>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5</v>
      </c>
      <c r="B67">
        <v>4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5</v>
      </c>
      <c r="B68">
        <v>4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5</v>
      </c>
      <c r="B69">
        <v>4</v>
      </c>
      <c r="C69">
        <v>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2" spans="1:18" x14ac:dyDescent="0.25">
      <c r="A72" t="s">
        <v>147</v>
      </c>
      <c r="E72" t="s">
        <v>80</v>
      </c>
    </row>
    <row r="73" spans="1:18" x14ac:dyDescent="0.25">
      <c r="A73" t="s">
        <v>76</v>
      </c>
      <c r="B73" t="s">
        <v>77</v>
      </c>
      <c r="C73" t="s">
        <v>78</v>
      </c>
      <c r="D73" t="s">
        <v>79</v>
      </c>
      <c r="E73">
        <v>1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N73">
        <v>10</v>
      </c>
      <c r="O73">
        <v>11</v>
      </c>
      <c r="P73">
        <v>12</v>
      </c>
      <c r="Q73" t="s">
        <v>155</v>
      </c>
    </row>
    <row r="74" spans="1:18" x14ac:dyDescent="0.25">
      <c r="A74">
        <v>1</v>
      </c>
      <c r="B74">
        <v>2</v>
      </c>
      <c r="C74">
        <v>1</v>
      </c>
      <c r="D74">
        <v>1</v>
      </c>
      <c r="E74">
        <v>14.0432062197867</v>
      </c>
      <c r="F74">
        <v>15.8330266203478</v>
      </c>
      <c r="G74">
        <v>53.006219555077301</v>
      </c>
      <c r="H74">
        <v>39.789084289395703</v>
      </c>
      <c r="I74">
        <v>38.136942381185499</v>
      </c>
      <c r="J74">
        <v>47.774436845745001</v>
      </c>
      <c r="K74">
        <v>46.259973429885598</v>
      </c>
      <c r="L74">
        <v>26.158913546661498</v>
      </c>
      <c r="M74">
        <v>16.796776066803702</v>
      </c>
      <c r="N74">
        <v>11.564993357471399</v>
      </c>
      <c r="O74">
        <v>17.898204005610499</v>
      </c>
      <c r="P74">
        <v>14.456241696839299</v>
      </c>
      <c r="Q74">
        <v>341.71801801481001</v>
      </c>
    </row>
    <row r="75" spans="1:18" x14ac:dyDescent="0.25">
      <c r="A75">
        <v>1</v>
      </c>
      <c r="B75">
        <v>2</v>
      </c>
      <c r="C75">
        <v>3</v>
      </c>
      <c r="D75">
        <v>1</v>
      </c>
      <c r="E75">
        <v>15.8330266203478</v>
      </c>
      <c r="F75">
        <v>19.6880244061716</v>
      </c>
      <c r="G75">
        <v>35.934086503571898</v>
      </c>
      <c r="H75">
        <v>25.3328425925564</v>
      </c>
      <c r="I75">
        <v>19.825702898522401</v>
      </c>
      <c r="J75">
        <v>20.927130837329202</v>
      </c>
      <c r="K75">
        <v>19.6880244061716</v>
      </c>
      <c r="L75">
        <v>26.847306008415799</v>
      </c>
      <c r="M75">
        <v>33.1805166565549</v>
      </c>
      <c r="N75">
        <v>26.571949023714101</v>
      </c>
      <c r="O75">
        <v>34.1442661030108</v>
      </c>
      <c r="P75">
        <v>28.774804901327698</v>
      </c>
      <c r="Q75">
        <v>306.747680957694</v>
      </c>
    </row>
    <row r="76" spans="1:18" x14ac:dyDescent="0.25">
      <c r="A76">
        <v>1</v>
      </c>
      <c r="B76">
        <v>2</v>
      </c>
      <c r="C76">
        <v>4</v>
      </c>
      <c r="D76">
        <v>2</v>
      </c>
      <c r="E76">
        <v>0.55071396940340001</v>
      </c>
      <c r="F76">
        <v>0.55071396940340001</v>
      </c>
      <c r="G76">
        <v>0.55071396940340001</v>
      </c>
      <c r="H76">
        <v>0.2753569847017</v>
      </c>
      <c r="I76">
        <v>0</v>
      </c>
      <c r="J76">
        <v>0</v>
      </c>
      <c r="K76">
        <v>0.2753569847017</v>
      </c>
      <c r="L76">
        <v>0.13767849235085</v>
      </c>
      <c r="M76">
        <v>0.82607095410510101</v>
      </c>
      <c r="N76">
        <v>0.13767849235085</v>
      </c>
      <c r="O76">
        <v>0.68839246175424995</v>
      </c>
      <c r="P76">
        <v>0.2753569847017</v>
      </c>
      <c r="Q76">
        <v>4.26803326287635</v>
      </c>
    </row>
    <row r="77" spans="1:18" x14ac:dyDescent="0.25">
      <c r="A77">
        <v>1</v>
      </c>
      <c r="B77">
        <v>3</v>
      </c>
      <c r="C77">
        <v>1</v>
      </c>
      <c r="D77">
        <v>1</v>
      </c>
      <c r="E77">
        <v>16.623400285450799</v>
      </c>
      <c r="F77">
        <v>15.792230271178299</v>
      </c>
      <c r="G77">
        <v>41.974085720763199</v>
      </c>
      <c r="H77">
        <v>16.623400285450799</v>
      </c>
      <c r="I77">
        <v>14.5454752497694</v>
      </c>
      <c r="J77">
        <v>9.1428701569979296</v>
      </c>
      <c r="K77">
        <v>15.792230271178299</v>
      </c>
      <c r="L77">
        <v>17.454570299723301</v>
      </c>
      <c r="M77">
        <v>6.64936011418032</v>
      </c>
      <c r="N77">
        <v>19.1169103282684</v>
      </c>
      <c r="O77">
        <v>10.3896251784067</v>
      </c>
      <c r="P77">
        <v>27.428610470993799</v>
      </c>
      <c r="Q77">
        <v>211.53276863236101</v>
      </c>
    </row>
    <row r="78" spans="1:18" x14ac:dyDescent="0.25">
      <c r="A78">
        <v>1</v>
      </c>
      <c r="B78">
        <v>3</v>
      </c>
      <c r="C78">
        <v>3</v>
      </c>
      <c r="D78">
        <v>1</v>
      </c>
      <c r="E78">
        <v>241.454889146173</v>
      </c>
      <c r="F78">
        <v>370.70182636555302</v>
      </c>
      <c r="G78">
        <v>327.480985623381</v>
      </c>
      <c r="H78">
        <v>539.42933926287799</v>
      </c>
      <c r="I78">
        <v>187.428838218458</v>
      </c>
      <c r="J78">
        <v>358.64986115860103</v>
      </c>
      <c r="K78">
        <v>300.05237515238701</v>
      </c>
      <c r="L78">
        <v>331.22125068760698</v>
      </c>
      <c r="M78">
        <v>479.169513228119</v>
      </c>
      <c r="N78">
        <v>603.84501536899995</v>
      </c>
      <c r="O78">
        <v>471.27339809252999</v>
      </c>
      <c r="P78">
        <v>447.585052685763</v>
      </c>
      <c r="Q78">
        <v>4658.2923449904501</v>
      </c>
    </row>
    <row r="79" spans="1:18" x14ac:dyDescent="0.25">
      <c r="A79">
        <v>1</v>
      </c>
      <c r="B79">
        <v>3</v>
      </c>
      <c r="C79">
        <v>4</v>
      </c>
      <c r="D79">
        <v>2</v>
      </c>
      <c r="E79">
        <v>0</v>
      </c>
      <c r="F79">
        <v>23.2727603996311</v>
      </c>
      <c r="G79">
        <v>2.4935100428176198</v>
      </c>
      <c r="H79">
        <v>5.4026050927715099</v>
      </c>
      <c r="I79">
        <v>2.9090950499538901</v>
      </c>
      <c r="J79">
        <v>2.0779250356813499</v>
      </c>
      <c r="K79">
        <v>4.1558500713626998</v>
      </c>
      <c r="L79">
        <v>3.7402650642264299</v>
      </c>
      <c r="M79">
        <v>5.8181900999077802</v>
      </c>
      <c r="N79">
        <v>7.4805301284528598</v>
      </c>
      <c r="O79">
        <v>9.1428701569979296</v>
      </c>
      <c r="P79">
        <v>16.623400285450799</v>
      </c>
      <c r="Q79">
        <v>83.117001427253896</v>
      </c>
    </row>
    <row r="80" spans="1:18" x14ac:dyDescent="0.25">
      <c r="A80">
        <v>1</v>
      </c>
      <c r="B80">
        <v>4</v>
      </c>
      <c r="C80">
        <v>1</v>
      </c>
      <c r="D80">
        <v>1</v>
      </c>
      <c r="E80">
        <v>65.014211880692599</v>
      </c>
      <c r="F80">
        <v>73.427815771135201</v>
      </c>
      <c r="G80">
        <v>70.3683234473379</v>
      </c>
      <c r="H80">
        <v>76.487308094932501</v>
      </c>
      <c r="I80">
        <v>24.475938590378401</v>
      </c>
      <c r="J80">
        <v>99.433500523412206</v>
      </c>
      <c r="K80">
        <v>96.374008199614906</v>
      </c>
      <c r="L80">
        <v>106.31735825195599</v>
      </c>
      <c r="M80">
        <v>55.070861828351397</v>
      </c>
      <c r="N80">
        <v>55.070861828351397</v>
      </c>
      <c r="O80">
        <v>71.133196528287201</v>
      </c>
      <c r="P80">
        <v>64.249338799743299</v>
      </c>
      <c r="Q80">
        <v>857.42272374419304</v>
      </c>
    </row>
    <row r="81" spans="1:17" x14ac:dyDescent="0.25">
      <c r="A81">
        <v>1</v>
      </c>
      <c r="B81">
        <v>4</v>
      </c>
      <c r="C81">
        <v>2</v>
      </c>
      <c r="D81">
        <v>2</v>
      </c>
      <c r="E81">
        <v>0.76487308094932505</v>
      </c>
      <c r="F81">
        <v>2.6770557833226398</v>
      </c>
      <c r="G81">
        <v>3.0594923237973002</v>
      </c>
      <c r="H81">
        <v>1.14730962142399</v>
      </c>
      <c r="I81">
        <v>0.38243654047466202</v>
      </c>
      <c r="J81">
        <v>1.5297461618986501</v>
      </c>
      <c r="K81">
        <v>0.76487308094932505</v>
      </c>
      <c r="L81">
        <v>0</v>
      </c>
      <c r="M81">
        <v>1.5297461618986501</v>
      </c>
      <c r="N81">
        <v>1.14730962142399</v>
      </c>
      <c r="O81">
        <v>0.38243654047466202</v>
      </c>
      <c r="P81">
        <v>6.8838577285439202</v>
      </c>
      <c r="Q81">
        <v>20.269136645157101</v>
      </c>
    </row>
    <row r="82" spans="1:17" x14ac:dyDescent="0.25">
      <c r="A82">
        <v>1</v>
      </c>
      <c r="B82">
        <v>4</v>
      </c>
      <c r="C82">
        <v>3</v>
      </c>
      <c r="D82">
        <v>1</v>
      </c>
      <c r="E82">
        <v>1745.44037072636</v>
      </c>
      <c r="F82">
        <v>1777.9474766667099</v>
      </c>
      <c r="G82">
        <v>2341.65893732636</v>
      </c>
      <c r="H82">
        <v>2303.0328467384202</v>
      </c>
      <c r="I82">
        <v>1092.23875959564</v>
      </c>
      <c r="J82">
        <v>2268.2311215552199</v>
      </c>
      <c r="K82">
        <v>2267.4662484742698</v>
      </c>
      <c r="L82">
        <v>2740.5402490414299</v>
      </c>
      <c r="M82">
        <v>1444.84524991328</v>
      </c>
      <c r="N82">
        <v>1839.1373231426501</v>
      </c>
      <c r="O82">
        <v>1661.30433182193</v>
      </c>
      <c r="P82">
        <v>1730.5253456478499</v>
      </c>
      <c r="Q82">
        <v>23212.368260650099</v>
      </c>
    </row>
    <row r="83" spans="1:17" x14ac:dyDescent="0.25">
      <c r="A83">
        <v>1</v>
      </c>
      <c r="B83">
        <v>4</v>
      </c>
      <c r="C83">
        <v>4</v>
      </c>
      <c r="D83">
        <v>2</v>
      </c>
      <c r="E83">
        <v>3.82436540474662</v>
      </c>
      <c r="F83">
        <v>43.597765614111502</v>
      </c>
      <c r="G83">
        <v>97.138881280564206</v>
      </c>
      <c r="H83">
        <v>64.631775340217899</v>
      </c>
      <c r="I83">
        <v>40.920709830788901</v>
      </c>
      <c r="J83">
        <v>9.9433500523412199</v>
      </c>
      <c r="K83">
        <v>8.4136038904425696</v>
      </c>
      <c r="L83">
        <v>8.4136038904425696</v>
      </c>
      <c r="M83">
        <v>65.014211880692599</v>
      </c>
      <c r="N83">
        <v>34.036852102245</v>
      </c>
      <c r="O83">
        <v>43.980202154586202</v>
      </c>
      <c r="P83">
        <v>70.750759987812501</v>
      </c>
      <c r="Q83">
        <v>490.66608142899202</v>
      </c>
    </row>
    <row r="84" spans="1:17" x14ac:dyDescent="0.25">
      <c r="A84">
        <v>1</v>
      </c>
      <c r="B84">
        <v>5</v>
      </c>
      <c r="C84">
        <v>1</v>
      </c>
      <c r="D84">
        <v>1</v>
      </c>
      <c r="E84">
        <v>1.3983548766157501</v>
      </c>
      <c r="F84">
        <v>1.3983548766157501</v>
      </c>
      <c r="G84">
        <v>1.3983548766157501</v>
      </c>
      <c r="H84">
        <v>0</v>
      </c>
      <c r="I84">
        <v>1.3983548766157501</v>
      </c>
      <c r="J84">
        <v>1.3983548766157501</v>
      </c>
      <c r="K84">
        <v>2.79670975323149</v>
      </c>
      <c r="L84">
        <v>0</v>
      </c>
      <c r="M84">
        <v>0</v>
      </c>
      <c r="N84">
        <v>6.99177438307873</v>
      </c>
      <c r="O84">
        <v>1.3983548766157501</v>
      </c>
      <c r="P84">
        <v>0</v>
      </c>
      <c r="Q84">
        <v>18.1786133960047</v>
      </c>
    </row>
    <row r="85" spans="1:17" x14ac:dyDescent="0.25">
      <c r="A85">
        <v>1</v>
      </c>
      <c r="B85">
        <v>5</v>
      </c>
      <c r="C85">
        <v>3</v>
      </c>
      <c r="D85">
        <v>1</v>
      </c>
      <c r="E85">
        <v>40.552291421856602</v>
      </c>
      <c r="F85">
        <v>36.357226792009399</v>
      </c>
      <c r="G85">
        <v>54.535840188014099</v>
      </c>
      <c r="H85">
        <v>57.332549941245603</v>
      </c>
      <c r="I85">
        <v>33.560517038777903</v>
      </c>
      <c r="J85">
        <v>34.958871915393701</v>
      </c>
      <c r="K85">
        <v>85.299647473560498</v>
      </c>
      <c r="L85">
        <v>11.186839012926001</v>
      </c>
      <c r="M85">
        <v>30.763807285546399</v>
      </c>
      <c r="N85">
        <v>76.909518213865994</v>
      </c>
      <c r="O85">
        <v>51.739130434782602</v>
      </c>
      <c r="P85">
        <v>72.714453584018798</v>
      </c>
      <c r="Q85">
        <v>585.91069330199798</v>
      </c>
    </row>
    <row r="86" spans="1:17" x14ac:dyDescent="0.25">
      <c r="A86">
        <v>2</v>
      </c>
      <c r="B86">
        <v>1</v>
      </c>
      <c r="C86">
        <v>1</v>
      </c>
      <c r="D86">
        <v>1</v>
      </c>
      <c r="E86">
        <v>172.28638401756501</v>
      </c>
      <c r="F86">
        <v>306.45631139407499</v>
      </c>
      <c r="G86">
        <v>194.393928869376</v>
      </c>
      <c r="H86">
        <v>189.057624939628</v>
      </c>
      <c r="I86">
        <v>234.035043776072</v>
      </c>
      <c r="J86">
        <v>174.57337141602801</v>
      </c>
      <c r="K86">
        <v>247.756968166852</v>
      </c>
      <c r="L86">
        <v>161.61377615806899</v>
      </c>
      <c r="M86">
        <v>125.021977782658</v>
      </c>
      <c r="N86">
        <v>101.389774665204</v>
      </c>
      <c r="O86">
        <v>112.82471165752</v>
      </c>
      <c r="P86">
        <v>183.721321009881</v>
      </c>
      <c r="Q86">
        <v>2203.1311938529302</v>
      </c>
    </row>
    <row r="87" spans="1:17" x14ac:dyDescent="0.25">
      <c r="A87">
        <v>2</v>
      </c>
      <c r="B87">
        <v>1</v>
      </c>
      <c r="C87">
        <v>2</v>
      </c>
      <c r="D87">
        <v>2</v>
      </c>
      <c r="E87">
        <v>5.3363039297475803</v>
      </c>
      <c r="F87">
        <v>13.721924390779501</v>
      </c>
      <c r="G87">
        <v>10.6726078594952</v>
      </c>
      <c r="H87">
        <v>3.8116456641054102</v>
      </c>
      <c r="I87">
        <v>2.2869873984632498</v>
      </c>
      <c r="J87">
        <v>3.04931653128433</v>
      </c>
      <c r="K87">
        <v>6.09863306256866</v>
      </c>
      <c r="L87">
        <v>2.2869873984632498</v>
      </c>
      <c r="M87">
        <v>12.1972661251373</v>
      </c>
      <c r="N87">
        <v>18.295899187705999</v>
      </c>
      <c r="O87">
        <v>5.3363039297475803</v>
      </c>
      <c r="P87">
        <v>10.6726078594952</v>
      </c>
      <c r="Q87">
        <v>93.766483336993105</v>
      </c>
    </row>
    <row r="88" spans="1:17" x14ac:dyDescent="0.25">
      <c r="A88">
        <v>2</v>
      </c>
      <c r="B88">
        <v>1</v>
      </c>
      <c r="C88">
        <v>3</v>
      </c>
      <c r="D88">
        <v>1</v>
      </c>
      <c r="E88">
        <v>761.56680368826096</v>
      </c>
      <c r="F88">
        <v>832.46341304062196</v>
      </c>
      <c r="G88">
        <v>728.02432184413396</v>
      </c>
      <c r="H88">
        <v>747.08255016466103</v>
      </c>
      <c r="I88">
        <v>963.58402388584796</v>
      </c>
      <c r="J88">
        <v>670.84963688255198</v>
      </c>
      <c r="K88">
        <v>862.95657835346503</v>
      </c>
      <c r="L88">
        <v>870.57986968167597</v>
      </c>
      <c r="M88">
        <v>914.79495938529897</v>
      </c>
      <c r="N88">
        <v>553.45095042810601</v>
      </c>
      <c r="O88">
        <v>776.81338634468295</v>
      </c>
      <c r="P88">
        <v>821.79080518112698</v>
      </c>
      <c r="Q88">
        <v>9503.9572988804302</v>
      </c>
    </row>
    <row r="89" spans="1:17" x14ac:dyDescent="0.25">
      <c r="A89">
        <v>2</v>
      </c>
      <c r="B89">
        <v>1</v>
      </c>
      <c r="C89">
        <v>4</v>
      </c>
      <c r="D89">
        <v>2</v>
      </c>
      <c r="E89">
        <v>61.748659758507699</v>
      </c>
      <c r="F89">
        <v>40.403444039517403</v>
      </c>
      <c r="G89">
        <v>25.156861383095698</v>
      </c>
      <c r="H89">
        <v>16.7712409220638</v>
      </c>
      <c r="I89">
        <v>21.3452157189903</v>
      </c>
      <c r="J89">
        <v>15.246582656421699</v>
      </c>
      <c r="K89">
        <v>44.215089703622802</v>
      </c>
      <c r="L89">
        <v>41.165773172338497</v>
      </c>
      <c r="M89">
        <v>60.986330625686598</v>
      </c>
      <c r="N89">
        <v>39.641114906696302</v>
      </c>
      <c r="O89">
        <v>41.928102305159499</v>
      </c>
      <c r="P89">
        <v>43.452760570801701</v>
      </c>
      <c r="Q89">
        <v>452.061175762902</v>
      </c>
    </row>
    <row r="90" spans="1:17" x14ac:dyDescent="0.25">
      <c r="A90">
        <v>2</v>
      </c>
      <c r="B90">
        <v>3</v>
      </c>
      <c r="C90">
        <v>1</v>
      </c>
      <c r="D90">
        <v>1</v>
      </c>
      <c r="E90">
        <v>0</v>
      </c>
      <c r="F90">
        <v>0</v>
      </c>
      <c r="G90">
        <v>0</v>
      </c>
      <c r="H90">
        <v>6.6999421848399901E-3</v>
      </c>
      <c r="I90">
        <v>0</v>
      </c>
      <c r="J90">
        <v>6.6999421848399901E-3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1.3399884369679999E-2</v>
      </c>
    </row>
    <row r="91" spans="1:17" x14ac:dyDescent="0.25">
      <c r="A91">
        <v>2</v>
      </c>
      <c r="B91">
        <v>3</v>
      </c>
      <c r="C91">
        <v>3</v>
      </c>
      <c r="D91">
        <v>1</v>
      </c>
      <c r="E91">
        <v>6.6999421848399901E-3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1.3399884369679999E-2</v>
      </c>
      <c r="M91">
        <v>0</v>
      </c>
      <c r="N91">
        <v>0</v>
      </c>
      <c r="O91">
        <v>1.3399884369679999E-2</v>
      </c>
      <c r="P91">
        <v>2.0099826554520001E-2</v>
      </c>
      <c r="Q91">
        <v>5.35995374787199E-2</v>
      </c>
    </row>
    <row r="92" spans="1:17" x14ac:dyDescent="0.25">
      <c r="A92">
        <v>2</v>
      </c>
      <c r="B92">
        <v>4</v>
      </c>
      <c r="C92">
        <v>1</v>
      </c>
      <c r="D92">
        <v>1</v>
      </c>
      <c r="E92">
        <v>221.311598131458</v>
      </c>
      <c r="F92">
        <v>145.22123734831499</v>
      </c>
      <c r="G92">
        <v>204.60883600832901</v>
      </c>
      <c r="H92">
        <v>150.32485910816001</v>
      </c>
      <c r="I92">
        <v>204.14487039379699</v>
      </c>
      <c r="J92">
        <v>305.28937436163301</v>
      </c>
      <c r="K92">
        <v>306.21730559069601</v>
      </c>
      <c r="L92">
        <v>259.82074413755998</v>
      </c>
      <c r="M92">
        <v>151.25279033722299</v>
      </c>
      <c r="N92">
        <v>226.87918550583399</v>
      </c>
      <c r="O92">
        <v>224.09539181864599</v>
      </c>
      <c r="P92">
        <v>212.96021706989299</v>
      </c>
      <c r="Q92">
        <v>2612.1264098115498</v>
      </c>
    </row>
    <row r="93" spans="1:17" x14ac:dyDescent="0.25">
      <c r="A93">
        <v>2</v>
      </c>
      <c r="B93">
        <v>4</v>
      </c>
      <c r="C93">
        <v>2</v>
      </c>
      <c r="D93">
        <v>2</v>
      </c>
      <c r="E93">
        <v>21.806383882973801</v>
      </c>
      <c r="F93">
        <v>3.7117249162508599</v>
      </c>
      <c r="G93">
        <v>2.7837936871881501</v>
      </c>
      <c r="H93">
        <v>2.7837936871881501</v>
      </c>
      <c r="I93">
        <v>6.0315529889076496</v>
      </c>
      <c r="J93">
        <v>12.991037206878</v>
      </c>
      <c r="K93">
        <v>5.5675873743762896</v>
      </c>
      <c r="L93">
        <v>3.2477593017195101</v>
      </c>
      <c r="M93">
        <v>3.7117249162508599</v>
      </c>
      <c r="N93">
        <v>6.0315529889076496</v>
      </c>
      <c r="O93">
        <v>6.0315529889076496</v>
      </c>
      <c r="P93">
        <v>4.6396561453135803</v>
      </c>
      <c r="Q93">
        <v>79.338120084862197</v>
      </c>
    </row>
    <row r="94" spans="1:17" x14ac:dyDescent="0.25">
      <c r="A94">
        <v>2</v>
      </c>
      <c r="B94">
        <v>4</v>
      </c>
      <c r="C94">
        <v>3</v>
      </c>
      <c r="D94">
        <v>1</v>
      </c>
      <c r="E94">
        <v>151.71675595175401</v>
      </c>
      <c r="F94">
        <v>167.49158684582</v>
      </c>
      <c r="G94">
        <v>181.41055528176099</v>
      </c>
      <c r="H94">
        <v>171.203311762071</v>
      </c>
      <c r="I94">
        <v>153.10865279534801</v>
      </c>
      <c r="J94">
        <v>249.149535003339</v>
      </c>
      <c r="K94">
        <v>189.29797072879401</v>
      </c>
      <c r="L94">
        <v>205.07280162286</v>
      </c>
      <c r="M94">
        <v>141.50951243206401</v>
      </c>
      <c r="N94">
        <v>180.94658966723</v>
      </c>
      <c r="O94">
        <v>151.25279033722299</v>
      </c>
      <c r="P94">
        <v>166.56365561675699</v>
      </c>
      <c r="Q94">
        <v>2108.7237180450202</v>
      </c>
    </row>
    <row r="95" spans="1:17" x14ac:dyDescent="0.25">
      <c r="A95">
        <v>2</v>
      </c>
      <c r="B95">
        <v>4</v>
      </c>
      <c r="C95">
        <v>4</v>
      </c>
      <c r="D95">
        <v>2</v>
      </c>
      <c r="E95">
        <v>21.342418268442501</v>
      </c>
      <c r="F95">
        <v>19.9505214248484</v>
      </c>
      <c r="G95">
        <v>20.414487039379701</v>
      </c>
      <c r="H95">
        <v>13.4550028214094</v>
      </c>
      <c r="I95">
        <v>5.5675873743762896</v>
      </c>
      <c r="J95">
        <v>39.437077235165397</v>
      </c>
      <c r="K95">
        <v>42.220870922353598</v>
      </c>
      <c r="L95">
        <v>39.9010428496968</v>
      </c>
      <c r="M95">
        <v>4.6396561453135803</v>
      </c>
      <c r="N95">
        <v>12.527071592346701</v>
      </c>
      <c r="O95">
        <v>11.1351747487526</v>
      </c>
      <c r="P95">
        <v>22.734315112036501</v>
      </c>
      <c r="Q95">
        <v>253.32522553412099</v>
      </c>
    </row>
    <row r="96" spans="1:17" x14ac:dyDescent="0.25">
      <c r="A96">
        <v>3</v>
      </c>
      <c r="B96">
        <v>1</v>
      </c>
      <c r="C96">
        <v>1</v>
      </c>
      <c r="D96">
        <v>1</v>
      </c>
      <c r="E96">
        <v>116.131594244067</v>
      </c>
      <c r="F96">
        <v>64.7656967899607</v>
      </c>
      <c r="G96">
        <v>48.813554723467902</v>
      </c>
      <c r="H96">
        <v>50.408768930117198</v>
      </c>
      <c r="I96">
        <v>65.084739631290503</v>
      </c>
      <c r="J96">
        <v>48.813554723467902</v>
      </c>
      <c r="K96">
        <v>89.331995572359602</v>
      </c>
      <c r="L96">
        <v>57.746754280703897</v>
      </c>
      <c r="M96">
        <v>49.770683247457498</v>
      </c>
      <c r="N96">
        <v>55.194411550064999</v>
      </c>
      <c r="O96">
        <v>94.755723874967103</v>
      </c>
      <c r="P96">
        <v>87.098695683050593</v>
      </c>
      <c r="Q96">
        <v>827.91617325097502</v>
      </c>
    </row>
    <row r="97" spans="1:17" x14ac:dyDescent="0.25">
      <c r="A97">
        <v>3</v>
      </c>
      <c r="B97">
        <v>1</v>
      </c>
      <c r="C97">
        <v>3</v>
      </c>
      <c r="D97">
        <v>1</v>
      </c>
      <c r="E97">
        <v>1049.3319051338999</v>
      </c>
      <c r="F97">
        <v>617.66694081460003</v>
      </c>
      <c r="G97">
        <v>612.56225535332305</v>
      </c>
      <c r="H97">
        <v>882.47249911838105</v>
      </c>
      <c r="I97">
        <v>699.97999387770301</v>
      </c>
      <c r="J97">
        <v>561.19635789921597</v>
      </c>
      <c r="K97">
        <v>671.26613815801602</v>
      </c>
      <c r="L97">
        <v>620.85736922789897</v>
      </c>
      <c r="M97">
        <v>727.73672107340099</v>
      </c>
      <c r="N97">
        <v>662.33293860078004</v>
      </c>
      <c r="O97">
        <v>725.50342118409196</v>
      </c>
      <c r="P97">
        <v>858.86332885997103</v>
      </c>
      <c r="Q97">
        <v>8689.7698693012808</v>
      </c>
    </row>
    <row r="98" spans="1:17" x14ac:dyDescent="0.25">
      <c r="A98">
        <v>3</v>
      </c>
      <c r="B98">
        <v>1</v>
      </c>
      <c r="C98">
        <v>4</v>
      </c>
      <c r="D98">
        <v>2</v>
      </c>
      <c r="E98">
        <v>56.470582915384398</v>
      </c>
      <c r="F98">
        <v>27.437684354367601</v>
      </c>
      <c r="G98">
        <v>38.285140959582698</v>
      </c>
      <c r="H98">
        <v>49.132597564797798</v>
      </c>
      <c r="I98">
        <v>32.861412656975098</v>
      </c>
      <c r="J98">
        <v>48.175469040808203</v>
      </c>
      <c r="K98">
        <v>66.679953837939806</v>
      </c>
      <c r="L98">
        <v>66.360910996610002</v>
      </c>
      <c r="M98">
        <v>58.7038828046934</v>
      </c>
      <c r="N98">
        <v>52.6420688194262</v>
      </c>
      <c r="O98">
        <v>51.684940295436597</v>
      </c>
      <c r="P98">
        <v>39.242269483572201</v>
      </c>
      <c r="Q98">
        <v>587.67691372959405</v>
      </c>
    </row>
    <row r="99" spans="1:17" x14ac:dyDescent="0.25">
      <c r="A99">
        <v>3</v>
      </c>
      <c r="B99">
        <v>2</v>
      </c>
      <c r="C99">
        <v>1</v>
      </c>
      <c r="D99">
        <v>1</v>
      </c>
      <c r="E99">
        <v>1.2168223539320001E-2</v>
      </c>
      <c r="F99">
        <v>0</v>
      </c>
      <c r="G99">
        <v>6.0841117696599899E-3</v>
      </c>
      <c r="H99">
        <v>0</v>
      </c>
      <c r="I99">
        <v>0</v>
      </c>
      <c r="J99">
        <v>0</v>
      </c>
      <c r="K99">
        <v>6.0841117696599899E-3</v>
      </c>
      <c r="L99">
        <v>1.2168223539320001E-2</v>
      </c>
      <c r="M99">
        <v>6.0841117696599899E-3</v>
      </c>
      <c r="N99">
        <v>0</v>
      </c>
      <c r="O99">
        <v>0</v>
      </c>
      <c r="P99">
        <v>0</v>
      </c>
      <c r="Q99">
        <v>4.2588782387619997E-2</v>
      </c>
    </row>
    <row r="100" spans="1:17" x14ac:dyDescent="0.25">
      <c r="A100">
        <v>3</v>
      </c>
      <c r="B100">
        <v>2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3</v>
      </c>
      <c r="B101">
        <v>2</v>
      </c>
      <c r="C101">
        <v>3</v>
      </c>
      <c r="D101">
        <v>1</v>
      </c>
      <c r="E101">
        <v>6.0841117696599899E-3</v>
      </c>
      <c r="F101">
        <v>5.4757005926940001E-2</v>
      </c>
      <c r="G101">
        <v>0.17035512955047999</v>
      </c>
      <c r="H101">
        <v>6.6925229466259895E-2</v>
      </c>
      <c r="I101">
        <v>6.0841117696599903E-2</v>
      </c>
      <c r="J101">
        <v>3.6504670617959999E-2</v>
      </c>
      <c r="K101">
        <v>3.6504670617959999E-2</v>
      </c>
      <c r="L101">
        <v>2.4336447078640001E-2</v>
      </c>
      <c r="M101">
        <v>6.0841117696599899E-3</v>
      </c>
      <c r="N101">
        <v>6.0841117696599899E-3</v>
      </c>
      <c r="O101">
        <v>1.2168223539320001E-2</v>
      </c>
      <c r="P101">
        <v>0</v>
      </c>
      <c r="Q101">
        <v>0.48064482980313999</v>
      </c>
    </row>
    <row r="102" spans="1:17" x14ac:dyDescent="0.25">
      <c r="A102">
        <v>3</v>
      </c>
      <c r="B102">
        <v>2</v>
      </c>
      <c r="C102">
        <v>4</v>
      </c>
      <c r="D102">
        <v>2</v>
      </c>
      <c r="E102">
        <v>0</v>
      </c>
      <c r="F102">
        <v>4.2588782387619997E-2</v>
      </c>
      <c r="G102">
        <v>0.10951401185388</v>
      </c>
      <c r="H102">
        <v>1.2168223539320001E-2</v>
      </c>
      <c r="I102">
        <v>6.0841117696599899E-3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6.0841117696599899E-3</v>
      </c>
      <c r="P102">
        <v>0</v>
      </c>
      <c r="Q102">
        <v>0.17643924132013999</v>
      </c>
    </row>
    <row r="103" spans="1:17" x14ac:dyDescent="0.25">
      <c r="A103">
        <v>3</v>
      </c>
      <c r="B103">
        <v>4</v>
      </c>
      <c r="C103">
        <v>1</v>
      </c>
      <c r="D103">
        <v>1</v>
      </c>
      <c r="E103">
        <v>0.88498118388149905</v>
      </c>
      <c r="F103">
        <v>0.95484811945109105</v>
      </c>
      <c r="G103">
        <v>0.86501920229018703</v>
      </c>
      <c r="H103">
        <v>0.49904953978279998</v>
      </c>
      <c r="I103">
        <v>0.565589478420507</v>
      </c>
      <c r="J103">
        <v>0.61882142933067197</v>
      </c>
      <c r="K103">
        <v>0.80513325751625098</v>
      </c>
      <c r="L103">
        <v>0.66207238944518199</v>
      </c>
      <c r="M103">
        <v>0.90161616854092597</v>
      </c>
      <c r="N103">
        <v>0.88498118388149905</v>
      </c>
      <c r="O103">
        <v>0.894962174677155</v>
      </c>
      <c r="P103">
        <v>0.88498118388149905</v>
      </c>
      <c r="Q103">
        <v>9.4220553110992693</v>
      </c>
    </row>
    <row r="104" spans="1:17" x14ac:dyDescent="0.25">
      <c r="A104">
        <v>3</v>
      </c>
      <c r="B104">
        <v>4</v>
      </c>
      <c r="C104">
        <v>2</v>
      </c>
      <c r="D104">
        <v>2</v>
      </c>
      <c r="E104">
        <v>9.9809907956560102E-3</v>
      </c>
      <c r="F104">
        <v>6.65399386377067E-3</v>
      </c>
      <c r="G104">
        <v>1.6634984659426699E-2</v>
      </c>
      <c r="H104">
        <v>9.9809907956560102E-3</v>
      </c>
      <c r="I104">
        <v>1.33079877275413E-2</v>
      </c>
      <c r="J104">
        <v>1.6634984659426699E-2</v>
      </c>
      <c r="K104">
        <v>3.3269969318853402E-3</v>
      </c>
      <c r="L104">
        <v>3.3269969318853402E-3</v>
      </c>
      <c r="M104">
        <v>4.32509601145094E-2</v>
      </c>
      <c r="N104">
        <v>9.9809907956560102E-3</v>
      </c>
      <c r="O104">
        <v>1.6634984659426699E-2</v>
      </c>
      <c r="P104">
        <v>2.32889785231974E-2</v>
      </c>
      <c r="Q104">
        <v>0.17300384045803699</v>
      </c>
    </row>
    <row r="105" spans="1:17" x14ac:dyDescent="0.25">
      <c r="A105">
        <v>3</v>
      </c>
      <c r="B105">
        <v>4</v>
      </c>
      <c r="C105">
        <v>3</v>
      </c>
      <c r="D105">
        <v>1</v>
      </c>
      <c r="E105">
        <v>2.9310842969909801</v>
      </c>
      <c r="F105">
        <v>2.4353617541400698</v>
      </c>
      <c r="G105">
        <v>2.0427761161775999</v>
      </c>
      <c r="H105">
        <v>2.2490499259544898</v>
      </c>
      <c r="I105">
        <v>1.5470535733266799</v>
      </c>
      <c r="J105">
        <v>2.4553237357313802</v>
      </c>
      <c r="K105">
        <v>2.4220537664125201</v>
      </c>
      <c r="L105">
        <v>1.8464832971963601</v>
      </c>
      <c r="M105">
        <v>1.76663537083111</v>
      </c>
      <c r="N105">
        <v>2.02946812845006</v>
      </c>
      <c r="O105">
        <v>2.31558986459219</v>
      </c>
      <c r="P105">
        <v>2.17585599345301</v>
      </c>
      <c r="Q105">
        <v>26.216735823256499</v>
      </c>
    </row>
    <row r="106" spans="1:17" x14ac:dyDescent="0.25">
      <c r="A106">
        <v>3</v>
      </c>
      <c r="B106">
        <v>4</v>
      </c>
      <c r="C106">
        <v>4</v>
      </c>
      <c r="D106">
        <v>2</v>
      </c>
      <c r="E106">
        <v>2.32889785231974E-2</v>
      </c>
      <c r="F106">
        <v>4.9904953978280001E-2</v>
      </c>
      <c r="G106">
        <v>3.6596966250738702E-2</v>
      </c>
      <c r="H106">
        <v>2.32889785231974E-2</v>
      </c>
      <c r="I106">
        <v>0.13973387113918401</v>
      </c>
      <c r="J106">
        <v>0.19629281898123499</v>
      </c>
      <c r="K106">
        <v>4.9904953978280001E-2</v>
      </c>
      <c r="L106">
        <v>0.106463901820331</v>
      </c>
      <c r="M106">
        <v>0.123098886479757</v>
      </c>
      <c r="N106">
        <v>1.33079877275413E-2</v>
      </c>
      <c r="O106">
        <v>5.9885944773936002E-2</v>
      </c>
      <c r="P106">
        <v>2.9942972386968001E-2</v>
      </c>
      <c r="Q106">
        <v>0.85171121456264598</v>
      </c>
    </row>
    <row r="107" spans="1:17" x14ac:dyDescent="0.25">
      <c r="A107">
        <v>3</v>
      </c>
      <c r="B107">
        <v>5</v>
      </c>
      <c r="C107">
        <v>1</v>
      </c>
      <c r="D107">
        <v>1</v>
      </c>
      <c r="E107">
        <v>30.563165905631699</v>
      </c>
      <c r="F107">
        <v>35.147640791476398</v>
      </c>
      <c r="G107">
        <v>44.316590563165903</v>
      </c>
      <c r="H107">
        <v>45.844748858447502</v>
      </c>
      <c r="I107">
        <v>27.5068493150685</v>
      </c>
      <c r="J107">
        <v>32.091324200913199</v>
      </c>
      <c r="K107">
        <v>47.372907153729102</v>
      </c>
      <c r="L107">
        <v>0</v>
      </c>
      <c r="M107">
        <v>21.394216133942201</v>
      </c>
      <c r="N107">
        <v>24.450532724505301</v>
      </c>
      <c r="O107">
        <v>44.316590563165903</v>
      </c>
      <c r="P107">
        <v>22.922374429223701</v>
      </c>
      <c r="Q107">
        <v>375.92694063926899</v>
      </c>
    </row>
    <row r="108" spans="1:17" x14ac:dyDescent="0.25">
      <c r="A108">
        <v>3</v>
      </c>
      <c r="B108">
        <v>5</v>
      </c>
      <c r="C108">
        <v>3</v>
      </c>
      <c r="D108">
        <v>1</v>
      </c>
      <c r="E108">
        <v>80.992389649923894</v>
      </c>
      <c r="F108">
        <v>29.0350076103501</v>
      </c>
      <c r="G108">
        <v>44.316590563165903</v>
      </c>
      <c r="H108">
        <v>90.161339421613405</v>
      </c>
      <c r="I108">
        <v>67.238964992389597</v>
      </c>
      <c r="J108">
        <v>132.94977168949799</v>
      </c>
      <c r="K108">
        <v>96.273972602739704</v>
      </c>
      <c r="L108">
        <v>0</v>
      </c>
      <c r="M108">
        <v>55.013698630137</v>
      </c>
      <c r="N108">
        <v>71.823439878234396</v>
      </c>
      <c r="O108">
        <v>67.238964992389597</v>
      </c>
      <c r="P108">
        <v>80.992389649923894</v>
      </c>
      <c r="Q108">
        <v>816.03652968036499</v>
      </c>
    </row>
    <row r="109" spans="1:17" x14ac:dyDescent="0.25">
      <c r="A109">
        <v>4</v>
      </c>
      <c r="B109">
        <v>1</v>
      </c>
      <c r="C109">
        <v>1</v>
      </c>
      <c r="D109">
        <v>1</v>
      </c>
      <c r="E109">
        <v>663.00575829165302</v>
      </c>
      <c r="F109">
        <v>339.853566786876</v>
      </c>
      <c r="G109">
        <v>330.53186895500698</v>
      </c>
      <c r="H109">
        <v>443.94585924274099</v>
      </c>
      <c r="I109">
        <v>171.67460173691299</v>
      </c>
      <c r="J109">
        <v>268.38721674254998</v>
      </c>
      <c r="K109">
        <v>269.16402489520499</v>
      </c>
      <c r="L109">
        <v>281.59295533769699</v>
      </c>
      <c r="M109">
        <v>173.228218042225</v>
      </c>
      <c r="N109">
        <v>200.41650338517499</v>
      </c>
      <c r="O109">
        <v>283.14657164300797</v>
      </c>
      <c r="P109">
        <v>447.82990000602001</v>
      </c>
      <c r="Q109">
        <v>3872.7770450650701</v>
      </c>
    </row>
    <row r="110" spans="1:17" x14ac:dyDescent="0.25">
      <c r="A110">
        <v>4</v>
      </c>
      <c r="B110">
        <v>1</v>
      </c>
      <c r="C110">
        <v>2</v>
      </c>
      <c r="D110">
        <v>2</v>
      </c>
      <c r="E110">
        <v>10.87531413718</v>
      </c>
      <c r="F110">
        <v>16.312971205770001</v>
      </c>
      <c r="G110">
        <v>10.0985059845243</v>
      </c>
      <c r="H110">
        <v>19.420203816392899</v>
      </c>
      <c r="I110">
        <v>5.8260611449178699</v>
      </c>
      <c r="J110">
        <v>5.8260611449178699</v>
      </c>
      <c r="K110">
        <v>9.7101019081964406</v>
      </c>
      <c r="L110">
        <v>6.2144652212457299</v>
      </c>
      <c r="M110">
        <v>10.4869100608522</v>
      </c>
      <c r="N110">
        <v>15.924567129442201</v>
      </c>
      <c r="O110">
        <v>30.295517953572901</v>
      </c>
      <c r="P110">
        <v>45.443276930359403</v>
      </c>
      <c r="Q110">
        <v>186.43395663737201</v>
      </c>
    </row>
    <row r="111" spans="1:17" x14ac:dyDescent="0.25">
      <c r="A111">
        <v>4</v>
      </c>
      <c r="B111">
        <v>1</v>
      </c>
      <c r="C111">
        <v>3</v>
      </c>
      <c r="D111">
        <v>1</v>
      </c>
      <c r="E111">
        <v>1403.69233184888</v>
      </c>
      <c r="F111">
        <v>770.20528335814197</v>
      </c>
      <c r="G111">
        <v>946.92913808731703</v>
      </c>
      <c r="H111">
        <v>1167.9310575178699</v>
      </c>
      <c r="I111">
        <v>863.81066575315594</v>
      </c>
      <c r="J111">
        <v>899.15543669899102</v>
      </c>
      <c r="K111">
        <v>663.39416236798104</v>
      </c>
      <c r="L111">
        <v>873.132363585024</v>
      </c>
      <c r="M111">
        <v>872.74395950869598</v>
      </c>
      <c r="N111">
        <v>807.10367060928797</v>
      </c>
      <c r="O111">
        <v>1253.3799543099999</v>
      </c>
      <c r="P111">
        <v>1230.4641138066499</v>
      </c>
      <c r="Q111">
        <v>11751.942137452001</v>
      </c>
    </row>
    <row r="112" spans="1:17" x14ac:dyDescent="0.25">
      <c r="A112">
        <v>4</v>
      </c>
      <c r="B112">
        <v>1</v>
      </c>
      <c r="C112">
        <v>4</v>
      </c>
      <c r="D112">
        <v>2</v>
      </c>
      <c r="E112">
        <v>59.814227754490098</v>
      </c>
      <c r="F112">
        <v>52.822954380588698</v>
      </c>
      <c r="G112">
        <v>41.170832090752903</v>
      </c>
      <c r="H112">
        <v>41.9476402434086</v>
      </c>
      <c r="I112">
        <v>36.509983174818601</v>
      </c>
      <c r="J112">
        <v>52.822954380588698</v>
      </c>
      <c r="K112">
        <v>32.2375383352122</v>
      </c>
      <c r="L112">
        <v>54.376570685900099</v>
      </c>
      <c r="M112">
        <v>60.979439983473704</v>
      </c>
      <c r="N112">
        <v>73.019966349637301</v>
      </c>
      <c r="O112">
        <v>108.7531413718</v>
      </c>
      <c r="P112">
        <v>96.712615005636593</v>
      </c>
      <c r="Q112">
        <v>711.16786375630795</v>
      </c>
    </row>
    <row r="113" spans="1:17" x14ac:dyDescent="0.25">
      <c r="A113">
        <v>4</v>
      </c>
      <c r="B113">
        <v>2</v>
      </c>
      <c r="C113">
        <v>1</v>
      </c>
      <c r="D113">
        <v>1</v>
      </c>
      <c r="E113">
        <v>6.9495336392706797</v>
      </c>
      <c r="F113">
        <v>12.067407249586299</v>
      </c>
      <c r="G113">
        <v>3.71719241170292</v>
      </c>
      <c r="H113">
        <v>9.6970236827032696</v>
      </c>
      <c r="I113">
        <v>3.7710647654957201</v>
      </c>
      <c r="J113">
        <v>4.7946394875588396</v>
      </c>
      <c r="K113">
        <v>6.0875759785859396</v>
      </c>
      <c r="L113">
        <v>8.2963424840905802</v>
      </c>
      <c r="M113">
        <v>7.9731083613338001</v>
      </c>
      <c r="N113">
        <v>11.851917834415101</v>
      </c>
      <c r="O113">
        <v>19.016940888857</v>
      </c>
      <c r="P113">
        <v>18.424344997136199</v>
      </c>
      <c r="Q113">
        <v>112.64709178073601</v>
      </c>
    </row>
    <row r="114" spans="1:17" x14ac:dyDescent="0.25">
      <c r="A114">
        <v>4</v>
      </c>
      <c r="B114">
        <v>2</v>
      </c>
      <c r="C114">
        <v>2</v>
      </c>
      <c r="D114">
        <v>2</v>
      </c>
      <c r="E114">
        <v>0.48485118413516398</v>
      </c>
      <c r="F114">
        <v>0.80808530689193903</v>
      </c>
      <c r="G114">
        <v>0.215489415171184</v>
      </c>
      <c r="H114">
        <v>0.215489415171184</v>
      </c>
      <c r="I114">
        <v>0</v>
      </c>
      <c r="J114">
        <v>0.16161706137838799</v>
      </c>
      <c r="K114">
        <v>0.107744707585592</v>
      </c>
      <c r="L114">
        <v>5.3872353792796E-2</v>
      </c>
      <c r="M114">
        <v>0.32323412275677599</v>
      </c>
      <c r="N114">
        <v>0.215489415171184</v>
      </c>
      <c r="O114">
        <v>0.86195766068473501</v>
      </c>
      <c r="P114">
        <v>0.48485118413516398</v>
      </c>
      <c r="Q114">
        <v>3.9326818268741</v>
      </c>
    </row>
    <row r="115" spans="1:17" x14ac:dyDescent="0.25">
      <c r="A115">
        <v>4</v>
      </c>
      <c r="B115">
        <v>2</v>
      </c>
      <c r="C115">
        <v>3</v>
      </c>
      <c r="D115">
        <v>1</v>
      </c>
      <c r="E115">
        <v>36.525455871515703</v>
      </c>
      <c r="F115">
        <v>44.929543063191801</v>
      </c>
      <c r="G115">
        <v>37.549030593578799</v>
      </c>
      <c r="H115">
        <v>47.784777814210003</v>
      </c>
      <c r="I115">
        <v>31.030475784650498</v>
      </c>
      <c r="J115">
        <v>69.549208746499602</v>
      </c>
      <c r="K115">
        <v>37.926137070128398</v>
      </c>
      <c r="L115">
        <v>37.441285885993203</v>
      </c>
      <c r="M115">
        <v>37.118051763236402</v>
      </c>
      <c r="N115">
        <v>54.141715561759902</v>
      </c>
      <c r="O115">
        <v>58.666993280354802</v>
      </c>
      <c r="P115">
        <v>59.367333879661103</v>
      </c>
      <c r="Q115">
        <v>552.03000931478005</v>
      </c>
    </row>
    <row r="116" spans="1:17" x14ac:dyDescent="0.25">
      <c r="A116">
        <v>4</v>
      </c>
      <c r="B116">
        <v>2</v>
      </c>
      <c r="C116">
        <v>4</v>
      </c>
      <c r="D116">
        <v>2</v>
      </c>
      <c r="E116">
        <v>1.56229825999108</v>
      </c>
      <c r="F116">
        <v>1.4006811986126999</v>
      </c>
      <c r="G116">
        <v>2.74749004343259</v>
      </c>
      <c r="H116">
        <v>2.10102179791904</v>
      </c>
      <c r="I116">
        <v>1.45455355240549</v>
      </c>
      <c r="J116">
        <v>5.0640012565228201</v>
      </c>
      <c r="K116">
        <v>3.3400859351533501</v>
      </c>
      <c r="L116">
        <v>5.44110773307239</v>
      </c>
      <c r="M116">
        <v>1.72391532136947</v>
      </c>
      <c r="N116">
        <v>1.83166002895506</v>
      </c>
      <c r="O116">
        <v>3.44783064273894</v>
      </c>
      <c r="P116">
        <v>2.90910710481098</v>
      </c>
      <c r="Q116">
        <v>33.023752874983899</v>
      </c>
    </row>
    <row r="117" spans="1:17" x14ac:dyDescent="0.25">
      <c r="A117">
        <v>4</v>
      </c>
      <c r="B117">
        <v>3</v>
      </c>
      <c r="C117">
        <v>1</v>
      </c>
      <c r="D117">
        <v>1</v>
      </c>
      <c r="E117">
        <v>29.954062090455</v>
      </c>
      <c r="F117">
        <v>53.298542405082003</v>
      </c>
      <c r="G117">
        <v>54.423577600967597</v>
      </c>
      <c r="H117">
        <v>85.221416088336795</v>
      </c>
      <c r="I117">
        <v>87.471486480108098</v>
      </c>
      <c r="J117">
        <v>135.70737050370499</v>
      </c>
      <c r="K117">
        <v>64.830153162909696</v>
      </c>
      <c r="L117">
        <v>88.737151075479503</v>
      </c>
      <c r="M117">
        <v>33.891685276054702</v>
      </c>
      <c r="N117">
        <v>54.986095198910398</v>
      </c>
      <c r="O117">
        <v>51.610989611253501</v>
      </c>
      <c r="P117">
        <v>52.454766008167702</v>
      </c>
      <c r="Q117">
        <v>792.58729550143005</v>
      </c>
    </row>
    <row r="118" spans="1:17" x14ac:dyDescent="0.25">
      <c r="A118">
        <v>4</v>
      </c>
      <c r="B118">
        <v>3</v>
      </c>
      <c r="C118">
        <v>2</v>
      </c>
      <c r="D118">
        <v>2</v>
      </c>
      <c r="E118">
        <v>2.81258798971409</v>
      </c>
      <c r="F118">
        <v>0.70314699742852205</v>
      </c>
      <c r="G118">
        <v>0.56251759794281697</v>
      </c>
      <c r="H118">
        <v>1.96881159279986</v>
      </c>
      <c r="I118">
        <v>3.0938467886855001</v>
      </c>
      <c r="J118">
        <v>4.35951138405684</v>
      </c>
      <c r="K118">
        <v>4.7813995825139504</v>
      </c>
      <c r="L118">
        <v>0.56251759794281697</v>
      </c>
      <c r="M118">
        <v>2.1094409922855699</v>
      </c>
      <c r="N118">
        <v>3.6563643866283102</v>
      </c>
      <c r="O118">
        <v>2.67195859022838</v>
      </c>
      <c r="P118">
        <v>3.3751055876569001</v>
      </c>
      <c r="Q118">
        <v>30.657209087883601</v>
      </c>
    </row>
    <row r="119" spans="1:17" x14ac:dyDescent="0.25">
      <c r="A119">
        <v>4</v>
      </c>
      <c r="B119">
        <v>3</v>
      </c>
      <c r="C119">
        <v>3</v>
      </c>
      <c r="D119">
        <v>1</v>
      </c>
      <c r="E119">
        <v>234.85109714112599</v>
      </c>
      <c r="F119">
        <v>218.53808680078501</v>
      </c>
      <c r="G119">
        <v>228.663403563755</v>
      </c>
      <c r="H119">
        <v>191.255983300558</v>
      </c>
      <c r="I119">
        <v>165.09891499621699</v>
      </c>
      <c r="J119">
        <v>262.41445944032398</v>
      </c>
      <c r="K119">
        <v>183.240107529873</v>
      </c>
      <c r="L119">
        <v>265.36767682952399</v>
      </c>
      <c r="M119">
        <v>244.976413904097</v>
      </c>
      <c r="N119">
        <v>294.33733312357901</v>
      </c>
      <c r="O119">
        <v>227.819627166841</v>
      </c>
      <c r="P119">
        <v>242.16382591438301</v>
      </c>
      <c r="Q119">
        <v>2758.7269297110602</v>
      </c>
    </row>
    <row r="120" spans="1:17" x14ac:dyDescent="0.25">
      <c r="A120">
        <v>4</v>
      </c>
      <c r="B120">
        <v>3</v>
      </c>
      <c r="C120">
        <v>4</v>
      </c>
      <c r="D120">
        <v>2</v>
      </c>
      <c r="E120">
        <v>8.4377639691422601</v>
      </c>
      <c r="F120">
        <v>7.8752463711994398</v>
      </c>
      <c r="G120">
        <v>4.7813995825139504</v>
      </c>
      <c r="H120">
        <v>6.4689523763423997</v>
      </c>
      <c r="I120">
        <v>4.9220289819996497</v>
      </c>
      <c r="J120">
        <v>14.484828147027599</v>
      </c>
      <c r="K120">
        <v>13.6410517501133</v>
      </c>
      <c r="L120">
        <v>13.781681149599001</v>
      </c>
      <c r="M120">
        <v>9.4221697655421899</v>
      </c>
      <c r="N120">
        <v>16.594269139313099</v>
      </c>
      <c r="O120">
        <v>13.2191635516562</v>
      </c>
      <c r="P120">
        <v>16.031751541370301</v>
      </c>
      <c r="Q120">
        <v>129.66030632581899</v>
      </c>
    </row>
    <row r="121" spans="1:17" x14ac:dyDescent="0.25">
      <c r="A121">
        <v>4</v>
      </c>
      <c r="B121">
        <v>5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5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4</v>
      </c>
      <c r="B123">
        <v>5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4</v>
      </c>
      <c r="B124">
        <v>5</v>
      </c>
      <c r="C124">
        <v>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5</v>
      </c>
      <c r="B125">
        <v>1</v>
      </c>
      <c r="C125">
        <v>1</v>
      </c>
      <c r="D125">
        <v>1</v>
      </c>
      <c r="E125">
        <v>77.465100819853802</v>
      </c>
      <c r="F125">
        <v>1.5493020163970801</v>
      </c>
      <c r="G125">
        <v>3.09860403279415</v>
      </c>
      <c r="H125">
        <v>1.5493020163970801</v>
      </c>
      <c r="I125">
        <v>4.6479060491912296</v>
      </c>
      <c r="J125">
        <v>1.5493020163970801</v>
      </c>
      <c r="K125">
        <v>4.6479060491912296</v>
      </c>
      <c r="L125">
        <v>3.09860403279415</v>
      </c>
      <c r="M125">
        <v>6.1972080655883</v>
      </c>
      <c r="N125">
        <v>13.9437181475737</v>
      </c>
      <c r="O125">
        <v>18.591624196764901</v>
      </c>
      <c r="P125">
        <v>57.324174606691798</v>
      </c>
      <c r="Q125">
        <v>193.66275204963401</v>
      </c>
    </row>
    <row r="126" spans="1:17" x14ac:dyDescent="0.25">
      <c r="A126">
        <v>5</v>
      </c>
      <c r="B126">
        <v>1</v>
      </c>
      <c r="C126">
        <v>3</v>
      </c>
      <c r="D126">
        <v>1</v>
      </c>
      <c r="E126">
        <v>165.775315754487</v>
      </c>
      <c r="F126">
        <v>250.98692665632601</v>
      </c>
      <c r="G126">
        <v>246.33902060713501</v>
      </c>
      <c r="H126">
        <v>161.127409705296</v>
      </c>
      <c r="I126">
        <v>263.381342787503</v>
      </c>
      <c r="J126">
        <v>170.42322180367799</v>
      </c>
      <c r="K126">
        <v>303.66319521382701</v>
      </c>
      <c r="L126">
        <v>260.28273875470899</v>
      </c>
      <c r="M126">
        <v>185.916241967649</v>
      </c>
      <c r="N126">
        <v>297.46598714823898</v>
      </c>
      <c r="O126">
        <v>175.07112785287001</v>
      </c>
      <c r="P126">
        <v>178.16973188566399</v>
      </c>
      <c r="Q126">
        <v>2658.6022601373802</v>
      </c>
    </row>
    <row r="127" spans="1:17" x14ac:dyDescent="0.25">
      <c r="A127">
        <v>5</v>
      </c>
      <c r="B127">
        <v>1</v>
      </c>
      <c r="C127">
        <v>4</v>
      </c>
      <c r="D127">
        <v>2</v>
      </c>
      <c r="E127">
        <v>110.00044316419201</v>
      </c>
      <c r="F127">
        <v>122.394859295369</v>
      </c>
      <c r="G127">
        <v>43.380456459118101</v>
      </c>
      <c r="H127">
        <v>1.5493020163970801</v>
      </c>
      <c r="I127">
        <v>20.140926213162</v>
      </c>
      <c r="J127">
        <v>74.366496787059603</v>
      </c>
      <c r="K127">
        <v>55.774872590294699</v>
      </c>
      <c r="L127">
        <v>178.16973188566399</v>
      </c>
      <c r="M127">
        <v>21.6902282295591</v>
      </c>
      <c r="N127">
        <v>49.5776645247064</v>
      </c>
      <c r="O127">
        <v>23.2395302459561</v>
      </c>
      <c r="P127">
        <v>40.281852426324001</v>
      </c>
      <c r="Q127">
        <v>740.56636383780199</v>
      </c>
    </row>
    <row r="128" spans="1:17" x14ac:dyDescent="0.25">
      <c r="A128">
        <v>5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5</v>
      </c>
      <c r="B129">
        <v>2</v>
      </c>
      <c r="C129">
        <v>3</v>
      </c>
      <c r="D129">
        <v>1</v>
      </c>
      <c r="E129">
        <v>37.941176470588204</v>
      </c>
      <c r="F129">
        <v>53.117647058823501</v>
      </c>
      <c r="G129">
        <v>68.294117647058798</v>
      </c>
      <c r="H129">
        <v>30.352941176470601</v>
      </c>
      <c r="I129">
        <v>0</v>
      </c>
      <c r="J129">
        <v>37.941176470588204</v>
      </c>
      <c r="K129">
        <v>37.941176470588204</v>
      </c>
      <c r="L129">
        <v>7.5882352941176503</v>
      </c>
      <c r="M129">
        <v>37.941176470588204</v>
      </c>
      <c r="N129">
        <v>91.058823529411796</v>
      </c>
      <c r="O129">
        <v>129</v>
      </c>
      <c r="P129">
        <v>68.294117647058798</v>
      </c>
      <c r="Q129">
        <v>599.47058823529403</v>
      </c>
    </row>
    <row r="130" spans="1:17" x14ac:dyDescent="0.25">
      <c r="A130">
        <v>5</v>
      </c>
      <c r="B130">
        <v>2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15.176470588235301</v>
      </c>
      <c r="K130">
        <v>0</v>
      </c>
      <c r="L130">
        <v>0</v>
      </c>
      <c r="M130">
        <v>0</v>
      </c>
      <c r="N130">
        <v>22.764705882352899</v>
      </c>
      <c r="O130">
        <v>7.5882352941176503</v>
      </c>
      <c r="P130">
        <v>0</v>
      </c>
      <c r="Q130">
        <v>45.529411764705898</v>
      </c>
    </row>
    <row r="131" spans="1:17" x14ac:dyDescent="0.25">
      <c r="A131">
        <v>5</v>
      </c>
      <c r="B131">
        <v>3</v>
      </c>
      <c r="C131">
        <v>1</v>
      </c>
      <c r="D131">
        <v>1</v>
      </c>
      <c r="E131">
        <v>40.663839629915202</v>
      </c>
      <c r="F131">
        <v>31.279876638396299</v>
      </c>
      <c r="G131">
        <v>37.535851966075597</v>
      </c>
      <c r="H131">
        <v>75.071703932151095</v>
      </c>
      <c r="I131">
        <v>43.7918272937548</v>
      </c>
      <c r="J131">
        <v>34.4078643022359</v>
      </c>
      <c r="K131">
        <v>0</v>
      </c>
      <c r="L131">
        <v>78.199691595990799</v>
      </c>
      <c r="M131">
        <v>81.327679259830404</v>
      </c>
      <c r="N131">
        <v>90.711642251349303</v>
      </c>
      <c r="O131">
        <v>40.663839629915202</v>
      </c>
      <c r="P131">
        <v>25.023901310717001</v>
      </c>
      <c r="Q131">
        <v>578.67771781033196</v>
      </c>
    </row>
    <row r="132" spans="1:17" x14ac:dyDescent="0.25">
      <c r="A132">
        <v>5</v>
      </c>
      <c r="B132">
        <v>3</v>
      </c>
      <c r="C132">
        <v>2</v>
      </c>
      <c r="D132">
        <v>2</v>
      </c>
      <c r="E132">
        <v>6.25597532767926</v>
      </c>
      <c r="F132">
        <v>15.639938319198199</v>
      </c>
      <c r="G132">
        <v>6.25597532767926</v>
      </c>
      <c r="H132">
        <v>18.767925983037799</v>
      </c>
      <c r="I132">
        <v>3.12798766383963</v>
      </c>
      <c r="J132">
        <v>6.25597532767926</v>
      </c>
      <c r="K132">
        <v>0</v>
      </c>
      <c r="L132">
        <v>6.25597532767926</v>
      </c>
      <c r="M132">
        <v>9.3839629915188905</v>
      </c>
      <c r="N132">
        <v>9.3839629915188905</v>
      </c>
      <c r="O132">
        <v>0</v>
      </c>
      <c r="P132">
        <v>9.3839629915188905</v>
      </c>
      <c r="Q132">
        <v>90.711642251349303</v>
      </c>
    </row>
    <row r="133" spans="1:17" x14ac:dyDescent="0.25">
      <c r="A133">
        <v>5</v>
      </c>
      <c r="B133">
        <v>3</v>
      </c>
      <c r="C133">
        <v>3</v>
      </c>
      <c r="D133">
        <v>1</v>
      </c>
      <c r="E133">
        <v>125.119506553585</v>
      </c>
      <c r="F133">
        <v>212.70316114109499</v>
      </c>
      <c r="G133">
        <v>218.95913646877401</v>
      </c>
      <c r="H133">
        <v>159.527370855821</v>
      </c>
      <c r="I133">
        <v>253.36700077101</v>
      </c>
      <c r="J133">
        <v>150.14340786430199</v>
      </c>
      <c r="K133">
        <v>147.01542020046301</v>
      </c>
      <c r="L133">
        <v>65.687740940632196</v>
      </c>
      <c r="M133">
        <v>187.67925983037799</v>
      </c>
      <c r="N133">
        <v>315.926754047803</v>
      </c>
      <c r="O133">
        <v>272.13492675404802</v>
      </c>
      <c r="P133">
        <v>237.727062451812</v>
      </c>
      <c r="Q133">
        <v>2345.9907478797199</v>
      </c>
    </row>
    <row r="134" spans="1:17" x14ac:dyDescent="0.25">
      <c r="A134">
        <v>5</v>
      </c>
      <c r="B134">
        <v>3</v>
      </c>
      <c r="C134">
        <v>4</v>
      </c>
      <c r="D134">
        <v>2</v>
      </c>
      <c r="E134">
        <v>90.711642251349303</v>
      </c>
      <c r="F134">
        <v>193.935235158057</v>
      </c>
      <c r="G134">
        <v>287.77486507324602</v>
      </c>
      <c r="H134">
        <v>128.24749421742499</v>
      </c>
      <c r="I134">
        <v>40.663839629915202</v>
      </c>
      <c r="J134">
        <v>93.839629915188894</v>
      </c>
      <c r="K134">
        <v>131.37548188126399</v>
      </c>
      <c r="L134">
        <v>84.455666923669995</v>
      </c>
      <c r="M134">
        <v>40.663839629915202</v>
      </c>
      <c r="N134">
        <v>118.863531225906</v>
      </c>
      <c r="O134">
        <v>71.943716268311505</v>
      </c>
      <c r="P134">
        <v>93.839629915188894</v>
      </c>
      <c r="Q134">
        <v>1376.3145720894399</v>
      </c>
    </row>
    <row r="135" spans="1:17" x14ac:dyDescent="0.25">
      <c r="A135">
        <v>5</v>
      </c>
      <c r="B135">
        <v>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5</v>
      </c>
      <c r="B136">
        <v>4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5</v>
      </c>
      <c r="B137">
        <v>4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5</v>
      </c>
      <c r="B138">
        <v>4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41" spans="1:17" x14ac:dyDescent="0.25">
      <c r="A141" t="s">
        <v>156</v>
      </c>
      <c r="E141" t="s">
        <v>80</v>
      </c>
    </row>
    <row r="142" spans="1:17" x14ac:dyDescent="0.25">
      <c r="A142" t="s">
        <v>76</v>
      </c>
      <c r="B142" t="s">
        <v>77</v>
      </c>
      <c r="C142" t="s">
        <v>78</v>
      </c>
      <c r="D142" t="s">
        <v>79</v>
      </c>
      <c r="E142">
        <v>1</v>
      </c>
      <c r="F142">
        <v>2</v>
      </c>
      <c r="G142">
        <v>3</v>
      </c>
      <c r="H142">
        <v>4</v>
      </c>
      <c r="I142">
        <v>5</v>
      </c>
      <c r="J142">
        <v>6</v>
      </c>
      <c r="K142">
        <v>7</v>
      </c>
      <c r="L142">
        <v>8</v>
      </c>
      <c r="M142">
        <v>9</v>
      </c>
      <c r="N142">
        <v>10</v>
      </c>
      <c r="O142">
        <v>11</v>
      </c>
      <c r="P142">
        <v>12</v>
      </c>
      <c r="Q142" t="s">
        <v>155</v>
      </c>
    </row>
    <row r="143" spans="1:17" x14ac:dyDescent="0.25">
      <c r="A143">
        <v>1</v>
      </c>
      <c r="B143">
        <v>2</v>
      </c>
      <c r="C143">
        <v>1</v>
      </c>
      <c r="D143">
        <v>1</v>
      </c>
      <c r="E143">
        <v>15</v>
      </c>
      <c r="F143">
        <v>16</v>
      </c>
      <c r="G143">
        <v>54</v>
      </c>
      <c r="H143">
        <v>40</v>
      </c>
      <c r="I143">
        <v>39</v>
      </c>
      <c r="J143">
        <v>48</v>
      </c>
      <c r="K143">
        <v>47</v>
      </c>
      <c r="L143">
        <v>27</v>
      </c>
      <c r="M143">
        <v>17</v>
      </c>
      <c r="N143">
        <v>12</v>
      </c>
      <c r="O143">
        <v>18</v>
      </c>
      <c r="P143">
        <v>15</v>
      </c>
      <c r="Q143">
        <v>348</v>
      </c>
    </row>
    <row r="144" spans="1:17" x14ac:dyDescent="0.25">
      <c r="A144">
        <v>1</v>
      </c>
      <c r="B144">
        <v>2</v>
      </c>
      <c r="C144">
        <v>3</v>
      </c>
      <c r="D144">
        <v>1</v>
      </c>
      <c r="E144">
        <v>16</v>
      </c>
      <c r="F144">
        <v>20</v>
      </c>
      <c r="G144">
        <v>36</v>
      </c>
      <c r="H144">
        <v>26</v>
      </c>
      <c r="I144">
        <v>20</v>
      </c>
      <c r="J144">
        <v>21</v>
      </c>
      <c r="K144">
        <v>20</v>
      </c>
      <c r="L144">
        <v>27</v>
      </c>
      <c r="M144">
        <v>34</v>
      </c>
      <c r="N144">
        <v>27</v>
      </c>
      <c r="O144">
        <v>35</v>
      </c>
      <c r="P144">
        <v>29</v>
      </c>
      <c r="Q144">
        <v>311</v>
      </c>
    </row>
    <row r="145" spans="1:17" x14ac:dyDescent="0.25">
      <c r="A145">
        <v>1</v>
      </c>
      <c r="B145">
        <v>2</v>
      </c>
      <c r="C145">
        <v>4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10</v>
      </c>
    </row>
    <row r="146" spans="1:17" x14ac:dyDescent="0.25">
      <c r="A146">
        <v>1</v>
      </c>
      <c r="B146">
        <v>3</v>
      </c>
      <c r="C146">
        <v>1</v>
      </c>
      <c r="D146">
        <v>1</v>
      </c>
      <c r="E146">
        <v>17</v>
      </c>
      <c r="F146">
        <v>16</v>
      </c>
      <c r="G146">
        <v>42</v>
      </c>
      <c r="H146">
        <v>17</v>
      </c>
      <c r="I146">
        <v>15</v>
      </c>
      <c r="J146">
        <v>10</v>
      </c>
      <c r="K146">
        <v>16</v>
      </c>
      <c r="L146">
        <v>18</v>
      </c>
      <c r="M146">
        <v>7</v>
      </c>
      <c r="N146">
        <v>20</v>
      </c>
      <c r="O146">
        <v>11</v>
      </c>
      <c r="P146">
        <v>28</v>
      </c>
      <c r="Q146">
        <v>217</v>
      </c>
    </row>
    <row r="147" spans="1:17" x14ac:dyDescent="0.25">
      <c r="A147">
        <v>1</v>
      </c>
      <c r="B147">
        <v>3</v>
      </c>
      <c r="C147">
        <v>3</v>
      </c>
      <c r="D147">
        <v>1</v>
      </c>
      <c r="E147">
        <v>242</v>
      </c>
      <c r="F147">
        <v>371</v>
      </c>
      <c r="G147">
        <v>328</v>
      </c>
      <c r="H147">
        <v>540</v>
      </c>
      <c r="I147">
        <v>188</v>
      </c>
      <c r="J147">
        <v>359</v>
      </c>
      <c r="K147">
        <v>301</v>
      </c>
      <c r="L147">
        <v>332</v>
      </c>
      <c r="M147">
        <v>480</v>
      </c>
      <c r="N147">
        <v>604</v>
      </c>
      <c r="O147">
        <v>472</v>
      </c>
      <c r="P147">
        <v>448</v>
      </c>
      <c r="Q147">
        <v>4665</v>
      </c>
    </row>
    <row r="148" spans="1:17" x14ac:dyDescent="0.25">
      <c r="A148">
        <v>1</v>
      </c>
      <c r="B148">
        <v>3</v>
      </c>
      <c r="C148">
        <v>4</v>
      </c>
      <c r="D148">
        <v>2</v>
      </c>
      <c r="E148">
        <v>0</v>
      </c>
      <c r="F148">
        <v>24</v>
      </c>
      <c r="G148">
        <v>3</v>
      </c>
      <c r="H148">
        <v>6</v>
      </c>
      <c r="I148">
        <v>3</v>
      </c>
      <c r="J148">
        <v>3</v>
      </c>
      <c r="K148">
        <v>5</v>
      </c>
      <c r="L148">
        <v>4</v>
      </c>
      <c r="M148">
        <v>6</v>
      </c>
      <c r="N148">
        <v>8</v>
      </c>
      <c r="O148">
        <v>10</v>
      </c>
      <c r="P148">
        <v>17</v>
      </c>
      <c r="Q148">
        <v>89</v>
      </c>
    </row>
    <row r="149" spans="1:17" x14ac:dyDescent="0.25">
      <c r="A149">
        <v>1</v>
      </c>
      <c r="B149">
        <v>4</v>
      </c>
      <c r="C149">
        <v>1</v>
      </c>
      <c r="D149">
        <v>1</v>
      </c>
      <c r="E149">
        <v>66</v>
      </c>
      <c r="F149">
        <v>74</v>
      </c>
      <c r="G149">
        <v>71</v>
      </c>
      <c r="H149">
        <v>77</v>
      </c>
      <c r="I149">
        <v>25</v>
      </c>
      <c r="J149">
        <v>100</v>
      </c>
      <c r="K149">
        <v>97</v>
      </c>
      <c r="L149">
        <v>107</v>
      </c>
      <c r="M149">
        <v>56</v>
      </c>
      <c r="N149">
        <v>56</v>
      </c>
      <c r="O149">
        <v>72</v>
      </c>
      <c r="P149">
        <v>65</v>
      </c>
      <c r="Q149">
        <v>866</v>
      </c>
    </row>
    <row r="150" spans="1:17" x14ac:dyDescent="0.25">
      <c r="A150">
        <v>1</v>
      </c>
      <c r="B150">
        <v>4</v>
      </c>
      <c r="C150">
        <v>2</v>
      </c>
      <c r="D150">
        <v>2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2</v>
      </c>
      <c r="K150">
        <v>1</v>
      </c>
      <c r="L150">
        <v>0</v>
      </c>
      <c r="M150">
        <v>2</v>
      </c>
      <c r="N150">
        <v>2</v>
      </c>
      <c r="O150">
        <v>1</v>
      </c>
      <c r="P150">
        <v>7</v>
      </c>
      <c r="Q150">
        <v>26</v>
      </c>
    </row>
    <row r="151" spans="1:17" x14ac:dyDescent="0.25">
      <c r="A151">
        <v>1</v>
      </c>
      <c r="B151">
        <v>4</v>
      </c>
      <c r="C151">
        <v>3</v>
      </c>
      <c r="D151">
        <v>1</v>
      </c>
      <c r="E151">
        <v>1746</v>
      </c>
      <c r="F151">
        <v>1778</v>
      </c>
      <c r="G151">
        <v>2342</v>
      </c>
      <c r="H151">
        <v>2304</v>
      </c>
      <c r="I151">
        <v>1093</v>
      </c>
      <c r="J151">
        <v>2269</v>
      </c>
      <c r="K151">
        <v>2268</v>
      </c>
      <c r="L151">
        <v>2741</v>
      </c>
      <c r="M151">
        <v>1445</v>
      </c>
      <c r="N151">
        <v>1840</v>
      </c>
      <c r="O151">
        <v>1662</v>
      </c>
      <c r="P151">
        <v>1731</v>
      </c>
      <c r="Q151">
        <v>23219</v>
      </c>
    </row>
    <row r="152" spans="1:17" x14ac:dyDescent="0.25">
      <c r="A152">
        <v>1</v>
      </c>
      <c r="B152">
        <v>4</v>
      </c>
      <c r="C152">
        <v>4</v>
      </c>
      <c r="D152">
        <v>2</v>
      </c>
      <c r="E152">
        <v>4</v>
      </c>
      <c r="F152">
        <v>44</v>
      </c>
      <c r="G152">
        <v>98</v>
      </c>
      <c r="H152">
        <v>65</v>
      </c>
      <c r="I152">
        <v>41</v>
      </c>
      <c r="J152">
        <v>10</v>
      </c>
      <c r="K152">
        <v>9</v>
      </c>
      <c r="L152">
        <v>9</v>
      </c>
      <c r="M152">
        <v>66</v>
      </c>
      <c r="N152">
        <v>35</v>
      </c>
      <c r="O152">
        <v>44</v>
      </c>
      <c r="P152">
        <v>71</v>
      </c>
      <c r="Q152">
        <v>496</v>
      </c>
    </row>
    <row r="153" spans="1:17" x14ac:dyDescent="0.25">
      <c r="A153">
        <v>1</v>
      </c>
      <c r="B153">
        <v>5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3</v>
      </c>
      <c r="L153">
        <v>0</v>
      </c>
      <c r="M153">
        <v>0</v>
      </c>
      <c r="N153">
        <v>7</v>
      </c>
      <c r="O153">
        <v>2</v>
      </c>
      <c r="P153">
        <v>0</v>
      </c>
      <c r="Q153">
        <v>22</v>
      </c>
    </row>
    <row r="154" spans="1:17" x14ac:dyDescent="0.25">
      <c r="A154">
        <v>1</v>
      </c>
      <c r="B154">
        <v>5</v>
      </c>
      <c r="C154">
        <v>3</v>
      </c>
      <c r="D154">
        <v>1</v>
      </c>
      <c r="E154">
        <v>41</v>
      </c>
      <c r="F154">
        <v>37</v>
      </c>
      <c r="G154">
        <v>55</v>
      </c>
      <c r="H154">
        <v>58</v>
      </c>
      <c r="I154">
        <v>34</v>
      </c>
      <c r="J154">
        <v>35</v>
      </c>
      <c r="K154">
        <v>86</v>
      </c>
      <c r="L154">
        <v>12</v>
      </c>
      <c r="M154">
        <v>31</v>
      </c>
      <c r="N154">
        <v>77</v>
      </c>
      <c r="O154">
        <v>52</v>
      </c>
      <c r="P154">
        <v>73</v>
      </c>
      <c r="Q154">
        <v>591</v>
      </c>
    </row>
    <row r="155" spans="1:17" x14ac:dyDescent="0.25">
      <c r="A155">
        <v>2</v>
      </c>
      <c r="B155">
        <v>1</v>
      </c>
      <c r="C155">
        <v>1</v>
      </c>
      <c r="D155">
        <v>1</v>
      </c>
      <c r="E155">
        <v>173</v>
      </c>
      <c r="F155">
        <v>307</v>
      </c>
      <c r="G155">
        <v>195</v>
      </c>
      <c r="H155">
        <v>190</v>
      </c>
      <c r="I155">
        <v>235</v>
      </c>
      <c r="J155">
        <v>175</v>
      </c>
      <c r="K155">
        <v>248</v>
      </c>
      <c r="L155">
        <v>162</v>
      </c>
      <c r="M155">
        <v>126</v>
      </c>
      <c r="N155">
        <v>102</v>
      </c>
      <c r="O155">
        <v>113</v>
      </c>
      <c r="P155">
        <v>184</v>
      </c>
      <c r="Q155">
        <v>2210</v>
      </c>
    </row>
    <row r="156" spans="1:17" x14ac:dyDescent="0.25">
      <c r="A156">
        <v>2</v>
      </c>
      <c r="B156">
        <v>1</v>
      </c>
      <c r="C156">
        <v>2</v>
      </c>
      <c r="D156">
        <v>2</v>
      </c>
      <c r="E156">
        <v>6</v>
      </c>
      <c r="F156">
        <v>14</v>
      </c>
      <c r="G156">
        <v>11</v>
      </c>
      <c r="H156">
        <v>4</v>
      </c>
      <c r="I156">
        <v>3</v>
      </c>
      <c r="J156">
        <v>4</v>
      </c>
      <c r="K156">
        <v>7</v>
      </c>
      <c r="L156">
        <v>3</v>
      </c>
      <c r="M156">
        <v>13</v>
      </c>
      <c r="N156">
        <v>19</v>
      </c>
      <c r="O156">
        <v>6</v>
      </c>
      <c r="P156">
        <v>11</v>
      </c>
      <c r="Q156">
        <v>101</v>
      </c>
    </row>
    <row r="157" spans="1:17" x14ac:dyDescent="0.25">
      <c r="A157">
        <v>2</v>
      </c>
      <c r="B157">
        <v>1</v>
      </c>
      <c r="C157">
        <v>3</v>
      </c>
      <c r="D157">
        <v>1</v>
      </c>
      <c r="E157">
        <v>762</v>
      </c>
      <c r="F157">
        <v>833</v>
      </c>
      <c r="G157">
        <v>729</v>
      </c>
      <c r="H157">
        <v>748</v>
      </c>
      <c r="I157">
        <v>964</v>
      </c>
      <c r="J157">
        <v>671</v>
      </c>
      <c r="K157">
        <v>863</v>
      </c>
      <c r="L157">
        <v>871</v>
      </c>
      <c r="M157">
        <v>915</v>
      </c>
      <c r="N157">
        <v>554</v>
      </c>
      <c r="O157">
        <v>777</v>
      </c>
      <c r="P157">
        <v>822</v>
      </c>
      <c r="Q157">
        <v>9509</v>
      </c>
    </row>
    <row r="158" spans="1:17" x14ac:dyDescent="0.25">
      <c r="A158">
        <v>2</v>
      </c>
      <c r="B158">
        <v>1</v>
      </c>
      <c r="C158">
        <v>4</v>
      </c>
      <c r="D158">
        <v>2</v>
      </c>
      <c r="E158">
        <v>62</v>
      </c>
      <c r="F158">
        <v>41</v>
      </c>
      <c r="G158">
        <v>26</v>
      </c>
      <c r="H158">
        <v>17</v>
      </c>
      <c r="I158">
        <v>22</v>
      </c>
      <c r="J158">
        <v>16</v>
      </c>
      <c r="K158">
        <v>45</v>
      </c>
      <c r="L158">
        <v>42</v>
      </c>
      <c r="M158">
        <v>61</v>
      </c>
      <c r="N158">
        <v>40</v>
      </c>
      <c r="O158">
        <v>42</v>
      </c>
      <c r="P158">
        <v>44</v>
      </c>
      <c r="Q158">
        <v>458</v>
      </c>
    </row>
    <row r="159" spans="1:17" x14ac:dyDescent="0.25">
      <c r="A159">
        <v>2</v>
      </c>
      <c r="B159">
        <v>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</row>
    <row r="160" spans="1:17" x14ac:dyDescent="0.25">
      <c r="A160">
        <v>2</v>
      </c>
      <c r="B160">
        <v>3</v>
      </c>
      <c r="C160">
        <v>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4</v>
      </c>
    </row>
    <row r="161" spans="1:17" x14ac:dyDescent="0.25">
      <c r="A161">
        <v>2</v>
      </c>
      <c r="B161">
        <v>4</v>
      </c>
      <c r="C161">
        <v>1</v>
      </c>
      <c r="D161">
        <v>1</v>
      </c>
      <c r="E161">
        <v>222</v>
      </c>
      <c r="F161">
        <v>146</v>
      </c>
      <c r="G161">
        <v>205</v>
      </c>
      <c r="H161">
        <v>151</v>
      </c>
      <c r="I161">
        <v>205</v>
      </c>
      <c r="J161">
        <v>306</v>
      </c>
      <c r="K161">
        <v>307</v>
      </c>
      <c r="L161">
        <v>260</v>
      </c>
      <c r="M161">
        <v>152</v>
      </c>
      <c r="N161">
        <v>227</v>
      </c>
      <c r="O161">
        <v>225</v>
      </c>
      <c r="P161">
        <v>213</v>
      </c>
      <c r="Q161">
        <v>2619</v>
      </c>
    </row>
    <row r="162" spans="1:17" x14ac:dyDescent="0.25">
      <c r="A162">
        <v>2</v>
      </c>
      <c r="B162">
        <v>4</v>
      </c>
      <c r="C162">
        <v>2</v>
      </c>
      <c r="D162">
        <v>2</v>
      </c>
      <c r="E162">
        <v>22</v>
      </c>
      <c r="F162">
        <v>4</v>
      </c>
      <c r="G162">
        <v>3</v>
      </c>
      <c r="H162">
        <v>3</v>
      </c>
      <c r="I162">
        <v>7</v>
      </c>
      <c r="J162">
        <v>13</v>
      </c>
      <c r="K162">
        <v>6</v>
      </c>
      <c r="L162">
        <v>4</v>
      </c>
      <c r="M162">
        <v>4</v>
      </c>
      <c r="N162">
        <v>7</v>
      </c>
      <c r="O162">
        <v>7</v>
      </c>
      <c r="P162">
        <v>5</v>
      </c>
      <c r="Q162">
        <v>85</v>
      </c>
    </row>
    <row r="163" spans="1:17" x14ac:dyDescent="0.25">
      <c r="A163">
        <v>2</v>
      </c>
      <c r="B163">
        <v>4</v>
      </c>
      <c r="C163">
        <v>3</v>
      </c>
      <c r="D163">
        <v>1</v>
      </c>
      <c r="E163">
        <v>152</v>
      </c>
      <c r="F163">
        <v>168</v>
      </c>
      <c r="G163">
        <v>182</v>
      </c>
      <c r="H163">
        <v>172</v>
      </c>
      <c r="I163">
        <v>154</v>
      </c>
      <c r="J163">
        <v>250</v>
      </c>
      <c r="K163">
        <v>190</v>
      </c>
      <c r="L163">
        <v>206</v>
      </c>
      <c r="M163">
        <v>142</v>
      </c>
      <c r="N163">
        <v>181</v>
      </c>
      <c r="O163">
        <v>152</v>
      </c>
      <c r="P163">
        <v>167</v>
      </c>
      <c r="Q163">
        <v>2116</v>
      </c>
    </row>
    <row r="164" spans="1:17" x14ac:dyDescent="0.25">
      <c r="A164">
        <v>2</v>
      </c>
      <c r="B164">
        <v>4</v>
      </c>
      <c r="C164">
        <v>4</v>
      </c>
      <c r="D164">
        <v>2</v>
      </c>
      <c r="E164">
        <v>22</v>
      </c>
      <c r="F164">
        <v>20</v>
      </c>
      <c r="G164">
        <v>21</v>
      </c>
      <c r="H164">
        <v>14</v>
      </c>
      <c r="I164">
        <v>6</v>
      </c>
      <c r="J164">
        <v>40</v>
      </c>
      <c r="K164">
        <v>43</v>
      </c>
      <c r="L164">
        <v>40</v>
      </c>
      <c r="M164">
        <v>5</v>
      </c>
      <c r="N164">
        <v>13</v>
      </c>
      <c r="O164">
        <v>12</v>
      </c>
      <c r="P164">
        <v>23</v>
      </c>
      <c r="Q164">
        <v>259</v>
      </c>
    </row>
    <row r="165" spans="1:17" x14ac:dyDescent="0.25">
      <c r="A165">
        <v>3</v>
      </c>
      <c r="B165">
        <v>1</v>
      </c>
      <c r="C165">
        <v>1</v>
      </c>
      <c r="D165">
        <v>1</v>
      </c>
      <c r="E165">
        <v>117</v>
      </c>
      <c r="F165">
        <v>65</v>
      </c>
      <c r="G165">
        <v>49</v>
      </c>
      <c r="H165">
        <v>51</v>
      </c>
      <c r="I165">
        <v>66</v>
      </c>
      <c r="J165">
        <v>49</v>
      </c>
      <c r="K165">
        <v>90</v>
      </c>
      <c r="L165">
        <v>58</v>
      </c>
      <c r="M165">
        <v>50</v>
      </c>
      <c r="N165">
        <v>56</v>
      </c>
      <c r="O165">
        <v>95</v>
      </c>
      <c r="P165">
        <v>88</v>
      </c>
      <c r="Q165">
        <v>834</v>
      </c>
    </row>
    <row r="166" spans="1:17" x14ac:dyDescent="0.25">
      <c r="A166">
        <v>3</v>
      </c>
      <c r="B166">
        <v>1</v>
      </c>
      <c r="C166">
        <v>3</v>
      </c>
      <c r="D166">
        <v>1</v>
      </c>
      <c r="E166">
        <v>1050</v>
      </c>
      <c r="F166">
        <v>618</v>
      </c>
      <c r="G166">
        <v>613</v>
      </c>
      <c r="H166">
        <v>883</v>
      </c>
      <c r="I166">
        <v>700</v>
      </c>
      <c r="J166">
        <v>562</v>
      </c>
      <c r="K166">
        <v>672</v>
      </c>
      <c r="L166">
        <v>621</v>
      </c>
      <c r="M166">
        <v>728</v>
      </c>
      <c r="N166">
        <v>663</v>
      </c>
      <c r="O166">
        <v>726</v>
      </c>
      <c r="P166">
        <v>859</v>
      </c>
      <c r="Q166">
        <v>8695</v>
      </c>
    </row>
    <row r="167" spans="1:17" x14ac:dyDescent="0.25">
      <c r="A167">
        <v>3</v>
      </c>
      <c r="B167">
        <v>1</v>
      </c>
      <c r="C167">
        <v>4</v>
      </c>
      <c r="D167">
        <v>2</v>
      </c>
      <c r="E167">
        <v>57</v>
      </c>
      <c r="F167">
        <v>28</v>
      </c>
      <c r="G167">
        <v>39</v>
      </c>
      <c r="H167">
        <v>50</v>
      </c>
      <c r="I167">
        <v>33</v>
      </c>
      <c r="J167">
        <v>49</v>
      </c>
      <c r="K167">
        <v>67</v>
      </c>
      <c r="L167">
        <v>67</v>
      </c>
      <c r="M167">
        <v>59</v>
      </c>
      <c r="N167">
        <v>53</v>
      </c>
      <c r="O167">
        <v>52</v>
      </c>
      <c r="P167">
        <v>40</v>
      </c>
      <c r="Q167">
        <v>594</v>
      </c>
    </row>
    <row r="168" spans="1:17" x14ac:dyDescent="0.25">
      <c r="A168">
        <v>3</v>
      </c>
      <c r="B168">
        <v>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5</v>
      </c>
    </row>
    <row r="169" spans="1:17" x14ac:dyDescent="0.25">
      <c r="A169">
        <v>3</v>
      </c>
      <c r="B169">
        <v>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3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11</v>
      </c>
    </row>
    <row r="171" spans="1:17" x14ac:dyDescent="0.25">
      <c r="A171">
        <v>3</v>
      </c>
      <c r="B171">
        <v>2</v>
      </c>
      <c r="C171">
        <v>4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5</v>
      </c>
    </row>
    <row r="172" spans="1:17" x14ac:dyDescent="0.25">
      <c r="A172">
        <v>3</v>
      </c>
      <c r="B172">
        <v>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12</v>
      </c>
    </row>
    <row r="173" spans="1:17" x14ac:dyDescent="0.25">
      <c r="A173">
        <v>3</v>
      </c>
      <c r="B173">
        <v>4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12</v>
      </c>
    </row>
    <row r="174" spans="1:17" x14ac:dyDescent="0.25">
      <c r="A174">
        <v>3</v>
      </c>
      <c r="B174">
        <v>4</v>
      </c>
      <c r="C174">
        <v>3</v>
      </c>
      <c r="D174">
        <v>1</v>
      </c>
      <c r="E174">
        <v>3</v>
      </c>
      <c r="F174">
        <v>3</v>
      </c>
      <c r="G174">
        <v>3</v>
      </c>
      <c r="H174">
        <v>3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3</v>
      </c>
      <c r="P174">
        <v>3</v>
      </c>
      <c r="Q174">
        <v>33</v>
      </c>
    </row>
    <row r="175" spans="1:17" x14ac:dyDescent="0.25">
      <c r="A175">
        <v>3</v>
      </c>
      <c r="B175">
        <v>4</v>
      </c>
      <c r="C175">
        <v>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12</v>
      </c>
    </row>
    <row r="176" spans="1:17" x14ac:dyDescent="0.25">
      <c r="A176">
        <v>3</v>
      </c>
      <c r="B176">
        <v>5</v>
      </c>
      <c r="C176">
        <v>1</v>
      </c>
      <c r="D176">
        <v>1</v>
      </c>
      <c r="E176">
        <v>31</v>
      </c>
      <c r="F176">
        <v>36</v>
      </c>
      <c r="G176">
        <v>45</v>
      </c>
      <c r="H176">
        <v>46</v>
      </c>
      <c r="I176">
        <v>28</v>
      </c>
      <c r="J176">
        <v>33</v>
      </c>
      <c r="K176">
        <v>48</v>
      </c>
      <c r="L176">
        <v>0</v>
      </c>
      <c r="M176">
        <v>22</v>
      </c>
      <c r="N176">
        <v>25</v>
      </c>
      <c r="O176">
        <v>45</v>
      </c>
      <c r="P176">
        <v>23</v>
      </c>
      <c r="Q176">
        <v>382</v>
      </c>
    </row>
    <row r="177" spans="1:17" x14ac:dyDescent="0.25">
      <c r="A177">
        <v>3</v>
      </c>
      <c r="B177">
        <v>5</v>
      </c>
      <c r="C177">
        <v>3</v>
      </c>
      <c r="D177">
        <v>1</v>
      </c>
      <c r="E177">
        <v>81</v>
      </c>
      <c r="F177">
        <v>30</v>
      </c>
      <c r="G177">
        <v>45</v>
      </c>
      <c r="H177">
        <v>91</v>
      </c>
      <c r="I177">
        <v>68</v>
      </c>
      <c r="J177">
        <v>133</v>
      </c>
      <c r="K177">
        <v>97</v>
      </c>
      <c r="L177">
        <v>0</v>
      </c>
      <c r="M177">
        <v>56</v>
      </c>
      <c r="N177">
        <v>72</v>
      </c>
      <c r="O177">
        <v>68</v>
      </c>
      <c r="P177">
        <v>81</v>
      </c>
      <c r="Q177">
        <v>822</v>
      </c>
    </row>
    <row r="178" spans="1:17" x14ac:dyDescent="0.25">
      <c r="A178">
        <v>4</v>
      </c>
      <c r="B178">
        <v>1</v>
      </c>
      <c r="C178">
        <v>1</v>
      </c>
      <c r="D178">
        <v>1</v>
      </c>
      <c r="E178">
        <v>664</v>
      </c>
      <c r="F178">
        <v>340</v>
      </c>
      <c r="G178">
        <v>331</v>
      </c>
      <c r="H178">
        <v>444</v>
      </c>
      <c r="I178">
        <v>172</v>
      </c>
      <c r="J178">
        <v>269</v>
      </c>
      <c r="K178">
        <v>270</v>
      </c>
      <c r="L178">
        <v>282</v>
      </c>
      <c r="M178">
        <v>174</v>
      </c>
      <c r="N178">
        <v>201</v>
      </c>
      <c r="O178">
        <v>284</v>
      </c>
      <c r="P178">
        <v>448</v>
      </c>
      <c r="Q178">
        <v>3879</v>
      </c>
    </row>
    <row r="179" spans="1:17" x14ac:dyDescent="0.25">
      <c r="A179">
        <v>4</v>
      </c>
      <c r="B179">
        <v>1</v>
      </c>
      <c r="C179">
        <v>2</v>
      </c>
      <c r="D179">
        <v>2</v>
      </c>
      <c r="E179">
        <v>11</v>
      </c>
      <c r="F179">
        <v>17</v>
      </c>
      <c r="G179">
        <v>11</v>
      </c>
      <c r="H179">
        <v>20</v>
      </c>
      <c r="I179">
        <v>6</v>
      </c>
      <c r="J179">
        <v>6</v>
      </c>
      <c r="K179">
        <v>10</v>
      </c>
      <c r="L179">
        <v>7</v>
      </c>
      <c r="M179">
        <v>11</v>
      </c>
      <c r="N179">
        <v>16</v>
      </c>
      <c r="O179">
        <v>31</v>
      </c>
      <c r="P179">
        <v>46</v>
      </c>
      <c r="Q179">
        <v>192</v>
      </c>
    </row>
    <row r="180" spans="1:17" x14ac:dyDescent="0.25">
      <c r="A180">
        <v>4</v>
      </c>
      <c r="B180">
        <v>1</v>
      </c>
      <c r="C180">
        <v>3</v>
      </c>
      <c r="D180">
        <v>1</v>
      </c>
      <c r="E180">
        <v>1404</v>
      </c>
      <c r="F180">
        <v>771</v>
      </c>
      <c r="G180">
        <v>947</v>
      </c>
      <c r="H180">
        <v>1168</v>
      </c>
      <c r="I180">
        <v>864</v>
      </c>
      <c r="J180">
        <v>900</v>
      </c>
      <c r="K180">
        <v>664</v>
      </c>
      <c r="L180">
        <v>874</v>
      </c>
      <c r="M180">
        <v>873</v>
      </c>
      <c r="N180">
        <v>808</v>
      </c>
      <c r="O180">
        <v>1254</v>
      </c>
      <c r="P180">
        <v>1231</v>
      </c>
      <c r="Q180">
        <v>11758</v>
      </c>
    </row>
    <row r="181" spans="1:17" x14ac:dyDescent="0.25">
      <c r="A181">
        <v>4</v>
      </c>
      <c r="B181">
        <v>1</v>
      </c>
      <c r="C181">
        <v>4</v>
      </c>
      <c r="D181">
        <v>2</v>
      </c>
      <c r="E181">
        <v>60</v>
      </c>
      <c r="F181">
        <v>53</v>
      </c>
      <c r="G181">
        <v>42</v>
      </c>
      <c r="H181">
        <v>42</v>
      </c>
      <c r="I181">
        <v>37</v>
      </c>
      <c r="J181">
        <v>53</v>
      </c>
      <c r="K181">
        <v>33</v>
      </c>
      <c r="L181">
        <v>55</v>
      </c>
      <c r="M181">
        <v>61</v>
      </c>
      <c r="N181">
        <v>74</v>
      </c>
      <c r="O181">
        <v>109</v>
      </c>
      <c r="P181">
        <v>97</v>
      </c>
      <c r="Q181">
        <v>716</v>
      </c>
    </row>
    <row r="182" spans="1:17" x14ac:dyDescent="0.25">
      <c r="A182">
        <v>4</v>
      </c>
      <c r="B182">
        <v>2</v>
      </c>
      <c r="C182">
        <v>1</v>
      </c>
      <c r="D182">
        <v>1</v>
      </c>
      <c r="E182">
        <v>7</v>
      </c>
      <c r="F182">
        <v>13</v>
      </c>
      <c r="G182">
        <v>4</v>
      </c>
      <c r="H182">
        <v>10</v>
      </c>
      <c r="I182">
        <v>4</v>
      </c>
      <c r="J182">
        <v>5</v>
      </c>
      <c r="K182">
        <v>7</v>
      </c>
      <c r="L182">
        <v>9</v>
      </c>
      <c r="M182">
        <v>8</v>
      </c>
      <c r="N182">
        <v>12</v>
      </c>
      <c r="O182">
        <v>20</v>
      </c>
      <c r="P182">
        <v>19</v>
      </c>
      <c r="Q182">
        <v>118</v>
      </c>
    </row>
    <row r="183" spans="1:17" x14ac:dyDescent="0.25">
      <c r="A183">
        <v>4</v>
      </c>
      <c r="B183">
        <v>2</v>
      </c>
      <c r="C183">
        <v>2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11</v>
      </c>
    </row>
    <row r="184" spans="1:17" x14ac:dyDescent="0.25">
      <c r="A184">
        <v>4</v>
      </c>
      <c r="B184">
        <v>2</v>
      </c>
      <c r="C184">
        <v>3</v>
      </c>
      <c r="D184">
        <v>1</v>
      </c>
      <c r="E184">
        <v>37</v>
      </c>
      <c r="F184">
        <v>45</v>
      </c>
      <c r="G184">
        <v>38</v>
      </c>
      <c r="H184">
        <v>48</v>
      </c>
      <c r="I184">
        <v>32</v>
      </c>
      <c r="J184">
        <v>70</v>
      </c>
      <c r="K184">
        <v>38</v>
      </c>
      <c r="L184">
        <v>38</v>
      </c>
      <c r="M184">
        <v>38</v>
      </c>
      <c r="N184">
        <v>55</v>
      </c>
      <c r="O184">
        <v>59</v>
      </c>
      <c r="P184">
        <v>60</v>
      </c>
      <c r="Q184">
        <v>558</v>
      </c>
    </row>
    <row r="185" spans="1:17" x14ac:dyDescent="0.25">
      <c r="A185">
        <v>4</v>
      </c>
      <c r="B185">
        <v>2</v>
      </c>
      <c r="C185">
        <v>4</v>
      </c>
      <c r="D185">
        <v>2</v>
      </c>
      <c r="E185">
        <v>2</v>
      </c>
      <c r="F185">
        <v>2</v>
      </c>
      <c r="G185">
        <v>3</v>
      </c>
      <c r="H185">
        <v>3</v>
      </c>
      <c r="I185">
        <v>2</v>
      </c>
      <c r="J185">
        <v>6</v>
      </c>
      <c r="K185">
        <v>4</v>
      </c>
      <c r="L185">
        <v>6</v>
      </c>
      <c r="M185">
        <v>2</v>
      </c>
      <c r="N185">
        <v>2</v>
      </c>
      <c r="O185">
        <v>4</v>
      </c>
      <c r="P185">
        <v>3</v>
      </c>
      <c r="Q185">
        <v>39</v>
      </c>
    </row>
    <row r="186" spans="1:17" x14ac:dyDescent="0.25">
      <c r="A186">
        <v>4</v>
      </c>
      <c r="B186">
        <v>3</v>
      </c>
      <c r="C186">
        <v>1</v>
      </c>
      <c r="D186">
        <v>1</v>
      </c>
      <c r="E186">
        <v>30</v>
      </c>
      <c r="F186">
        <v>54</v>
      </c>
      <c r="G186">
        <v>55</v>
      </c>
      <c r="H186">
        <v>86</v>
      </c>
      <c r="I186">
        <v>88</v>
      </c>
      <c r="J186">
        <v>136</v>
      </c>
      <c r="K186">
        <v>65</v>
      </c>
      <c r="L186">
        <v>89</v>
      </c>
      <c r="M186">
        <v>34</v>
      </c>
      <c r="N186">
        <v>55</v>
      </c>
      <c r="O186">
        <v>52</v>
      </c>
      <c r="P186">
        <v>53</v>
      </c>
      <c r="Q186">
        <v>797</v>
      </c>
    </row>
    <row r="187" spans="1:17" x14ac:dyDescent="0.25">
      <c r="A187">
        <v>4</v>
      </c>
      <c r="B187">
        <v>3</v>
      </c>
      <c r="C187">
        <v>2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4</v>
      </c>
      <c r="J187">
        <v>5</v>
      </c>
      <c r="K187">
        <v>5</v>
      </c>
      <c r="L187">
        <v>1</v>
      </c>
      <c r="M187">
        <v>3</v>
      </c>
      <c r="N187">
        <v>4</v>
      </c>
      <c r="O187">
        <v>3</v>
      </c>
      <c r="P187">
        <v>4</v>
      </c>
      <c r="Q187">
        <v>36</v>
      </c>
    </row>
    <row r="188" spans="1:17" x14ac:dyDescent="0.25">
      <c r="A188">
        <v>4</v>
      </c>
      <c r="B188">
        <v>3</v>
      </c>
      <c r="C188">
        <v>3</v>
      </c>
      <c r="D188">
        <v>1</v>
      </c>
      <c r="E188">
        <v>235</v>
      </c>
      <c r="F188">
        <v>219</v>
      </c>
      <c r="G188">
        <v>229</v>
      </c>
      <c r="H188">
        <v>192</v>
      </c>
      <c r="I188">
        <v>166</v>
      </c>
      <c r="J188">
        <v>263</v>
      </c>
      <c r="K188">
        <v>184</v>
      </c>
      <c r="L188">
        <v>266</v>
      </c>
      <c r="M188">
        <v>245</v>
      </c>
      <c r="N188">
        <v>295</v>
      </c>
      <c r="O188">
        <v>228</v>
      </c>
      <c r="P188">
        <v>243</v>
      </c>
      <c r="Q188">
        <v>2765</v>
      </c>
    </row>
    <row r="189" spans="1:17" x14ac:dyDescent="0.25">
      <c r="A189">
        <v>4</v>
      </c>
      <c r="B189">
        <v>3</v>
      </c>
      <c r="C189">
        <v>4</v>
      </c>
      <c r="D189">
        <v>2</v>
      </c>
      <c r="E189">
        <v>9</v>
      </c>
      <c r="F189">
        <v>8</v>
      </c>
      <c r="G189">
        <v>5</v>
      </c>
      <c r="H189">
        <v>7</v>
      </c>
      <c r="I189">
        <v>5</v>
      </c>
      <c r="J189">
        <v>15</v>
      </c>
      <c r="K189">
        <v>14</v>
      </c>
      <c r="L189">
        <v>14</v>
      </c>
      <c r="M189">
        <v>10</v>
      </c>
      <c r="N189">
        <v>17</v>
      </c>
      <c r="O189">
        <v>14</v>
      </c>
      <c r="P189">
        <v>17</v>
      </c>
      <c r="Q189">
        <v>135</v>
      </c>
    </row>
    <row r="190" spans="1:17" x14ac:dyDescent="0.25">
      <c r="A190">
        <v>4</v>
      </c>
      <c r="B190">
        <v>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4</v>
      </c>
      <c r="B191">
        <v>5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4</v>
      </c>
      <c r="B192">
        <v>5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4</v>
      </c>
      <c r="B193">
        <v>5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5</v>
      </c>
      <c r="B194">
        <v>1</v>
      </c>
      <c r="C194">
        <v>1</v>
      </c>
      <c r="D194">
        <v>1</v>
      </c>
      <c r="E194">
        <v>78</v>
      </c>
      <c r="F194">
        <v>2</v>
      </c>
      <c r="G194">
        <v>4</v>
      </c>
      <c r="H194">
        <v>2</v>
      </c>
      <c r="I194">
        <v>5</v>
      </c>
      <c r="J194">
        <v>2</v>
      </c>
      <c r="K194">
        <v>5</v>
      </c>
      <c r="L194">
        <v>4</v>
      </c>
      <c r="M194">
        <v>7</v>
      </c>
      <c r="N194">
        <v>14</v>
      </c>
      <c r="O194">
        <v>19</v>
      </c>
      <c r="P194">
        <v>58</v>
      </c>
      <c r="Q194">
        <v>200</v>
      </c>
    </row>
    <row r="195" spans="1:17" x14ac:dyDescent="0.25">
      <c r="A195">
        <v>5</v>
      </c>
      <c r="B195">
        <v>1</v>
      </c>
      <c r="C195">
        <v>3</v>
      </c>
      <c r="D195">
        <v>1</v>
      </c>
      <c r="E195">
        <v>166</v>
      </c>
      <c r="F195">
        <v>251</v>
      </c>
      <c r="G195">
        <v>247</v>
      </c>
      <c r="H195">
        <v>162</v>
      </c>
      <c r="I195">
        <v>264</v>
      </c>
      <c r="J195">
        <v>171</v>
      </c>
      <c r="K195">
        <v>304</v>
      </c>
      <c r="L195">
        <v>261</v>
      </c>
      <c r="M195">
        <v>186</v>
      </c>
      <c r="N195">
        <v>298</v>
      </c>
      <c r="O195">
        <v>176</v>
      </c>
      <c r="P195">
        <v>179</v>
      </c>
      <c r="Q195">
        <v>2665</v>
      </c>
    </row>
    <row r="196" spans="1:17" x14ac:dyDescent="0.25">
      <c r="A196">
        <v>5</v>
      </c>
      <c r="B196">
        <v>1</v>
      </c>
      <c r="C196">
        <v>4</v>
      </c>
      <c r="D196">
        <v>2</v>
      </c>
      <c r="E196">
        <v>111</v>
      </c>
      <c r="F196">
        <v>123</v>
      </c>
      <c r="G196">
        <v>44</v>
      </c>
      <c r="H196">
        <v>2</v>
      </c>
      <c r="I196">
        <v>21</v>
      </c>
      <c r="J196">
        <v>75</v>
      </c>
      <c r="K196">
        <v>56</v>
      </c>
      <c r="L196">
        <v>179</v>
      </c>
      <c r="M196">
        <v>22</v>
      </c>
      <c r="N196">
        <v>50</v>
      </c>
      <c r="O196">
        <v>24</v>
      </c>
      <c r="P196">
        <v>41</v>
      </c>
      <c r="Q196">
        <v>748</v>
      </c>
    </row>
    <row r="197" spans="1:17" x14ac:dyDescent="0.25">
      <c r="A197">
        <v>5</v>
      </c>
      <c r="B197">
        <v>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5</v>
      </c>
      <c r="B198">
        <v>2</v>
      </c>
      <c r="C198">
        <v>3</v>
      </c>
      <c r="D198">
        <v>1</v>
      </c>
      <c r="E198">
        <v>38</v>
      </c>
      <c r="F198">
        <v>54</v>
      </c>
      <c r="G198">
        <v>69</v>
      </c>
      <c r="H198">
        <v>31</v>
      </c>
      <c r="I198">
        <v>0</v>
      </c>
      <c r="J198">
        <v>38</v>
      </c>
      <c r="K198">
        <v>38</v>
      </c>
      <c r="L198">
        <v>8</v>
      </c>
      <c r="M198">
        <v>38</v>
      </c>
      <c r="N198">
        <v>92</v>
      </c>
      <c r="O198">
        <v>129</v>
      </c>
      <c r="P198">
        <v>69</v>
      </c>
      <c r="Q198">
        <v>604</v>
      </c>
    </row>
    <row r="199" spans="1:17" x14ac:dyDescent="0.25">
      <c r="A199">
        <v>5</v>
      </c>
      <c r="B199">
        <v>2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0</v>
      </c>
      <c r="M199">
        <v>0</v>
      </c>
      <c r="N199">
        <v>23</v>
      </c>
      <c r="O199">
        <v>8</v>
      </c>
      <c r="P199">
        <v>0</v>
      </c>
      <c r="Q199">
        <v>47</v>
      </c>
    </row>
    <row r="200" spans="1:17" x14ac:dyDescent="0.25">
      <c r="A200">
        <v>5</v>
      </c>
      <c r="B200">
        <v>3</v>
      </c>
      <c r="C200">
        <v>1</v>
      </c>
      <c r="D200">
        <v>1</v>
      </c>
      <c r="E200">
        <v>41</v>
      </c>
      <c r="F200">
        <v>32</v>
      </c>
      <c r="G200">
        <v>38</v>
      </c>
      <c r="H200">
        <v>76</v>
      </c>
      <c r="I200">
        <v>44</v>
      </c>
      <c r="J200">
        <v>35</v>
      </c>
      <c r="K200">
        <v>0</v>
      </c>
      <c r="L200">
        <v>79</v>
      </c>
      <c r="M200">
        <v>82</v>
      </c>
      <c r="N200">
        <v>91</v>
      </c>
      <c r="O200">
        <v>41</v>
      </c>
      <c r="P200">
        <v>26</v>
      </c>
      <c r="Q200">
        <v>585</v>
      </c>
    </row>
    <row r="201" spans="1:17" x14ac:dyDescent="0.25">
      <c r="A201">
        <v>5</v>
      </c>
      <c r="B201">
        <v>3</v>
      </c>
      <c r="C201">
        <v>2</v>
      </c>
      <c r="D201">
        <v>2</v>
      </c>
      <c r="E201">
        <v>7</v>
      </c>
      <c r="F201">
        <v>16</v>
      </c>
      <c r="G201">
        <v>7</v>
      </c>
      <c r="H201">
        <v>19</v>
      </c>
      <c r="I201">
        <v>4</v>
      </c>
      <c r="J201">
        <v>7</v>
      </c>
      <c r="K201">
        <v>0</v>
      </c>
      <c r="L201">
        <v>7</v>
      </c>
      <c r="M201">
        <v>10</v>
      </c>
      <c r="N201">
        <v>10</v>
      </c>
      <c r="O201">
        <v>0</v>
      </c>
      <c r="P201">
        <v>10</v>
      </c>
      <c r="Q201">
        <v>97</v>
      </c>
    </row>
    <row r="202" spans="1:17" x14ac:dyDescent="0.25">
      <c r="A202">
        <v>5</v>
      </c>
      <c r="B202">
        <v>3</v>
      </c>
      <c r="C202">
        <v>3</v>
      </c>
      <c r="D202">
        <v>1</v>
      </c>
      <c r="E202">
        <v>126</v>
      </c>
      <c r="F202">
        <v>213</v>
      </c>
      <c r="G202">
        <v>219</v>
      </c>
      <c r="H202">
        <v>160</v>
      </c>
      <c r="I202">
        <v>254</v>
      </c>
      <c r="J202">
        <v>151</v>
      </c>
      <c r="K202">
        <v>148</v>
      </c>
      <c r="L202">
        <v>66</v>
      </c>
      <c r="M202">
        <v>188</v>
      </c>
      <c r="N202">
        <v>316</v>
      </c>
      <c r="O202">
        <v>273</v>
      </c>
      <c r="P202">
        <v>238</v>
      </c>
      <c r="Q202">
        <v>2352</v>
      </c>
    </row>
    <row r="203" spans="1:17" x14ac:dyDescent="0.25">
      <c r="A203">
        <v>5</v>
      </c>
      <c r="B203">
        <v>3</v>
      </c>
      <c r="C203">
        <v>4</v>
      </c>
      <c r="D203">
        <v>2</v>
      </c>
      <c r="E203">
        <v>91</v>
      </c>
      <c r="F203">
        <v>194</v>
      </c>
      <c r="G203">
        <v>288</v>
      </c>
      <c r="H203">
        <v>129</v>
      </c>
      <c r="I203">
        <v>41</v>
      </c>
      <c r="J203">
        <v>94</v>
      </c>
      <c r="K203">
        <v>132</v>
      </c>
      <c r="L203">
        <v>85</v>
      </c>
      <c r="M203">
        <v>41</v>
      </c>
      <c r="N203">
        <v>119</v>
      </c>
      <c r="O203">
        <v>72</v>
      </c>
      <c r="P203">
        <v>94</v>
      </c>
      <c r="Q203">
        <v>1380</v>
      </c>
    </row>
    <row r="204" spans="1:17" x14ac:dyDescent="0.25">
      <c r="A204">
        <v>5</v>
      </c>
      <c r="B204">
        <v>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5</v>
      </c>
      <c r="B205">
        <v>4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5</v>
      </c>
      <c r="B206">
        <v>4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5</v>
      </c>
      <c r="B207">
        <v>4</v>
      </c>
      <c r="C207">
        <v>4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10" spans="1:17" x14ac:dyDescent="0.25">
      <c r="A210" t="s">
        <v>149</v>
      </c>
      <c r="E210" t="s">
        <v>80</v>
      </c>
    </row>
    <row r="211" spans="1:17" x14ac:dyDescent="0.25">
      <c r="A211" t="s">
        <v>76</v>
      </c>
      <c r="B211" t="s">
        <v>77</v>
      </c>
      <c r="C211" t="s">
        <v>78</v>
      </c>
      <c r="D211" t="s">
        <v>79</v>
      </c>
      <c r="E211">
        <v>1</v>
      </c>
      <c r="F211">
        <v>2</v>
      </c>
      <c r="G211">
        <v>3</v>
      </c>
      <c r="H211">
        <v>4</v>
      </c>
      <c r="I211">
        <v>5</v>
      </c>
      <c r="J211">
        <v>6</v>
      </c>
      <c r="K211">
        <v>7</v>
      </c>
      <c r="L211">
        <v>8</v>
      </c>
      <c r="M211">
        <v>9</v>
      </c>
      <c r="N211">
        <v>10</v>
      </c>
      <c r="O211">
        <v>11</v>
      </c>
      <c r="P211">
        <v>12</v>
      </c>
      <c r="Q211" t="s">
        <v>157</v>
      </c>
    </row>
    <row r="212" spans="1:17" x14ac:dyDescent="0.25">
      <c r="A212">
        <v>1</v>
      </c>
      <c r="B212">
        <v>2</v>
      </c>
      <c r="C212">
        <v>1</v>
      </c>
      <c r="D212">
        <v>1</v>
      </c>
      <c r="E212">
        <v>4470</v>
      </c>
      <c r="F212">
        <v>4470</v>
      </c>
      <c r="G212">
        <v>4470</v>
      </c>
      <c r="H212">
        <v>4470</v>
      </c>
      <c r="I212">
        <v>4470</v>
      </c>
      <c r="J212">
        <v>4470</v>
      </c>
      <c r="K212">
        <v>4470</v>
      </c>
      <c r="L212">
        <v>4470</v>
      </c>
      <c r="M212">
        <v>4470</v>
      </c>
      <c r="N212">
        <v>4470</v>
      </c>
      <c r="O212">
        <v>4470</v>
      </c>
      <c r="P212">
        <v>4470</v>
      </c>
      <c r="Q212">
        <v>4470</v>
      </c>
    </row>
    <row r="213" spans="1:17" x14ac:dyDescent="0.25">
      <c r="A213">
        <v>1</v>
      </c>
      <c r="B213">
        <v>2</v>
      </c>
      <c r="C213">
        <v>3</v>
      </c>
      <c r="D213">
        <v>1</v>
      </c>
      <c r="E213">
        <v>5630</v>
      </c>
      <c r="F213">
        <v>5630</v>
      </c>
      <c r="G213">
        <v>5630</v>
      </c>
      <c r="H213">
        <v>5630</v>
      </c>
      <c r="I213">
        <v>5630</v>
      </c>
      <c r="J213">
        <v>5630</v>
      </c>
      <c r="K213">
        <v>5630</v>
      </c>
      <c r="L213">
        <v>5630</v>
      </c>
      <c r="M213">
        <v>5630</v>
      </c>
      <c r="N213">
        <v>5630</v>
      </c>
      <c r="O213">
        <v>5630</v>
      </c>
      <c r="P213">
        <v>5630</v>
      </c>
      <c r="Q213">
        <v>5630</v>
      </c>
    </row>
    <row r="214" spans="1:17" x14ac:dyDescent="0.25">
      <c r="A214">
        <v>1</v>
      </c>
      <c r="B214">
        <v>2</v>
      </c>
      <c r="C214">
        <v>4</v>
      </c>
      <c r="D214">
        <v>2</v>
      </c>
      <c r="E214">
        <v>5300</v>
      </c>
      <c r="F214">
        <v>5300</v>
      </c>
      <c r="G214">
        <v>5300</v>
      </c>
      <c r="H214">
        <v>5300</v>
      </c>
      <c r="I214">
        <v>5300</v>
      </c>
      <c r="J214">
        <v>5300</v>
      </c>
      <c r="K214">
        <v>5300</v>
      </c>
      <c r="L214">
        <v>5300</v>
      </c>
      <c r="M214">
        <v>5300</v>
      </c>
      <c r="N214">
        <v>5300</v>
      </c>
      <c r="O214">
        <v>5300</v>
      </c>
      <c r="P214">
        <v>5300</v>
      </c>
      <c r="Q214">
        <v>5300</v>
      </c>
    </row>
    <row r="215" spans="1:17" x14ac:dyDescent="0.25">
      <c r="A215">
        <v>1</v>
      </c>
      <c r="B215">
        <v>3</v>
      </c>
      <c r="C215">
        <v>1</v>
      </c>
      <c r="D215">
        <v>1</v>
      </c>
      <c r="E215">
        <v>3980</v>
      </c>
      <c r="F215">
        <v>3980</v>
      </c>
      <c r="G215">
        <v>3980</v>
      </c>
      <c r="H215">
        <v>3980</v>
      </c>
      <c r="I215">
        <v>3980</v>
      </c>
      <c r="J215">
        <v>3980</v>
      </c>
      <c r="K215">
        <v>3980</v>
      </c>
      <c r="L215">
        <v>3980</v>
      </c>
      <c r="M215">
        <v>3980</v>
      </c>
      <c r="N215">
        <v>3980</v>
      </c>
      <c r="O215">
        <v>3980</v>
      </c>
      <c r="P215">
        <v>3980</v>
      </c>
      <c r="Q215">
        <v>3980</v>
      </c>
    </row>
    <row r="216" spans="1:17" x14ac:dyDescent="0.25">
      <c r="A216">
        <v>1</v>
      </c>
      <c r="B216">
        <v>3</v>
      </c>
      <c r="C216">
        <v>3</v>
      </c>
      <c r="D216">
        <v>1</v>
      </c>
      <c r="E216">
        <v>5245</v>
      </c>
      <c r="F216">
        <v>5245</v>
      </c>
      <c r="G216">
        <v>5245</v>
      </c>
      <c r="H216">
        <v>5245</v>
      </c>
      <c r="I216">
        <v>5245</v>
      </c>
      <c r="J216">
        <v>5245</v>
      </c>
      <c r="K216">
        <v>5245</v>
      </c>
      <c r="L216">
        <v>5245</v>
      </c>
      <c r="M216">
        <v>5245</v>
      </c>
      <c r="N216">
        <v>5245</v>
      </c>
      <c r="O216">
        <v>5245</v>
      </c>
      <c r="P216">
        <v>5245</v>
      </c>
      <c r="Q216">
        <v>5245</v>
      </c>
    </row>
    <row r="217" spans="1:17" x14ac:dyDescent="0.25">
      <c r="A217">
        <v>1</v>
      </c>
      <c r="B217">
        <v>3</v>
      </c>
      <c r="C217">
        <v>4</v>
      </c>
      <c r="D217">
        <v>2</v>
      </c>
      <c r="E217">
        <v>5300</v>
      </c>
      <c r="F217">
        <v>5300</v>
      </c>
      <c r="G217">
        <v>5300</v>
      </c>
      <c r="H217">
        <v>5300</v>
      </c>
      <c r="I217">
        <v>5300</v>
      </c>
      <c r="J217">
        <v>5300</v>
      </c>
      <c r="K217">
        <v>5300</v>
      </c>
      <c r="L217">
        <v>5300</v>
      </c>
      <c r="M217">
        <v>5300</v>
      </c>
      <c r="N217">
        <v>5300</v>
      </c>
      <c r="O217">
        <v>5300</v>
      </c>
      <c r="P217">
        <v>5300</v>
      </c>
      <c r="Q217">
        <v>5300</v>
      </c>
    </row>
    <row r="218" spans="1:17" x14ac:dyDescent="0.25">
      <c r="A218">
        <v>1</v>
      </c>
      <c r="B218">
        <v>4</v>
      </c>
      <c r="C218">
        <v>1</v>
      </c>
      <c r="D218">
        <v>1</v>
      </c>
      <c r="E218">
        <v>3840</v>
      </c>
      <c r="F218">
        <v>3840</v>
      </c>
      <c r="G218">
        <v>3840</v>
      </c>
      <c r="H218">
        <v>3840</v>
      </c>
      <c r="I218">
        <v>3840</v>
      </c>
      <c r="J218">
        <v>3840</v>
      </c>
      <c r="K218">
        <v>3840</v>
      </c>
      <c r="L218">
        <v>3840</v>
      </c>
      <c r="M218">
        <v>3840</v>
      </c>
      <c r="N218">
        <v>3840</v>
      </c>
      <c r="O218">
        <v>3840</v>
      </c>
      <c r="P218">
        <v>3840</v>
      </c>
      <c r="Q218">
        <v>3840</v>
      </c>
    </row>
    <row r="219" spans="1:17" x14ac:dyDescent="0.25">
      <c r="A219">
        <v>1</v>
      </c>
      <c r="B219">
        <v>4</v>
      </c>
      <c r="C219">
        <v>2</v>
      </c>
      <c r="D219">
        <v>2</v>
      </c>
      <c r="E219">
        <v>7590</v>
      </c>
      <c r="F219">
        <v>7590</v>
      </c>
      <c r="G219">
        <v>7590</v>
      </c>
      <c r="H219">
        <v>7590</v>
      </c>
      <c r="I219">
        <v>7590</v>
      </c>
      <c r="J219">
        <v>7590</v>
      </c>
      <c r="K219">
        <v>7590</v>
      </c>
      <c r="L219">
        <v>7590</v>
      </c>
      <c r="M219">
        <v>7590</v>
      </c>
      <c r="N219">
        <v>7590</v>
      </c>
      <c r="O219">
        <v>7590</v>
      </c>
      <c r="P219">
        <v>7590</v>
      </c>
      <c r="Q219">
        <v>7590</v>
      </c>
    </row>
    <row r="220" spans="1:17" x14ac:dyDescent="0.25">
      <c r="A220">
        <v>1</v>
      </c>
      <c r="B220">
        <v>4</v>
      </c>
      <c r="C220">
        <v>3</v>
      </c>
      <c r="D220">
        <v>1</v>
      </c>
      <c r="E220">
        <v>5315</v>
      </c>
      <c r="F220">
        <v>5315</v>
      </c>
      <c r="G220">
        <v>5315</v>
      </c>
      <c r="H220">
        <v>5315</v>
      </c>
      <c r="I220">
        <v>5315</v>
      </c>
      <c r="J220">
        <v>5315</v>
      </c>
      <c r="K220">
        <v>5315</v>
      </c>
      <c r="L220">
        <v>5315</v>
      </c>
      <c r="M220">
        <v>5315</v>
      </c>
      <c r="N220">
        <v>5315</v>
      </c>
      <c r="O220">
        <v>5315</v>
      </c>
      <c r="P220">
        <v>5315</v>
      </c>
      <c r="Q220">
        <v>5315</v>
      </c>
    </row>
    <row r="221" spans="1:17" x14ac:dyDescent="0.25">
      <c r="A221">
        <v>1</v>
      </c>
      <c r="B221">
        <v>4</v>
      </c>
      <c r="C221">
        <v>4</v>
      </c>
      <c r="D221">
        <v>2</v>
      </c>
      <c r="E221">
        <v>6315</v>
      </c>
      <c r="F221">
        <v>6315</v>
      </c>
      <c r="G221">
        <v>6315</v>
      </c>
      <c r="H221">
        <v>6315</v>
      </c>
      <c r="I221">
        <v>6315</v>
      </c>
      <c r="J221">
        <v>6315</v>
      </c>
      <c r="K221">
        <v>6315</v>
      </c>
      <c r="L221">
        <v>6315</v>
      </c>
      <c r="M221">
        <v>6315</v>
      </c>
      <c r="N221">
        <v>6315</v>
      </c>
      <c r="O221">
        <v>6315</v>
      </c>
      <c r="P221">
        <v>6315</v>
      </c>
      <c r="Q221">
        <v>6315</v>
      </c>
    </row>
    <row r="222" spans="1:17" x14ac:dyDescent="0.25">
      <c r="A222">
        <v>1</v>
      </c>
      <c r="B222">
        <v>5</v>
      </c>
      <c r="C222">
        <v>1</v>
      </c>
      <c r="D222">
        <v>1</v>
      </c>
      <c r="E222">
        <v>6270</v>
      </c>
      <c r="F222">
        <v>6270</v>
      </c>
      <c r="G222">
        <v>6270</v>
      </c>
      <c r="H222">
        <v>6270</v>
      </c>
      <c r="I222">
        <v>6270</v>
      </c>
      <c r="J222">
        <v>6270</v>
      </c>
      <c r="K222">
        <v>6270</v>
      </c>
      <c r="L222">
        <v>6270</v>
      </c>
      <c r="M222">
        <v>6270</v>
      </c>
      <c r="N222">
        <v>6270</v>
      </c>
      <c r="O222">
        <v>6270</v>
      </c>
      <c r="P222">
        <v>6270</v>
      </c>
      <c r="Q222">
        <v>6270</v>
      </c>
    </row>
    <row r="223" spans="1:17" x14ac:dyDescent="0.25">
      <c r="A223">
        <v>1</v>
      </c>
      <c r="B223">
        <v>5</v>
      </c>
      <c r="C223">
        <v>3</v>
      </c>
      <c r="D223">
        <v>1</v>
      </c>
      <c r="E223">
        <v>5610</v>
      </c>
      <c r="F223">
        <v>5610</v>
      </c>
      <c r="G223">
        <v>5610</v>
      </c>
      <c r="H223">
        <v>5610</v>
      </c>
      <c r="I223">
        <v>5610</v>
      </c>
      <c r="J223">
        <v>5610</v>
      </c>
      <c r="K223">
        <v>5610</v>
      </c>
      <c r="L223">
        <v>5610</v>
      </c>
      <c r="M223">
        <v>5610</v>
      </c>
      <c r="N223">
        <v>5610</v>
      </c>
      <c r="O223">
        <v>5610</v>
      </c>
      <c r="P223">
        <v>5610</v>
      </c>
      <c r="Q223">
        <v>5610</v>
      </c>
    </row>
    <row r="224" spans="1:17" x14ac:dyDescent="0.25">
      <c r="A224">
        <v>2</v>
      </c>
      <c r="B224">
        <v>1</v>
      </c>
      <c r="C224">
        <v>1</v>
      </c>
      <c r="D224">
        <v>1</v>
      </c>
      <c r="E224">
        <v>8210</v>
      </c>
      <c r="F224">
        <v>8210</v>
      </c>
      <c r="G224">
        <v>8210</v>
      </c>
      <c r="H224">
        <v>8210</v>
      </c>
      <c r="I224">
        <v>8210</v>
      </c>
      <c r="J224">
        <v>8210</v>
      </c>
      <c r="K224">
        <v>8210</v>
      </c>
      <c r="L224">
        <v>8210</v>
      </c>
      <c r="M224">
        <v>8210</v>
      </c>
      <c r="N224">
        <v>8210</v>
      </c>
      <c r="O224">
        <v>8210</v>
      </c>
      <c r="P224">
        <v>8210</v>
      </c>
      <c r="Q224">
        <v>8210</v>
      </c>
    </row>
    <row r="225" spans="1:17" x14ac:dyDescent="0.25">
      <c r="A225">
        <v>2</v>
      </c>
      <c r="B225">
        <v>1</v>
      </c>
      <c r="C225">
        <v>2</v>
      </c>
      <c r="D225">
        <v>2</v>
      </c>
      <c r="E225">
        <v>5200</v>
      </c>
      <c r="F225">
        <v>5200</v>
      </c>
      <c r="G225">
        <v>5200</v>
      </c>
      <c r="H225">
        <v>5200</v>
      </c>
      <c r="I225">
        <v>5200</v>
      </c>
      <c r="J225">
        <v>5200</v>
      </c>
      <c r="K225">
        <v>5200</v>
      </c>
      <c r="L225">
        <v>5200</v>
      </c>
      <c r="M225">
        <v>5200</v>
      </c>
      <c r="N225">
        <v>5200</v>
      </c>
      <c r="O225">
        <v>5200</v>
      </c>
      <c r="P225">
        <v>5200</v>
      </c>
      <c r="Q225">
        <v>5200</v>
      </c>
    </row>
    <row r="226" spans="1:17" x14ac:dyDescent="0.25">
      <c r="A226">
        <v>2</v>
      </c>
      <c r="B226">
        <v>1</v>
      </c>
      <c r="C226">
        <v>3</v>
      </c>
      <c r="D226">
        <v>1</v>
      </c>
      <c r="E226">
        <v>9602</v>
      </c>
      <c r="F226">
        <v>9602</v>
      </c>
      <c r="G226">
        <v>9602</v>
      </c>
      <c r="H226">
        <v>9602</v>
      </c>
      <c r="I226">
        <v>9602</v>
      </c>
      <c r="J226">
        <v>9602</v>
      </c>
      <c r="K226">
        <v>9602</v>
      </c>
      <c r="L226">
        <v>9602</v>
      </c>
      <c r="M226">
        <v>9602</v>
      </c>
      <c r="N226">
        <v>9602</v>
      </c>
      <c r="O226">
        <v>9602</v>
      </c>
      <c r="P226">
        <v>9602</v>
      </c>
      <c r="Q226">
        <v>9602</v>
      </c>
    </row>
    <row r="227" spans="1:17" x14ac:dyDescent="0.25">
      <c r="A227">
        <v>2</v>
      </c>
      <c r="B227">
        <v>1</v>
      </c>
      <c r="C227">
        <v>4</v>
      </c>
      <c r="D227">
        <v>2</v>
      </c>
      <c r="E227">
        <v>10600</v>
      </c>
      <c r="F227">
        <v>10600</v>
      </c>
      <c r="G227">
        <v>10600</v>
      </c>
      <c r="H227">
        <v>10600</v>
      </c>
      <c r="I227">
        <v>10600</v>
      </c>
      <c r="J227">
        <v>10600</v>
      </c>
      <c r="K227">
        <v>10600</v>
      </c>
      <c r="L227">
        <v>10600</v>
      </c>
      <c r="M227">
        <v>10600</v>
      </c>
      <c r="N227">
        <v>10600</v>
      </c>
      <c r="O227">
        <v>10600</v>
      </c>
      <c r="P227">
        <v>10600</v>
      </c>
      <c r="Q227">
        <v>10600</v>
      </c>
    </row>
    <row r="228" spans="1:17" x14ac:dyDescent="0.25">
      <c r="A228">
        <v>2</v>
      </c>
      <c r="B228">
        <v>3</v>
      </c>
      <c r="C228">
        <v>1</v>
      </c>
      <c r="D228">
        <v>1</v>
      </c>
      <c r="E228">
        <v>2640</v>
      </c>
      <c r="F228">
        <v>2640</v>
      </c>
      <c r="G228">
        <v>2640</v>
      </c>
      <c r="H228">
        <v>2640</v>
      </c>
      <c r="I228">
        <v>2640</v>
      </c>
      <c r="J228">
        <v>2640</v>
      </c>
      <c r="K228">
        <v>2640</v>
      </c>
      <c r="L228">
        <v>2640</v>
      </c>
      <c r="M228">
        <v>2640</v>
      </c>
      <c r="N228">
        <v>2640</v>
      </c>
      <c r="O228">
        <v>2640</v>
      </c>
      <c r="P228">
        <v>2640</v>
      </c>
      <c r="Q228">
        <v>2640</v>
      </c>
    </row>
    <row r="229" spans="1:17" x14ac:dyDescent="0.25">
      <c r="A229">
        <v>2</v>
      </c>
      <c r="B229">
        <v>3</v>
      </c>
      <c r="C229">
        <v>3</v>
      </c>
      <c r="D229">
        <v>1</v>
      </c>
      <c r="E229">
        <v>3300</v>
      </c>
      <c r="F229">
        <v>3300</v>
      </c>
      <c r="G229">
        <v>3300</v>
      </c>
      <c r="H229">
        <v>3300</v>
      </c>
      <c r="I229">
        <v>3300</v>
      </c>
      <c r="J229">
        <v>3300</v>
      </c>
      <c r="K229">
        <v>3300</v>
      </c>
      <c r="L229">
        <v>3300</v>
      </c>
      <c r="M229">
        <v>3300</v>
      </c>
      <c r="N229">
        <v>3300</v>
      </c>
      <c r="O229">
        <v>3300</v>
      </c>
      <c r="P229">
        <v>3300</v>
      </c>
      <c r="Q229">
        <v>3300</v>
      </c>
    </row>
    <row r="230" spans="1:17" x14ac:dyDescent="0.25">
      <c r="A230">
        <v>2</v>
      </c>
      <c r="B230">
        <v>4</v>
      </c>
      <c r="C230">
        <v>1</v>
      </c>
      <c r="D230">
        <v>1</v>
      </c>
      <c r="E230">
        <v>4400</v>
      </c>
      <c r="F230">
        <v>4400</v>
      </c>
      <c r="G230">
        <v>4400</v>
      </c>
      <c r="H230">
        <v>4400</v>
      </c>
      <c r="I230">
        <v>4400</v>
      </c>
      <c r="J230">
        <v>4400</v>
      </c>
      <c r="K230">
        <v>4400</v>
      </c>
      <c r="L230">
        <v>4400</v>
      </c>
      <c r="M230">
        <v>4400</v>
      </c>
      <c r="N230">
        <v>4400</v>
      </c>
      <c r="O230">
        <v>4400</v>
      </c>
      <c r="P230">
        <v>4400</v>
      </c>
      <c r="Q230">
        <v>4400</v>
      </c>
    </row>
    <row r="231" spans="1:17" x14ac:dyDescent="0.25">
      <c r="A231">
        <v>2</v>
      </c>
      <c r="B231">
        <v>4</v>
      </c>
      <c r="C231">
        <v>2</v>
      </c>
      <c r="D231">
        <v>2</v>
      </c>
      <c r="E231">
        <v>6600</v>
      </c>
      <c r="F231">
        <v>6600</v>
      </c>
      <c r="G231">
        <v>6600</v>
      </c>
      <c r="H231">
        <v>6600</v>
      </c>
      <c r="I231">
        <v>6600</v>
      </c>
      <c r="J231">
        <v>6600</v>
      </c>
      <c r="K231">
        <v>6600</v>
      </c>
      <c r="L231">
        <v>6600</v>
      </c>
      <c r="M231">
        <v>6600</v>
      </c>
      <c r="N231">
        <v>6600</v>
      </c>
      <c r="O231">
        <v>6600</v>
      </c>
      <c r="P231">
        <v>6600</v>
      </c>
      <c r="Q231">
        <v>6600</v>
      </c>
    </row>
    <row r="232" spans="1:17" x14ac:dyDescent="0.25">
      <c r="A232">
        <v>2</v>
      </c>
      <c r="B232">
        <v>4</v>
      </c>
      <c r="C232">
        <v>3</v>
      </c>
      <c r="D232">
        <v>1</v>
      </c>
      <c r="E232">
        <v>5060</v>
      </c>
      <c r="F232">
        <v>5060</v>
      </c>
      <c r="G232">
        <v>5060</v>
      </c>
      <c r="H232">
        <v>5060</v>
      </c>
      <c r="I232">
        <v>5060</v>
      </c>
      <c r="J232">
        <v>5060</v>
      </c>
      <c r="K232">
        <v>5060</v>
      </c>
      <c r="L232">
        <v>5060</v>
      </c>
      <c r="M232">
        <v>5060</v>
      </c>
      <c r="N232">
        <v>5060</v>
      </c>
      <c r="O232">
        <v>5060</v>
      </c>
      <c r="P232">
        <v>5060</v>
      </c>
      <c r="Q232">
        <v>5060</v>
      </c>
    </row>
    <row r="233" spans="1:17" x14ac:dyDescent="0.25">
      <c r="A233">
        <v>2</v>
      </c>
      <c r="B233">
        <v>4</v>
      </c>
      <c r="C233">
        <v>4</v>
      </c>
      <c r="D233">
        <v>2</v>
      </c>
      <c r="E233">
        <v>7260</v>
      </c>
      <c r="F233">
        <v>7260</v>
      </c>
      <c r="G233">
        <v>7260</v>
      </c>
      <c r="H233">
        <v>7260</v>
      </c>
      <c r="I233">
        <v>7260</v>
      </c>
      <c r="J233">
        <v>7260</v>
      </c>
      <c r="K233">
        <v>7260</v>
      </c>
      <c r="L233">
        <v>7260</v>
      </c>
      <c r="M233">
        <v>7260</v>
      </c>
      <c r="N233">
        <v>7260</v>
      </c>
      <c r="O233">
        <v>7260</v>
      </c>
      <c r="P233">
        <v>7260</v>
      </c>
      <c r="Q233">
        <v>7260</v>
      </c>
    </row>
    <row r="234" spans="1:17" x14ac:dyDescent="0.25">
      <c r="A234">
        <v>3</v>
      </c>
      <c r="B234">
        <v>1</v>
      </c>
      <c r="C234">
        <v>1</v>
      </c>
      <c r="D234">
        <v>1</v>
      </c>
      <c r="E234">
        <v>8455</v>
      </c>
      <c r="F234">
        <v>8455</v>
      </c>
      <c r="G234">
        <v>8455</v>
      </c>
      <c r="H234">
        <v>8455</v>
      </c>
      <c r="I234">
        <v>8455</v>
      </c>
      <c r="J234">
        <v>8455</v>
      </c>
      <c r="K234">
        <v>8455</v>
      </c>
      <c r="L234">
        <v>8455</v>
      </c>
      <c r="M234">
        <v>8455</v>
      </c>
      <c r="N234">
        <v>8455</v>
      </c>
      <c r="O234">
        <v>8455</v>
      </c>
      <c r="P234">
        <v>8455</v>
      </c>
      <c r="Q234">
        <v>8455</v>
      </c>
    </row>
    <row r="235" spans="1:17" x14ac:dyDescent="0.25">
      <c r="A235">
        <v>3</v>
      </c>
      <c r="B235">
        <v>1</v>
      </c>
      <c r="C235">
        <v>3</v>
      </c>
      <c r="D235">
        <v>1</v>
      </c>
      <c r="E235">
        <v>10170</v>
      </c>
      <c r="F235">
        <v>10170</v>
      </c>
      <c r="G235">
        <v>10170</v>
      </c>
      <c r="H235">
        <v>10170</v>
      </c>
      <c r="I235">
        <v>10170</v>
      </c>
      <c r="J235">
        <v>10170</v>
      </c>
      <c r="K235">
        <v>10170</v>
      </c>
      <c r="L235">
        <v>10170</v>
      </c>
      <c r="M235">
        <v>10170</v>
      </c>
      <c r="N235">
        <v>10170</v>
      </c>
      <c r="O235">
        <v>10170</v>
      </c>
      <c r="P235">
        <v>10170</v>
      </c>
      <c r="Q235">
        <v>10170</v>
      </c>
    </row>
    <row r="236" spans="1:17" x14ac:dyDescent="0.25">
      <c r="A236">
        <v>3</v>
      </c>
      <c r="B236">
        <v>1</v>
      </c>
      <c r="C236">
        <v>4</v>
      </c>
      <c r="D236">
        <v>2</v>
      </c>
      <c r="E236">
        <v>11170</v>
      </c>
      <c r="F236">
        <v>11170</v>
      </c>
      <c r="G236">
        <v>11170</v>
      </c>
      <c r="H236">
        <v>11170</v>
      </c>
      <c r="I236">
        <v>11170</v>
      </c>
      <c r="J236">
        <v>11170</v>
      </c>
      <c r="K236">
        <v>11170</v>
      </c>
      <c r="L236">
        <v>11170</v>
      </c>
      <c r="M236">
        <v>11170</v>
      </c>
      <c r="N236">
        <v>11170</v>
      </c>
      <c r="O236">
        <v>11170</v>
      </c>
      <c r="P236">
        <v>11170</v>
      </c>
      <c r="Q236">
        <v>11170</v>
      </c>
    </row>
    <row r="237" spans="1:17" x14ac:dyDescent="0.25">
      <c r="A237">
        <v>3</v>
      </c>
      <c r="B237">
        <v>2</v>
      </c>
      <c r="C237">
        <v>1</v>
      </c>
      <c r="D237">
        <v>1</v>
      </c>
      <c r="E237">
        <v>2860</v>
      </c>
      <c r="F237">
        <v>2860</v>
      </c>
      <c r="G237">
        <v>2860</v>
      </c>
      <c r="H237">
        <v>2860</v>
      </c>
      <c r="I237">
        <v>2860</v>
      </c>
      <c r="J237">
        <v>2860</v>
      </c>
      <c r="K237">
        <v>2860</v>
      </c>
      <c r="L237">
        <v>2860</v>
      </c>
      <c r="M237">
        <v>2860</v>
      </c>
      <c r="N237">
        <v>2860</v>
      </c>
      <c r="O237">
        <v>2860</v>
      </c>
      <c r="P237">
        <v>2860</v>
      </c>
      <c r="Q237">
        <v>2860</v>
      </c>
    </row>
    <row r="238" spans="1:17" x14ac:dyDescent="0.25">
      <c r="A238">
        <v>3</v>
      </c>
      <c r="B238">
        <v>2</v>
      </c>
      <c r="C238">
        <v>2</v>
      </c>
      <c r="D238">
        <v>2</v>
      </c>
      <c r="E238">
        <v>4100</v>
      </c>
      <c r="F238">
        <v>4100</v>
      </c>
      <c r="G238">
        <v>4100</v>
      </c>
      <c r="H238">
        <v>4100</v>
      </c>
      <c r="I238">
        <v>4100</v>
      </c>
      <c r="J238">
        <v>4100</v>
      </c>
      <c r="K238">
        <v>4100</v>
      </c>
      <c r="L238">
        <v>4100</v>
      </c>
      <c r="M238">
        <v>4100</v>
      </c>
      <c r="N238">
        <v>4100</v>
      </c>
      <c r="O238">
        <v>4100</v>
      </c>
      <c r="P238">
        <v>4100</v>
      </c>
      <c r="Q238">
        <v>4100</v>
      </c>
    </row>
    <row r="239" spans="1:17" x14ac:dyDescent="0.25">
      <c r="A239">
        <v>3</v>
      </c>
      <c r="B239">
        <v>2</v>
      </c>
      <c r="C239">
        <v>3</v>
      </c>
      <c r="D239">
        <v>1</v>
      </c>
      <c r="E239">
        <v>3520</v>
      </c>
      <c r="F239">
        <v>3520</v>
      </c>
      <c r="G239">
        <v>3520</v>
      </c>
      <c r="H239">
        <v>3520</v>
      </c>
      <c r="I239">
        <v>3520</v>
      </c>
      <c r="J239">
        <v>3520</v>
      </c>
      <c r="K239">
        <v>3520</v>
      </c>
      <c r="L239">
        <v>3520</v>
      </c>
      <c r="M239">
        <v>3520</v>
      </c>
      <c r="N239">
        <v>3520</v>
      </c>
      <c r="O239">
        <v>3520</v>
      </c>
      <c r="P239">
        <v>3520</v>
      </c>
      <c r="Q239">
        <v>3520</v>
      </c>
    </row>
    <row r="240" spans="1:17" x14ac:dyDescent="0.25">
      <c r="A240">
        <v>3</v>
      </c>
      <c r="B240">
        <v>2</v>
      </c>
      <c r="C240">
        <v>4</v>
      </c>
      <c r="D240">
        <v>2</v>
      </c>
      <c r="E240">
        <v>5720</v>
      </c>
      <c r="F240">
        <v>5720</v>
      </c>
      <c r="G240">
        <v>5720</v>
      </c>
      <c r="H240">
        <v>5720</v>
      </c>
      <c r="I240">
        <v>5720</v>
      </c>
      <c r="J240">
        <v>5720</v>
      </c>
      <c r="K240">
        <v>5720</v>
      </c>
      <c r="L240">
        <v>5720</v>
      </c>
      <c r="M240">
        <v>5720</v>
      </c>
      <c r="N240">
        <v>5720</v>
      </c>
      <c r="O240">
        <v>5720</v>
      </c>
      <c r="P240">
        <v>5720</v>
      </c>
      <c r="Q240">
        <v>5720</v>
      </c>
    </row>
    <row r="241" spans="1:17" x14ac:dyDescent="0.25">
      <c r="A241">
        <v>3</v>
      </c>
      <c r="B241">
        <v>4</v>
      </c>
      <c r="C241">
        <v>1</v>
      </c>
      <c r="D241">
        <v>1</v>
      </c>
      <c r="E241">
        <v>3190</v>
      </c>
      <c r="F241">
        <v>3190</v>
      </c>
      <c r="G241">
        <v>3190</v>
      </c>
      <c r="H241">
        <v>3190</v>
      </c>
      <c r="I241">
        <v>3190</v>
      </c>
      <c r="J241">
        <v>3190</v>
      </c>
      <c r="K241">
        <v>3190</v>
      </c>
      <c r="L241">
        <v>3190</v>
      </c>
      <c r="M241">
        <v>3190</v>
      </c>
      <c r="N241">
        <v>3190</v>
      </c>
      <c r="O241">
        <v>3190</v>
      </c>
      <c r="P241">
        <v>3190</v>
      </c>
      <c r="Q241">
        <v>3190</v>
      </c>
    </row>
    <row r="242" spans="1:17" x14ac:dyDescent="0.25">
      <c r="A242">
        <v>3</v>
      </c>
      <c r="B242">
        <v>4</v>
      </c>
      <c r="C242">
        <v>2</v>
      </c>
      <c r="D242">
        <v>2</v>
      </c>
      <c r="E242">
        <v>3600</v>
      </c>
      <c r="F242">
        <v>3600</v>
      </c>
      <c r="G242">
        <v>3600</v>
      </c>
      <c r="H242">
        <v>3600</v>
      </c>
      <c r="I242">
        <v>3600</v>
      </c>
      <c r="J242">
        <v>3600</v>
      </c>
      <c r="K242">
        <v>3600</v>
      </c>
      <c r="L242">
        <v>3600</v>
      </c>
      <c r="M242">
        <v>3600</v>
      </c>
      <c r="N242">
        <v>3600</v>
      </c>
      <c r="O242">
        <v>3600</v>
      </c>
      <c r="P242">
        <v>3600</v>
      </c>
      <c r="Q242">
        <v>3600</v>
      </c>
    </row>
    <row r="243" spans="1:17" x14ac:dyDescent="0.25">
      <c r="A243">
        <v>3</v>
      </c>
      <c r="B243">
        <v>4</v>
      </c>
      <c r="C243">
        <v>3</v>
      </c>
      <c r="D243">
        <v>1</v>
      </c>
      <c r="E243">
        <v>3850</v>
      </c>
      <c r="F243">
        <v>3850</v>
      </c>
      <c r="G243">
        <v>3850</v>
      </c>
      <c r="H243">
        <v>3850</v>
      </c>
      <c r="I243">
        <v>3850</v>
      </c>
      <c r="J243">
        <v>3850</v>
      </c>
      <c r="K243">
        <v>3850</v>
      </c>
      <c r="L243">
        <v>3850</v>
      </c>
      <c r="M243">
        <v>3850</v>
      </c>
      <c r="N243">
        <v>3850</v>
      </c>
      <c r="O243">
        <v>3850</v>
      </c>
      <c r="P243">
        <v>3850</v>
      </c>
      <c r="Q243">
        <v>3850</v>
      </c>
    </row>
    <row r="244" spans="1:17" x14ac:dyDescent="0.25">
      <c r="A244">
        <v>3</v>
      </c>
      <c r="B244">
        <v>4</v>
      </c>
      <c r="C244">
        <v>4</v>
      </c>
      <c r="D244">
        <v>2</v>
      </c>
      <c r="E244">
        <v>6050</v>
      </c>
      <c r="F244">
        <v>6050</v>
      </c>
      <c r="G244">
        <v>6050</v>
      </c>
      <c r="H244">
        <v>6050</v>
      </c>
      <c r="I244">
        <v>6050</v>
      </c>
      <c r="J244">
        <v>6050</v>
      </c>
      <c r="K244">
        <v>6050</v>
      </c>
      <c r="L244">
        <v>6050</v>
      </c>
      <c r="M244">
        <v>6050</v>
      </c>
      <c r="N244">
        <v>6050</v>
      </c>
      <c r="O244">
        <v>6050</v>
      </c>
      <c r="P244">
        <v>6050</v>
      </c>
      <c r="Q244">
        <v>6050</v>
      </c>
    </row>
    <row r="245" spans="1:17" x14ac:dyDescent="0.25">
      <c r="A245">
        <v>3</v>
      </c>
      <c r="B245">
        <v>5</v>
      </c>
      <c r="C245">
        <v>1</v>
      </c>
      <c r="D245">
        <v>1</v>
      </c>
      <c r="E245">
        <v>3850</v>
      </c>
      <c r="F245">
        <v>3850</v>
      </c>
      <c r="G245">
        <v>3850</v>
      </c>
      <c r="H245">
        <v>3850</v>
      </c>
      <c r="I245">
        <v>3850</v>
      </c>
      <c r="J245">
        <v>3850</v>
      </c>
      <c r="K245">
        <v>3850</v>
      </c>
      <c r="L245">
        <v>3850</v>
      </c>
      <c r="M245">
        <v>3850</v>
      </c>
      <c r="N245">
        <v>3850</v>
      </c>
      <c r="O245">
        <v>3850</v>
      </c>
      <c r="P245">
        <v>3850</v>
      </c>
      <c r="Q245">
        <v>3850</v>
      </c>
    </row>
    <row r="246" spans="1:17" x14ac:dyDescent="0.25">
      <c r="A246">
        <v>3</v>
      </c>
      <c r="B246">
        <v>5</v>
      </c>
      <c r="C246">
        <v>3</v>
      </c>
      <c r="D246">
        <v>1</v>
      </c>
      <c r="E246">
        <v>4510</v>
      </c>
      <c r="F246">
        <v>4510</v>
      </c>
      <c r="G246">
        <v>4510</v>
      </c>
      <c r="H246">
        <v>4510</v>
      </c>
      <c r="I246">
        <v>4510</v>
      </c>
      <c r="J246">
        <v>4510</v>
      </c>
      <c r="K246">
        <v>4510</v>
      </c>
      <c r="L246">
        <v>4510</v>
      </c>
      <c r="M246">
        <v>4510</v>
      </c>
      <c r="N246">
        <v>4510</v>
      </c>
      <c r="O246">
        <v>4510</v>
      </c>
      <c r="P246">
        <v>4510</v>
      </c>
      <c r="Q246">
        <v>4510</v>
      </c>
    </row>
    <row r="247" spans="1:17" x14ac:dyDescent="0.25">
      <c r="A247">
        <v>4</v>
      </c>
      <c r="B247">
        <v>1</v>
      </c>
      <c r="C247">
        <v>1</v>
      </c>
      <c r="D247">
        <v>1</v>
      </c>
      <c r="E247">
        <v>10360</v>
      </c>
      <c r="F247">
        <v>10360</v>
      </c>
      <c r="G247">
        <v>10360</v>
      </c>
      <c r="H247">
        <v>10360</v>
      </c>
      <c r="I247">
        <v>10360</v>
      </c>
      <c r="J247">
        <v>10360</v>
      </c>
      <c r="K247">
        <v>10360</v>
      </c>
      <c r="L247">
        <v>10360</v>
      </c>
      <c r="M247">
        <v>10360</v>
      </c>
      <c r="N247">
        <v>10360</v>
      </c>
      <c r="O247">
        <v>10360</v>
      </c>
      <c r="P247">
        <v>10360</v>
      </c>
      <c r="Q247">
        <v>10360</v>
      </c>
    </row>
    <row r="248" spans="1:17" x14ac:dyDescent="0.25">
      <c r="A248">
        <v>4</v>
      </c>
      <c r="B248">
        <v>1</v>
      </c>
      <c r="C248">
        <v>2</v>
      </c>
      <c r="D248">
        <v>2</v>
      </c>
      <c r="E248">
        <v>6100</v>
      </c>
      <c r="F248">
        <v>6100</v>
      </c>
      <c r="G248">
        <v>6100</v>
      </c>
      <c r="H248">
        <v>6100</v>
      </c>
      <c r="I248">
        <v>6100</v>
      </c>
      <c r="J248">
        <v>6100</v>
      </c>
      <c r="K248">
        <v>6100</v>
      </c>
      <c r="L248">
        <v>6100</v>
      </c>
      <c r="M248">
        <v>6100</v>
      </c>
      <c r="N248">
        <v>6100</v>
      </c>
      <c r="O248">
        <v>6100</v>
      </c>
      <c r="P248">
        <v>6100</v>
      </c>
      <c r="Q248">
        <v>6100</v>
      </c>
    </row>
    <row r="249" spans="1:17" x14ac:dyDescent="0.25">
      <c r="A249">
        <v>4</v>
      </c>
      <c r="B249">
        <v>1</v>
      </c>
      <c r="C249">
        <v>3</v>
      </c>
      <c r="D249">
        <v>1</v>
      </c>
      <c r="E249">
        <v>12935</v>
      </c>
      <c r="F249">
        <v>12935</v>
      </c>
      <c r="G249">
        <v>12935</v>
      </c>
      <c r="H249">
        <v>12935</v>
      </c>
      <c r="I249">
        <v>12935</v>
      </c>
      <c r="J249">
        <v>12935</v>
      </c>
      <c r="K249">
        <v>12935</v>
      </c>
      <c r="L249">
        <v>12935</v>
      </c>
      <c r="M249">
        <v>12935</v>
      </c>
      <c r="N249">
        <v>12935</v>
      </c>
      <c r="O249">
        <v>12935</v>
      </c>
      <c r="P249">
        <v>12935</v>
      </c>
      <c r="Q249">
        <v>12935</v>
      </c>
    </row>
    <row r="250" spans="1:17" x14ac:dyDescent="0.25">
      <c r="A250">
        <v>4</v>
      </c>
      <c r="B250">
        <v>1</v>
      </c>
      <c r="C250">
        <v>4</v>
      </c>
      <c r="D250">
        <v>2</v>
      </c>
      <c r="E250">
        <v>13930</v>
      </c>
      <c r="F250">
        <v>13930</v>
      </c>
      <c r="G250">
        <v>13930</v>
      </c>
      <c r="H250">
        <v>13930</v>
      </c>
      <c r="I250">
        <v>13930</v>
      </c>
      <c r="J250">
        <v>13930</v>
      </c>
      <c r="K250">
        <v>13930</v>
      </c>
      <c r="L250">
        <v>13930</v>
      </c>
      <c r="M250">
        <v>13930</v>
      </c>
      <c r="N250">
        <v>13930</v>
      </c>
      <c r="O250">
        <v>13930</v>
      </c>
      <c r="P250">
        <v>13930</v>
      </c>
      <c r="Q250">
        <v>13930</v>
      </c>
    </row>
    <row r="251" spans="1:17" x14ac:dyDescent="0.25">
      <c r="A251">
        <v>4</v>
      </c>
      <c r="B251">
        <v>2</v>
      </c>
      <c r="C251">
        <v>1</v>
      </c>
      <c r="D251">
        <v>1</v>
      </c>
      <c r="E251">
        <v>5001</v>
      </c>
      <c r="F251">
        <v>5001</v>
      </c>
      <c r="G251">
        <v>5001</v>
      </c>
      <c r="H251">
        <v>5001</v>
      </c>
      <c r="I251">
        <v>5001</v>
      </c>
      <c r="J251">
        <v>5001</v>
      </c>
      <c r="K251">
        <v>5001</v>
      </c>
      <c r="L251">
        <v>5001</v>
      </c>
      <c r="M251">
        <v>5001</v>
      </c>
      <c r="N251">
        <v>5001</v>
      </c>
      <c r="O251">
        <v>5001</v>
      </c>
      <c r="P251">
        <v>5001</v>
      </c>
      <c r="Q251">
        <v>5001</v>
      </c>
    </row>
    <row r="252" spans="1:17" x14ac:dyDescent="0.25">
      <c r="A252">
        <v>4</v>
      </c>
      <c r="B252">
        <v>2</v>
      </c>
      <c r="C252">
        <v>2</v>
      </c>
      <c r="D252">
        <v>2</v>
      </c>
      <c r="E252">
        <v>4900</v>
      </c>
      <c r="F252">
        <v>4900</v>
      </c>
      <c r="G252">
        <v>4900</v>
      </c>
      <c r="H252">
        <v>4900</v>
      </c>
      <c r="I252">
        <v>4900</v>
      </c>
      <c r="J252">
        <v>4900</v>
      </c>
      <c r="K252">
        <v>4900</v>
      </c>
      <c r="L252">
        <v>4900</v>
      </c>
      <c r="M252">
        <v>4900</v>
      </c>
      <c r="N252">
        <v>4900</v>
      </c>
      <c r="O252">
        <v>4900</v>
      </c>
      <c r="P252">
        <v>4900</v>
      </c>
      <c r="Q252">
        <v>4900</v>
      </c>
    </row>
    <row r="253" spans="1:17" x14ac:dyDescent="0.25">
      <c r="A253">
        <v>4</v>
      </c>
      <c r="B253">
        <v>2</v>
      </c>
      <c r="C253">
        <v>3</v>
      </c>
      <c r="D253">
        <v>1</v>
      </c>
      <c r="E253">
        <v>6725.02</v>
      </c>
      <c r="F253">
        <v>6725.02</v>
      </c>
      <c r="G253">
        <v>6725.02</v>
      </c>
      <c r="H253">
        <v>6725.02</v>
      </c>
      <c r="I253">
        <v>6725.02</v>
      </c>
      <c r="J253">
        <v>6725.02</v>
      </c>
      <c r="K253">
        <v>6725.02</v>
      </c>
      <c r="L253">
        <v>6725.02</v>
      </c>
      <c r="M253">
        <v>6725.02</v>
      </c>
      <c r="N253">
        <v>6725.02</v>
      </c>
      <c r="O253">
        <v>6725.02</v>
      </c>
      <c r="P253">
        <v>6725.02</v>
      </c>
      <c r="Q253">
        <v>6725.02</v>
      </c>
    </row>
    <row r="254" spans="1:17" x14ac:dyDescent="0.25">
      <c r="A254">
        <v>4</v>
      </c>
      <c r="B254">
        <v>2</v>
      </c>
      <c r="C254">
        <v>4</v>
      </c>
      <c r="D254">
        <v>2</v>
      </c>
      <c r="E254">
        <v>7725</v>
      </c>
      <c r="F254">
        <v>7725</v>
      </c>
      <c r="G254">
        <v>7725</v>
      </c>
      <c r="H254">
        <v>7725</v>
      </c>
      <c r="I254">
        <v>7725</v>
      </c>
      <c r="J254">
        <v>7725</v>
      </c>
      <c r="K254">
        <v>7725</v>
      </c>
      <c r="L254">
        <v>7725</v>
      </c>
      <c r="M254">
        <v>7725</v>
      </c>
      <c r="N254">
        <v>7725</v>
      </c>
      <c r="O254">
        <v>7725</v>
      </c>
      <c r="P254">
        <v>7725</v>
      </c>
      <c r="Q254">
        <v>7725</v>
      </c>
    </row>
    <row r="255" spans="1:17" x14ac:dyDescent="0.25">
      <c r="A255">
        <v>4</v>
      </c>
      <c r="B255">
        <v>3</v>
      </c>
      <c r="C255">
        <v>1</v>
      </c>
      <c r="D255">
        <v>1</v>
      </c>
      <c r="E255">
        <v>5326</v>
      </c>
      <c r="F255">
        <v>5326</v>
      </c>
      <c r="G255">
        <v>5326</v>
      </c>
      <c r="H255">
        <v>5326</v>
      </c>
      <c r="I255">
        <v>5326</v>
      </c>
      <c r="J255">
        <v>5326</v>
      </c>
      <c r="K255">
        <v>5326</v>
      </c>
      <c r="L255">
        <v>5326</v>
      </c>
      <c r="M255">
        <v>5326</v>
      </c>
      <c r="N255">
        <v>5326</v>
      </c>
      <c r="O255">
        <v>5326</v>
      </c>
      <c r="P255">
        <v>5326</v>
      </c>
      <c r="Q255">
        <v>5326</v>
      </c>
    </row>
    <row r="256" spans="1:17" x14ac:dyDescent="0.25">
      <c r="A256">
        <v>4</v>
      </c>
      <c r="B256">
        <v>3</v>
      </c>
      <c r="C256">
        <v>2</v>
      </c>
      <c r="D256">
        <v>2</v>
      </c>
      <c r="E256">
        <v>5100</v>
      </c>
      <c r="F256">
        <v>5100</v>
      </c>
      <c r="G256">
        <v>5100</v>
      </c>
      <c r="H256">
        <v>5100</v>
      </c>
      <c r="I256">
        <v>5100</v>
      </c>
      <c r="J256">
        <v>5100</v>
      </c>
      <c r="K256">
        <v>5100</v>
      </c>
      <c r="L256">
        <v>5100</v>
      </c>
      <c r="M256">
        <v>5100</v>
      </c>
      <c r="N256">
        <v>5100</v>
      </c>
      <c r="O256">
        <v>5100</v>
      </c>
      <c r="P256">
        <v>5100</v>
      </c>
      <c r="Q256">
        <v>5100</v>
      </c>
    </row>
    <row r="257" spans="1:17" x14ac:dyDescent="0.25">
      <c r="A257">
        <v>4</v>
      </c>
      <c r="B257">
        <v>3</v>
      </c>
      <c r="C257">
        <v>3</v>
      </c>
      <c r="D257">
        <v>1</v>
      </c>
      <c r="E257">
        <v>6965.02</v>
      </c>
      <c r="F257">
        <v>6965.02</v>
      </c>
      <c r="G257">
        <v>6965.02</v>
      </c>
      <c r="H257">
        <v>6965.02</v>
      </c>
      <c r="I257">
        <v>6965.02</v>
      </c>
      <c r="J257">
        <v>6965.02</v>
      </c>
      <c r="K257">
        <v>6965.02</v>
      </c>
      <c r="L257">
        <v>6965.02</v>
      </c>
      <c r="M257">
        <v>6965.02</v>
      </c>
      <c r="N257">
        <v>6965.02</v>
      </c>
      <c r="O257">
        <v>6965.02</v>
      </c>
      <c r="P257">
        <v>6965.02</v>
      </c>
      <c r="Q257">
        <v>6965.02</v>
      </c>
    </row>
    <row r="258" spans="1:17" x14ac:dyDescent="0.25">
      <c r="A258">
        <v>4</v>
      </c>
      <c r="B258">
        <v>3</v>
      </c>
      <c r="C258">
        <v>4</v>
      </c>
      <c r="D258">
        <v>2</v>
      </c>
      <c r="E258">
        <v>7965</v>
      </c>
      <c r="F258">
        <v>7965</v>
      </c>
      <c r="G258">
        <v>7965</v>
      </c>
      <c r="H258">
        <v>7965</v>
      </c>
      <c r="I258">
        <v>7965</v>
      </c>
      <c r="J258">
        <v>7965</v>
      </c>
      <c r="K258">
        <v>7965</v>
      </c>
      <c r="L258">
        <v>7965</v>
      </c>
      <c r="M258">
        <v>7965</v>
      </c>
      <c r="N258">
        <v>7965</v>
      </c>
      <c r="O258">
        <v>7965</v>
      </c>
      <c r="P258">
        <v>7965</v>
      </c>
      <c r="Q258">
        <v>7965</v>
      </c>
    </row>
    <row r="259" spans="1:17" x14ac:dyDescent="0.25">
      <c r="A259">
        <v>4</v>
      </c>
      <c r="B259">
        <v>5</v>
      </c>
      <c r="C259">
        <v>1</v>
      </c>
      <c r="D259">
        <v>1</v>
      </c>
      <c r="E259">
        <v>2310</v>
      </c>
      <c r="F259">
        <v>2310</v>
      </c>
      <c r="G259">
        <v>2310</v>
      </c>
      <c r="H259">
        <v>2310</v>
      </c>
      <c r="I259">
        <v>2310</v>
      </c>
      <c r="J259">
        <v>2310</v>
      </c>
      <c r="K259">
        <v>2310</v>
      </c>
      <c r="L259">
        <v>2310</v>
      </c>
      <c r="M259">
        <v>2310</v>
      </c>
      <c r="N259">
        <v>2310</v>
      </c>
      <c r="O259">
        <v>2310</v>
      </c>
      <c r="P259">
        <v>2310</v>
      </c>
      <c r="Q259">
        <v>2310</v>
      </c>
    </row>
    <row r="260" spans="1:17" x14ac:dyDescent="0.25">
      <c r="A260">
        <v>4</v>
      </c>
      <c r="B260">
        <v>5</v>
      </c>
      <c r="C260">
        <v>2</v>
      </c>
      <c r="D260">
        <v>2</v>
      </c>
      <c r="E260">
        <v>3100</v>
      </c>
      <c r="F260">
        <v>3100</v>
      </c>
      <c r="G260">
        <v>3100</v>
      </c>
      <c r="H260">
        <v>3100</v>
      </c>
      <c r="I260">
        <v>3100</v>
      </c>
      <c r="J260">
        <v>3100</v>
      </c>
      <c r="K260">
        <v>3100</v>
      </c>
      <c r="L260">
        <v>3100</v>
      </c>
      <c r="M260">
        <v>3100</v>
      </c>
      <c r="N260">
        <v>3100</v>
      </c>
      <c r="O260">
        <v>3100</v>
      </c>
      <c r="P260">
        <v>3100</v>
      </c>
      <c r="Q260">
        <v>3100</v>
      </c>
    </row>
    <row r="261" spans="1:17" x14ac:dyDescent="0.25">
      <c r="A261">
        <v>4</v>
      </c>
      <c r="B261">
        <v>5</v>
      </c>
      <c r="C261">
        <v>3</v>
      </c>
      <c r="D261">
        <v>1</v>
      </c>
      <c r="E261">
        <v>2970</v>
      </c>
      <c r="F261">
        <v>2970</v>
      </c>
      <c r="G261">
        <v>2970</v>
      </c>
      <c r="H261">
        <v>2970</v>
      </c>
      <c r="I261">
        <v>2970</v>
      </c>
      <c r="J261">
        <v>2970</v>
      </c>
      <c r="K261">
        <v>2970</v>
      </c>
      <c r="L261">
        <v>2970</v>
      </c>
      <c r="M261">
        <v>2970</v>
      </c>
      <c r="N261">
        <v>2970</v>
      </c>
      <c r="O261">
        <v>2970</v>
      </c>
      <c r="P261">
        <v>2970</v>
      </c>
      <c r="Q261">
        <v>2970</v>
      </c>
    </row>
    <row r="262" spans="1:17" x14ac:dyDescent="0.25">
      <c r="A262">
        <v>4</v>
      </c>
      <c r="B262">
        <v>5</v>
      </c>
      <c r="C262">
        <v>4</v>
      </c>
      <c r="D262">
        <v>2</v>
      </c>
      <c r="E262">
        <v>5170</v>
      </c>
      <c r="F262">
        <v>5170</v>
      </c>
      <c r="G262">
        <v>5170</v>
      </c>
      <c r="H262">
        <v>5170</v>
      </c>
      <c r="I262">
        <v>5170</v>
      </c>
      <c r="J262">
        <v>5170</v>
      </c>
      <c r="K262">
        <v>5170</v>
      </c>
      <c r="L262">
        <v>5170</v>
      </c>
      <c r="M262">
        <v>5170</v>
      </c>
      <c r="N262">
        <v>5170</v>
      </c>
      <c r="O262">
        <v>5170</v>
      </c>
      <c r="P262">
        <v>5170</v>
      </c>
      <c r="Q262">
        <v>5170</v>
      </c>
    </row>
    <row r="263" spans="1:17" x14ac:dyDescent="0.25">
      <c r="A263">
        <v>5</v>
      </c>
      <c r="B263">
        <v>1</v>
      </c>
      <c r="C263">
        <v>1</v>
      </c>
      <c r="D263">
        <v>1</v>
      </c>
      <c r="E263">
        <v>8910</v>
      </c>
      <c r="F263">
        <v>8910</v>
      </c>
      <c r="G263">
        <v>8910</v>
      </c>
      <c r="H263">
        <v>8910</v>
      </c>
      <c r="I263">
        <v>8910</v>
      </c>
      <c r="J263">
        <v>8910</v>
      </c>
      <c r="K263">
        <v>8910</v>
      </c>
      <c r="L263">
        <v>8910</v>
      </c>
      <c r="M263">
        <v>8910</v>
      </c>
      <c r="N263">
        <v>8910</v>
      </c>
      <c r="O263">
        <v>8910</v>
      </c>
      <c r="P263">
        <v>8910</v>
      </c>
      <c r="Q263">
        <v>8910</v>
      </c>
    </row>
    <row r="264" spans="1:17" x14ac:dyDescent="0.25">
      <c r="A264">
        <v>5</v>
      </c>
      <c r="B264">
        <v>1</v>
      </c>
      <c r="C264">
        <v>3</v>
      </c>
      <c r="D264">
        <v>1</v>
      </c>
      <c r="E264">
        <v>10450</v>
      </c>
      <c r="F264">
        <v>10450</v>
      </c>
      <c r="G264">
        <v>10450</v>
      </c>
      <c r="H264">
        <v>10450</v>
      </c>
      <c r="I264">
        <v>10450</v>
      </c>
      <c r="J264">
        <v>10450</v>
      </c>
      <c r="K264">
        <v>10450</v>
      </c>
      <c r="L264">
        <v>10450</v>
      </c>
      <c r="M264">
        <v>10450</v>
      </c>
      <c r="N264">
        <v>10450</v>
      </c>
      <c r="O264">
        <v>10450</v>
      </c>
      <c r="P264">
        <v>10450</v>
      </c>
      <c r="Q264">
        <v>10450</v>
      </c>
    </row>
    <row r="265" spans="1:17" x14ac:dyDescent="0.25">
      <c r="A265">
        <v>5</v>
      </c>
      <c r="B265">
        <v>1</v>
      </c>
      <c r="C265">
        <v>4</v>
      </c>
      <c r="D265">
        <v>2</v>
      </c>
      <c r="E265">
        <v>12650</v>
      </c>
      <c r="F265">
        <v>12650</v>
      </c>
      <c r="G265">
        <v>12650</v>
      </c>
      <c r="H265">
        <v>12650</v>
      </c>
      <c r="I265">
        <v>12650</v>
      </c>
      <c r="J265">
        <v>12650</v>
      </c>
      <c r="K265">
        <v>12650</v>
      </c>
      <c r="L265">
        <v>12650</v>
      </c>
      <c r="M265">
        <v>12650</v>
      </c>
      <c r="N265">
        <v>12650</v>
      </c>
      <c r="O265">
        <v>12650</v>
      </c>
      <c r="P265">
        <v>12650</v>
      </c>
      <c r="Q265">
        <v>12650</v>
      </c>
    </row>
    <row r="266" spans="1:17" x14ac:dyDescent="0.25">
      <c r="A266">
        <v>5</v>
      </c>
      <c r="B266">
        <v>2</v>
      </c>
      <c r="C266">
        <v>1</v>
      </c>
      <c r="D266">
        <v>1</v>
      </c>
      <c r="E266">
        <v>7150</v>
      </c>
      <c r="F266">
        <v>7150</v>
      </c>
      <c r="G266">
        <v>7150</v>
      </c>
      <c r="H266">
        <v>7150</v>
      </c>
      <c r="I266">
        <v>7150</v>
      </c>
      <c r="J266">
        <v>7150</v>
      </c>
      <c r="K266">
        <v>7150</v>
      </c>
      <c r="L266">
        <v>7150</v>
      </c>
      <c r="M266">
        <v>7150</v>
      </c>
      <c r="N266">
        <v>7150</v>
      </c>
      <c r="O266">
        <v>7150</v>
      </c>
      <c r="P266">
        <v>7150</v>
      </c>
      <c r="Q266">
        <v>7150</v>
      </c>
    </row>
    <row r="267" spans="1:17" x14ac:dyDescent="0.25">
      <c r="A267">
        <v>5</v>
      </c>
      <c r="B267">
        <v>2</v>
      </c>
      <c r="C267">
        <v>3</v>
      </c>
      <c r="D267">
        <v>1</v>
      </c>
      <c r="E267">
        <v>8030</v>
      </c>
      <c r="F267">
        <v>8030</v>
      </c>
      <c r="G267">
        <v>8030</v>
      </c>
      <c r="H267">
        <v>8030</v>
      </c>
      <c r="I267">
        <v>8030</v>
      </c>
      <c r="J267">
        <v>8030</v>
      </c>
      <c r="K267">
        <v>8030</v>
      </c>
      <c r="L267">
        <v>8030</v>
      </c>
      <c r="M267">
        <v>8030</v>
      </c>
      <c r="N267">
        <v>8030</v>
      </c>
      <c r="O267">
        <v>8030</v>
      </c>
      <c r="P267">
        <v>8030</v>
      </c>
      <c r="Q267">
        <v>8030</v>
      </c>
    </row>
    <row r="268" spans="1:17" x14ac:dyDescent="0.25">
      <c r="A268">
        <v>5</v>
      </c>
      <c r="B268">
        <v>2</v>
      </c>
      <c r="C268">
        <v>4</v>
      </c>
      <c r="D268">
        <v>2</v>
      </c>
      <c r="E268">
        <v>10230</v>
      </c>
      <c r="F268">
        <v>10230</v>
      </c>
      <c r="G268">
        <v>10230</v>
      </c>
      <c r="H268">
        <v>10230</v>
      </c>
      <c r="I268">
        <v>10230</v>
      </c>
      <c r="J268">
        <v>10230</v>
      </c>
      <c r="K268">
        <v>10230</v>
      </c>
      <c r="L268">
        <v>10230</v>
      </c>
      <c r="M268">
        <v>10230</v>
      </c>
      <c r="N268">
        <v>10230</v>
      </c>
      <c r="O268">
        <v>10230</v>
      </c>
      <c r="P268">
        <v>10230</v>
      </c>
      <c r="Q268">
        <v>10230</v>
      </c>
    </row>
    <row r="269" spans="1:17" x14ac:dyDescent="0.25">
      <c r="A269">
        <v>5</v>
      </c>
      <c r="B269">
        <v>3</v>
      </c>
      <c r="C269">
        <v>1</v>
      </c>
      <c r="D269">
        <v>1</v>
      </c>
      <c r="E269">
        <v>7920</v>
      </c>
      <c r="F269">
        <v>7920</v>
      </c>
      <c r="G269">
        <v>7920</v>
      </c>
      <c r="H269">
        <v>7920</v>
      </c>
      <c r="I269">
        <v>7920</v>
      </c>
      <c r="J269">
        <v>7920</v>
      </c>
      <c r="K269">
        <v>7920</v>
      </c>
      <c r="L269">
        <v>7920</v>
      </c>
      <c r="M269">
        <v>7920</v>
      </c>
      <c r="N269">
        <v>7920</v>
      </c>
      <c r="O269">
        <v>7920</v>
      </c>
      <c r="P269">
        <v>7920</v>
      </c>
      <c r="Q269">
        <v>7920</v>
      </c>
    </row>
    <row r="270" spans="1:17" x14ac:dyDescent="0.25">
      <c r="A270">
        <v>5</v>
      </c>
      <c r="B270">
        <v>3</v>
      </c>
      <c r="C270">
        <v>2</v>
      </c>
      <c r="D270">
        <v>2</v>
      </c>
      <c r="E270">
        <v>5200</v>
      </c>
      <c r="F270">
        <v>5200</v>
      </c>
      <c r="G270">
        <v>5200</v>
      </c>
      <c r="H270">
        <v>5200</v>
      </c>
      <c r="I270">
        <v>5200</v>
      </c>
      <c r="J270">
        <v>5200</v>
      </c>
      <c r="K270">
        <v>5200</v>
      </c>
      <c r="L270">
        <v>5200</v>
      </c>
      <c r="M270">
        <v>5200</v>
      </c>
      <c r="N270">
        <v>5200</v>
      </c>
      <c r="O270">
        <v>5200</v>
      </c>
      <c r="P270">
        <v>5200</v>
      </c>
      <c r="Q270">
        <v>5200</v>
      </c>
    </row>
    <row r="271" spans="1:17" x14ac:dyDescent="0.25">
      <c r="A271">
        <v>5</v>
      </c>
      <c r="B271">
        <v>3</v>
      </c>
      <c r="C271">
        <v>3</v>
      </c>
      <c r="D271">
        <v>1</v>
      </c>
      <c r="E271">
        <v>8580</v>
      </c>
      <c r="F271">
        <v>8580</v>
      </c>
      <c r="G271">
        <v>8580</v>
      </c>
      <c r="H271">
        <v>8580</v>
      </c>
      <c r="I271">
        <v>8580</v>
      </c>
      <c r="J271">
        <v>8580</v>
      </c>
      <c r="K271">
        <v>8580</v>
      </c>
      <c r="L271">
        <v>8580</v>
      </c>
      <c r="M271">
        <v>8580</v>
      </c>
      <c r="N271">
        <v>8580</v>
      </c>
      <c r="O271">
        <v>8580</v>
      </c>
      <c r="P271">
        <v>8580</v>
      </c>
      <c r="Q271">
        <v>8580</v>
      </c>
    </row>
    <row r="272" spans="1:17" x14ac:dyDescent="0.25">
      <c r="A272">
        <v>5</v>
      </c>
      <c r="B272">
        <v>3</v>
      </c>
      <c r="C272">
        <v>4</v>
      </c>
      <c r="D272">
        <v>2</v>
      </c>
      <c r="E272">
        <v>10780</v>
      </c>
      <c r="F272">
        <v>10780</v>
      </c>
      <c r="G272">
        <v>10780</v>
      </c>
      <c r="H272">
        <v>10780</v>
      </c>
      <c r="I272">
        <v>10780</v>
      </c>
      <c r="J272">
        <v>10780</v>
      </c>
      <c r="K272">
        <v>10780</v>
      </c>
      <c r="L272">
        <v>10780</v>
      </c>
      <c r="M272">
        <v>10780</v>
      </c>
      <c r="N272">
        <v>10780</v>
      </c>
      <c r="O272">
        <v>10780</v>
      </c>
      <c r="P272">
        <v>10780</v>
      </c>
      <c r="Q272">
        <v>10780</v>
      </c>
    </row>
    <row r="273" spans="1:18" x14ac:dyDescent="0.25">
      <c r="A273">
        <v>5</v>
      </c>
      <c r="B273">
        <v>4</v>
      </c>
      <c r="C273">
        <v>1</v>
      </c>
      <c r="D273">
        <v>1</v>
      </c>
      <c r="E273">
        <v>2000</v>
      </c>
      <c r="F273">
        <v>2000</v>
      </c>
      <c r="G273">
        <v>2000</v>
      </c>
      <c r="H273">
        <v>2000</v>
      </c>
      <c r="I273">
        <v>2000</v>
      </c>
      <c r="J273">
        <v>2000</v>
      </c>
      <c r="K273">
        <v>2000</v>
      </c>
      <c r="L273">
        <v>2000</v>
      </c>
      <c r="M273">
        <v>2000</v>
      </c>
      <c r="N273">
        <v>2000</v>
      </c>
      <c r="O273">
        <v>2000</v>
      </c>
      <c r="P273">
        <v>2000</v>
      </c>
      <c r="Q273">
        <v>2000</v>
      </c>
    </row>
    <row r="274" spans="1:18" x14ac:dyDescent="0.25">
      <c r="A274">
        <v>5</v>
      </c>
      <c r="B274">
        <v>4</v>
      </c>
      <c r="C274">
        <v>2</v>
      </c>
      <c r="D274">
        <v>2</v>
      </c>
      <c r="E274">
        <v>4400</v>
      </c>
      <c r="F274">
        <v>4400</v>
      </c>
      <c r="G274">
        <v>4400</v>
      </c>
      <c r="H274">
        <v>4400</v>
      </c>
      <c r="I274">
        <v>4400</v>
      </c>
      <c r="J274">
        <v>4400</v>
      </c>
      <c r="K274">
        <v>4400</v>
      </c>
      <c r="L274">
        <v>4400</v>
      </c>
      <c r="M274">
        <v>4400</v>
      </c>
      <c r="N274">
        <v>4400</v>
      </c>
      <c r="O274">
        <v>4400</v>
      </c>
      <c r="P274">
        <v>4400</v>
      </c>
      <c r="Q274">
        <v>4400</v>
      </c>
    </row>
    <row r="275" spans="1:18" x14ac:dyDescent="0.25">
      <c r="A275">
        <v>5</v>
      </c>
      <c r="B275">
        <v>4</v>
      </c>
      <c r="C275">
        <v>3</v>
      </c>
      <c r="D275">
        <v>1</v>
      </c>
      <c r="E275">
        <v>2750</v>
      </c>
      <c r="F275">
        <v>2750</v>
      </c>
      <c r="G275">
        <v>2750</v>
      </c>
      <c r="H275">
        <v>2750</v>
      </c>
      <c r="I275">
        <v>2750</v>
      </c>
      <c r="J275">
        <v>2750</v>
      </c>
      <c r="K275">
        <v>2750</v>
      </c>
      <c r="L275">
        <v>2750</v>
      </c>
      <c r="M275">
        <v>2750</v>
      </c>
      <c r="N275">
        <v>2750</v>
      </c>
      <c r="O275">
        <v>2750</v>
      </c>
      <c r="P275">
        <v>2750</v>
      </c>
      <c r="Q275">
        <v>2750</v>
      </c>
    </row>
    <row r="276" spans="1:18" x14ac:dyDescent="0.25">
      <c r="A276">
        <v>5</v>
      </c>
      <c r="B276">
        <v>4</v>
      </c>
      <c r="C276">
        <v>4</v>
      </c>
      <c r="D276">
        <v>2</v>
      </c>
      <c r="E276">
        <v>4950</v>
      </c>
      <c r="F276">
        <v>4950</v>
      </c>
      <c r="G276">
        <v>4950</v>
      </c>
      <c r="H276">
        <v>4950</v>
      </c>
      <c r="I276">
        <v>4950</v>
      </c>
      <c r="J276">
        <v>4950</v>
      </c>
      <c r="K276">
        <v>4950</v>
      </c>
      <c r="L276">
        <v>4950</v>
      </c>
      <c r="M276">
        <v>4950</v>
      </c>
      <c r="N276">
        <v>4950</v>
      </c>
      <c r="O276">
        <v>4950</v>
      </c>
      <c r="P276">
        <v>4950</v>
      </c>
      <c r="Q276">
        <v>4950</v>
      </c>
    </row>
    <row r="279" spans="1:18" x14ac:dyDescent="0.25">
      <c r="A279" t="s">
        <v>150</v>
      </c>
      <c r="E279" t="s">
        <v>80</v>
      </c>
    </row>
    <row r="280" spans="1:18" x14ac:dyDescent="0.25">
      <c r="A280" t="s">
        <v>76</v>
      </c>
      <c r="B280" t="s">
        <v>77</v>
      </c>
      <c r="C280" t="s">
        <v>78</v>
      </c>
      <c r="E280">
        <v>1</v>
      </c>
      <c r="F280">
        <v>2</v>
      </c>
      <c r="G280">
        <v>3</v>
      </c>
      <c r="H280">
        <v>4</v>
      </c>
      <c r="I280">
        <v>5</v>
      </c>
      <c r="J280">
        <v>6</v>
      </c>
      <c r="K280">
        <v>7</v>
      </c>
      <c r="L280">
        <v>8</v>
      </c>
      <c r="M280">
        <v>9</v>
      </c>
      <c r="N280">
        <v>10</v>
      </c>
      <c r="O280">
        <v>11</v>
      </c>
      <c r="P280">
        <v>12</v>
      </c>
      <c r="Q280" t="s">
        <v>158</v>
      </c>
      <c r="R280" t="s">
        <v>159</v>
      </c>
    </row>
    <row r="281" spans="1:18" x14ac:dyDescent="0.25">
      <c r="A281">
        <v>1</v>
      </c>
      <c r="B281">
        <v>1</v>
      </c>
      <c r="C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1</v>
      </c>
      <c r="B282">
        <v>1</v>
      </c>
      <c r="C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1</v>
      </c>
      <c r="B283">
        <v>1</v>
      </c>
      <c r="C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</v>
      </c>
      <c r="B284">
        <v>1</v>
      </c>
      <c r="C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1</v>
      </c>
      <c r="B285">
        <v>2</v>
      </c>
      <c r="C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1</v>
      </c>
      <c r="B286">
        <v>2</v>
      </c>
      <c r="C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1</v>
      </c>
      <c r="B287">
        <v>2</v>
      </c>
      <c r="C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1</v>
      </c>
      <c r="B288">
        <v>2</v>
      </c>
      <c r="C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1</v>
      </c>
      <c r="B289">
        <v>3</v>
      </c>
      <c r="C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</v>
      </c>
      <c r="B290">
        <v>3</v>
      </c>
      <c r="C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</v>
      </c>
      <c r="B291">
        <v>3</v>
      </c>
      <c r="C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1</v>
      </c>
      <c r="B292">
        <v>3</v>
      </c>
      <c r="C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1</v>
      </c>
      <c r="B293">
        <v>4</v>
      </c>
      <c r="C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1</v>
      </c>
      <c r="B294">
        <v>4</v>
      </c>
      <c r="C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4</v>
      </c>
      <c r="C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1</v>
      </c>
      <c r="B296">
        <v>4</v>
      </c>
      <c r="C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5</v>
      </c>
      <c r="C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1</v>
      </c>
      <c r="B298">
        <v>5</v>
      </c>
      <c r="C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</v>
      </c>
      <c r="B299">
        <v>5</v>
      </c>
      <c r="C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5</v>
      </c>
      <c r="C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2</v>
      </c>
      <c r="B301">
        <v>1</v>
      </c>
      <c r="C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2</v>
      </c>
      <c r="B302">
        <v>1</v>
      </c>
      <c r="C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2</v>
      </c>
      <c r="B303">
        <v>1</v>
      </c>
      <c r="C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2</v>
      </c>
      <c r="B304">
        <v>1</v>
      </c>
      <c r="C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2</v>
      </c>
      <c r="B305">
        <v>2</v>
      </c>
      <c r="C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2</v>
      </c>
      <c r="B306">
        <v>2</v>
      </c>
      <c r="C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2</v>
      </c>
      <c r="B307">
        <v>2</v>
      </c>
      <c r="C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2</v>
      </c>
      <c r="B308">
        <v>2</v>
      </c>
      <c r="C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2</v>
      </c>
      <c r="B309">
        <v>3</v>
      </c>
      <c r="C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2</v>
      </c>
      <c r="B310">
        <v>3</v>
      </c>
      <c r="C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2</v>
      </c>
      <c r="B311">
        <v>3</v>
      </c>
      <c r="C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2</v>
      </c>
      <c r="B312">
        <v>3</v>
      </c>
      <c r="C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2</v>
      </c>
      <c r="B313">
        <v>4</v>
      </c>
      <c r="C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2</v>
      </c>
      <c r="B314">
        <v>4</v>
      </c>
      <c r="C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2</v>
      </c>
      <c r="B315">
        <v>4</v>
      </c>
      <c r="C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2</v>
      </c>
      <c r="B316">
        <v>4</v>
      </c>
      <c r="C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2</v>
      </c>
      <c r="B317">
        <v>5</v>
      </c>
      <c r="C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2</v>
      </c>
      <c r="B318">
        <v>5</v>
      </c>
      <c r="C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2</v>
      </c>
      <c r="B319">
        <v>5</v>
      </c>
      <c r="C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2</v>
      </c>
      <c r="B320">
        <v>5</v>
      </c>
      <c r="C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</v>
      </c>
      <c r="B321">
        <v>1</v>
      </c>
      <c r="C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</v>
      </c>
      <c r="B322">
        <v>1</v>
      </c>
      <c r="C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</v>
      </c>
      <c r="B323">
        <v>1</v>
      </c>
      <c r="C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</v>
      </c>
      <c r="B324">
        <v>1</v>
      </c>
      <c r="C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</v>
      </c>
      <c r="B325">
        <v>2</v>
      </c>
      <c r="C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</v>
      </c>
      <c r="B326">
        <v>2</v>
      </c>
      <c r="C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</v>
      </c>
      <c r="B327">
        <v>2</v>
      </c>
      <c r="C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</v>
      </c>
      <c r="B328">
        <v>2</v>
      </c>
      <c r="C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</v>
      </c>
      <c r="B329">
        <v>3</v>
      </c>
      <c r="C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</v>
      </c>
      <c r="B330">
        <v>3</v>
      </c>
      <c r="C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3</v>
      </c>
      <c r="C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</v>
      </c>
      <c r="B332">
        <v>3</v>
      </c>
      <c r="C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</v>
      </c>
      <c r="B333">
        <v>4</v>
      </c>
      <c r="C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</v>
      </c>
      <c r="B334">
        <v>4</v>
      </c>
      <c r="C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</v>
      </c>
      <c r="B335">
        <v>4</v>
      </c>
      <c r="C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</v>
      </c>
      <c r="B336">
        <v>4</v>
      </c>
      <c r="C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5</v>
      </c>
      <c r="C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</v>
      </c>
      <c r="B338">
        <v>5</v>
      </c>
      <c r="C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5</v>
      </c>
      <c r="C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</v>
      </c>
      <c r="B340">
        <v>5</v>
      </c>
      <c r="C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</v>
      </c>
      <c r="B341">
        <v>1</v>
      </c>
      <c r="C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</v>
      </c>
      <c r="B342">
        <v>1</v>
      </c>
      <c r="C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</v>
      </c>
      <c r="B343">
        <v>1</v>
      </c>
      <c r="C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</v>
      </c>
      <c r="B344">
        <v>1</v>
      </c>
      <c r="C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2</v>
      </c>
      <c r="C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</v>
      </c>
      <c r="B347">
        <v>2</v>
      </c>
      <c r="C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2</v>
      </c>
      <c r="C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</v>
      </c>
      <c r="B349">
        <v>3</v>
      </c>
      <c r="C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</v>
      </c>
      <c r="B350">
        <v>3</v>
      </c>
      <c r="C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</v>
      </c>
      <c r="B351">
        <v>3</v>
      </c>
      <c r="C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</v>
      </c>
      <c r="B352">
        <v>3</v>
      </c>
      <c r="C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</v>
      </c>
      <c r="B353">
        <v>4</v>
      </c>
      <c r="C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</v>
      </c>
      <c r="B354">
        <v>4</v>
      </c>
      <c r="C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</v>
      </c>
      <c r="B355">
        <v>4</v>
      </c>
      <c r="C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</v>
      </c>
      <c r="B356">
        <v>4</v>
      </c>
      <c r="C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</v>
      </c>
      <c r="B357">
        <v>5</v>
      </c>
      <c r="C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</v>
      </c>
      <c r="B358">
        <v>5</v>
      </c>
      <c r="C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</v>
      </c>
      <c r="B359">
        <v>5</v>
      </c>
      <c r="C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</v>
      </c>
      <c r="B360">
        <v>5</v>
      </c>
      <c r="C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5</v>
      </c>
      <c r="B361">
        <v>1</v>
      </c>
      <c r="C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5</v>
      </c>
      <c r="B362">
        <v>1</v>
      </c>
      <c r="C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5</v>
      </c>
      <c r="B363">
        <v>1</v>
      </c>
      <c r="C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5</v>
      </c>
      <c r="B364">
        <v>1</v>
      </c>
      <c r="C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</v>
      </c>
      <c r="B365">
        <v>2</v>
      </c>
      <c r="C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</v>
      </c>
      <c r="B366">
        <v>2</v>
      </c>
      <c r="C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</v>
      </c>
      <c r="B367">
        <v>2</v>
      </c>
      <c r="C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</v>
      </c>
      <c r="B368">
        <v>2</v>
      </c>
      <c r="C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</v>
      </c>
      <c r="B369">
        <v>3</v>
      </c>
      <c r="C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</v>
      </c>
      <c r="B370">
        <v>3</v>
      </c>
      <c r="C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</v>
      </c>
      <c r="B371">
        <v>3</v>
      </c>
      <c r="C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</v>
      </c>
      <c r="B372">
        <v>3</v>
      </c>
      <c r="C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</v>
      </c>
      <c r="B373">
        <v>4</v>
      </c>
      <c r="C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</v>
      </c>
      <c r="B374">
        <v>4</v>
      </c>
      <c r="C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</v>
      </c>
      <c r="B375">
        <v>4</v>
      </c>
      <c r="C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</v>
      </c>
      <c r="B376">
        <v>4</v>
      </c>
      <c r="C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</v>
      </c>
      <c r="B377">
        <v>5</v>
      </c>
      <c r="C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</v>
      </c>
      <c r="B378">
        <v>5</v>
      </c>
      <c r="C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</v>
      </c>
      <c r="B379">
        <v>5</v>
      </c>
      <c r="C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</v>
      </c>
      <c r="B380">
        <v>5</v>
      </c>
      <c r="C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3" spans="1:18" x14ac:dyDescent="0.25">
      <c r="A383" t="s">
        <v>160</v>
      </c>
      <c r="E383" t="s">
        <v>80</v>
      </c>
    </row>
    <row r="384" spans="1:18" x14ac:dyDescent="0.25">
      <c r="A384" t="s">
        <v>113</v>
      </c>
      <c r="E384">
        <v>1</v>
      </c>
      <c r="F384">
        <v>2</v>
      </c>
      <c r="G384">
        <v>3</v>
      </c>
      <c r="H384">
        <v>4</v>
      </c>
      <c r="I384">
        <v>5</v>
      </c>
      <c r="J384">
        <v>6</v>
      </c>
      <c r="K384">
        <v>7</v>
      </c>
      <c r="L384">
        <v>8</v>
      </c>
      <c r="M384">
        <v>9</v>
      </c>
      <c r="N384">
        <v>10</v>
      </c>
      <c r="O384">
        <v>11</v>
      </c>
      <c r="P384">
        <v>12</v>
      </c>
    </row>
    <row r="385" spans="1:17" x14ac:dyDescent="0.25">
      <c r="A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7" x14ac:dyDescent="0.25">
      <c r="A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7" x14ac:dyDescent="0.25">
      <c r="A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7" x14ac:dyDescent="0.25">
      <c r="A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7" x14ac:dyDescent="0.25">
      <c r="A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7" x14ac:dyDescent="0.25">
      <c r="A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7" x14ac:dyDescent="0.25">
      <c r="A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7" x14ac:dyDescent="0.25">
      <c r="A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7" x14ac:dyDescent="0.25">
      <c r="A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7" x14ac:dyDescent="0.25">
      <c r="A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7" spans="1:17" x14ac:dyDescent="0.25">
      <c r="A397" t="s">
        <v>161</v>
      </c>
      <c r="E397" t="s">
        <v>80</v>
      </c>
    </row>
    <row r="398" spans="1:17" x14ac:dyDescent="0.25">
      <c r="A398" t="s">
        <v>76</v>
      </c>
      <c r="B398" t="s">
        <v>78</v>
      </c>
      <c r="E398">
        <v>1</v>
      </c>
      <c r="F398">
        <v>2</v>
      </c>
      <c r="G398">
        <v>3</v>
      </c>
      <c r="H398">
        <v>4</v>
      </c>
      <c r="I398">
        <v>5</v>
      </c>
      <c r="J398">
        <v>6</v>
      </c>
      <c r="K398">
        <v>7</v>
      </c>
      <c r="L398">
        <v>8</v>
      </c>
      <c r="M398">
        <v>9</v>
      </c>
      <c r="N398">
        <v>10</v>
      </c>
      <c r="O398">
        <v>11</v>
      </c>
      <c r="P398">
        <v>12</v>
      </c>
      <c r="Q398" t="s">
        <v>162</v>
      </c>
    </row>
    <row r="399" spans="1:17" x14ac:dyDescent="0.25">
      <c r="A399">
        <v>1</v>
      </c>
      <c r="B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1</v>
      </c>
      <c r="B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1</v>
      </c>
      <c r="B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1</v>
      </c>
      <c r="B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2</v>
      </c>
      <c r="B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2</v>
      </c>
      <c r="B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2</v>
      </c>
      <c r="B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2</v>
      </c>
      <c r="B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3</v>
      </c>
      <c r="B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3</v>
      </c>
      <c r="B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3</v>
      </c>
      <c r="B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3</v>
      </c>
      <c r="B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</v>
      </c>
      <c r="B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</v>
      </c>
      <c r="B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</v>
      </c>
      <c r="B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</v>
      </c>
      <c r="B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5</v>
      </c>
      <c r="B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5</v>
      </c>
      <c r="B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5</v>
      </c>
      <c r="B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5</v>
      </c>
      <c r="B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21" spans="1:17" x14ac:dyDescent="0.25">
      <c r="A421" t="s">
        <v>163</v>
      </c>
      <c r="E421" t="s">
        <v>80</v>
      </c>
    </row>
    <row r="422" spans="1:17" x14ac:dyDescent="0.25">
      <c r="A422" t="s">
        <v>76</v>
      </c>
      <c r="B422" t="s">
        <v>78</v>
      </c>
      <c r="E422">
        <v>1</v>
      </c>
      <c r="F422">
        <v>2</v>
      </c>
      <c r="G422">
        <v>3</v>
      </c>
      <c r="H422">
        <v>4</v>
      </c>
      <c r="I422">
        <v>5</v>
      </c>
      <c r="J422">
        <v>6</v>
      </c>
      <c r="K422">
        <v>7</v>
      </c>
      <c r="L422">
        <v>8</v>
      </c>
      <c r="M422">
        <v>9</v>
      </c>
      <c r="N422">
        <v>10</v>
      </c>
      <c r="O422">
        <v>11</v>
      </c>
      <c r="P422">
        <v>12</v>
      </c>
      <c r="Q422" t="s">
        <v>162</v>
      </c>
    </row>
    <row r="423" spans="1:17" x14ac:dyDescent="0.25">
      <c r="A423">
        <v>1</v>
      </c>
      <c r="B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1</v>
      </c>
      <c r="B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1</v>
      </c>
      <c r="B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1</v>
      </c>
      <c r="B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2</v>
      </c>
      <c r="B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2</v>
      </c>
      <c r="B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2</v>
      </c>
      <c r="B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2</v>
      </c>
      <c r="B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3</v>
      </c>
      <c r="B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3</v>
      </c>
      <c r="B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3</v>
      </c>
      <c r="B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3</v>
      </c>
      <c r="B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</v>
      </c>
      <c r="B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</v>
      </c>
      <c r="B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</v>
      </c>
      <c r="B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</v>
      </c>
      <c r="B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5</v>
      </c>
      <c r="B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5</v>
      </c>
      <c r="B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5</v>
      </c>
      <c r="B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5</v>
      </c>
      <c r="B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5" spans="1:17" x14ac:dyDescent="0.25">
      <c r="A445" t="s">
        <v>164</v>
      </c>
      <c r="E445" t="s">
        <v>80</v>
      </c>
    </row>
    <row r="446" spans="1:17" x14ac:dyDescent="0.25">
      <c r="A446" t="s">
        <v>76</v>
      </c>
      <c r="B446" t="s">
        <v>78</v>
      </c>
      <c r="E446">
        <v>1</v>
      </c>
      <c r="F446">
        <v>2</v>
      </c>
      <c r="G446">
        <v>3</v>
      </c>
      <c r="H446">
        <v>4</v>
      </c>
      <c r="I446">
        <v>5</v>
      </c>
      <c r="J446">
        <v>6</v>
      </c>
      <c r="K446">
        <v>7</v>
      </c>
      <c r="L446">
        <v>8</v>
      </c>
      <c r="M446">
        <v>9</v>
      </c>
      <c r="N446">
        <v>10</v>
      </c>
      <c r="O446">
        <v>11</v>
      </c>
      <c r="P446">
        <v>12</v>
      </c>
      <c r="Q446" t="s">
        <v>162</v>
      </c>
    </row>
    <row r="447" spans="1:17" x14ac:dyDescent="0.25">
      <c r="A447">
        <v>1</v>
      </c>
      <c r="B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1</v>
      </c>
      <c r="B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1</v>
      </c>
      <c r="B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1</v>
      </c>
      <c r="B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2</v>
      </c>
      <c r="B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2</v>
      </c>
      <c r="B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2</v>
      </c>
      <c r="B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2</v>
      </c>
      <c r="B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3</v>
      </c>
      <c r="B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3</v>
      </c>
      <c r="B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3</v>
      </c>
      <c r="B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3</v>
      </c>
      <c r="B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</v>
      </c>
      <c r="B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</v>
      </c>
      <c r="B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</v>
      </c>
      <c r="B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</v>
      </c>
      <c r="B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5</v>
      </c>
      <c r="B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5</v>
      </c>
      <c r="B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5</v>
      </c>
      <c r="B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5</v>
      </c>
      <c r="B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8C29C-EFDC-4696-A69F-95489F35B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INDEX</vt:lpstr>
      <vt:lpstr>Portos</vt:lpstr>
      <vt:lpstr>Fretes</vt:lpstr>
      <vt:lpstr>Conteiners</vt:lpstr>
      <vt:lpstr>Rota</vt:lpstr>
      <vt:lpstr>Demanda</vt:lpstr>
      <vt:lpstr>Parametros</vt:lpstr>
      <vt:lpstr>PAR CF</vt:lpstr>
      <vt:lpstr>PAR CE</vt:lpstr>
      <vt:lpstr>PAR CS</vt:lpstr>
      <vt:lpstr>PAR CR</vt:lpstr>
      <vt:lpstr>PAR CM</vt:lpstr>
      <vt:lpstr>PAR RF</vt:lpstr>
      <vt:lpstr>PAR E0</vt:lpstr>
      <vt:lpstr>PAR WF</vt:lpstr>
      <vt:lpstr>PAR WE</vt:lpstr>
      <vt:lpstr>PAR PX</vt:lpstr>
      <vt:lpstr>PAR PI</vt:lpstr>
      <vt:lpstr>PAR SF</vt:lpstr>
      <vt:lpstr>PAR SE</vt:lpstr>
      <vt:lpstr>PAR TR</vt:lpstr>
      <vt:lpstr>PAR H</vt:lpstr>
      <vt:lpstr>PAR M</vt:lpstr>
      <vt:lpstr>PAR NV</vt:lpstr>
      <vt:lpstr>PAR VC</vt:lpstr>
      <vt:lpstr>PAR NT</vt:lpstr>
      <vt:lpstr>PAR ND</vt:lpstr>
      <vt:lpstr>PAR NP</vt:lpstr>
      <vt:lpstr>PAR NF</vt:lpstr>
      <vt:lpstr>PAR NE</vt:lpstr>
      <vt:lpstr>PAR NC</vt:lpstr>
      <vt:lpstr>PAR G</vt:lpstr>
      <vt:lpstr>PAR Q</vt:lpstr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Celso M Hino;Gustavo Costa</dc:creator>
  <dc:description/>
  <cp:lastModifiedBy>Enzo Gomes</cp:lastModifiedBy>
  <cp:revision>2</cp:revision>
  <dcterms:created xsi:type="dcterms:W3CDTF">2005-07-12T23:30:18Z</dcterms:created>
  <dcterms:modified xsi:type="dcterms:W3CDTF">2024-11-11T23:34:32Z</dcterms:modified>
  <dc:language>en-US</dc:language>
</cp:coreProperties>
</file>