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autoCompressPictures="0"/>
  <mc:AlternateContent xmlns:mc="http://schemas.openxmlformats.org/markup-compatibility/2006">
    <mc:Choice Requires="x15">
      <x15ac:absPath xmlns:x15ac="http://schemas.microsoft.com/office/spreadsheetml/2010/11/ac" url="C:\Users\Vincenzo\Desktop\UNISA\GPS\BookClub_DOC\"/>
    </mc:Choice>
  </mc:AlternateContent>
  <xr:revisionPtr revIDLastSave="0" documentId="13_ncr:1_{C8100586-408B-424A-B944-72648288AB94}" xr6:coauthVersionLast="47" xr6:coauthVersionMax="47" xr10:uidLastSave="{00000000-0000-0000-0000-000000000000}"/>
  <bookViews>
    <workbookView xWindow="-108" yWindow="-108" windowWidth="23256" windowHeight="12576" tabRatio="26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3" l="1"/>
  <c r="E5" i="3"/>
  <c r="D5" i="3"/>
  <c r="D9" i="3" s="1"/>
  <c r="C5" i="3"/>
  <c r="C9" i="3" s="1"/>
  <c r="B5" i="3"/>
  <c r="B9" i="3" s="1"/>
  <c r="B11" i="3" l="1"/>
  <c r="B12" i="3"/>
  <c r="F9" i="3"/>
  <c r="F12" i="3"/>
  <c r="F10" i="3"/>
  <c r="F11" i="3"/>
  <c r="D12" i="3"/>
  <c r="B10" i="3"/>
  <c r="D10" i="3"/>
  <c r="D11" i="3"/>
  <c r="D14" i="3" s="1"/>
  <c r="D13" i="3" s="1"/>
  <c r="E12" i="3"/>
  <c r="E10" i="3"/>
  <c r="E11" i="3"/>
  <c r="E14" i="3" s="1"/>
  <c r="E13" i="3" s="1"/>
  <c r="E9" i="3"/>
  <c r="C10" i="3"/>
  <c r="C11" i="3"/>
  <c r="C14" i="3" s="1"/>
  <c r="C13" i="3" s="1"/>
  <c r="C12" i="3"/>
  <c r="B14" i="3" l="1"/>
  <c r="B13" i="3" s="1"/>
  <c r="C16" i="3"/>
  <c r="C17" i="3" s="1"/>
  <c r="D16" i="3"/>
  <c r="D17" i="3" s="1"/>
  <c r="B16" i="3"/>
  <c r="B17" i="3" s="1"/>
  <c r="F14" i="3"/>
  <c r="F15" i="3" s="1"/>
  <c r="F16" i="3"/>
  <c r="F17" i="3" s="1"/>
  <c r="C15" i="3"/>
  <c r="E16" i="3"/>
  <c r="E17" i="3" s="1"/>
  <c r="E15" i="3"/>
  <c r="D15" i="3"/>
  <c r="B15" i="3" l="1"/>
  <c r="F13" i="3"/>
</calcChain>
</file>

<file path=xl/sharedStrings.xml><?xml version="1.0" encoding="utf-8"?>
<sst xmlns="http://schemas.openxmlformats.org/spreadsheetml/2006/main" count="88" uniqueCount="84">
  <si>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</si>
  <si>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</si>
  <si>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</si>
  <si>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</si>
  <si>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</si>
  <si>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</si>
  <si>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</si>
  <si>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</si>
  <si>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</si>
  <si>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</si>
  <si>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</si>
  <si>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</si>
  <si>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</si>
  <si>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</si>
  <si>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</si>
  <si>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</si>
  <si>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</si>
  <si>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</si>
  <si>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</si>
  <si>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</si>
  <si>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</si>
  <si>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</si>
  <si>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</si>
  <si>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</si>
  <si>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</si>
  <si>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</si>
  <si>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</si>
  <si>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</si>
  <si>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</si>
  <si>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</si>
  <si>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</si>
  <si>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</si>
  <si>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</si>
  <si>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</si>
  <si>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</si>
  <si>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</si>
  <si>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</si>
  <si>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</si>
  <si>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</si>
  <si>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</si>
  <si>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</si>
  <si>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</si>
  <si>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</si>
  <si>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</si>
  <si>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</si>
  <si>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</si>
  <si>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</si>
  <si>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</si>
  <si>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</si>
  <si>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</si>
  <si>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</si>
  <si>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</si>
  <si>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</si>
  <si>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</si>
  <si>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</si>
  <si>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</si>
  <si>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</si>
  <si>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</si>
  <si>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</si>
  <si>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</si>
  <si>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</si>
  <si>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</si>
  <si>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</si>
  <si>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</si>
  <si>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</si>
  <si>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</si>
  <si>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</si>
  <si>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</si>
  <si>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</si>
  <si>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</si>
  <si>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</si>
  <si>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</si>
  <si>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</si>
  <si>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Book Club</t>
  </si>
  <si>
    <t>13/12/2021</t>
  </si>
  <si>
    <t>23/01/2022</t>
  </si>
  <si>
    <t>29/11/2021</t>
  </si>
  <si>
    <t>20/12/2021</t>
  </si>
  <si>
    <t>12/01/2022</t>
  </si>
  <si>
    <t>RAD/MT1</t>
  </si>
  <si>
    <t>SDD/TCS/MT2</t>
  </si>
  <si>
    <t>ODD/MT3</t>
  </si>
  <si>
    <t>Code/MT4</t>
  </si>
  <si>
    <t>Test/Final/MTF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</si>
</sst>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_);[Red]\(0\)"/>
    <numFmt numFmtId="165" formatCode="&quot;€&quot;\ #,##0.00"/>
  </numFmts>
  <fonts count="16" x14ac:knownFonts="1">
    <font>
      <sz val="10"/>
      <name val="Arial"/>
    </font>
    <font>
      <sz val="10"/>
      <name val="Arial"/>
      <family val="2"/>
    </font>
    <font>
      <sz val="8"/>
      <name val="Arial"/>
      <family val="2"/>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amily val="2"/>
    </font>
    <font>
      <u/>
      <sz val="10"/>
      <color theme="11"/>
      <name val="Arial"/>
      <family val="2"/>
    </font>
  </fonts>
  <fills count="9">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4"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9">
    <xf numFmtId="0" fontId="0" fillId="0" borderId="0" xfId="0"/>
    <xf numFmtId="0" fontId="0" fillId="0" borderId="0" xfId="0" applyAlignment="1">
      <alignment horizontal="center"/>
    </xf>
    <xf numFmtId="9" fontId="0" fillId="0" borderId="0" xfId="1" applyFont="1"/>
    <xf numFmtId="0" fontId="0" fillId="0" borderId="0" xfId="0" applyBorder="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0" fillId="0" borderId="0" xfId="0" applyFill="1" applyBorder="1" applyAlignment="1" applyProtection="1">
      <alignment wrapText="1"/>
      <protection locked="0"/>
    </xf>
    <xf numFmtId="0" fontId="4" fillId="0" borderId="0" xfId="0" applyFont="1" applyFill="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ont="1" applyFill="1" applyBorder="1" applyAlignment="1" applyProtection="1">
      <alignment horizontal="left" wrapText="1"/>
      <protection locked="0"/>
    </xf>
    <xf numFmtId="0" fontId="7" fillId="0" borderId="6" xfId="2" applyFont="1" applyFill="1" applyBorder="1" applyAlignment="1" applyProtection="1">
      <alignment horizontal="left" wrapText="1"/>
      <protection locked="0"/>
    </xf>
    <xf numFmtId="164" fontId="7" fillId="0" borderId="6" xfId="2" applyNumberFormat="1" applyFont="1" applyFill="1" applyBorder="1" applyAlignment="1" applyProtection="1">
      <alignment horizontal="left" wrapText="1"/>
      <protection locked="0"/>
    </xf>
    <xf numFmtId="2" fontId="7" fillId="0" borderId="6" xfId="2" applyNumberFormat="1" applyFont="1" applyFill="1" applyBorder="1" applyAlignment="1" applyProtection="1">
      <alignment horizontal="left" wrapText="1"/>
      <protection locked="0"/>
    </xf>
    <xf numFmtId="2" fontId="7" fillId="0" borderId="7" xfId="2" applyNumberFormat="1" applyFont="1" applyFill="1" applyBorder="1" applyAlignment="1" applyProtection="1">
      <alignment horizontal="left" wrapText="1"/>
      <protection locked="0"/>
    </xf>
    <xf numFmtId="164" fontId="7" fillId="0" borderId="7" xfId="2" applyNumberFormat="1" applyFont="1" applyFill="1" applyBorder="1" applyAlignment="1" applyProtection="1">
      <alignment horizontal="left" wrapText="1"/>
      <protection locked="0"/>
    </xf>
    <xf numFmtId="2" fontId="7" fillId="0" borderId="0" xfId="2" applyNumberFormat="1" applyFont="1" applyFill="1" applyBorder="1" applyAlignment="1" applyProtection="1">
      <alignment horizontal="left" wrapText="1"/>
      <protection locked="0"/>
    </xf>
    <xf numFmtId="164" fontId="7" fillId="0" borderId="8" xfId="2" applyNumberFormat="1" applyFont="1" applyFill="1" applyBorder="1" applyAlignment="1" applyProtection="1">
      <alignment horizontal="left" vertical="center" wrapText="1"/>
      <protection locked="0"/>
    </xf>
    <xf numFmtId="0" fontId="0" fillId="6" borderId="16" xfId="0" applyFill="1" applyBorder="1" applyAlignment="1">
      <alignment wrapText="1"/>
    </xf>
    <xf numFmtId="0" fontId="0" fillId="5" borderId="4" xfId="0" applyFill="1" applyBorder="1" applyAlignment="1">
      <alignment wrapText="1"/>
    </xf>
    <xf numFmtId="0" fontId="0" fillId="7" borderId="4" xfId="0" applyFill="1" applyBorder="1" applyAlignment="1">
      <alignment wrapText="1"/>
    </xf>
    <xf numFmtId="0" fontId="9" fillId="8" borderId="2" xfId="0" applyFont="1" applyFill="1" applyBorder="1" applyAlignment="1">
      <alignment wrapText="1"/>
    </xf>
    <xf numFmtId="0" fontId="12" fillId="0" borderId="0" xfId="0" applyFont="1" applyBorder="1" applyProtection="1">
      <protection locked="0"/>
    </xf>
    <xf numFmtId="0" fontId="11" fillId="0" borderId="0" xfId="0" applyFont="1" applyFill="1" applyBorder="1" applyAlignment="1" applyProtection="1">
      <alignment horizontal="center" vertical="center"/>
      <protection locked="0"/>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ont="1" applyFill="1" applyBorder="1" applyAlignment="1" applyProtection="1">
      <alignment horizontal="center"/>
      <protection locked="0"/>
    </xf>
    <xf numFmtId="0" fontId="13" fillId="0" borderId="0" xfId="0" applyFont="1" applyProtection="1">
      <protection locked="0"/>
    </xf>
    <xf numFmtId="0" fontId="11" fillId="0" borderId="0" xfId="0" applyFont="1" applyAlignment="1" applyProtection="1">
      <alignment horizontal="center" vertical="center"/>
      <protection locked="0"/>
    </xf>
    <xf numFmtId="14" fontId="7" fillId="0" borderId="1" xfId="2" applyNumberFormat="1" applyFill="1" applyBorder="1" applyAlignment="1" applyProtection="1">
      <alignment horizontal="center"/>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9" fontId="8" fillId="4" borderId="17" xfId="3" applyNumberFormat="1" applyAlignment="1" applyProtection="1">
      <alignment horizontal="right"/>
      <protection locked="0"/>
    </xf>
    <xf numFmtId="165" fontId="8" fillId="4" borderId="17" xfId="3" applyNumberFormat="1" applyAlignment="1" applyProtection="1">
      <alignment horizontal="right"/>
    </xf>
    <xf numFmtId="2" fontId="7" fillId="2" borderId="1" xfId="2" applyNumberFormat="1" applyFill="1" applyBorder="1" applyAlignment="1" applyProtection="1">
      <alignment horizontal="center"/>
    </xf>
    <xf numFmtId="164" fontId="7" fillId="5" borderId="1" xfId="2" applyNumberFormat="1" applyFill="1" applyBorder="1" applyAlignment="1" applyProtection="1">
      <alignment horizontal="center" vertical="center"/>
    </xf>
    <xf numFmtId="165" fontId="7" fillId="0" borderId="1" xfId="2" applyNumberFormat="1" applyBorder="1" applyAlignment="1" applyProtection="1">
      <alignment horizontal="right"/>
    </xf>
    <xf numFmtId="0" fontId="6" fillId="0" borderId="0" xfId="0" applyFont="1" applyFill="1" applyAlignment="1">
      <alignment horizontal="left" vertical="center" wrapText="1"/>
    </xf>
    <xf numFmtId="0" fontId="5" fillId="0" borderId="0" xfId="0" applyFont="1" applyFill="1" applyBorder="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29">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A77CDBD1-B6F2-4897-A9B1-69EB29391BB5}">
      <tableStyleElement type="wholeTable" dxfId="28"/>
      <tableStyleElement type="headerRow"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29/11/2021</c:v>
                </c:pt>
                <c:pt idx="1">
                  <c:v>13/12/2021</c:v>
                </c:pt>
                <c:pt idx="2">
                  <c:v>20/12/2021</c:v>
                </c:pt>
                <c:pt idx="3">
                  <c:v>12/01/2022</c:v>
                </c:pt>
                <c:pt idx="4">
                  <c:v>23/01/2022</c:v>
                </c:pt>
              </c:strCache>
            </c:strRef>
          </c:cat>
          <c:val>
            <c:numRef>
              <c:f>tabella!$B$11:$F$11</c:f>
              <c:numCache>
                <c:formatCode>"€"\ #,##0.00</c:formatCode>
                <c:ptCount val="5"/>
                <c:pt idx="0">
                  <c:v>0.995</c:v>
                </c:pt>
                <c:pt idx="1">
                  <c:v>1</c:v>
                </c:pt>
                <c:pt idx="2">
                  <c:v>1</c:v>
                </c:pt>
                <c:pt idx="3">
                  <c:v>1.0166666666666666</c:v>
                </c:pt>
                <c:pt idx="4">
                  <c:v>1.0050251256281406</c:v>
                </c:pt>
              </c:numCache>
            </c:numRef>
          </c:val>
          <c:smooth val="0"/>
          <c:extLst>
            <c:ext xmlns:c16="http://schemas.microsoft.com/office/drawing/2014/chart" uri="{C3380CC4-5D6E-409C-BE32-E72D297353CC}">
              <c16:uniqueId val="{00000000-4CAD-9648-AFE4-79879CBA07F3}"/>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29/11/2021</c:v>
                </c:pt>
                <c:pt idx="1">
                  <c:v>13/12/2021</c:v>
                </c:pt>
                <c:pt idx="2">
                  <c:v>20/12/2021</c:v>
                </c:pt>
                <c:pt idx="3">
                  <c:v>12/01/2022</c:v>
                </c:pt>
                <c:pt idx="4">
                  <c:v>23/01/2022</c:v>
                </c:pt>
              </c:strCache>
            </c:strRef>
          </c:cat>
          <c:val>
            <c:numRef>
              <c:f>tabella!$B$12:$F$12</c:f>
              <c:numCache>
                <c:formatCode>"€"\ #,##0.00</c:formatCode>
                <c:ptCount val="5"/>
                <c:pt idx="0">
                  <c:v>0.93529999999999991</c:v>
                </c:pt>
                <c:pt idx="1">
                  <c:v>1</c:v>
                </c:pt>
                <c:pt idx="2">
                  <c:v>0.9285714285714286</c:v>
                </c:pt>
                <c:pt idx="3">
                  <c:v>1.009933774834437</c:v>
                </c:pt>
                <c:pt idx="4">
                  <c:v>1.0050251256281406</c:v>
                </c:pt>
              </c:numCache>
            </c:numRef>
          </c:val>
          <c:smooth val="0"/>
          <c:extLst>
            <c:ext xmlns:c16="http://schemas.microsoft.com/office/drawing/2014/chart" uri="{C3380CC4-5D6E-409C-BE32-E72D297353CC}">
              <c16:uniqueId val="{00000001-4CAD-9648-AFE4-79879CBA07F3}"/>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9"/>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29/11/2021</c:v>
                </c:pt>
                <c:pt idx="1">
                  <c:v>13/12/2021</c:v>
                </c:pt>
                <c:pt idx="2">
                  <c:v>20/12/2021</c:v>
                </c:pt>
                <c:pt idx="3">
                  <c:v>12/01/2022</c:v>
                </c:pt>
                <c:pt idx="4">
                  <c:v>23/01/2022</c:v>
                </c:pt>
              </c:strCache>
            </c:strRef>
          </c:cat>
          <c:val>
            <c:numRef>
              <c:f>tabella!$B$4:$F$4</c:f>
              <c:numCache>
                <c:formatCode>"€"\ #,##0.00</c:formatCode>
                <c:ptCount val="5"/>
                <c:pt idx="0">
                  <c:v>7960</c:v>
                </c:pt>
                <c:pt idx="1">
                  <c:v>8000</c:v>
                </c:pt>
                <c:pt idx="2">
                  <c:v>8000</c:v>
                </c:pt>
                <c:pt idx="3">
                  <c:v>8000</c:v>
                </c:pt>
                <c:pt idx="4">
                  <c:v>8000</c:v>
                </c:pt>
              </c:numCache>
            </c:numRef>
          </c:val>
          <c:smooth val="0"/>
          <c:extLst>
            <c:ext xmlns:c16="http://schemas.microsoft.com/office/drawing/2014/chart" uri="{C3380CC4-5D6E-409C-BE32-E72D297353CC}">
              <c16:uniqueId val="{00000000-DC47-7B45-B00C-6D08AEA07E3F}"/>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29/11/2021</c:v>
                </c:pt>
                <c:pt idx="1">
                  <c:v>13/12/2021</c:v>
                </c:pt>
                <c:pt idx="2">
                  <c:v>20/12/2021</c:v>
                </c:pt>
                <c:pt idx="3">
                  <c:v>12/01/2022</c:v>
                </c:pt>
                <c:pt idx="4">
                  <c:v>23/01/2022</c:v>
                </c:pt>
              </c:strCache>
            </c:strRef>
          </c:cat>
          <c:val>
            <c:numRef>
              <c:f>tabella!$B$6:$F$6</c:f>
              <c:numCache>
                <c:formatCode>"€"\ #,##0.00</c:formatCode>
                <c:ptCount val="5"/>
                <c:pt idx="0">
                  <c:v>940</c:v>
                </c:pt>
                <c:pt idx="1">
                  <c:v>1700</c:v>
                </c:pt>
                <c:pt idx="2">
                  <c:v>2080</c:v>
                </c:pt>
                <c:pt idx="3">
                  <c:v>6000</c:v>
                </c:pt>
                <c:pt idx="4">
                  <c:v>7960</c:v>
                </c:pt>
              </c:numCache>
            </c:numRef>
          </c:val>
          <c:smooth val="0"/>
          <c:extLst>
            <c:ext xmlns:c16="http://schemas.microsoft.com/office/drawing/2014/chart" uri="{C3380CC4-5D6E-409C-BE32-E72D297353CC}">
              <c16:uniqueId val="{00000001-DC47-7B45-B00C-6D08AEA07E3F}"/>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29/11/2021</c:v>
                </c:pt>
                <c:pt idx="1">
                  <c:v>13/12/2021</c:v>
                </c:pt>
                <c:pt idx="2">
                  <c:v>20/12/2021</c:v>
                </c:pt>
                <c:pt idx="3">
                  <c:v>12/01/2022</c:v>
                </c:pt>
                <c:pt idx="4">
                  <c:v>23/01/2022</c:v>
                </c:pt>
              </c:strCache>
            </c:strRef>
          </c:cat>
          <c:val>
            <c:numRef>
              <c:f>tabella!$B$5:$F$5</c:f>
              <c:numCache>
                <c:formatCode>"€"\ #,##0.00</c:formatCode>
                <c:ptCount val="5"/>
                <c:pt idx="0">
                  <c:v>935.3</c:v>
                </c:pt>
                <c:pt idx="1">
                  <c:v>1700</c:v>
                </c:pt>
                <c:pt idx="2">
                  <c:v>2080</c:v>
                </c:pt>
                <c:pt idx="3">
                  <c:v>6100</c:v>
                </c:pt>
                <c:pt idx="4">
                  <c:v>8000</c:v>
                </c:pt>
              </c:numCache>
            </c:numRef>
          </c:val>
          <c:smooth val="0"/>
          <c:extLst>
            <c:ext xmlns:c16="http://schemas.microsoft.com/office/drawing/2014/chart" uri="{C3380CC4-5D6E-409C-BE32-E72D297353CC}">
              <c16:uniqueId val="{00000002-DC47-7B45-B00C-6D08AEA07E3F}"/>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29/11/2021</c:v>
                </c:pt>
                <c:pt idx="1">
                  <c:v>13/12/2021</c:v>
                </c:pt>
                <c:pt idx="2">
                  <c:v>20/12/2021</c:v>
                </c:pt>
                <c:pt idx="3">
                  <c:v>12/01/2022</c:v>
                </c:pt>
                <c:pt idx="4">
                  <c:v>23/01/2022</c:v>
                </c:pt>
              </c:strCache>
            </c:strRef>
          </c:cat>
          <c:val>
            <c:numRef>
              <c:f>tabella!$B$7:$F$7</c:f>
              <c:numCache>
                <c:formatCode>"€"\ #,##0.00</c:formatCode>
                <c:ptCount val="5"/>
                <c:pt idx="0">
                  <c:v>1000</c:v>
                </c:pt>
                <c:pt idx="1">
                  <c:v>1700</c:v>
                </c:pt>
                <c:pt idx="2">
                  <c:v>2240</c:v>
                </c:pt>
                <c:pt idx="3">
                  <c:v>6040</c:v>
                </c:pt>
                <c:pt idx="4">
                  <c:v>7960</c:v>
                </c:pt>
              </c:numCache>
            </c:numRef>
          </c:val>
          <c:smooth val="0"/>
          <c:extLst>
            <c:ext xmlns:c16="http://schemas.microsoft.com/office/drawing/2014/chart" uri="{C3380CC4-5D6E-409C-BE32-E72D297353CC}">
              <c16:uniqueId val="{00000003-DC47-7B45-B00C-6D08AEA07E3F}"/>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308040835834107"/>
          <c:y val="0.11456114839046617"/>
          <c:w val="0.84002615495815114"/>
          <c:h val="0.67875826847204834"/>
        </c:manualLayout>
      </c:layout>
      <c:lineChart>
        <c:grouping val="standard"/>
        <c:varyColors val="0"/>
        <c:ser>
          <c:idx val="0"/>
          <c:order val="0"/>
          <c:tx>
            <c:strRef>
              <c:f>tabella!$A$9</c:f>
              <c:strCache>
                <c:ptCount val="1"/>
                <c:pt idx="0">
                  <c:v>Cost Variance (CV)</c:v>
                </c:pt>
              </c:strCache>
            </c:strRef>
          </c:tx>
          <c:cat>
            <c:strRef>
              <c:f>tabella!$B$3:$F$3</c:f>
              <c:strCache>
                <c:ptCount val="5"/>
                <c:pt idx="0">
                  <c:v>29/11/2021</c:v>
                </c:pt>
                <c:pt idx="1">
                  <c:v>13/12/2021</c:v>
                </c:pt>
                <c:pt idx="2">
                  <c:v>20/12/2021</c:v>
                </c:pt>
                <c:pt idx="3">
                  <c:v>12/01/2022</c:v>
                </c:pt>
                <c:pt idx="4">
                  <c:v>23/01/2022</c:v>
                </c:pt>
              </c:strCache>
            </c:strRef>
          </c:cat>
          <c:val>
            <c:numRef>
              <c:f>tabella!$B$9:$F$9</c:f>
              <c:numCache>
                <c:formatCode>"€"\ #,##0.00</c:formatCode>
                <c:ptCount val="5"/>
                <c:pt idx="0">
                  <c:v>-4.7000000000000455</c:v>
                </c:pt>
                <c:pt idx="1">
                  <c:v>0</c:v>
                </c:pt>
                <c:pt idx="2">
                  <c:v>0</c:v>
                </c:pt>
                <c:pt idx="3">
                  <c:v>100</c:v>
                </c:pt>
                <c:pt idx="4">
                  <c:v>40</c:v>
                </c:pt>
              </c:numCache>
            </c:numRef>
          </c:val>
          <c:smooth val="0"/>
          <c:extLst>
            <c:ext xmlns:c16="http://schemas.microsoft.com/office/drawing/2014/chart" uri="{C3380CC4-5D6E-409C-BE32-E72D297353CC}">
              <c16:uniqueId val="{00000000-15A1-B545-B060-87B39D815DE7}"/>
            </c:ext>
          </c:extLst>
        </c:ser>
        <c:ser>
          <c:idx val="1"/>
          <c:order val="1"/>
          <c:tx>
            <c:strRef>
              <c:f>tabella!$A$10</c:f>
              <c:strCache>
                <c:ptCount val="1"/>
                <c:pt idx="0">
                  <c:v>Schedule Variance (SV)</c:v>
                </c:pt>
              </c:strCache>
            </c:strRef>
          </c:tx>
          <c:cat>
            <c:strRef>
              <c:f>tabella!$B$3:$F$3</c:f>
              <c:strCache>
                <c:ptCount val="5"/>
                <c:pt idx="0">
                  <c:v>29/11/2021</c:v>
                </c:pt>
                <c:pt idx="1">
                  <c:v>13/12/2021</c:v>
                </c:pt>
                <c:pt idx="2">
                  <c:v>20/12/2021</c:v>
                </c:pt>
                <c:pt idx="3">
                  <c:v>12/01/2022</c:v>
                </c:pt>
                <c:pt idx="4">
                  <c:v>23/01/2022</c:v>
                </c:pt>
              </c:strCache>
            </c:strRef>
          </c:cat>
          <c:val>
            <c:numRef>
              <c:f>tabella!$B$10:$F$10</c:f>
              <c:numCache>
                <c:formatCode>"€"\ #,##0.00</c:formatCode>
                <c:ptCount val="5"/>
                <c:pt idx="0">
                  <c:v>-64.700000000000045</c:v>
                </c:pt>
                <c:pt idx="1">
                  <c:v>0</c:v>
                </c:pt>
                <c:pt idx="2">
                  <c:v>-160</c:v>
                </c:pt>
                <c:pt idx="3">
                  <c:v>60</c:v>
                </c:pt>
                <c:pt idx="4">
                  <c:v>40</c:v>
                </c:pt>
              </c:numCache>
            </c:numRef>
          </c:val>
          <c:smooth val="0"/>
          <c:extLst>
            <c:ext xmlns:c16="http://schemas.microsoft.com/office/drawing/2014/chart" uri="{C3380CC4-5D6E-409C-BE32-E72D297353CC}">
              <c16:uniqueId val="{00000001-15A1-B545-B060-87B39D815DE7}"/>
            </c:ext>
          </c:extLst>
        </c:ser>
        <c:ser>
          <c:idx val="2"/>
          <c:order val="2"/>
          <c:tx>
            <c:strRef>
              <c:f>tabella!$A$15</c:f>
              <c:strCache>
                <c:ptCount val="1"/>
                <c:pt idx="0">
                  <c:v>Variance at Completion (VAC)</c:v>
                </c:pt>
              </c:strCache>
            </c:strRef>
          </c:tx>
          <c:cat>
            <c:strRef>
              <c:f>tabella!$B$3:$F$3</c:f>
              <c:strCache>
                <c:ptCount val="5"/>
                <c:pt idx="0">
                  <c:v>29/11/2021</c:v>
                </c:pt>
                <c:pt idx="1">
                  <c:v>13/12/2021</c:v>
                </c:pt>
                <c:pt idx="2">
                  <c:v>20/12/2021</c:v>
                </c:pt>
                <c:pt idx="3">
                  <c:v>12/01/2022</c:v>
                </c:pt>
                <c:pt idx="4">
                  <c:v>23/01/2022</c:v>
                </c:pt>
              </c:strCache>
            </c:strRef>
          </c:cat>
          <c:val>
            <c:numRef>
              <c:f>tabella!$B$15:$F$15</c:f>
              <c:numCache>
                <c:formatCode>"€"\ #,##0.00</c:formatCode>
                <c:ptCount val="5"/>
                <c:pt idx="0">
                  <c:v>-40</c:v>
                </c:pt>
                <c:pt idx="1">
                  <c:v>0</c:v>
                </c:pt>
                <c:pt idx="2">
                  <c:v>0</c:v>
                </c:pt>
                <c:pt idx="3">
                  <c:v>131.14754098360572</c:v>
                </c:pt>
                <c:pt idx="4">
                  <c:v>39.999999999999091</c:v>
                </c:pt>
              </c:numCache>
            </c:numRef>
          </c:val>
          <c:smooth val="0"/>
          <c:extLst>
            <c:ext xmlns:c16="http://schemas.microsoft.com/office/drawing/2014/chart" uri="{C3380CC4-5D6E-409C-BE32-E72D297353CC}">
              <c16:uniqueId val="{00000002-15A1-B545-B060-87B39D815DE7}"/>
            </c:ext>
          </c:extLst>
        </c:ser>
        <c:dLbls>
          <c:showLegendKey val="0"/>
          <c:showVal val="0"/>
          <c:showCatName val="0"/>
          <c:showSerName val="0"/>
          <c:showPercent val="0"/>
          <c:showBubbleSize val="0"/>
        </c:dLbls>
        <c:marker val="1"/>
        <c:smooth val="0"/>
        <c:axId val="650773096"/>
        <c:axId val="650779272"/>
      </c:lineChart>
      <c:date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3928063082"/>
              <c:y val="0.84981741233209929"/>
            </c:manualLayout>
          </c:layout>
          <c:overlay val="0"/>
          <c:spPr>
            <a:noFill/>
            <a:ln w="25400">
              <a:noFill/>
            </a:ln>
          </c:spPr>
        </c:title>
        <c:numFmt formatCode="General" sourceLinked="1"/>
        <c:majorTickMark val="out"/>
        <c:minorTickMark val="none"/>
        <c:tickLblPos val="low"/>
        <c:txPr>
          <a:bodyPr rot="0" vert="horz"/>
          <a:lstStyle/>
          <a:p>
            <a:pPr>
              <a:defRPr/>
            </a:pPr>
            <a:endParaRPr lang="it-IT"/>
          </a:p>
        </c:txPr>
        <c:crossAx val="650779272"/>
        <c:crossesAt val="-450"/>
        <c:auto val="0"/>
        <c:lblOffset val="100"/>
        <c:baseTimeUnit val="days"/>
        <c:majorUnit val="1"/>
        <c:minorUnit val="1"/>
      </c:date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90</xdr:row>
      <xdr:rowOff>142875</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29/11/2021" dataDxfId="4" dataCellStyle="Output"/>
    <tableColumn id="3" xr3:uid="{00000000-0010-0000-0000-000003000000}" name="13/12/2021" dataDxfId="3" dataCellStyle="Output"/>
    <tableColumn id="4" xr3:uid="{00000000-0010-0000-0000-000004000000}" name="20/12/2021" dataDxfId="2" dataCellStyle="Output"/>
    <tableColumn id="5" xr3:uid="{00000000-0010-0000-0000-000005000000}" name="12/01/2022" dataDxfId="1" dataCellStyle="Output"/>
    <tableColumn id="6" xr3:uid="{00000000-0010-0000-0000-000006000000}" name="23/01/2022"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topLeftCell="B8" zoomScale="150" zoomScaleNormal="150" workbookViewId="0">
      <selection activeCell="B10" sqref="B10"/>
    </sheetView>
  </sheetViews>
  <sheetFormatPr defaultColWidth="8.886718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7" t="s">
        <v>26</v>
      </c>
      <c r="B1" s="67"/>
      <c r="C1" s="67"/>
      <c r="D1" s="67"/>
    </row>
    <row r="2" spans="1:5" ht="38.25" customHeight="1" x14ac:dyDescent="0.25">
      <c r="A2" s="66" t="s">
        <v>46</v>
      </c>
      <c r="B2" s="66"/>
      <c r="C2" s="66"/>
      <c r="D2" s="66"/>
    </row>
    <row r="3" spans="1:5" x14ac:dyDescent="0.25">
      <c r="A3" s="7"/>
      <c r="B3" s="7"/>
      <c r="C3" s="7"/>
      <c r="D3" s="7"/>
    </row>
    <row r="4" spans="1:5" x14ac:dyDescent="0.25">
      <c r="A4" s="10" t="s">
        <v>0</v>
      </c>
      <c r="B4" s="11" t="s">
        <v>44</v>
      </c>
      <c r="C4" s="11" t="s">
        <v>70</v>
      </c>
      <c r="D4" s="9" t="s">
        <v>52</v>
      </c>
    </row>
    <row r="5" spans="1:5" x14ac:dyDescent="0.25">
      <c r="A5" s="12" t="s">
        <v>45</v>
      </c>
      <c r="B5" s="13" t="s">
        <v>8</v>
      </c>
      <c r="C5" s="14" t="s">
        <v>47</v>
      </c>
      <c r="D5" s="13" t="s">
        <v>41</v>
      </c>
    </row>
    <row r="6" spans="1:5" x14ac:dyDescent="0.25">
      <c r="A6" s="34" t="s">
        <v>1</v>
      </c>
      <c r="B6" s="20" t="s">
        <v>9</v>
      </c>
      <c r="C6" s="21" t="s">
        <v>39</v>
      </c>
      <c r="D6" s="20" t="s">
        <v>41</v>
      </c>
    </row>
    <row r="7" spans="1:5" ht="26.4" x14ac:dyDescent="0.25">
      <c r="A7" s="30" t="s">
        <v>2</v>
      </c>
      <c r="B7" s="24" t="s">
        <v>10</v>
      </c>
      <c r="C7" s="53" t="s">
        <v>38</v>
      </c>
      <c r="D7" s="54" t="s">
        <v>72</v>
      </c>
    </row>
    <row r="8" spans="1:5" ht="26.4" x14ac:dyDescent="0.25">
      <c r="A8" s="35" t="s">
        <v>3</v>
      </c>
      <c r="B8" s="22" t="s">
        <v>11</v>
      </c>
      <c r="C8" s="23" t="s">
        <v>40</v>
      </c>
      <c r="D8" s="22" t="s">
        <v>41</v>
      </c>
    </row>
    <row r="9" spans="1:5" ht="25.5" customHeight="1" x14ac:dyDescent="0.25">
      <c r="A9" s="26" t="s">
        <v>5</v>
      </c>
      <c r="B9" s="27" t="s">
        <v>16</v>
      </c>
      <c r="C9" s="28" t="s">
        <v>68</v>
      </c>
      <c r="D9" s="29" t="s">
        <v>67</v>
      </c>
    </row>
    <row r="10" spans="1:5" ht="39.6" x14ac:dyDescent="0.25">
      <c r="A10" s="30" t="s">
        <v>4</v>
      </c>
      <c r="B10" s="24" t="s">
        <v>14</v>
      </c>
      <c r="C10" s="25" t="s">
        <v>48</v>
      </c>
      <c r="D10" s="31" t="s">
        <v>53</v>
      </c>
      <c r="E10" s="2"/>
    </row>
    <row r="11" spans="1:5" ht="39.6" x14ac:dyDescent="0.25">
      <c r="A11" s="26" t="s">
        <v>6</v>
      </c>
      <c r="B11" s="27" t="s">
        <v>17</v>
      </c>
      <c r="C11" s="28" t="s">
        <v>27</v>
      </c>
      <c r="D11" s="29" t="s">
        <v>54</v>
      </c>
    </row>
    <row r="12" spans="1:5" ht="26.4" x14ac:dyDescent="0.25">
      <c r="A12" s="30" t="s">
        <v>7</v>
      </c>
      <c r="B12" s="24" t="s">
        <v>18</v>
      </c>
      <c r="C12" s="25" t="s">
        <v>42</v>
      </c>
      <c r="D12" s="31" t="s">
        <v>55</v>
      </c>
    </row>
    <row r="13" spans="1:5" ht="26.4" x14ac:dyDescent="0.25">
      <c r="A13" s="36" t="s">
        <v>49</v>
      </c>
      <c r="B13" s="16" t="s">
        <v>13</v>
      </c>
      <c r="C13" s="17" t="s">
        <v>28</v>
      </c>
      <c r="D13" s="32" t="s">
        <v>56</v>
      </c>
    </row>
    <row r="14" spans="1:5" ht="39.6" x14ac:dyDescent="0.25">
      <c r="A14" s="37" t="s">
        <v>50</v>
      </c>
      <c r="B14" s="18" t="s">
        <v>12</v>
      </c>
      <c r="C14" s="19" t="s">
        <v>29</v>
      </c>
      <c r="D14" s="33" t="s">
        <v>58</v>
      </c>
    </row>
    <row r="15" spans="1:5" ht="39.6" x14ac:dyDescent="0.25">
      <c r="A15" s="26" t="s">
        <v>51</v>
      </c>
      <c r="B15" s="27" t="s">
        <v>15</v>
      </c>
      <c r="C15" s="28" t="s">
        <v>57</v>
      </c>
      <c r="D15" s="29" t="s">
        <v>60</v>
      </c>
    </row>
    <row r="16" spans="1:5" ht="39.6" x14ac:dyDescent="0.25">
      <c r="A16" s="30" t="s">
        <v>19</v>
      </c>
      <c r="B16" s="24"/>
      <c r="C16" s="25" t="s">
        <v>59</v>
      </c>
      <c r="D16" s="31" t="s">
        <v>63</v>
      </c>
    </row>
    <row r="17" spans="1:4" x14ac:dyDescent="0.25">
      <c r="A17" s="26"/>
      <c r="B17" s="27"/>
      <c r="C17" s="47" t="s">
        <v>61</v>
      </c>
      <c r="D17" s="27" t="s">
        <v>21</v>
      </c>
    </row>
    <row r="18" spans="1:4" x14ac:dyDescent="0.25">
      <c r="A18" s="30"/>
      <c r="B18" s="24"/>
      <c r="C18" s="48" t="s">
        <v>62</v>
      </c>
      <c r="D18" s="24" t="s">
        <v>22</v>
      </c>
    </row>
    <row r="19" spans="1:4" x14ac:dyDescent="0.25">
      <c r="A19" s="30"/>
      <c r="B19" s="24"/>
      <c r="C19" s="49" t="s">
        <v>43</v>
      </c>
      <c r="D19" s="24" t="s">
        <v>23</v>
      </c>
    </row>
    <row r="20" spans="1:4" x14ac:dyDescent="0.25">
      <c r="A20" s="15"/>
      <c r="B20" s="8"/>
      <c r="C20" s="50" t="s">
        <v>20</v>
      </c>
      <c r="D20" s="8"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63" zoomScaleNormal="125" zoomScalePageLayoutView="125" workbookViewId="0">
      <pane xSplit="1" ySplit="3" topLeftCell="C8" activePane="bottomRight" state="frozen"/>
      <selection pane="topRight" activeCell="B1" sqref="B1"/>
      <selection pane="bottomLeft" activeCell="A5" sqref="A5"/>
      <selection pane="bottomRight" activeCell="A12" sqref="A12"/>
    </sheetView>
  </sheetViews>
  <sheetFormatPr defaultColWidth="8.88671875" defaultRowHeight="13.2" x14ac:dyDescent="0.25"/>
  <cols>
    <col min="1" max="1" width="33.33203125" style="4" customWidth="1"/>
    <col min="2" max="2" width="16.5546875" style="5" customWidth="1"/>
    <col min="3" max="3" width="15.33203125" style="3" customWidth="1"/>
    <col min="4" max="4" width="15.21875" style="3" customWidth="1"/>
    <col min="5" max="5" width="15.109375" style="3" customWidth="1"/>
    <col min="6" max="6" width="15.33203125" style="3" customWidth="1"/>
    <col min="7" max="7" width="18.6640625" style="3" customWidth="1"/>
    <col min="8" max="8" width="20" style="3" customWidth="1"/>
    <col min="9" max="9" width="19.33203125" style="3" customWidth="1"/>
    <col min="10" max="16384" width="8.88671875" style="3"/>
  </cols>
  <sheetData>
    <row r="1" spans="1:9" ht="18" x14ac:dyDescent="0.35">
      <c r="A1" s="68" t="s">
        <v>26</v>
      </c>
      <c r="B1" s="68"/>
      <c r="C1" s="68"/>
      <c r="D1" s="68"/>
      <c r="E1" s="68"/>
      <c r="F1" s="68"/>
      <c r="G1" s="68"/>
      <c r="H1" s="68"/>
    </row>
    <row r="2" spans="1:9" ht="15.75" customHeight="1" x14ac:dyDescent="0.35">
      <c r="A2" s="56" t="s">
        <v>73</v>
      </c>
      <c r="B2" s="57" t="s">
        <v>79</v>
      </c>
      <c r="C2" s="57" t="s">
        <v>80</v>
      </c>
      <c r="D2" s="57" t="s">
        <v>81</v>
      </c>
      <c r="E2" s="57" t="s">
        <v>82</v>
      </c>
      <c r="F2" s="52" t="s">
        <v>83</v>
      </c>
      <c r="G2" s="52"/>
      <c r="H2" s="52"/>
      <c r="I2" s="51"/>
    </row>
    <row r="3" spans="1:9" ht="18" x14ac:dyDescent="0.35">
      <c r="A3" s="38" t="s">
        <v>0</v>
      </c>
      <c r="B3" s="58" t="s">
        <v>76</v>
      </c>
      <c r="C3" s="58" t="s">
        <v>74</v>
      </c>
      <c r="D3" s="58" t="s">
        <v>77</v>
      </c>
      <c r="E3" s="58" t="s">
        <v>78</v>
      </c>
      <c r="F3" s="55" t="s">
        <v>75</v>
      </c>
    </row>
    <row r="4" spans="1:9" ht="14.4" x14ac:dyDescent="0.3">
      <c r="A4" s="39" t="s">
        <v>37</v>
      </c>
      <c r="B4" s="59">
        <v>7960</v>
      </c>
      <c r="C4" s="59">
        <v>8000</v>
      </c>
      <c r="D4" s="59">
        <v>8000</v>
      </c>
      <c r="E4" s="59">
        <v>8000</v>
      </c>
      <c r="F4" s="59">
        <v>8000</v>
      </c>
    </row>
    <row r="5" spans="1:9" ht="14.4" x14ac:dyDescent="0.3">
      <c r="A5" s="40" t="s">
        <v>30</v>
      </c>
      <c r="B5" s="59">
        <f>B8*B4</f>
        <v>935.3</v>
      </c>
      <c r="C5" s="65">
        <f>C8*C4</f>
        <v>1700</v>
      </c>
      <c r="D5" s="59">
        <f>D8*D4</f>
        <v>2080</v>
      </c>
      <c r="E5" s="59">
        <f>E8*E4</f>
        <v>6100</v>
      </c>
      <c r="F5" s="59">
        <f>F8*F4</f>
        <v>8000</v>
      </c>
    </row>
    <row r="6" spans="1:9" ht="14.4" x14ac:dyDescent="0.3">
      <c r="A6" s="40" t="s">
        <v>32</v>
      </c>
      <c r="B6" s="59">
        <v>940</v>
      </c>
      <c r="C6" s="59">
        <v>1700</v>
      </c>
      <c r="D6" s="60">
        <v>2080</v>
      </c>
      <c r="E6" s="60">
        <v>6000</v>
      </c>
      <c r="F6" s="60">
        <v>7960</v>
      </c>
    </row>
    <row r="7" spans="1:9" ht="14.4" x14ac:dyDescent="0.3">
      <c r="A7" s="40" t="s">
        <v>31</v>
      </c>
      <c r="B7" s="59">
        <v>1000</v>
      </c>
      <c r="C7" s="59">
        <v>1700</v>
      </c>
      <c r="D7" s="59">
        <v>2240</v>
      </c>
      <c r="E7" s="59">
        <v>6040</v>
      </c>
      <c r="F7" s="59">
        <v>7960</v>
      </c>
    </row>
    <row r="8" spans="1:9" ht="14.4" x14ac:dyDescent="0.3">
      <c r="A8" s="40" t="s">
        <v>69</v>
      </c>
      <c r="B8" s="61">
        <v>0.11749999999999999</v>
      </c>
      <c r="C8" s="61">
        <v>0.21249999999999999</v>
      </c>
      <c r="D8" s="61">
        <v>0.26</v>
      </c>
      <c r="E8" s="61">
        <v>0.76249999999999996</v>
      </c>
      <c r="F8" s="61">
        <v>1</v>
      </c>
    </row>
    <row r="9" spans="1:9" ht="14.4" x14ac:dyDescent="0.3">
      <c r="A9" s="41" t="s">
        <v>33</v>
      </c>
      <c r="B9" s="62">
        <f t="shared" ref="B9:E9" si="0">B5-B6</f>
        <v>-4.7000000000000455</v>
      </c>
      <c r="C9" s="62">
        <f t="shared" si="0"/>
        <v>0</v>
      </c>
      <c r="D9" s="62">
        <f t="shared" si="0"/>
        <v>0</v>
      </c>
      <c r="E9" s="62">
        <f t="shared" si="0"/>
        <v>100</v>
      </c>
      <c r="F9" s="62">
        <f t="shared" ref="F9" si="1">F5-F6</f>
        <v>40</v>
      </c>
    </row>
    <row r="10" spans="1:9" ht="14.4" x14ac:dyDescent="0.3">
      <c r="A10" s="41" t="s">
        <v>34</v>
      </c>
      <c r="B10" s="62">
        <f t="shared" ref="B10:E10" si="2">B5-B7</f>
        <v>-64.700000000000045</v>
      </c>
      <c r="C10" s="62">
        <f t="shared" si="2"/>
        <v>0</v>
      </c>
      <c r="D10" s="62">
        <f t="shared" si="2"/>
        <v>-160</v>
      </c>
      <c r="E10" s="62">
        <f t="shared" si="2"/>
        <v>60</v>
      </c>
      <c r="F10" s="62">
        <f t="shared" ref="F10" si="3">F5-F7</f>
        <v>40</v>
      </c>
    </row>
    <row r="11" spans="1:9" ht="14.4" x14ac:dyDescent="0.3">
      <c r="A11" s="42" t="s">
        <v>35</v>
      </c>
      <c r="B11" s="62">
        <f t="shared" ref="B11:E11" si="4">IF(B6,B5/B6,"")</f>
        <v>0.995</v>
      </c>
      <c r="C11" s="62">
        <f t="shared" si="4"/>
        <v>1</v>
      </c>
      <c r="D11" s="62">
        <f t="shared" si="4"/>
        <v>1</v>
      </c>
      <c r="E11" s="62">
        <f t="shared" si="4"/>
        <v>1.0166666666666666</v>
      </c>
      <c r="F11" s="62">
        <f t="shared" ref="F11" si="5">IF(F6,F5/F6,"")</f>
        <v>1.0050251256281406</v>
      </c>
    </row>
    <row r="12" spans="1:9" ht="12.75" customHeight="1" x14ac:dyDescent="0.3">
      <c r="A12" s="43" t="s">
        <v>36</v>
      </c>
      <c r="B12" s="62">
        <f t="shared" ref="B12:E12" si="6">IF(B7,B5/B7,"")</f>
        <v>0.93529999999999991</v>
      </c>
      <c r="C12" s="62">
        <f t="shared" si="6"/>
        <v>1</v>
      </c>
      <c r="D12" s="62">
        <f t="shared" si="6"/>
        <v>0.9285714285714286</v>
      </c>
      <c r="E12" s="62">
        <f t="shared" si="6"/>
        <v>1.009933774834437</v>
      </c>
      <c r="F12" s="62">
        <f t="shared" ref="F12" si="7">IF(F7,F5/F7,"")</f>
        <v>1.0050251256281406</v>
      </c>
    </row>
    <row r="13" spans="1:9" ht="14.4" x14ac:dyDescent="0.3">
      <c r="A13" s="44" t="s">
        <v>64</v>
      </c>
      <c r="B13" s="62">
        <f t="shared" ref="B13:E13" si="8">IF(B5,IF(B6,B14-B6,""),"")</f>
        <v>7060</v>
      </c>
      <c r="C13" s="62">
        <f t="shared" si="8"/>
        <v>6300</v>
      </c>
      <c r="D13" s="62">
        <f t="shared" si="8"/>
        <v>5920</v>
      </c>
      <c r="E13" s="62">
        <f t="shared" si="8"/>
        <v>1868.8524590163943</v>
      </c>
      <c r="F13" s="62">
        <f t="shared" ref="F13" si="9">IF(F5,IF(F6,F14-F6,""),"")</f>
        <v>9.0949470177292824E-13</v>
      </c>
    </row>
    <row r="14" spans="1:9" ht="14.4" x14ac:dyDescent="0.3">
      <c r="A14" s="44" t="s">
        <v>65</v>
      </c>
      <c r="B14" s="62">
        <f>IF(B5,IF(B6,B4/B11,""),"")</f>
        <v>8000</v>
      </c>
      <c r="C14" s="62">
        <f t="shared" ref="C14:E14" si="10">IF(C5,IF(C6,C4/C11,""),"")</f>
        <v>8000</v>
      </c>
      <c r="D14" s="62">
        <f t="shared" si="10"/>
        <v>8000</v>
      </c>
      <c r="E14" s="62">
        <f t="shared" si="10"/>
        <v>7868.8524590163943</v>
      </c>
      <c r="F14" s="62">
        <f t="shared" ref="F14" si="11">IF(F5,IF(F6,F4/F11,""),"")</f>
        <v>7960.0000000000009</v>
      </c>
    </row>
    <row r="15" spans="1:9" ht="14.4" x14ac:dyDescent="0.3">
      <c r="A15" s="44" t="s">
        <v>66</v>
      </c>
      <c r="B15" s="62">
        <f t="shared" ref="B15:E15" si="12">IF(B5,IF(B6,B4-B14,""),"")</f>
        <v>-40</v>
      </c>
      <c r="C15" s="62">
        <f t="shared" si="12"/>
        <v>0</v>
      </c>
      <c r="D15" s="62">
        <f t="shared" si="12"/>
        <v>0</v>
      </c>
      <c r="E15" s="62">
        <f t="shared" si="12"/>
        <v>131.14754098360572</v>
      </c>
      <c r="F15" s="62">
        <f t="shared" ref="F15" si="13">IF(F5,IF(F6,F4-F14,""),"")</f>
        <v>39.999999999999091</v>
      </c>
    </row>
    <row r="16" spans="1:9" ht="12.75" hidden="1" customHeight="1" x14ac:dyDescent="0.3">
      <c r="A16" s="45" t="s">
        <v>25</v>
      </c>
      <c r="B16" s="63">
        <f t="shared" ref="B16:F16" si="14">(B12+B11)/2</f>
        <v>0.96514999999999995</v>
      </c>
      <c r="C16" s="63">
        <f t="shared" si="14"/>
        <v>1</v>
      </c>
      <c r="D16" s="63">
        <f t="shared" si="14"/>
        <v>0.9642857142857143</v>
      </c>
      <c r="E16" s="63">
        <f t="shared" si="14"/>
        <v>1.0133002207505517</v>
      </c>
      <c r="F16" s="63">
        <f t="shared" si="14"/>
        <v>1.0050251256281406</v>
      </c>
    </row>
    <row r="17" spans="1:6" ht="14.4" x14ac:dyDescent="0.25">
      <c r="A17" s="46" t="s">
        <v>71</v>
      </c>
      <c r="B17" s="64" t="str">
        <f t="shared" ref="B17:F17" si="15">IF(B7,IF(B6,IF(B16&lt;0.65,"BLACK",IF(B16&lt;0.85,"RED",IF(B16&lt;1,"YELLOW","GREEN"))),""),"")</f>
        <v>YELLOW</v>
      </c>
      <c r="C17" s="64" t="str">
        <f t="shared" si="15"/>
        <v>GREEN</v>
      </c>
      <c r="D17" s="64" t="str">
        <f t="shared" si="15"/>
        <v>YELLOW</v>
      </c>
      <c r="E17" s="64" t="str">
        <f t="shared" si="15"/>
        <v>GREEN</v>
      </c>
      <c r="F17" s="64" t="str">
        <f t="shared" si="15"/>
        <v>GREEN</v>
      </c>
    </row>
    <row r="18" spans="1:6" x14ac:dyDescent="0.25">
      <c r="C18" s="5"/>
      <c r="D18" s="5"/>
      <c r="E18" s="5"/>
      <c r="F18" s="5"/>
    </row>
    <row r="19" spans="1:6" x14ac:dyDescent="0.25">
      <c r="C19" s="5"/>
      <c r="D19" s="5"/>
      <c r="E19" s="5"/>
      <c r="F19" s="5"/>
    </row>
    <row r="20" spans="1:6" x14ac:dyDescent="0.25">
      <c r="A20" s="6"/>
      <c r="C20" s="5"/>
      <c r="D20" s="5"/>
      <c r="F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26" priority="16" stopIfTrue="1" operator="equal">
      <formula>"GREEN"</formula>
    </cfRule>
    <cfRule type="cellIs" dxfId="25" priority="17" stopIfTrue="1" operator="equal">
      <formula>"YELLOW"</formula>
    </cfRule>
    <cfRule type="cellIs" dxfId="24" priority="18" stopIfTrue="1" operator="equal">
      <formula>"RED"</formula>
    </cfRule>
  </conditionalFormatting>
  <conditionalFormatting sqref="E17">
    <cfRule type="cellIs" dxfId="23" priority="4" stopIfTrue="1" operator="equal">
      <formula>"GREEN"</formula>
    </cfRule>
    <cfRule type="cellIs" dxfId="22" priority="5" stopIfTrue="1" operator="equal">
      <formula>"YELLOW"</formula>
    </cfRule>
    <cfRule type="cellIs" dxfId="21" priority="6" stopIfTrue="1" operator="equal">
      <formula>"RED"</formula>
    </cfRule>
  </conditionalFormatting>
  <conditionalFormatting sqref="B17">
    <cfRule type="cellIs" dxfId="20" priority="13" stopIfTrue="1" operator="equal">
      <formula>"GREEN"</formula>
    </cfRule>
    <cfRule type="cellIs" dxfId="19" priority="14" stopIfTrue="1" operator="equal">
      <formula>"YELLOW"</formula>
    </cfRule>
    <cfRule type="cellIs" dxfId="18" priority="15" stopIfTrue="1" operator="equal">
      <formula>"RED"</formula>
    </cfRule>
  </conditionalFormatting>
  <conditionalFormatting sqref="C17">
    <cfRule type="cellIs" dxfId="17" priority="10" stopIfTrue="1" operator="equal">
      <formula>"GREEN"</formula>
    </cfRule>
    <cfRule type="cellIs" dxfId="16" priority="11" stopIfTrue="1" operator="equal">
      <formula>"YELLOW"</formula>
    </cfRule>
    <cfRule type="cellIs" dxfId="15" priority="12" stopIfTrue="1" operator="equal">
      <formula>"RED"</formula>
    </cfRule>
  </conditionalFormatting>
  <conditionalFormatting sqref="D17">
    <cfRule type="cellIs" dxfId="14" priority="7" stopIfTrue="1" operator="equal">
      <formula>"GREEN"</formula>
    </cfRule>
    <cfRule type="cellIs" dxfId="13" priority="8" stopIfTrue="1" operator="equal">
      <formula>"YELLOW"</formula>
    </cfRule>
    <cfRule type="cellIs" dxfId="12" priority="9" stopIfTrue="1" operator="equal">
      <formula>"RED"</formula>
    </cfRule>
  </conditionalFormatting>
  <conditionalFormatting sqref="F17">
    <cfRule type="cellIs" dxfId="11" priority="1" stopIfTrue="1" operator="equal">
      <formula>"GREEN"</formula>
    </cfRule>
    <cfRule type="cellIs" dxfId="10" priority="2" stopIfTrue="1" operator="equal">
      <formula>"YELLOW"</formula>
    </cfRule>
    <cfRule type="cellIs" dxfId="9" priority="3" stopIfTrue="1" operator="equal">
      <formula>"RED"</formula>
    </cfRule>
  </conditionalFormatting>
  <dataValidations count="1">
    <dataValidation type="decimal" allowBlank="1" showInputMessage="1" showErrorMessage="1" error="Please enter a valid number." sqref="B4:F8" xr:uid="{FF007CFF-8BB2-46E3-B589-9A7A9AA52EC4}">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ignoredErrors>
    <ignoredError sqref="B5" unlockedFormula="1"/>
  </ignoredErrors>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31" zoomScaleNormal="100" zoomScalePageLayoutView="85" workbookViewId="0">
      <selection activeCell="V40" sqref="V40"/>
    </sheetView>
  </sheetViews>
  <sheetFormatPr defaultColWidth="8.886718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6C8952B8-A92A-4EC6-919A-585326AE1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Vincenzo</cp:lastModifiedBy>
  <cp:lastPrinted>2004-07-07T00:20:09Z</cp:lastPrinted>
  <dcterms:created xsi:type="dcterms:W3CDTF">2004-04-27T16:32:13Z</dcterms:created>
  <dcterms:modified xsi:type="dcterms:W3CDTF">2022-01-22T13:11:44Z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y fmtid="{D5CDD505-2E9C-101B-9397-08002B2CF9AE}" pid="42" name="WorkbookGuid">
    <vt:lpwstr>8a5531fc-3d74-4c73-ac18-04d51dce0abd</vt:lpwstr>
  </property>
</Properties>
</file>