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nextcloud-eoas\OCESE\personnel\"/>
    </mc:Choice>
  </mc:AlternateContent>
  <xr:revisionPtr revIDLastSave="0" documentId="13_ncr:1_{19714108-98D2-45F2-84CC-26E339B2B82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T13" i="1"/>
  <c r="T10" i="1"/>
  <c r="T9" i="1"/>
  <c r="T8" i="1"/>
  <c r="T7" i="1"/>
  <c r="T6" i="1"/>
  <c r="T5" i="1"/>
  <c r="Q7" i="1"/>
  <c r="Q14" i="1"/>
  <c r="Q17" i="1" l="1"/>
  <c r="R17" i="1" s="1"/>
  <c r="Q21" i="1"/>
  <c r="S21" i="1" s="1"/>
  <c r="Q20" i="1"/>
  <c r="S20" i="1" s="1"/>
  <c r="Q19" i="1"/>
  <c r="S19" i="1" s="1"/>
  <c r="Q18" i="1"/>
  <c r="R18" i="1" s="1"/>
  <c r="Q16" i="1"/>
  <c r="S16" i="1" s="1"/>
  <c r="Q15" i="1"/>
  <c r="S15" i="1" s="1"/>
  <c r="R14" i="1"/>
  <c r="Q13" i="1"/>
  <c r="S13" i="1" s="1"/>
  <c r="Q10" i="1"/>
  <c r="S10" i="1" s="1"/>
  <c r="Q9" i="1"/>
  <c r="S9" i="1" s="1"/>
  <c r="Q8" i="1"/>
  <c r="S8" i="1" s="1"/>
  <c r="S7" i="1"/>
  <c r="Q6" i="1"/>
  <c r="S6" i="1" s="1"/>
  <c r="Q5" i="1"/>
  <c r="S5" i="1" s="1"/>
  <c r="R5" i="1" l="1"/>
  <c r="V5" i="1" s="1"/>
  <c r="S17" i="1"/>
  <c r="V17" i="1" s="1"/>
  <c r="S14" i="1"/>
  <c r="V14" i="1" s="1"/>
  <c r="S18" i="1"/>
  <c r="V18" i="1" s="1"/>
  <c r="R20" i="1"/>
  <c r="V20" i="1" s="1"/>
  <c r="R13" i="1"/>
  <c r="V13" i="1" s="1"/>
  <c r="R15" i="1"/>
  <c r="V15" i="1" s="1"/>
  <c r="R16" i="1"/>
  <c r="V16" i="1" s="1"/>
  <c r="R19" i="1"/>
  <c r="V19" i="1" s="1"/>
  <c r="R21" i="1"/>
  <c r="V21" i="1" s="1"/>
  <c r="R10" i="1"/>
  <c r="V10" i="1" s="1"/>
  <c r="R9" i="1"/>
  <c r="V9" i="1" s="1"/>
  <c r="R8" i="1"/>
  <c r="V8" i="1" s="1"/>
  <c r="R7" i="1"/>
  <c r="V7" i="1" s="1"/>
  <c r="R6" i="1"/>
  <c r="V6" i="1" s="1"/>
  <c r="V11" i="1" l="1"/>
  <c r="V22" i="1"/>
</calcChain>
</file>

<file path=xl/sharedStrings.xml><?xml version="1.0" encoding="utf-8"?>
<sst xmlns="http://schemas.openxmlformats.org/spreadsheetml/2006/main" count="104" uniqueCount="49">
  <si>
    <t>first</t>
  </si>
  <si>
    <t>last</t>
  </si>
  <si>
    <t>WL</t>
  </si>
  <si>
    <t>other</t>
  </si>
  <si>
    <t>volunteer</t>
  </si>
  <si>
    <t>Andrew</t>
  </si>
  <si>
    <t>Loeppky</t>
  </si>
  <si>
    <t>Mara</t>
  </si>
  <si>
    <t>Colclough</t>
  </si>
  <si>
    <t>Danil</t>
  </si>
  <si>
    <t>Platonov</t>
  </si>
  <si>
    <t>Benjamin</t>
  </si>
  <si>
    <t>Chang</t>
  </si>
  <si>
    <t>Chris</t>
  </si>
  <si>
    <t>Rodell</t>
  </si>
  <si>
    <t>Hariharan</t>
  </si>
  <si>
    <t>Umashankar</t>
  </si>
  <si>
    <t>Jamie</t>
  </si>
  <si>
    <t>Byer</t>
  </si>
  <si>
    <t>Yiki</t>
  </si>
  <si>
    <t>Su</t>
  </si>
  <si>
    <t>Carol</t>
  </si>
  <si>
    <t>Zhang</t>
  </si>
  <si>
    <t>from</t>
  </si>
  <si>
    <t>eoas</t>
  </si>
  <si>
    <t>cs</t>
  </si>
  <si>
    <t>grad</t>
  </si>
  <si>
    <t>mds</t>
  </si>
  <si>
    <t>wl</t>
  </si>
  <si>
    <t>Curvenote</t>
  </si>
  <si>
    <t>consult</t>
  </si>
  <si>
    <t>UAA</t>
  </si>
  <si>
    <t>GAA</t>
  </si>
  <si>
    <t>funding -hrs</t>
  </si>
  <si>
    <t>uaa</t>
  </si>
  <si>
    <t>gaa</t>
  </si>
  <si>
    <t>winter</t>
  </si>
  <si>
    <t>summer</t>
  </si>
  <si>
    <t>new student</t>
  </si>
  <si>
    <t>new UAA</t>
  </si>
  <si>
    <t xml:space="preserve">Year2: 21/22 </t>
  </si>
  <si>
    <t xml:space="preserve">Year1: 20/21 </t>
  </si>
  <si>
    <t>?</t>
  </si>
  <si>
    <t>term</t>
  </si>
  <si>
    <t>zhiyong</t>
  </si>
  <si>
    <t>Wang</t>
  </si>
  <si>
    <t xml:space="preserve">THIS IS NOT COMPLETE AND MAY NOT EVEN BE CORRECT. </t>
  </si>
  <si>
    <t>MDS</t>
  </si>
  <si>
    <t>new student (Maybe not?)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</si>
</sst>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5" fillId="0" borderId="4" xfId="0" applyFont="1" applyFill="1" applyBorder="1"/>
    <xf numFmtId="0" fontId="0" fillId="0" borderId="8" xfId="0" applyFill="1" applyBorder="1"/>
    <xf numFmtId="0" fontId="3" fillId="0" borderId="1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17" xfId="0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0" xfId="0" applyFont="1"/>
    <xf numFmtId="44" fontId="0" fillId="0" borderId="0" xfId="1" applyFont="1" applyAlignment="1">
      <alignment horizontal="center"/>
    </xf>
    <xf numFmtId="0" fontId="3" fillId="0" borderId="0" xfId="0" applyFont="1" applyFill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14" xfId="0" applyFont="1" applyFill="1" applyBorder="1"/>
    <xf numFmtId="0" fontId="3" fillId="0" borderId="16" xfId="0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3" xfId="0" applyFont="1" applyFill="1" applyBorder="1"/>
    <xf numFmtId="0" fontId="0" fillId="0" borderId="11" xfId="0" applyFill="1" applyBorder="1"/>
    <xf numFmtId="0" fontId="0" fillId="0" borderId="10" xfId="0" applyFill="1" applyBorder="1" applyAlignment="1">
      <alignment horizontal="center"/>
    </xf>
    <xf numFmtId="0" fontId="5" fillId="0" borderId="22" xfId="0" applyFont="1" applyFill="1" applyBorder="1"/>
    <xf numFmtId="0" fontId="3" fillId="0" borderId="21" xfId="0" applyFont="1" applyFill="1" applyBorder="1" applyAlignment="1">
      <alignment horizontal="center" vertical="center" textRotation="90"/>
    </xf>
    <xf numFmtId="0" fontId="0" fillId="0" borderId="0" xfId="0" applyBorder="1"/>
    <xf numFmtId="44" fontId="3" fillId="0" borderId="0" xfId="1" applyFont="1" applyBorder="1"/>
    <xf numFmtId="44" fontId="3" fillId="0" borderId="22" xfId="1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44" fontId="3" fillId="0" borderId="11" xfId="1" applyFont="1" applyBorder="1" applyAlignment="1">
      <alignment horizontal="center"/>
    </xf>
    <xf numFmtId="44" fontId="0" fillId="0" borderId="25" xfId="1" applyFont="1" applyBorder="1"/>
    <xf numFmtId="44" fontId="0" fillId="0" borderId="2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21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3" fillId="2" borderId="24" xfId="0" applyNumberFormat="1" applyFont="1" applyFill="1" applyBorder="1"/>
    <xf numFmtId="44" fontId="3" fillId="2" borderId="24" xfId="1" applyFont="1" applyFill="1" applyBorder="1"/>
    <xf numFmtId="0" fontId="7" fillId="0" borderId="4" xfId="0" applyFont="1" applyFill="1" applyBorder="1"/>
    <xf numFmtId="0" fontId="2" fillId="0" borderId="5" xfId="0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Fill="1" applyBorder="1" applyAlignment="1">
      <alignment horizontal="center"/>
    </xf>
    <xf numFmtId="44" fontId="2" fillId="0" borderId="2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21" xfId="1" applyFont="1" applyBorder="1" applyAlignment="1">
      <alignment horizontal="center"/>
    </xf>
    <xf numFmtId="44" fontId="2" fillId="0" borderId="25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activeCell="J21" sqref="J21"/>
    </sheetView>
  </sheetViews>
  <sheetFormatPr defaultRowHeight="15" x14ac:dyDescent="0.25"/>
  <cols>
    <col min="1" max="1" width="5.42578125" customWidth="1"/>
    <col min="3" max="3" width="13.28515625" customWidth="1"/>
    <col min="4" max="12" width="9.140625" style="11"/>
    <col min="14" max="15" width="12" customWidth="1"/>
    <col min="16" max="16" width="10.5703125" customWidth="1"/>
    <col min="17" max="17" width="11.5703125" style="11" bestFit="1" customWidth="1"/>
    <col min="18" max="19" width="10.5703125" style="11" bestFit="1" customWidth="1"/>
    <col min="20" max="20" width="10.5703125" style="11" customWidth="1"/>
    <col min="21" max="21" width="10.5703125" style="11" bestFit="1" customWidth="1"/>
    <col min="22" max="22" width="13.28515625" customWidth="1"/>
  </cols>
  <sheetData>
    <row r="1" spans="1:22" x14ac:dyDescent="0.25">
      <c r="B1" s="67" t="s">
        <v>46</v>
      </c>
    </row>
    <row r="2" spans="1:22" ht="15.75" thickBot="1" x14ac:dyDescent="0.3"/>
    <row r="3" spans="1:22" ht="16.5" thickBot="1" x14ac:dyDescent="0.3">
      <c r="A3" s="1"/>
      <c r="B3" s="2"/>
      <c r="C3" s="2"/>
      <c r="D3" s="8" t="s">
        <v>33</v>
      </c>
      <c r="E3" s="9"/>
      <c r="F3" s="9"/>
      <c r="G3" s="9"/>
      <c r="H3" s="9"/>
      <c r="I3" s="9"/>
      <c r="J3" s="15"/>
      <c r="K3" s="8" t="s">
        <v>43</v>
      </c>
      <c r="L3" s="10"/>
      <c r="Q3" s="53" t="s">
        <v>28</v>
      </c>
      <c r="R3" s="54" t="s">
        <v>34</v>
      </c>
      <c r="S3" s="54" t="s">
        <v>35</v>
      </c>
      <c r="T3" s="54" t="s">
        <v>27</v>
      </c>
      <c r="U3" s="55" t="s">
        <v>3</v>
      </c>
      <c r="V3" s="38"/>
    </row>
    <row r="4" spans="1:22" s="19" customFormat="1" ht="15.75" thickBot="1" x14ac:dyDescent="0.3">
      <c r="A4" s="21"/>
      <c r="B4" s="26" t="s">
        <v>0</v>
      </c>
      <c r="C4" s="27" t="s">
        <v>1</v>
      </c>
      <c r="D4" s="28" t="s">
        <v>2</v>
      </c>
      <c r="E4" s="29" t="s">
        <v>31</v>
      </c>
      <c r="F4" s="29" t="s">
        <v>32</v>
      </c>
      <c r="G4" s="29" t="s">
        <v>47</v>
      </c>
      <c r="H4" s="29" t="s">
        <v>3</v>
      </c>
      <c r="I4" s="29" t="s">
        <v>4</v>
      </c>
      <c r="J4" s="30" t="s">
        <v>23</v>
      </c>
      <c r="K4" s="28" t="s">
        <v>37</v>
      </c>
      <c r="L4" s="31" t="s">
        <v>36</v>
      </c>
      <c r="N4" s="26" t="s">
        <v>0</v>
      </c>
      <c r="O4" s="27" t="s">
        <v>1</v>
      </c>
      <c r="P4" s="30" t="s">
        <v>23</v>
      </c>
      <c r="Q4" s="40">
        <v>8</v>
      </c>
      <c r="R4" s="41">
        <v>21.14</v>
      </c>
      <c r="S4" s="41">
        <v>35.82</v>
      </c>
      <c r="T4" s="41">
        <v>30</v>
      </c>
      <c r="U4" s="42"/>
      <c r="V4" s="39"/>
    </row>
    <row r="5" spans="1:22" ht="15.75" x14ac:dyDescent="0.25">
      <c r="A5" s="37" t="s">
        <v>41</v>
      </c>
      <c r="B5" s="32" t="s">
        <v>5</v>
      </c>
      <c r="C5" s="7" t="s">
        <v>6</v>
      </c>
      <c r="D5" s="13">
        <v>1</v>
      </c>
      <c r="E5" s="13">
        <v>1</v>
      </c>
      <c r="F5" s="13"/>
      <c r="G5" s="13"/>
      <c r="H5" s="13"/>
      <c r="I5" s="13"/>
      <c r="J5" s="16" t="s">
        <v>24</v>
      </c>
      <c r="K5" s="4">
        <v>300</v>
      </c>
      <c r="L5" s="3"/>
      <c r="N5" s="32" t="s">
        <v>5</v>
      </c>
      <c r="O5" s="7" t="s">
        <v>6</v>
      </c>
      <c r="P5" s="17" t="s">
        <v>24</v>
      </c>
      <c r="Q5" s="50">
        <f>($K5+$L5)*Q$4*D5</f>
        <v>2400</v>
      </c>
      <c r="R5" s="51">
        <f>(($K5+$L5)*R$4-Q5)*E5</f>
        <v>3942</v>
      </c>
      <c r="S5" s="51">
        <f>(($K5+$L5)*S$4-Q5)*F5</f>
        <v>0</v>
      </c>
      <c r="T5" s="51">
        <f>(($K5+$L5)*T$4-R5)*G5</f>
        <v>0</v>
      </c>
      <c r="U5" s="52">
        <v>0</v>
      </c>
      <c r="V5" s="43">
        <f>SUM(R5:U5)</f>
        <v>3942</v>
      </c>
    </row>
    <row r="6" spans="1:22" ht="15.75" x14ac:dyDescent="0.25">
      <c r="A6" s="37"/>
      <c r="B6" s="6" t="s">
        <v>7</v>
      </c>
      <c r="C6" s="5" t="s">
        <v>8</v>
      </c>
      <c r="D6" s="14">
        <v>1</v>
      </c>
      <c r="E6" s="14">
        <v>1</v>
      </c>
      <c r="F6" s="14"/>
      <c r="G6" s="14"/>
      <c r="H6" s="14"/>
      <c r="I6" s="14"/>
      <c r="J6" s="17" t="s">
        <v>25</v>
      </c>
      <c r="K6" s="22">
        <v>300</v>
      </c>
      <c r="L6" s="23"/>
      <c r="N6" s="6" t="s">
        <v>7</v>
      </c>
      <c r="O6" s="5" t="s">
        <v>8</v>
      </c>
      <c r="P6" s="17" t="s">
        <v>25</v>
      </c>
      <c r="Q6" s="44">
        <f>($K6+$L6)*Q$4*D6</f>
        <v>2400</v>
      </c>
      <c r="R6" s="45">
        <f>(($K6+$L6)*R$4-Q6)*E6</f>
        <v>3942</v>
      </c>
      <c r="S6" s="45">
        <f>(($K6+$L6)*S$4-Q6)*F6</f>
        <v>0</v>
      </c>
      <c r="T6" s="45">
        <f>(($K6+$L6)*T$4-R6)*G6</f>
        <v>0</v>
      </c>
      <c r="U6" s="46">
        <v>0</v>
      </c>
      <c r="V6" s="43">
        <f t="shared" ref="V6:V10" si="0">SUM(R6:U6)</f>
        <v>3942</v>
      </c>
    </row>
    <row r="7" spans="1:22" ht="15.75" x14ac:dyDescent="0.25">
      <c r="A7" s="37"/>
      <c r="B7" s="6" t="s">
        <v>9</v>
      </c>
      <c r="C7" s="5" t="s">
        <v>10</v>
      </c>
      <c r="D7" s="14"/>
      <c r="E7" s="14">
        <v>1</v>
      </c>
      <c r="F7" s="14"/>
      <c r="G7" s="14"/>
      <c r="H7" s="14"/>
      <c r="I7" s="14"/>
      <c r="J7" s="17" t="s">
        <v>25</v>
      </c>
      <c r="K7" s="22"/>
      <c r="L7" s="57">
        <v>150</v>
      </c>
      <c r="N7" s="6" t="s">
        <v>9</v>
      </c>
      <c r="O7" s="5" t="s">
        <v>10</v>
      </c>
      <c r="P7" s="17" t="s">
        <v>25</v>
      </c>
      <c r="Q7" s="44">
        <f>($K7+$L7)*Q$4*D7</f>
        <v>0</v>
      </c>
      <c r="R7" s="45">
        <f>(($K7+$L7)*R$4-Q7)*E7</f>
        <v>3171</v>
      </c>
      <c r="S7" s="45">
        <f>(($K7+$L7)*S$4-Q7)*F7</f>
        <v>0</v>
      </c>
      <c r="T7" s="45">
        <f>(($K7+$L7)*T$4-R7)*G7</f>
        <v>0</v>
      </c>
      <c r="U7" s="46">
        <v>0</v>
      </c>
      <c r="V7" s="43">
        <f t="shared" si="0"/>
        <v>3171</v>
      </c>
    </row>
    <row r="8" spans="1:22" ht="15.75" x14ac:dyDescent="0.25">
      <c r="A8" s="37"/>
      <c r="B8" s="6" t="s">
        <v>11</v>
      </c>
      <c r="C8" s="5" t="s">
        <v>12</v>
      </c>
      <c r="D8" s="14">
        <v>1</v>
      </c>
      <c r="E8" s="14">
        <v>1</v>
      </c>
      <c r="F8" s="14"/>
      <c r="G8" s="14"/>
      <c r="H8" s="14"/>
      <c r="I8" s="14"/>
      <c r="J8" s="17" t="s">
        <v>25</v>
      </c>
      <c r="K8" s="22"/>
      <c r="L8" s="23">
        <v>300</v>
      </c>
      <c r="N8" s="6" t="s">
        <v>11</v>
      </c>
      <c r="O8" s="5" t="s">
        <v>12</v>
      </c>
      <c r="P8" s="17" t="s">
        <v>25</v>
      </c>
      <c r="Q8" s="44">
        <f>($K8+$L8)*Q$4*D8</f>
        <v>2400</v>
      </c>
      <c r="R8" s="45">
        <f>(($K8+$L8)*R$4-Q8)*E8</f>
        <v>3942</v>
      </c>
      <c r="S8" s="45">
        <f>(($K8+$L8)*S$4-Q8)*F8</f>
        <v>0</v>
      </c>
      <c r="T8" s="45">
        <f>(($K8+$L8)*T$4-R8)*G8</f>
        <v>0</v>
      </c>
      <c r="U8" s="46">
        <v>0</v>
      </c>
      <c r="V8" s="43">
        <f t="shared" si="0"/>
        <v>3942</v>
      </c>
    </row>
    <row r="9" spans="1:22" ht="15.75" x14ac:dyDescent="0.25">
      <c r="A9" s="37"/>
      <c r="B9" s="6" t="s">
        <v>13</v>
      </c>
      <c r="C9" s="5" t="s">
        <v>14</v>
      </c>
      <c r="D9" s="14"/>
      <c r="E9" s="14"/>
      <c r="F9" s="14"/>
      <c r="G9" s="14"/>
      <c r="H9" s="14"/>
      <c r="I9" s="14">
        <v>1</v>
      </c>
      <c r="J9" s="17" t="s">
        <v>26</v>
      </c>
      <c r="K9" s="22"/>
      <c r="L9" s="23"/>
      <c r="N9" s="6" t="s">
        <v>13</v>
      </c>
      <c r="O9" s="5" t="s">
        <v>14</v>
      </c>
      <c r="P9" s="17" t="s">
        <v>26</v>
      </c>
      <c r="Q9" s="44">
        <f>($K9+$L9)*Q$4*D9</f>
        <v>0</v>
      </c>
      <c r="R9" s="45">
        <f>(($K9+$L9)*R$4-Q9)*E9</f>
        <v>0</v>
      </c>
      <c r="S9" s="45">
        <f>(($K9+$L9)*S$4-Q9)*F9</f>
        <v>0</v>
      </c>
      <c r="T9" s="45">
        <f>(($K9+$L9)*T$4-R9)*G9</f>
        <v>0</v>
      </c>
      <c r="U9" s="46">
        <v>0</v>
      </c>
      <c r="V9" s="43">
        <f t="shared" si="0"/>
        <v>0</v>
      </c>
    </row>
    <row r="10" spans="1:22" ht="16.5" thickBot="1" x14ac:dyDescent="0.3">
      <c r="A10" s="37"/>
      <c r="B10" s="36" t="s">
        <v>15</v>
      </c>
      <c r="C10" s="34" t="s">
        <v>16</v>
      </c>
      <c r="D10" s="35">
        <v>1</v>
      </c>
      <c r="E10" s="35"/>
      <c r="F10" s="35">
        <v>1</v>
      </c>
      <c r="G10" s="35"/>
      <c r="H10" s="35"/>
      <c r="I10" s="35"/>
      <c r="J10" s="18" t="s">
        <v>26</v>
      </c>
      <c r="K10" s="24"/>
      <c r="L10" s="25">
        <v>300</v>
      </c>
      <c r="N10" s="6" t="s">
        <v>15</v>
      </c>
      <c r="O10" s="5" t="s">
        <v>16</v>
      </c>
      <c r="P10" s="17" t="s">
        <v>26</v>
      </c>
      <c r="Q10" s="47">
        <f>($K10+$L10)*Q$4*D10</f>
        <v>2400</v>
      </c>
      <c r="R10" s="48">
        <f>(($K10+$L10)*R$4-Q10)*E10</f>
        <v>0</v>
      </c>
      <c r="S10" s="48">
        <f>(($K10+$L10)*S$4-Q10)*F10</f>
        <v>8346</v>
      </c>
      <c r="T10" s="48">
        <f>(($K10+$L10)*T$4-R10)*G10</f>
        <v>0</v>
      </c>
      <c r="U10" s="49">
        <v>0</v>
      </c>
      <c r="V10" s="43">
        <f t="shared" si="0"/>
        <v>8346</v>
      </c>
    </row>
    <row r="11" spans="1:22" x14ac:dyDescent="0.25">
      <c r="D11"/>
      <c r="E11"/>
      <c r="F11"/>
      <c r="G11"/>
      <c r="H11"/>
      <c r="I11"/>
      <c r="J11"/>
      <c r="K11"/>
      <c r="L11"/>
      <c r="Q11"/>
      <c r="R11"/>
      <c r="S11" s="20"/>
      <c r="T11" s="20"/>
      <c r="U11" s="20"/>
      <c r="V11" s="60">
        <f>SUM(V5:V10)</f>
        <v>23343</v>
      </c>
    </row>
    <row r="12" spans="1:22" ht="15.75" thickBot="1" x14ac:dyDescent="0.3">
      <c r="D12"/>
      <c r="E12"/>
      <c r="F12"/>
      <c r="G12"/>
      <c r="H12"/>
      <c r="I12"/>
      <c r="J12"/>
      <c r="K12"/>
      <c r="L12"/>
      <c r="Q12"/>
      <c r="R12"/>
      <c r="S12" s="20"/>
      <c r="T12" s="20"/>
      <c r="U12" s="20"/>
      <c r="V12" s="20"/>
    </row>
    <row r="13" spans="1:22" ht="15.75" x14ac:dyDescent="0.25">
      <c r="A13" s="37" t="s">
        <v>40</v>
      </c>
      <c r="B13" s="32" t="s">
        <v>5</v>
      </c>
      <c r="C13" s="7" t="s">
        <v>6</v>
      </c>
      <c r="D13" s="13">
        <v>1</v>
      </c>
      <c r="E13" s="13"/>
      <c r="F13" s="13">
        <v>1</v>
      </c>
      <c r="G13" s="13"/>
      <c r="H13" s="13"/>
      <c r="I13" s="13"/>
      <c r="J13" s="16"/>
      <c r="K13" s="4">
        <v>300</v>
      </c>
      <c r="L13" s="3"/>
      <c r="N13" s="32" t="s">
        <v>5</v>
      </c>
      <c r="O13" s="7" t="s">
        <v>6</v>
      </c>
      <c r="P13" s="12" t="s">
        <v>24</v>
      </c>
      <c r="Q13" s="50">
        <f>($K13+$L13)*Q$4*D13</f>
        <v>2400</v>
      </c>
      <c r="R13" s="51">
        <f>(($K13+$L13)*R$4-Q13)*E13</f>
        <v>0</v>
      </c>
      <c r="S13" s="51">
        <f>(($K13+$L13)*S$4-Q13)*F13</f>
        <v>8346</v>
      </c>
      <c r="T13" s="51">
        <f>(($K13+$L13)*T$4-R13)*G13</f>
        <v>0</v>
      </c>
      <c r="U13" s="52">
        <v>0</v>
      </c>
      <c r="V13" s="43">
        <f t="shared" ref="V13:V21" si="1">SUM(R13:U13)</f>
        <v>8346</v>
      </c>
    </row>
    <row r="14" spans="1:22" ht="15.75" x14ac:dyDescent="0.25">
      <c r="A14" s="37"/>
      <c r="B14" s="6" t="s">
        <v>15</v>
      </c>
      <c r="C14" s="5" t="s">
        <v>16</v>
      </c>
      <c r="D14" s="14"/>
      <c r="E14" s="14"/>
      <c r="F14" s="14">
        <v>1</v>
      </c>
      <c r="G14" s="14"/>
      <c r="H14" s="14"/>
      <c r="I14" s="14"/>
      <c r="J14" s="17" t="s">
        <v>26</v>
      </c>
      <c r="K14" s="58">
        <v>150</v>
      </c>
      <c r="L14" s="23"/>
      <c r="N14" s="6" t="s">
        <v>15</v>
      </c>
      <c r="O14" s="5" t="s">
        <v>16</v>
      </c>
      <c r="P14" s="56" t="s">
        <v>26</v>
      </c>
      <c r="Q14" s="44">
        <f>($K14+$L14)*Q$4*D14</f>
        <v>0</v>
      </c>
      <c r="R14" s="45">
        <f>(($K14+$L14)*R$4-Q14)*E14</f>
        <v>0</v>
      </c>
      <c r="S14" s="45">
        <f>(($K14+$L14)*S$4-Q14)*F14</f>
        <v>5373</v>
      </c>
      <c r="T14" s="45">
        <f>(($K14+$L14)*T$4-R14)*G14</f>
        <v>0</v>
      </c>
      <c r="U14" s="46">
        <v>0</v>
      </c>
      <c r="V14" s="43">
        <f t="shared" si="1"/>
        <v>5373</v>
      </c>
    </row>
    <row r="15" spans="1:22" ht="15.75" x14ac:dyDescent="0.25">
      <c r="A15" s="37"/>
      <c r="B15" s="6" t="s">
        <v>17</v>
      </c>
      <c r="C15" s="5" t="s">
        <v>18</v>
      </c>
      <c r="D15" s="14">
        <v>1</v>
      </c>
      <c r="E15" s="14">
        <v>1</v>
      </c>
      <c r="F15" s="14"/>
      <c r="G15" s="14"/>
      <c r="H15" s="14"/>
      <c r="I15" s="14"/>
      <c r="J15" s="17" t="s">
        <v>24</v>
      </c>
      <c r="K15" s="22">
        <v>300</v>
      </c>
      <c r="L15" s="23"/>
      <c r="N15" s="6" t="s">
        <v>17</v>
      </c>
      <c r="O15" s="5" t="s">
        <v>18</v>
      </c>
      <c r="P15" s="56" t="s">
        <v>24</v>
      </c>
      <c r="Q15" s="44">
        <f>($K15+$L15)*Q$4*D15</f>
        <v>2400</v>
      </c>
      <c r="R15" s="45">
        <f>(($K15+$L15)*R$4-Q15)*E15</f>
        <v>3942</v>
      </c>
      <c r="S15" s="45">
        <f>(($K15+$L15)*S$4-Q15)*F15</f>
        <v>0</v>
      </c>
      <c r="T15" s="45">
        <f>(($K15+$L15)*T$4-R15)*G15</f>
        <v>0</v>
      </c>
      <c r="U15" s="46">
        <v>0</v>
      </c>
      <c r="V15" s="43">
        <f t="shared" si="1"/>
        <v>3942</v>
      </c>
    </row>
    <row r="16" spans="1:22" ht="15.75" x14ac:dyDescent="0.25">
      <c r="A16" s="37"/>
      <c r="B16" s="6" t="s">
        <v>19</v>
      </c>
      <c r="C16" s="5" t="s">
        <v>20</v>
      </c>
      <c r="D16" s="14"/>
      <c r="E16" s="14"/>
      <c r="F16" s="14"/>
      <c r="G16" s="14">
        <v>1</v>
      </c>
      <c r="H16" s="14"/>
      <c r="I16" s="14"/>
      <c r="J16" s="17" t="s">
        <v>27</v>
      </c>
      <c r="K16" s="22">
        <v>100</v>
      </c>
      <c r="L16" s="23"/>
      <c r="N16" s="6" t="s">
        <v>19</v>
      </c>
      <c r="O16" s="5" t="s">
        <v>20</v>
      </c>
      <c r="P16" s="56" t="s">
        <v>27</v>
      </c>
      <c r="Q16" s="44">
        <f>($K16+$L16)*Q$4*D16</f>
        <v>0</v>
      </c>
      <c r="R16" s="45">
        <f>(($K16+$L16)*R$4-Q16)*E16</f>
        <v>0</v>
      </c>
      <c r="S16" s="45">
        <f>(($K16+$L16)*S$4-Q16)*F16</f>
        <v>0</v>
      </c>
      <c r="T16" s="45">
        <f>(($K16+$L16)*T$4-R16)*G16</f>
        <v>3000</v>
      </c>
      <c r="U16" s="46">
        <v>0</v>
      </c>
      <c r="V16" s="43">
        <f t="shared" si="1"/>
        <v>3000</v>
      </c>
    </row>
    <row r="17" spans="1:22" ht="15.75" x14ac:dyDescent="0.25">
      <c r="A17" s="37"/>
      <c r="B17" s="6" t="s">
        <v>44</v>
      </c>
      <c r="C17" s="5" t="s">
        <v>45</v>
      </c>
      <c r="D17" s="14"/>
      <c r="E17" s="14"/>
      <c r="F17" s="14"/>
      <c r="G17" s="14">
        <v>1</v>
      </c>
      <c r="H17" s="14"/>
      <c r="I17" s="14"/>
      <c r="J17" s="17" t="s">
        <v>27</v>
      </c>
      <c r="K17" s="22">
        <v>100</v>
      </c>
      <c r="L17" s="23"/>
      <c r="N17" s="6" t="s">
        <v>44</v>
      </c>
      <c r="O17" s="5" t="s">
        <v>45</v>
      </c>
      <c r="P17" s="56"/>
      <c r="Q17" s="44">
        <f>($K17+$L17)*Q$4*D17</f>
        <v>0</v>
      </c>
      <c r="R17" s="45">
        <f>(($K17+$L17)*R$4-Q17)*E17</f>
        <v>0</v>
      </c>
      <c r="S17" s="45">
        <f>(($K17+$L17)*S$4-Q17)*F17</f>
        <v>0</v>
      </c>
      <c r="T17" s="45">
        <f>(($K17+$L17)*T$4-R17)*G17</f>
        <v>3000</v>
      </c>
      <c r="U17" s="46">
        <v>0</v>
      </c>
      <c r="V17" s="43">
        <f t="shared" si="1"/>
        <v>3000</v>
      </c>
    </row>
    <row r="18" spans="1:22" ht="15.75" x14ac:dyDescent="0.25">
      <c r="A18" s="37"/>
      <c r="B18" s="6" t="s">
        <v>21</v>
      </c>
      <c r="C18" s="5" t="s">
        <v>22</v>
      </c>
      <c r="D18" s="14"/>
      <c r="E18" s="14"/>
      <c r="F18" s="14"/>
      <c r="G18" s="14"/>
      <c r="H18" s="14">
        <v>1</v>
      </c>
      <c r="I18" s="14"/>
      <c r="J18" s="17" t="s">
        <v>25</v>
      </c>
      <c r="K18" s="22">
        <v>200</v>
      </c>
      <c r="L18" s="23"/>
      <c r="N18" s="6" t="s">
        <v>21</v>
      </c>
      <c r="O18" s="5" t="s">
        <v>22</v>
      </c>
      <c r="P18" s="56" t="s">
        <v>25</v>
      </c>
      <c r="Q18" s="44">
        <f>($K18+$L18)*Q$4*D18</f>
        <v>0</v>
      </c>
      <c r="R18" s="45">
        <f>(($K18+$L18)*R$4-Q18)*E18</f>
        <v>0</v>
      </c>
      <c r="S18" s="45">
        <f>(($K18+$L18)*S$4-Q18)*F18</f>
        <v>0</v>
      </c>
      <c r="T18" s="45">
        <f>(($K18+$L18)*T$4-R18)*G18</f>
        <v>0</v>
      </c>
      <c r="U18" s="46">
        <v>0</v>
      </c>
      <c r="V18" s="43">
        <f t="shared" si="1"/>
        <v>0</v>
      </c>
    </row>
    <row r="19" spans="1:22" ht="15.75" x14ac:dyDescent="0.25">
      <c r="A19" s="37"/>
      <c r="B19" s="61" t="s">
        <v>38</v>
      </c>
      <c r="C19" s="62"/>
      <c r="D19" s="63">
        <v>1</v>
      </c>
      <c r="E19" s="63">
        <v>1</v>
      </c>
      <c r="F19" s="63"/>
      <c r="G19" s="63"/>
      <c r="H19" s="63"/>
      <c r="I19" s="63"/>
      <c r="J19" s="64"/>
      <c r="K19" s="65"/>
      <c r="L19" s="66">
        <v>300</v>
      </c>
      <c r="M19" s="67"/>
      <c r="N19" s="61" t="s">
        <v>39</v>
      </c>
      <c r="O19" s="62"/>
      <c r="P19" s="68" t="s">
        <v>42</v>
      </c>
      <c r="Q19" s="69">
        <f>($K19+$L19)*Q$4*D19</f>
        <v>2400</v>
      </c>
      <c r="R19" s="70">
        <f>(($K19+$L19)*R$4-Q19)*E19</f>
        <v>3942</v>
      </c>
      <c r="S19" s="70">
        <f>(($K19+$L19)*S$4-Q19)*F19</f>
        <v>0</v>
      </c>
      <c r="T19" s="70">
        <f>(($K19+$L19)*T$4-R19)*G19</f>
        <v>0</v>
      </c>
      <c r="U19" s="71">
        <v>0</v>
      </c>
      <c r="V19" s="72">
        <f t="shared" si="1"/>
        <v>3942</v>
      </c>
    </row>
    <row r="20" spans="1:22" ht="15.75" x14ac:dyDescent="0.25">
      <c r="A20" s="37"/>
      <c r="B20" s="61" t="s">
        <v>48</v>
      </c>
      <c r="C20" s="62"/>
      <c r="D20" s="63"/>
      <c r="E20" s="63"/>
      <c r="F20" s="63"/>
      <c r="G20" s="63"/>
      <c r="H20" s="63"/>
      <c r="I20" s="63"/>
      <c r="J20" s="64"/>
      <c r="K20" s="65"/>
      <c r="L20" s="66">
        <v>300</v>
      </c>
      <c r="M20" s="67"/>
      <c r="N20" s="61" t="s">
        <v>39</v>
      </c>
      <c r="O20" s="62"/>
      <c r="P20" s="68" t="s">
        <v>42</v>
      </c>
      <c r="Q20" s="69">
        <f>($K20+$L20)*Q$4*D20</f>
        <v>0</v>
      </c>
      <c r="R20" s="70">
        <f>(($K20+$L20)*R$4-Q20)*E20</f>
        <v>0</v>
      </c>
      <c r="S20" s="70">
        <f>(($K20+$L20)*S$4-Q20)*F20</f>
        <v>0</v>
      </c>
      <c r="T20" s="70">
        <f>(($K20+$L20)*T$4-R20)*G20</f>
        <v>0</v>
      </c>
      <c r="U20" s="71">
        <v>0</v>
      </c>
      <c r="V20" s="72">
        <f t="shared" si="1"/>
        <v>0</v>
      </c>
    </row>
    <row r="21" spans="1:22" ht="16.5" thickBot="1" x14ac:dyDescent="0.3">
      <c r="A21" s="37"/>
      <c r="B21" s="33" t="s">
        <v>29</v>
      </c>
      <c r="C21" s="34"/>
      <c r="D21" s="35"/>
      <c r="E21" s="35"/>
      <c r="F21" s="35"/>
      <c r="G21" s="35"/>
      <c r="H21" s="35">
        <v>1</v>
      </c>
      <c r="I21" s="35"/>
      <c r="J21" s="18" t="s">
        <v>30</v>
      </c>
      <c r="K21" s="24"/>
      <c r="L21" s="25"/>
      <c r="N21" s="36" t="s">
        <v>29</v>
      </c>
      <c r="O21" s="34"/>
      <c r="P21" s="24" t="s">
        <v>30</v>
      </c>
      <c r="Q21" s="47">
        <f>($K21+$L21)*Q$4*D21</f>
        <v>0</v>
      </c>
      <c r="R21" s="48">
        <f>(($K21+$L21)*R$4-Q21)*E21</f>
        <v>0</v>
      </c>
      <c r="S21" s="48">
        <f>(($K21+$L21)*S$4-Q21)*F21</f>
        <v>0</v>
      </c>
      <c r="T21" s="48">
        <f>(($K21+$L21)*T$4-R21)*G21</f>
        <v>0</v>
      </c>
      <c r="U21" s="49">
        <v>2500</v>
      </c>
      <c r="V21" s="43">
        <f t="shared" si="1"/>
        <v>2500</v>
      </c>
    </row>
    <row r="22" spans="1:22" x14ac:dyDescent="0.25">
      <c r="D22"/>
      <c r="E22"/>
      <c r="F22"/>
      <c r="G22"/>
      <c r="H22"/>
      <c r="I22"/>
      <c r="J22"/>
      <c r="K22"/>
      <c r="L22"/>
      <c r="Q22"/>
      <c r="V22" s="59">
        <f>SUM(V13:V21)</f>
        <v>30103</v>
      </c>
    </row>
    <row r="23" spans="1:22" x14ac:dyDescent="0.25">
      <c r="D23"/>
      <c r="E23"/>
      <c r="F23"/>
      <c r="G23"/>
      <c r="H23"/>
      <c r="I23"/>
      <c r="J23"/>
      <c r="K23"/>
      <c r="L23"/>
      <c r="Q23"/>
    </row>
    <row r="24" spans="1:22" x14ac:dyDescent="0.25">
      <c r="D24"/>
      <c r="E24"/>
      <c r="F24"/>
      <c r="G24"/>
      <c r="H24"/>
      <c r="I24"/>
      <c r="J24"/>
      <c r="K24"/>
      <c r="L24"/>
      <c r="Q24"/>
    </row>
    <row r="25" spans="1:22" x14ac:dyDescent="0.25">
      <c r="D25"/>
      <c r="E25"/>
      <c r="F25"/>
      <c r="G25"/>
      <c r="H25"/>
      <c r="I25"/>
      <c r="J25"/>
      <c r="K25"/>
      <c r="L25"/>
      <c r="Q25"/>
    </row>
    <row r="26" spans="1:22" x14ac:dyDescent="0.25">
      <c r="D26"/>
      <c r="E26"/>
      <c r="F26"/>
      <c r="G26"/>
      <c r="H26"/>
      <c r="I26"/>
      <c r="J26"/>
      <c r="K26"/>
      <c r="L26"/>
      <c r="Q26"/>
    </row>
    <row r="27" spans="1:22" x14ac:dyDescent="0.25">
      <c r="D27"/>
      <c r="E27"/>
      <c r="F27"/>
      <c r="G27"/>
      <c r="H27"/>
      <c r="I27"/>
      <c r="J27"/>
      <c r="K27"/>
      <c r="L27"/>
      <c r="Q27"/>
    </row>
    <row r="28" spans="1:22" x14ac:dyDescent="0.25">
      <c r="D28"/>
      <c r="E28"/>
      <c r="F28"/>
      <c r="G28"/>
      <c r="H28"/>
      <c r="I28"/>
      <c r="J28"/>
      <c r="K28"/>
      <c r="L28"/>
      <c r="Q28"/>
    </row>
    <row r="29" spans="1:22" x14ac:dyDescent="0.25">
      <c r="D29"/>
      <c r="E29"/>
      <c r="F29"/>
      <c r="G29"/>
      <c r="H29"/>
      <c r="I29"/>
      <c r="J29"/>
      <c r="K29"/>
      <c r="L29"/>
      <c r="Q29"/>
    </row>
    <row r="30" spans="1:22" x14ac:dyDescent="0.25">
      <c r="Q30"/>
    </row>
    <row r="31" spans="1:22" x14ac:dyDescent="0.25">
      <c r="Q31"/>
    </row>
    <row r="32" spans="1:22" x14ac:dyDescent="0.25">
      <c r="Q32"/>
    </row>
    <row r="33" spans="17:17" x14ac:dyDescent="0.25">
      <c r="Q33"/>
    </row>
  </sheetData>
  <mergeCells count="4">
    <mergeCell ref="A5:A10"/>
    <mergeCell ref="A13:A21"/>
    <mergeCell ref="K3:L3"/>
    <mergeCell ref="D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Jones</dc:creator>
  <cp:lastModifiedBy>Francis Jones</cp:lastModifiedBy>
  <dcterms:created xsi:type="dcterms:W3CDTF">2015-06-05T18:17:20Z</dcterms:created>
  <dcterms:modified xsi:type="dcterms:W3CDTF">2021-06-25T19:11:30Z</dcterms:modified>
</cp:coreProperties>
</file>