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10"/>
  <workbookPr filterPrivacy="1"/>
  <xr:revisionPtr revIDLastSave="970" documentId="13_ncr:1_{7355CBD2-52C5-41B1-BDE6-535E30F3165B}" xr6:coauthVersionLast="47" xr6:coauthVersionMax="47" xr10:uidLastSave="{0F9A9376-9D85-4635-817D-B9696D51064A}"/>
  <bookViews>
    <workbookView xWindow="-19310" yWindow="2070" windowWidth="19420" windowHeight="11020" tabRatio="744" firstSheet="8" activeTab="8" xr2:uid="{00000000-000D-0000-FFFF-FFFF00000000}"/>
  </bookViews>
  <sheets>
    <sheet name="Pall-Ex" sheetId="1" r:id="rId1"/>
    <sheet name="Introduction" sheetId="23" state="hidden" r:id="rId2"/>
    <sheet name="Standard" sheetId="9" r:id="rId3"/>
    <sheet name="Sheet1" sheetId="24" state="hidden" r:id="rId4"/>
    <sheet name="Standard 1-3" sheetId="11" state="hidden" r:id="rId5"/>
    <sheet name="Standard 4+" sheetId="12" state="hidden" r:id="rId6"/>
    <sheet name="Euro" sheetId="10" r:id="rId7"/>
    <sheet name="Redelivery charges" sheetId="13" r:id="rId8"/>
    <sheet name="UK_PostCodes" sheetId="30" r:id="rId9"/>
    <sheet name="Pallet dims and info" sheetId="14" r:id="rId10"/>
    <sheet name="PRODUCTS" sheetId="26" r:id="rId11"/>
    <sheet name="Multipall dis" sheetId="15" r:id="rId12"/>
    <sheet name="Oversized" sheetId="19" state="hidden" r:id="rId13"/>
    <sheet name="ETDM 1" sheetId="20" state="hidden" r:id="rId14"/>
    <sheet name=" ETDM 2" sheetId="21" state="hidden" r:id="rId15"/>
    <sheet name=" ETDM 3" sheetId="22" state="hidden" r:id="rId16"/>
    <sheet name="test calc" sheetId="27" r:id="rId17"/>
    <sheet name="matrix sheet" sheetId="29" r:id="rId18"/>
    <sheet name="calculater" sheetId="28" r:id="rId19"/>
    <sheet name="Single" sheetId="31" r:id="rId20"/>
    <sheet name="Multiple" sheetId="32" r:id="rId21"/>
  </sheets>
  <definedNames>
    <definedName name="a">'matrix sheet'!$B$3:$C$7</definedName>
    <definedName name="b">'matrix sheet'!$B$8:$C$12</definedName>
    <definedName name="c.">'matrix sheet'!$B$13:$C$17</definedName>
    <definedName name="_xlnm.Print_Area" localSheetId="14">' ETDM 2'!$A$1:$E$62</definedName>
    <definedName name="_xlnm.Print_Area" localSheetId="15">' ETDM 3'!$A$1:$K$73</definedName>
    <definedName name="_xlnm.Print_Area" localSheetId="13">'ETDM 1'!$A$1:$E$53</definedName>
    <definedName name="_xlnm.Print_Area" localSheetId="6">Euro!$A$1:$L$34</definedName>
    <definedName name="_xlnm.Print_Area" localSheetId="1">Introduction!$A$1:$M$18</definedName>
    <definedName name="_xlnm.Print_Area" localSheetId="11">'Multipall dis'!$A$1:$G$29</definedName>
    <definedName name="_xlnm.Print_Area" localSheetId="12">Oversized!$A$1:$P$39</definedName>
    <definedName name="_xlnm.Print_Area" localSheetId="9">'Pallet dims and info'!$A$1:$O$35</definedName>
    <definedName name="_xlnm.Print_Area" localSheetId="7">'Redelivery charges'!$A$1:$J$37</definedName>
    <definedName name="x">'test calc'!#REF!</definedName>
    <definedName name="z">'test calc'!#REF!</definedName>
  </definedNames>
  <calcPr calcId="191028"/>
  <customWorkbookViews>
    <customWorkbookView name="Pall-Ex View" guid="{75B77ADE-79ED-4A5B-A72D-527F88ABDF60}" xWindow="-1" yWindow="-1" windowWidth="1602" windowHeight="862" activeSheetId="1"/>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4" i="32" l="1"/>
  <c r="C11" i="32"/>
  <c r="C12" i="32"/>
  <c r="C13" i="32"/>
  <c r="C14" i="32"/>
  <c r="C15" i="32"/>
  <c r="C16" i="32"/>
  <c r="C17" i="32"/>
  <c r="C18" i="32"/>
  <c r="C19" i="32"/>
  <c r="C20" i="32"/>
  <c r="D10" i="32"/>
  <c r="E10" i="32"/>
  <c r="F10" i="32"/>
  <c r="D11" i="32"/>
  <c r="E11" i="32"/>
  <c r="F11" i="32"/>
  <c r="G11" i="32"/>
  <c r="D12" i="32"/>
  <c r="E12" i="32"/>
  <c r="F12" i="32"/>
  <c r="G12" i="32"/>
  <c r="D13" i="32"/>
  <c r="E13" i="32"/>
  <c r="F13" i="32"/>
  <c r="G13" i="32"/>
  <c r="D14" i="32"/>
  <c r="E14" i="32"/>
  <c r="F14" i="32"/>
  <c r="G14" i="32"/>
  <c r="D15" i="32"/>
  <c r="E15" i="32"/>
  <c r="F15" i="32"/>
  <c r="G15" i="32"/>
  <c r="D16" i="32"/>
  <c r="E16" i="32"/>
  <c r="F16" i="32"/>
  <c r="G16" i="32"/>
  <c r="D17" i="32"/>
  <c r="E17" i="32"/>
  <c r="F17" i="32"/>
  <c r="G17" i="32"/>
  <c r="D18" i="32"/>
  <c r="E18" i="32"/>
  <c r="F18" i="32"/>
  <c r="G18" i="32"/>
  <c r="D19" i="32"/>
  <c r="E19" i="32"/>
  <c r="F19" i="32"/>
  <c r="G19" i="32"/>
  <c r="D20" i="32"/>
  <c r="E20" i="32"/>
  <c r="F20" i="32"/>
  <c r="G20" i="32"/>
  <c r="C10" i="32"/>
  <c r="G10" i="32" s="1"/>
  <c r="N13" i="28" a="1"/>
  <c r="N13" i="28"/>
  <c r="N9" i="28" a="1"/>
  <c r="N9" i="28"/>
  <c r="C5" i="32"/>
  <c r="D5" i="32"/>
  <c r="E5" i="32"/>
  <c r="F5" i="32"/>
  <c r="G5" i="32"/>
  <c r="C6" i="32"/>
  <c r="D6" i="32"/>
  <c r="E6" i="32"/>
  <c r="F6" i="32"/>
  <c r="G6" i="32"/>
  <c r="C7" i="32"/>
  <c r="D7" i="32"/>
  <c r="E7" i="32"/>
  <c r="F7" i="32"/>
  <c r="G7" i="32"/>
  <c r="C8" i="32"/>
  <c r="D8" i="32"/>
  <c r="E8" i="32"/>
  <c r="F8" i="32"/>
  <c r="G8" i="32"/>
  <c r="C9" i="32"/>
  <c r="D9" i="32"/>
  <c r="E9" i="32"/>
  <c r="F9" i="32"/>
  <c r="G9" i="32"/>
  <c r="F4" i="32"/>
  <c r="D4" i="32"/>
  <c r="C4" i="32"/>
  <c r="G4" i="32" s="1"/>
  <c r="D4" i="31"/>
  <c r="D3" i="31"/>
  <c r="C4" i="31"/>
  <c r="C3" i="31"/>
  <c r="D6" i="28"/>
  <c r="D7" i="28"/>
  <c r="D8" i="28"/>
  <c r="D3" i="28"/>
  <c r="D4" i="28"/>
  <c r="D5" i="28"/>
  <c r="D2" i="28"/>
  <c r="C2" i="28"/>
  <c r="C5" i="28"/>
  <c r="C55" i="28"/>
  <c r="D55" i="28" s="1"/>
  <c r="C3" i="28"/>
  <c r="E3" i="28"/>
  <c r="F3" i="28"/>
  <c r="G3" i="28"/>
  <c r="C4" i="28"/>
  <c r="E4" i="28"/>
  <c r="F4" i="28"/>
  <c r="G4" i="28"/>
  <c r="E5" i="28"/>
  <c r="F5" i="28"/>
  <c r="G5" i="28"/>
  <c r="C6" i="28"/>
  <c r="E6" i="28"/>
  <c r="F6" i="28"/>
  <c r="G6" i="28"/>
  <c r="C7" i="28"/>
  <c r="E7" i="28"/>
  <c r="F7" i="28"/>
  <c r="G7" i="28"/>
  <c r="C8" i="28"/>
  <c r="E8" i="28"/>
  <c r="F8" i="28"/>
  <c r="G8" i="28"/>
  <c r="C9" i="28"/>
  <c r="D9" i="28" s="1"/>
  <c r="E9" i="28"/>
  <c r="F9" i="28"/>
  <c r="G9" i="28"/>
  <c r="C10" i="28"/>
  <c r="D10" i="28" s="1"/>
  <c r="E10" i="28"/>
  <c r="F10" i="28"/>
  <c r="G10" i="28"/>
  <c r="C11" i="28"/>
  <c r="D11" i="28" s="1"/>
  <c r="E11" i="28"/>
  <c r="F11" i="28"/>
  <c r="G11" i="28"/>
  <c r="C12" i="28"/>
  <c r="D12" i="28" s="1"/>
  <c r="E12" i="28"/>
  <c r="F12" i="28"/>
  <c r="G12" i="28"/>
  <c r="C13" i="28"/>
  <c r="D13" i="28" s="1"/>
  <c r="E13" i="28"/>
  <c r="F13" i="28"/>
  <c r="G13" i="28"/>
  <c r="C14" i="28"/>
  <c r="D14" i="28" s="1"/>
  <c r="E14" i="28"/>
  <c r="F14" i="28"/>
  <c r="G14" i="28"/>
  <c r="C15" i="28"/>
  <c r="D15" i="28" s="1"/>
  <c r="E15" i="28"/>
  <c r="F15" i="28"/>
  <c r="G15" i="28"/>
  <c r="C16" i="28"/>
  <c r="D16" i="28" s="1"/>
  <c r="E16" i="28"/>
  <c r="F16" i="28"/>
  <c r="G16" i="28"/>
  <c r="C17" i="28"/>
  <c r="D17" i="28" s="1"/>
  <c r="E17" i="28"/>
  <c r="F17" i="28"/>
  <c r="G17" i="28"/>
  <c r="C18" i="28"/>
  <c r="D18" i="28" s="1"/>
  <c r="E18" i="28"/>
  <c r="F18" i="28"/>
  <c r="G18" i="28"/>
  <c r="C19" i="28"/>
  <c r="D19" i="28" s="1"/>
  <c r="E19" i="28"/>
  <c r="F19" i="28"/>
  <c r="G19" i="28"/>
  <c r="C20" i="28"/>
  <c r="D20" i="28" s="1"/>
  <c r="E20" i="28"/>
  <c r="F20" i="28"/>
  <c r="G20" i="28"/>
  <c r="C21" i="28"/>
  <c r="D21" i="28" s="1"/>
  <c r="E21" i="28"/>
  <c r="F21" i="28"/>
  <c r="G21" i="28"/>
  <c r="C22" i="28"/>
  <c r="D22" i="28" s="1"/>
  <c r="E22" i="28"/>
  <c r="F22" i="28"/>
  <c r="G22" i="28"/>
  <c r="C23" i="28"/>
  <c r="D23" i="28" s="1"/>
  <c r="E23" i="28"/>
  <c r="F23" i="28"/>
  <c r="G23" i="28"/>
  <c r="C24" i="28"/>
  <c r="D24" i="28" s="1"/>
  <c r="E24" i="28"/>
  <c r="F24" i="28"/>
  <c r="G24" i="28"/>
  <c r="C25" i="28"/>
  <c r="D25" i="28" s="1"/>
  <c r="E25" i="28"/>
  <c r="F25" i="28"/>
  <c r="G25" i="28"/>
  <c r="C26" i="28"/>
  <c r="D26" i="28" s="1"/>
  <c r="E26" i="28"/>
  <c r="F26" i="28"/>
  <c r="G26" i="28"/>
  <c r="C27" i="28"/>
  <c r="D27" i="28" s="1"/>
  <c r="E27" i="28"/>
  <c r="F27" i="28"/>
  <c r="G27" i="28"/>
  <c r="C28" i="28"/>
  <c r="D28" i="28" s="1"/>
  <c r="E28" i="28"/>
  <c r="F28" i="28"/>
  <c r="G28" i="28"/>
  <c r="C29" i="28"/>
  <c r="D29" i="28" s="1"/>
  <c r="E29" i="28"/>
  <c r="F29" i="28"/>
  <c r="G29" i="28"/>
  <c r="C30" i="28"/>
  <c r="D30" i="28" s="1"/>
  <c r="E30" i="28"/>
  <c r="F30" i="28"/>
  <c r="G30" i="28"/>
  <c r="C31" i="28"/>
  <c r="D31" i="28" s="1"/>
  <c r="E31" i="28"/>
  <c r="F31" i="28"/>
  <c r="G31" i="28"/>
  <c r="C32" i="28"/>
  <c r="D32" i="28" s="1"/>
  <c r="E32" i="28"/>
  <c r="F32" i="28"/>
  <c r="G32" i="28"/>
  <c r="C33" i="28"/>
  <c r="D33" i="28" s="1"/>
  <c r="E33" i="28"/>
  <c r="F33" i="28"/>
  <c r="G33" i="28"/>
  <c r="C34" i="28"/>
  <c r="D34" i="28" s="1"/>
  <c r="E34" i="28"/>
  <c r="F34" i="28"/>
  <c r="G34" i="28"/>
  <c r="C35" i="28"/>
  <c r="D35" i="28" s="1"/>
  <c r="E35" i="28"/>
  <c r="F35" i="28"/>
  <c r="G35" i="28"/>
  <c r="C36" i="28"/>
  <c r="D36" i="28" s="1"/>
  <c r="E36" i="28"/>
  <c r="F36" i="28"/>
  <c r="G36" i="28"/>
  <c r="C37" i="28"/>
  <c r="D37" i="28" s="1"/>
  <c r="E37" i="28"/>
  <c r="F37" i="28"/>
  <c r="G37" i="28"/>
  <c r="C38" i="28"/>
  <c r="D38" i="28" s="1"/>
  <c r="E38" i="28"/>
  <c r="F38" i="28"/>
  <c r="G38" i="28"/>
  <c r="C39" i="28"/>
  <c r="D39" i="28" s="1"/>
  <c r="E39" i="28"/>
  <c r="F39" i="28"/>
  <c r="G39" i="28"/>
  <c r="C40" i="28"/>
  <c r="D40" i="28" s="1"/>
  <c r="E40" i="28"/>
  <c r="F40" i="28"/>
  <c r="G40" i="28"/>
  <c r="C41" i="28"/>
  <c r="D41" i="28" s="1"/>
  <c r="E41" i="28"/>
  <c r="F41" i="28"/>
  <c r="G41" i="28"/>
  <c r="C42" i="28"/>
  <c r="D42" i="28" s="1"/>
  <c r="E42" i="28"/>
  <c r="F42" i="28"/>
  <c r="G42" i="28"/>
  <c r="C43" i="28"/>
  <c r="D43" i="28" s="1"/>
  <c r="E43" i="28"/>
  <c r="F43" i="28"/>
  <c r="G43" i="28"/>
  <c r="C44" i="28"/>
  <c r="D44" i="28" s="1"/>
  <c r="E44" i="28"/>
  <c r="F44" i="28"/>
  <c r="G44" i="28"/>
  <c r="C45" i="28"/>
  <c r="D45" i="28" s="1"/>
  <c r="E45" i="28"/>
  <c r="F45" i="28"/>
  <c r="G45" i="28"/>
  <c r="C46" i="28"/>
  <c r="D46" i="28" s="1"/>
  <c r="E46" i="28"/>
  <c r="F46" i="28"/>
  <c r="G46" i="28"/>
  <c r="C47" i="28"/>
  <c r="D47" i="28" s="1"/>
  <c r="E47" i="28"/>
  <c r="F47" i="28"/>
  <c r="G47" i="28"/>
  <c r="C48" i="28"/>
  <c r="D48" i="28" s="1"/>
  <c r="E48" i="28"/>
  <c r="F48" i="28"/>
  <c r="G48" i="28"/>
  <c r="C49" i="28"/>
  <c r="D49" i="28" s="1"/>
  <c r="E49" i="28"/>
  <c r="F49" i="28"/>
  <c r="G49" i="28"/>
  <c r="C50" i="28"/>
  <c r="D50" i="28" s="1"/>
  <c r="E50" i="28"/>
  <c r="F50" i="28"/>
  <c r="G50" i="28"/>
  <c r="C51" i="28"/>
  <c r="D51" i="28" s="1"/>
  <c r="E51" i="28"/>
  <c r="F51" i="28"/>
  <c r="G51" i="28"/>
  <c r="C52" i="28"/>
  <c r="D52" i="28" s="1"/>
  <c r="E52" i="28"/>
  <c r="F52" i="28"/>
  <c r="G52" i="28"/>
  <c r="C53" i="28"/>
  <c r="D53" i="28" s="1"/>
  <c r="E53" i="28"/>
  <c r="F53" i="28"/>
  <c r="G53" i="28"/>
  <c r="C54" i="28"/>
  <c r="D54" i="28" s="1"/>
  <c r="E54" i="28"/>
  <c r="F54" i="28"/>
  <c r="G54" i="28"/>
  <c r="E55" i="28"/>
  <c r="F55" i="28"/>
  <c r="G55" i="28"/>
  <c r="E2" i="28"/>
  <c r="F2" i="28"/>
  <c r="H5" i="27"/>
  <c r="E5" i="27"/>
  <c r="E3" i="27"/>
  <c r="H55" i="28" l="1" a="1"/>
  <c r="H55" i="28" s="1"/>
  <c r="H54" i="28" a="1"/>
  <c r="H54" i="28" s="1"/>
  <c r="H53" i="28" a="1"/>
  <c r="H53" i="28" s="1"/>
  <c r="H52" i="28" a="1"/>
  <c r="H52" i="28" s="1"/>
  <c r="H51" i="28" a="1"/>
  <c r="H51" i="28" s="1"/>
  <c r="H50" i="28" a="1"/>
  <c r="H50" i="28" s="1"/>
  <c r="H49" i="28" a="1"/>
  <c r="H49" i="28" s="1"/>
  <c r="H48" i="28" a="1"/>
  <c r="H48" i="28" s="1"/>
  <c r="H47" i="28" a="1"/>
  <c r="H47" i="28" s="1"/>
  <c r="H46" i="28" a="1"/>
  <c r="H46" i="28" s="1"/>
  <c r="H45" i="28" a="1"/>
  <c r="H45" i="28" s="1"/>
  <c r="H44" i="28" a="1"/>
  <c r="H44" i="28" s="1"/>
  <c r="H43" i="28" a="1"/>
  <c r="H43" i="28" s="1"/>
  <c r="H42" i="28" a="1"/>
  <c r="H42" i="28" s="1"/>
  <c r="H41" i="28" a="1"/>
  <c r="H41" i="28" s="1"/>
  <c r="H40" i="28" a="1"/>
  <c r="H40" i="28" s="1"/>
  <c r="H39" i="28" a="1"/>
  <c r="H39" i="28" s="1"/>
  <c r="H38" i="28" a="1"/>
  <c r="H38" i="28" s="1"/>
  <c r="H37" i="28" a="1"/>
  <c r="H37" i="28" s="1"/>
  <c r="H36" i="28" a="1"/>
  <c r="H36" i="28" s="1"/>
  <c r="H35" i="28" a="1"/>
  <c r="H35" i="28" s="1"/>
  <c r="H34" i="28" a="1"/>
  <c r="H34" i="28" s="1"/>
  <c r="H33" i="28" a="1"/>
  <c r="H33" i="28" s="1"/>
  <c r="H32" i="28" a="1"/>
  <c r="H32" i="28" s="1"/>
  <c r="H31" i="28" a="1"/>
  <c r="H31" i="28" s="1"/>
  <c r="H30" i="28" a="1"/>
  <c r="H30" i="28" s="1"/>
  <c r="H29" i="28" a="1"/>
  <c r="H29" i="28" s="1"/>
  <c r="H28" i="28" a="1"/>
  <c r="H28" i="28" s="1"/>
  <c r="H27" i="28" a="1"/>
  <c r="H27" i="28" s="1"/>
  <c r="H26" i="28" a="1"/>
  <c r="H26" i="28" s="1"/>
  <c r="H25" i="28" a="1"/>
  <c r="H25" i="28" s="1"/>
  <c r="H24" i="28" a="1"/>
  <c r="H24" i="28" s="1"/>
  <c r="H23" i="28" a="1"/>
  <c r="H23" i="28" s="1"/>
  <c r="H22" i="28" a="1"/>
  <c r="H22" i="28" s="1"/>
  <c r="H21" i="28" a="1"/>
  <c r="H21" i="28" s="1"/>
  <c r="H20" i="28" a="1"/>
  <c r="H20" i="28" s="1"/>
  <c r="H19" i="28" a="1"/>
  <c r="H19" i="28" s="1"/>
  <c r="H18" i="28" a="1"/>
  <c r="H18" i="28" s="1"/>
  <c r="H17" i="28" a="1"/>
  <c r="H17" i="28" s="1"/>
  <c r="H16" i="28" a="1"/>
  <c r="H16" i="28" s="1"/>
  <c r="H15" i="28" a="1"/>
  <c r="H15" i="28" s="1"/>
  <c r="H14" i="28" a="1"/>
  <c r="H14" i="28" s="1"/>
  <c r="H13" i="28" a="1"/>
  <c r="H13" i="28" s="1"/>
  <c r="H12" i="28" a="1"/>
  <c r="H12" i="28" s="1"/>
  <c r="H11" i="28" a="1"/>
  <c r="H11" i="28" s="1"/>
  <c r="H10" i="28" a="1"/>
  <c r="H10" i="28" s="1"/>
  <c r="H9" i="28" a="1"/>
  <c r="H9" i="28" s="1"/>
  <c r="H8" i="28" a="1"/>
  <c r="H8" i="28" s="1"/>
  <c r="H7" i="28" a="1"/>
  <c r="H7" i="28" s="1"/>
  <c r="H6" i="28" a="1"/>
  <c r="H6" i="28" s="1"/>
  <c r="H5" i="28" a="1"/>
  <c r="H5" i="28" s="1"/>
  <c r="H4" i="28" a="1"/>
  <c r="H4" i="28" s="1"/>
  <c r="H3" i="28" a="1"/>
  <c r="H3" i="28" s="1"/>
  <c r="C9" i="29"/>
  <c r="C14" i="29"/>
  <c r="L4" i="28" l="1"/>
  <c r="L3" i="28"/>
  <c r="L2" i="28"/>
  <c r="H2" i="28" a="1"/>
  <c r="H2" i="28" s="1"/>
  <c r="C7" i="29"/>
  <c r="C6" i="29"/>
  <c r="C5" i="29"/>
  <c r="C4" i="29"/>
  <c r="G5" i="27"/>
  <c r="H4" i="27" a="1"/>
  <c r="H4" i="27" s="1"/>
  <c r="F4" i="27"/>
  <c r="E4" i="27"/>
  <c r="H3" i="27" a="1"/>
  <c r="H3" i="27" s="1"/>
  <c r="F3" i="27"/>
  <c r="H2" i="27" a="1"/>
  <c r="H2" i="27" s="1"/>
  <c r="F2" i="27"/>
  <c r="E2" i="27"/>
  <c r="S15" i="24"/>
  <c r="R15" i="24"/>
  <c r="Q15" i="24"/>
  <c r="P15" i="24"/>
  <c r="O15" i="24"/>
  <c r="N15" i="24"/>
  <c r="S14" i="24"/>
  <c r="R14" i="24"/>
  <c r="Q14" i="24"/>
  <c r="P14" i="24"/>
  <c r="O14" i="24"/>
  <c r="N14" i="24"/>
  <c r="S13" i="24"/>
  <c r="R13" i="24"/>
  <c r="Q13" i="24"/>
  <c r="P13" i="24"/>
  <c r="O13" i="24"/>
  <c r="N13" i="24"/>
  <c r="S12" i="24"/>
  <c r="R12" i="24"/>
  <c r="Q12" i="24"/>
  <c r="P12" i="24"/>
  <c r="O12" i="24"/>
  <c r="N12" i="24"/>
  <c r="S11" i="24"/>
  <c r="R11" i="24"/>
  <c r="Q11" i="24"/>
  <c r="P11" i="24"/>
  <c r="O11" i="24"/>
  <c r="N11" i="24"/>
  <c r="S10" i="24"/>
  <c r="R10" i="24"/>
  <c r="Q10" i="24"/>
  <c r="P10" i="24"/>
  <c r="O10" i="24"/>
  <c r="N10" i="24"/>
  <c r="S9" i="24"/>
  <c r="R9" i="24"/>
  <c r="Q9" i="24"/>
  <c r="P9" i="24"/>
  <c r="O9" i="24"/>
  <c r="N9" i="24"/>
  <c r="S8" i="24"/>
  <c r="R8" i="24"/>
  <c r="Q8" i="24"/>
  <c r="P8" i="24"/>
  <c r="O8" i="24"/>
  <c r="N8" i="24"/>
  <c r="S7" i="24"/>
  <c r="R7" i="24"/>
  <c r="Q7" i="24"/>
  <c r="P7" i="24"/>
  <c r="O7" i="24"/>
  <c r="N7" i="24"/>
  <c r="G2" i="28" l="1"/>
  <c r="J2" i="28"/>
  <c r="N2" i="28" s="1"/>
  <c r="I5" i="27"/>
  <c r="M1" i="27" s="1"/>
  <c r="G3" i="27"/>
  <c r="G4" i="27"/>
  <c r="C15" i="29"/>
  <c r="C10" i="29"/>
  <c r="C11" i="29"/>
  <c r="C16" i="29"/>
  <c r="C12" i="29"/>
  <c r="C17" i="29"/>
  <c r="G2" i="27"/>
  <c r="L1" i="28" l="1"/>
  <c r="N5" i="28" s="1" a="1"/>
  <c r="N5" i="28" s="1"/>
  <c r="L7" i="28" s="1"/>
  <c r="L8" i="28" a="1"/>
  <c r="L8" i="28" s="1"/>
  <c r="L6" i="28" a="1"/>
  <c r="L6" i="28" s="1"/>
  <c r="G7" i="27"/>
  <c r="L11" i="28" l="1" a="1"/>
  <c r="L11" i="28" s="1"/>
  <c r="L12" i="28" a="1"/>
  <c r="L12" i="28" s="1"/>
  <c r="L10" i="28" a="1"/>
  <c r="L10" i="28" s="1"/>
  <c r="H9" i="27" a="1"/>
  <c r="H9" i="27" s="1"/>
  <c r="H10" i="27" s="1" a="1"/>
  <c r="H10" i="2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<sst xmlns="http://schemas.openxmlformats.org/spreadsheetml/2006/main" count="8992" uniqueCount="4263">
  <si>
    <t>Goods-in-transit insurance</t>
  </si>
  <si>
    <t>Admin charges</t>
  </si>
  <si>
    <t>As per Pall-Ex 
conditions of carriage</t>
  </si>
  <si>
    <t>Collection depot</t>
  </si>
  <si>
    <t>Delivery depot</t>
  </si>
  <si>
    <t>Hub</t>
  </si>
  <si>
    <t>Originating depot</t>
  </si>
  <si>
    <t>Management Fee</t>
  </si>
  <si>
    <t>per-month</t>
  </si>
  <si>
    <r>
      <t>£1300</t>
    </r>
    <r>
      <rPr>
        <sz val="11"/>
        <rFont val="Myriad Pro"/>
        <family val="2"/>
      </rPr>
      <t xml:space="preserve"> per tonne</t>
    </r>
  </si>
  <si>
    <t>15p</t>
  </si>
  <si>
    <t>5p</t>
  </si>
  <si>
    <t>Minimum charge</t>
  </si>
  <si>
    <t>per-week 
(as per minimum input 50 ppn)</t>
  </si>
  <si>
    <r>
      <t>£5000</t>
    </r>
    <r>
      <rPr>
        <sz val="11"/>
        <rFont val="Myriad Pro"/>
        <family val="2"/>
      </rPr>
      <t xml:space="preserve"> per tonne</t>
    </r>
  </si>
  <si>
    <t>Pall-Ex trust fund</t>
  </si>
  <si>
    <t>per-quarter per-member (until member reaches correct contribution level)</t>
  </si>
  <si>
    <r>
      <t>£10000</t>
    </r>
    <r>
      <rPr>
        <sz val="11"/>
        <rFont val="Myriad Pro"/>
        <family val="2"/>
      </rPr>
      <t xml:space="preserve"> per tonne</t>
    </r>
  </si>
  <si>
    <t>Charity Donation</t>
  </si>
  <si>
    <t>1p</t>
  </si>
  <si>
    <t xml:space="preserve">Per Pallet </t>
  </si>
  <si>
    <r>
      <t xml:space="preserve">£25000 </t>
    </r>
    <r>
      <rPr>
        <sz val="11"/>
        <rFont val="Myriad Pro"/>
        <family val="2"/>
      </rPr>
      <t>per tonne</t>
    </r>
  </si>
  <si>
    <t>CMR</t>
  </si>
  <si>
    <t>26p</t>
  </si>
  <si>
    <t>Transhipment rates</t>
  </si>
  <si>
    <t>‘Per-night-pallet’ transhipment rate 
1pm – 6:00am</t>
  </si>
  <si>
    <r>
      <t>£5.45</t>
    </r>
    <r>
      <rPr>
        <sz val="11"/>
        <rFont val="Myriad Pro"/>
        <family val="2"/>
      </rPr>
      <t xml:space="preserve"> 
per-night-pallet</t>
    </r>
  </si>
  <si>
    <t>Caretaker fund</t>
  </si>
  <si>
    <t>‘Per-day-pallet’ transhipment rate
6:00am – 1pm</t>
  </si>
  <si>
    <r>
      <t>£3.95</t>
    </r>
    <r>
      <rPr>
        <sz val="11"/>
        <rFont val="Myriad Pro"/>
        <family val="2"/>
      </rPr>
      <t xml:space="preserve"> 
per-day-pallet</t>
    </r>
  </si>
  <si>
    <t>Collection
depot</t>
  </si>
  <si>
    <t>‘Oversized freight’ transhipment rate</t>
  </si>
  <si>
    <r>
      <t>£6.55</t>
    </r>
    <r>
      <rPr>
        <sz val="11"/>
        <rFont val="Myriad Pro"/>
        <family val="2"/>
      </rPr>
      <t xml:space="preserve"> + transhipment rate (day/night)</t>
    </r>
  </si>
  <si>
    <t>Delivery</t>
  </si>
  <si>
    <t>Bundle Hub Fee</t>
  </si>
  <si>
    <r>
      <t>£2.00</t>
    </r>
    <r>
      <rPr>
        <sz val="11"/>
        <rFont val="Myriad Pro"/>
        <family val="2"/>
      </rPr>
      <t xml:space="preserve"> + transhipment rate (day/night)</t>
    </r>
  </si>
  <si>
    <t>Collection</t>
  </si>
  <si>
    <t>Ad-hoc Charges</t>
  </si>
  <si>
    <t>Third party</t>
  </si>
  <si>
    <t xml:space="preserve">Re-wrap /Re-band / Re-Pallitisation (including supply of pallet if necessary) </t>
  </si>
  <si>
    <r>
      <t>£10.00</t>
    </r>
    <r>
      <rPr>
        <sz val="11"/>
        <rFont val="Myriad Pro"/>
        <family val="2"/>
      </rPr>
      <t xml:space="preserve"> per pallet</t>
    </r>
  </si>
  <si>
    <t>European groupage-delivery</t>
  </si>
  <si>
    <t>10p</t>
  </si>
  <si>
    <t>European groupage- collection</t>
  </si>
  <si>
    <r>
      <t xml:space="preserve">DELIVERY / COLLECTION &amp; 3RD PARTY DELIVERY  RATE SCHEDULE | PALLET BASE : </t>
    </r>
    <r>
      <rPr>
        <b/>
        <sz val="12"/>
        <color indexed="10"/>
        <rFont val="Calibri"/>
        <family val="2"/>
      </rPr>
      <t xml:space="preserve">STANDARD </t>
    </r>
  </si>
  <si>
    <t>ZONE</t>
  </si>
  <si>
    <t>POSTAREAS</t>
  </si>
  <si>
    <t>PREMIUM</t>
  </si>
  <si>
    <t>ECONOMY</t>
  </si>
  <si>
    <t>QUARTER</t>
  </si>
  <si>
    <t>HALF</t>
  </si>
  <si>
    <t>FULL</t>
  </si>
  <si>
    <t>LE</t>
  </si>
  <si>
    <t>AL, B, BL, CB, CH1 - 4, CH9 - 99, CV, CW, DE, DN, DY, HD, HP1 - 4, 17 - 26, HX, L, LN1 - 6, LS, LU, M, MK, NG, NN, OL, OX5-8, 15-17,19-27, 30-32, 34-38,40-43, 45-48, PE1-2, S, SG, SK, SN1 -3, 5 - 7, 25 - 26, 38, 99, ST, TF, WA, WF, WN, WR, WS, WV</t>
  </si>
  <si>
    <t>BB, BD, BS1 - 21, BS30 - 99, CH5 - 8, DA10 - 13, DA2 - 4, DA9, EN6-7, EN9+, HP5 -16, 27, LN7+, OX1-4, 9-14, 18, 28-29,33, 39,44, 49, PR, SL, SN4, 8 - 16, WD</t>
  </si>
  <si>
    <t>BS22 - 29, CF, CM, CO, DA1, DA14 - 18, DA5 - 8, DH, EN1 - 5, EN8, FY, GL, HG, HR, HU, IG, IP, NE1-18, 20-46, 50-60, NE82-83, 85, 88, 92 98-99, NP, NR, PE3+, SO1 - 24, RG, RM, SO25, SO30 - 32, SO50+, SP, SR, SY1 - 9, TA1 - 13, TA19, TA21, TS1-5, TS19 +, YO</t>
  </si>
  <si>
    <t>BA, BH, GU, KT, RH, PO1-29, SO40 - 45, SS, TA14 - 18, TA20, TA22 - 24, TW, UB</t>
  </si>
  <si>
    <t>CR, CT, DT, ME, SM</t>
  </si>
  <si>
    <t>BR, CA1 - 12, 16 -18, 24+, DL, E2+, EX1 - 20, 24 - 37,  HA, LA, LL1-14, LL20, N2+,  NE19, 47-49, NE61 - 71, NW2 - 7, NW9+, SE2 - 10, 12+, TS6 - 18, W3 - 8, 10+</t>
  </si>
  <si>
    <t>E1, E1W, EC, N1, NW1,8, SE1, SE11, SW1, W1,2,9, WC</t>
  </si>
  <si>
    <t>BN, CA13 - 15 19 - 23, EX21 - 23, 38 - 39, PL1 - 9, PL16, PL18 - 21, SW2+, TN, TQ</t>
  </si>
  <si>
    <t>DG1 -2, DG11 - 12, 15+, FK1 - 19, G1 - 82, KA1 - 26, KA29+, LD, LL15 -19, LL21+, ML, PA1 - 19, PL10 - 15, PL17, PL22+, SA1-33, 39, SY10+, *TR21 - 25</t>
  </si>
  <si>
    <t>DG3 - 10, 13 - 14, EH, FK20 - 21, G83 - 84,  KY, SA34-38, 40+, TD, TR1-16, 27</t>
  </si>
  <si>
    <t>PA21 - 38, PH33, PH36 - 41, PH49 - 50, TR17-20, 26</t>
  </si>
  <si>
    <t>AB1 - 25, IV1 - 40, IV52 - 54, IV63</t>
  </si>
  <si>
    <t>AB30 - 56, KW1 - 14, PH19 - 32, PH34 - 35</t>
  </si>
  <si>
    <t>DD, PH1 - 18</t>
  </si>
  <si>
    <t>HS, IV41 - 51, IV55 -56, KA28, PA20, PA40+, PH42 - 44</t>
  </si>
  <si>
    <t>KA27</t>
  </si>
  <si>
    <t>ZE, KW15 - 17</t>
  </si>
  <si>
    <t>BT1 - 23, BT36 - 40</t>
  </si>
  <si>
    <t>BT24 - 35, BT41 - 99</t>
  </si>
  <si>
    <t>Dublin</t>
  </si>
  <si>
    <t>Rest of Eire</t>
  </si>
  <si>
    <t>PO30 -41</t>
  </si>
  <si>
    <t>IM</t>
  </si>
  <si>
    <t>GY, JE</t>
  </si>
  <si>
    <t>AL, B, BL, CB, CH1 - 4, CH9 - 99, CV, CW, DE, DN, DY, EN6 - 7, EN9+, HD, HP, HX, L, LN1 - 6, LS, LU, M, MK, NG, NN, OL, OX5-8, 15-17,19-27, 30-32, 34-38,40-43, 45-48, PE1-2, S, SG, SK, SN1 -3, 5 - 7, 25 - 26, 38, 99, ST, TF, WA, WD, WF, WN, WR, WS, WV</t>
  </si>
  <si>
    <t>BB, BD, BS1 - 21, BS30 - 99, CH5 - 8, DA10 - 13, DA2 - 4, DA9, LN7+, OX1-4, 9-14, 18, 28-29,33, 39,44, 49, PR, SL, SN4, 8 - 16</t>
  </si>
  <si>
    <t>BS22 - 29, CF, CM, CO, DA1, DA14 - 18, DA5 - 8, DH, EN1 - 5, EN8, FY, GL, HG, HR, HU, IG, IP, NE1-18, 20-46, 50-60, NE82-83, 85, 88, 92 98-99, NP, NR, PE3+, PO1 - 29, SO1 - 24, RG, RM, SO25, SO30 - 32, SO50+, SP, SR, SY1 - 9, TA1 - 13, TA19, TA21, TS1-5, TS19 +, YO</t>
  </si>
  <si>
    <t>BA, BH, CT, GU, KT, NE19, 47-49, RH, SO40 - 45, SS, TA14 - 18, TA20, TA22 - 24, TW, UB</t>
  </si>
  <si>
    <t>CR, DT, ME, SM</t>
  </si>
  <si>
    <t>BR, CA, DL, E2+, EX, HA, LA, LL1-14, LL20, N2+, NE61 - 71, NW2 - 7, NW9+, SE2+, TS6 - 18, W3 - 8, 10+</t>
  </si>
  <si>
    <t>E1, E1W, EC, N1, NW1,8, SE1, SW1, W1,2,9, WC</t>
  </si>
  <si>
    <t>BN, PL1 - 9, PL16, PL18 - 21, SW2+, TN, TQ</t>
  </si>
  <si>
    <t>DG1 - 5, DG10+, FK, G, KA1 - 26, KA29+, LD, LL15 -19, LL21+, ML, PA1 - 19, PL10 - 15, PL17, PL22+, SA1-33, 39, SY10+</t>
  </si>
  <si>
    <t>DG6 - 9, EH, KY, SA34-38, 40+, TD, TR1-16, 27</t>
  </si>
  <si>
    <t>TR21 - 25</t>
  </si>
  <si>
    <r>
      <t xml:space="preserve">3RD PARTY COLLECTION RATE SCHEDULE | PALLET BASE : </t>
    </r>
    <r>
      <rPr>
        <b/>
        <sz val="12"/>
        <color indexed="10"/>
        <rFont val="Calibri"/>
        <family val="2"/>
      </rPr>
      <t>STANDARD 1-3 PALLETS</t>
    </r>
  </si>
  <si>
    <t>BS22 - 29, CF, CM, CO, DA1, DA14 - 18, DA5 - 8, DH, EN1 - 5, EN8, FY, GL, HG, HR, HU, IG, IP, KT,NE1-18, 20-46, 50-60, NE82-83, 85, 88, 92 98-99, NP, NR, PE3+, PO1 - 29, SO1 - 24, RG, RM, SO25, SO30 - 32, SO50+, SP, SR, SS, SY1 - 9, TA1 - 13, TA19, TA21, TS1-5, TS19 +, YO</t>
  </si>
  <si>
    <t>BA, BH, CR, CT, DT, GU, NE19, 47-49, RH, SM, SO40 - 45, TA14 - 18, TA20, TA22 - 24, TW, UB</t>
  </si>
  <si>
    <t>ME</t>
  </si>
  <si>
    <t>BR, CA, DL, E2+, EX, HA, LA, LL1-14, LL20, N2+, NE61 - 71, NW2 - 7, NW9+, PL1 - 9, PL16, PL18 - 21, SE2+, TQ, TS6 - 18, W3 - 8, 10+</t>
  </si>
  <si>
    <t>BN, SW2+, TN</t>
  </si>
  <si>
    <t>AB1 - 25</t>
  </si>
  <si>
    <t>AB30 - 56, IV1 - 40, IV52 - 54, IV63, KW1 - 14, PH19 - 32, PH34 - 35</t>
  </si>
  <si>
    <r>
      <t xml:space="preserve">3RD PARTY COLLECTION RATE SCHEDULE | PALLET BASE : </t>
    </r>
    <r>
      <rPr>
        <b/>
        <sz val="12"/>
        <color indexed="10"/>
        <rFont val="Calibri"/>
        <family val="2"/>
      </rPr>
      <t>STANDARD 4+ PALLETS</t>
    </r>
  </si>
  <si>
    <r>
      <t xml:space="preserve">DELIVERY / COLLECTION / 3RD PARTY DELIVERY / 3RD PARTY COLLECTION RATE SCHEDULE | PALLET BASE : </t>
    </r>
    <r>
      <rPr>
        <b/>
        <sz val="12"/>
        <color indexed="10"/>
        <rFont val="Calibri"/>
        <family val="2"/>
      </rPr>
      <t>EURO</t>
    </r>
  </si>
  <si>
    <t>RE-DELIVERY ZONE</t>
  </si>
  <si>
    <t>IMR ZONE</t>
  </si>
  <si>
    <t>*REDELIVERY RATES</t>
  </si>
  <si>
    <t>DG1 - 5, DG10+, FK, G, KA1 - 26, KA29+, LD, LL15 -19, LL21+, ML, PA1 - 19, PL10 - 15, PL17, PL22+, SA1-33, 39, SY10+, TR12-25</t>
  </si>
  <si>
    <t>REDELIVERY RATES</t>
  </si>
  <si>
    <t>*NO MULTIPAL DISCOUNT /NO MINIMUM CONSIGNMENT CHARGE</t>
  </si>
  <si>
    <t>* REDELIVERY RATES APPLY TO STANDARD AND EURO PALLET BASES</t>
  </si>
  <si>
    <t>PostCode</t>
  </si>
  <si>
    <t>County or Area</t>
  </si>
  <si>
    <t>Latitude</t>
  </si>
  <si>
    <t>Longitude</t>
  </si>
  <si>
    <t>Zone</t>
  </si>
  <si>
    <t>AB1</t>
  </si>
  <si>
    <t>Aberdeen</t>
  </si>
  <si>
    <t>AB2</t>
  </si>
  <si>
    <t>AB3</t>
  </si>
  <si>
    <t>AB4</t>
  </si>
  <si>
    <t>AB5</t>
  </si>
  <si>
    <t>AB6</t>
  </si>
  <si>
    <t>AB7</t>
  </si>
  <si>
    <t>AB8</t>
  </si>
  <si>
    <t>AB9</t>
  </si>
  <si>
    <t>AB10</t>
  </si>
  <si>
    <t>AB11</t>
  </si>
  <si>
    <t>AB12</t>
  </si>
  <si>
    <t>AB13</t>
  </si>
  <si>
    <t>AB14</t>
  </si>
  <si>
    <t>AB15</t>
  </si>
  <si>
    <t>AB16</t>
  </si>
  <si>
    <t>AB17</t>
  </si>
  <si>
    <t>AB18</t>
  </si>
  <si>
    <t>AB19</t>
  </si>
  <si>
    <t>AB20</t>
  </si>
  <si>
    <t>AB21</t>
  </si>
  <si>
    <t>AB22</t>
  </si>
  <si>
    <t>AB23</t>
  </si>
  <si>
    <t>AB24</t>
  </si>
  <si>
    <t>AB25</t>
  </si>
  <si>
    <t>AB26</t>
  </si>
  <si>
    <t>AB27</t>
  </si>
  <si>
    <t>AB28</t>
  </si>
  <si>
    <t>AB29</t>
  </si>
  <si>
    <t>AB30</t>
  </si>
  <si>
    <t>AB31</t>
  </si>
  <si>
    <t>AB32</t>
  </si>
  <si>
    <t>AB33</t>
  </si>
  <si>
    <t>AB34</t>
  </si>
  <si>
    <t>AB35</t>
  </si>
  <si>
    <t>AB36</t>
  </si>
  <si>
    <t>AB37</t>
  </si>
  <si>
    <t>AB38</t>
  </si>
  <si>
    <t>AB39</t>
  </si>
  <si>
    <t>AB40</t>
  </si>
  <si>
    <t>AB41</t>
  </si>
  <si>
    <t>AB42</t>
  </si>
  <si>
    <t>AB43</t>
  </si>
  <si>
    <t>AB44</t>
  </si>
  <si>
    <t>AB45</t>
  </si>
  <si>
    <t>AB46</t>
  </si>
  <si>
    <t>AB47</t>
  </si>
  <si>
    <t>AB48</t>
  </si>
  <si>
    <t>AB49</t>
  </si>
  <si>
    <t>AB50</t>
  </si>
  <si>
    <t>AB51</t>
  </si>
  <si>
    <t>AB52</t>
  </si>
  <si>
    <t>AB53</t>
  </si>
  <si>
    <t>AB54</t>
  </si>
  <si>
    <t>AB55</t>
  </si>
  <si>
    <t>AB56</t>
  </si>
  <si>
    <t>AB57</t>
  </si>
  <si>
    <t>AB58</t>
  </si>
  <si>
    <t>AB59</t>
  </si>
  <si>
    <t>AB60</t>
  </si>
  <si>
    <t>AB61</t>
  </si>
  <si>
    <t>AB62</t>
  </si>
  <si>
    <t>AB63</t>
  </si>
  <si>
    <t>AB64</t>
  </si>
  <si>
    <t>AB65</t>
  </si>
  <si>
    <t>AB66</t>
  </si>
  <si>
    <t>AB67</t>
  </si>
  <si>
    <t>AB68</t>
  </si>
  <si>
    <t>AB69</t>
  </si>
  <si>
    <t>AB70</t>
  </si>
  <si>
    <t>AB71</t>
  </si>
  <si>
    <t>AB72</t>
  </si>
  <si>
    <t>AB73</t>
  </si>
  <si>
    <t>AB74</t>
  </si>
  <si>
    <t>AB75</t>
  </si>
  <si>
    <t>AB76</t>
  </si>
  <si>
    <t>AB77</t>
  </si>
  <si>
    <t>AB78</t>
  </si>
  <si>
    <t>AB79</t>
  </si>
  <si>
    <t>AB80</t>
  </si>
  <si>
    <t>AB81</t>
  </si>
  <si>
    <t>AB82</t>
  </si>
  <si>
    <t>AB83</t>
  </si>
  <si>
    <t>AB84</t>
  </si>
  <si>
    <t>AB85</t>
  </si>
  <si>
    <t>AB86</t>
  </si>
  <si>
    <t>AB87</t>
  </si>
  <si>
    <t>AB88</t>
  </si>
  <si>
    <t>AB89</t>
  </si>
  <si>
    <t>AB90</t>
  </si>
  <si>
    <t>AB91</t>
  </si>
  <si>
    <t>AB92</t>
  </si>
  <si>
    <t>AB93</t>
  </si>
  <si>
    <t>AB94</t>
  </si>
  <si>
    <t>AB95</t>
  </si>
  <si>
    <t>AB96</t>
  </si>
  <si>
    <t>AB97</t>
  </si>
  <si>
    <t>AB98</t>
  </si>
  <si>
    <t>AB99</t>
  </si>
  <si>
    <t>AB100</t>
  </si>
  <si>
    <t>AB101</t>
  </si>
  <si>
    <t>AB102</t>
  </si>
  <si>
    <t>AB103</t>
  </si>
  <si>
    <t>AB104</t>
  </si>
  <si>
    <t>AB105</t>
  </si>
  <si>
    <t>AB106</t>
  </si>
  <si>
    <t>AB107</t>
  </si>
  <si>
    <t>AB108</t>
  </si>
  <si>
    <t>AB109</t>
  </si>
  <si>
    <t>AB110</t>
  </si>
  <si>
    <t>AB111</t>
  </si>
  <si>
    <t>AB112</t>
  </si>
  <si>
    <t>AB113</t>
  </si>
  <si>
    <t>AB114</t>
  </si>
  <si>
    <t>AB115</t>
  </si>
  <si>
    <t>AB116</t>
  </si>
  <si>
    <t>AB117</t>
  </si>
  <si>
    <t>AB118</t>
  </si>
  <si>
    <t>AB119</t>
  </si>
  <si>
    <t>AB120</t>
  </si>
  <si>
    <t>AB121</t>
  </si>
  <si>
    <t>B92</t>
  </si>
  <si>
    <t>Birmingham</t>
  </si>
  <si>
    <t>B93</t>
  </si>
  <si>
    <t>B94</t>
  </si>
  <si>
    <t>B95</t>
  </si>
  <si>
    <t>B96</t>
  </si>
  <si>
    <t>B97</t>
  </si>
  <si>
    <t>B98</t>
  </si>
  <si>
    <t>BA1</t>
  </si>
  <si>
    <t>Bath</t>
  </si>
  <si>
    <t>BA10</t>
  </si>
  <si>
    <t>BA11</t>
  </si>
  <si>
    <t>BA12</t>
  </si>
  <si>
    <t>BA13</t>
  </si>
  <si>
    <t>BA14</t>
  </si>
  <si>
    <t>BA15</t>
  </si>
  <si>
    <t>BA16</t>
  </si>
  <si>
    <t>BA2</t>
  </si>
  <si>
    <t>BA20</t>
  </si>
  <si>
    <t>BA21</t>
  </si>
  <si>
    <t>BA22</t>
  </si>
  <si>
    <t>BA3</t>
  </si>
  <si>
    <t>BA4</t>
  </si>
  <si>
    <t>BA5</t>
  </si>
  <si>
    <t>BA6</t>
  </si>
  <si>
    <t>BA7</t>
  </si>
  <si>
    <t>BA8</t>
  </si>
  <si>
    <t>BA9</t>
  </si>
  <si>
    <t>BB1</t>
  </si>
  <si>
    <t>Blackburn</t>
  </si>
  <si>
    <t>BB10</t>
  </si>
  <si>
    <t>BB11</t>
  </si>
  <si>
    <t>BB12</t>
  </si>
  <si>
    <t>BB18</t>
  </si>
  <si>
    <t>BB2</t>
  </si>
  <si>
    <t>BB3</t>
  </si>
  <si>
    <t>BB4</t>
  </si>
  <si>
    <t>BB5</t>
  </si>
  <si>
    <t>BB6</t>
  </si>
  <si>
    <t>BB7</t>
  </si>
  <si>
    <t>BB8</t>
  </si>
  <si>
    <t>BB9</t>
  </si>
  <si>
    <t>BD1</t>
  </si>
  <si>
    <t>Bradford</t>
  </si>
  <si>
    <t>BD10</t>
  </si>
  <si>
    <t>BD11</t>
  </si>
  <si>
    <t>BD12</t>
  </si>
  <si>
    <t>BD13</t>
  </si>
  <si>
    <t>BD14</t>
  </si>
  <si>
    <t>BD15</t>
  </si>
  <si>
    <t>BD16</t>
  </si>
  <si>
    <t>BD17</t>
  </si>
  <si>
    <t>BD18</t>
  </si>
  <si>
    <t>BD19</t>
  </si>
  <si>
    <t>BD2</t>
  </si>
  <si>
    <t>BD20</t>
  </si>
  <si>
    <t>BD21</t>
  </si>
  <si>
    <t>BD22</t>
  </si>
  <si>
    <t>BD23</t>
  </si>
  <si>
    <t>BD24</t>
  </si>
  <si>
    <t>BD3</t>
  </si>
  <si>
    <t>BD4</t>
  </si>
  <si>
    <t>BD5</t>
  </si>
  <si>
    <t>BD6</t>
  </si>
  <si>
    <t>BD7</t>
  </si>
  <si>
    <t>BD8</t>
  </si>
  <si>
    <t>BD9</t>
  </si>
  <si>
    <t>BH1</t>
  </si>
  <si>
    <t>Bournemouth</t>
  </si>
  <si>
    <t>BH10</t>
  </si>
  <si>
    <t>BH11</t>
  </si>
  <si>
    <t>BH12</t>
  </si>
  <si>
    <t>BH13</t>
  </si>
  <si>
    <t>BH14</t>
  </si>
  <si>
    <t>BH15</t>
  </si>
  <si>
    <t>BH16</t>
  </si>
  <si>
    <t>BH17</t>
  </si>
  <si>
    <t>BH18</t>
  </si>
  <si>
    <t>BH19</t>
  </si>
  <si>
    <t>BH2</t>
  </si>
  <si>
    <t>BH20</t>
  </si>
  <si>
    <t>BH21</t>
  </si>
  <si>
    <t>BH22</t>
  </si>
  <si>
    <t>BH23</t>
  </si>
  <si>
    <t>BH24</t>
  </si>
  <si>
    <t>BH25</t>
  </si>
  <si>
    <t>BH3</t>
  </si>
  <si>
    <t>BH31</t>
  </si>
  <si>
    <t>BH4</t>
  </si>
  <si>
    <t>BH5</t>
  </si>
  <si>
    <t>BH6</t>
  </si>
  <si>
    <t>BH7</t>
  </si>
  <si>
    <t>BH8</t>
  </si>
  <si>
    <t>BH9</t>
  </si>
  <si>
    <t>BL0</t>
  </si>
  <si>
    <t>Bolton</t>
  </si>
  <si>
    <t>BL1</t>
  </si>
  <si>
    <t>BL2</t>
  </si>
  <si>
    <t>BL3</t>
  </si>
  <si>
    <t>BL4</t>
  </si>
  <si>
    <t>BL5</t>
  </si>
  <si>
    <t>BL6</t>
  </si>
  <si>
    <t>BL7</t>
  </si>
  <si>
    <t>BL8</t>
  </si>
  <si>
    <t>BL9</t>
  </si>
  <si>
    <t>BN1</t>
  </si>
  <si>
    <t>Brighton</t>
  </si>
  <si>
    <t>BN10</t>
  </si>
  <si>
    <t>BN11</t>
  </si>
  <si>
    <t>BN12</t>
  </si>
  <si>
    <t>BN13</t>
  </si>
  <si>
    <t>BN14</t>
  </si>
  <si>
    <t>BN15</t>
  </si>
  <si>
    <t>BN16</t>
  </si>
  <si>
    <t>BN17</t>
  </si>
  <si>
    <t>BN18</t>
  </si>
  <si>
    <t>BN2</t>
  </si>
  <si>
    <t>BN20</t>
  </si>
  <si>
    <t>BN21</t>
  </si>
  <si>
    <t>BN22</t>
  </si>
  <si>
    <t>BN23</t>
  </si>
  <si>
    <t>BN24</t>
  </si>
  <si>
    <t>BN25</t>
  </si>
  <si>
    <t>BN26</t>
  </si>
  <si>
    <t>BN27</t>
  </si>
  <si>
    <t>BN3</t>
  </si>
  <si>
    <t>BN41</t>
  </si>
  <si>
    <t>BN42</t>
  </si>
  <si>
    <t>BN43</t>
  </si>
  <si>
    <t>BN44</t>
  </si>
  <si>
    <t>BN45</t>
  </si>
  <si>
    <t>BN5</t>
  </si>
  <si>
    <t>BN6</t>
  </si>
  <si>
    <t>BN7</t>
  </si>
  <si>
    <t>BN8</t>
  </si>
  <si>
    <t>BN9</t>
  </si>
  <si>
    <t>BR1</t>
  </si>
  <si>
    <t>Bromley</t>
  </si>
  <si>
    <t>BR2</t>
  </si>
  <si>
    <t>BR3</t>
  </si>
  <si>
    <t>BR4</t>
  </si>
  <si>
    <t>BR5</t>
  </si>
  <si>
    <t>BR6</t>
  </si>
  <si>
    <t>BR7</t>
  </si>
  <si>
    <t>BR8</t>
  </si>
  <si>
    <t>BS1</t>
  </si>
  <si>
    <t>Bristol</t>
  </si>
  <si>
    <t>BS10</t>
  </si>
  <si>
    <t>BS11</t>
  </si>
  <si>
    <t>BS13</t>
  </si>
  <si>
    <t>BS14</t>
  </si>
  <si>
    <t>BS15</t>
  </si>
  <si>
    <t>BS16</t>
  </si>
  <si>
    <t>BS2</t>
  </si>
  <si>
    <t>BS20</t>
  </si>
  <si>
    <t>BS21</t>
  </si>
  <si>
    <t>BS22</t>
  </si>
  <si>
    <t>BS23</t>
  </si>
  <si>
    <t>BS24</t>
  </si>
  <si>
    <t>BS25</t>
  </si>
  <si>
    <t>BS26</t>
  </si>
  <si>
    <t>BS27</t>
  </si>
  <si>
    <t>BS28</t>
  </si>
  <si>
    <t>BS29</t>
  </si>
  <si>
    <t>BS3</t>
  </si>
  <si>
    <t>BS30</t>
  </si>
  <si>
    <t>BS31</t>
  </si>
  <si>
    <t>BS32</t>
  </si>
  <si>
    <t>BS34</t>
  </si>
  <si>
    <t>BS35</t>
  </si>
  <si>
    <t>BS36</t>
  </si>
  <si>
    <t>BS37</t>
  </si>
  <si>
    <t>BS39</t>
  </si>
  <si>
    <t>BS4</t>
  </si>
  <si>
    <t>BS40</t>
  </si>
  <si>
    <t>BS41</t>
  </si>
  <si>
    <t>BS48</t>
  </si>
  <si>
    <t>BS49</t>
  </si>
  <si>
    <t>BS5</t>
  </si>
  <si>
    <t>BS6</t>
  </si>
  <si>
    <t>BS7</t>
  </si>
  <si>
    <t>BS8</t>
  </si>
  <si>
    <t>BS9</t>
  </si>
  <si>
    <t>BS99</t>
  </si>
  <si>
    <t>BT1</t>
  </si>
  <si>
    <t>Belfast</t>
  </si>
  <si>
    <t>BT10</t>
  </si>
  <si>
    <t>BT11</t>
  </si>
  <si>
    <t>BT12</t>
  </si>
  <si>
    <t>BT13</t>
  </si>
  <si>
    <t>BT14</t>
  </si>
  <si>
    <t>BT15</t>
  </si>
  <si>
    <t>BT16</t>
  </si>
  <si>
    <t>BT17</t>
  </si>
  <si>
    <t>BT18</t>
  </si>
  <si>
    <t>BT19</t>
  </si>
  <si>
    <t>BT2</t>
  </si>
  <si>
    <t>BT20</t>
  </si>
  <si>
    <t>BT21</t>
  </si>
  <si>
    <t>BT22</t>
  </si>
  <si>
    <t>BT23</t>
  </si>
  <si>
    <t>BT24</t>
  </si>
  <si>
    <t>BT25</t>
  </si>
  <si>
    <t>BT26</t>
  </si>
  <si>
    <t>BT27</t>
  </si>
  <si>
    <t>BT28</t>
  </si>
  <si>
    <t>BT29</t>
  </si>
  <si>
    <t>BT3</t>
  </si>
  <si>
    <t>BT30</t>
  </si>
  <si>
    <t>BT31</t>
  </si>
  <si>
    <t>BT32</t>
  </si>
  <si>
    <t>BT33</t>
  </si>
  <si>
    <t>BT34</t>
  </si>
  <si>
    <t>BT35</t>
  </si>
  <si>
    <t>BT36</t>
  </si>
  <si>
    <t>BT37</t>
  </si>
  <si>
    <t>BT38</t>
  </si>
  <si>
    <t>BT39</t>
  </si>
  <si>
    <t>BT4</t>
  </si>
  <si>
    <t>BT40</t>
  </si>
  <si>
    <t>BT41</t>
  </si>
  <si>
    <t>BT42</t>
  </si>
  <si>
    <t>BT43</t>
  </si>
  <si>
    <t>BT44</t>
  </si>
  <si>
    <t>BT45</t>
  </si>
  <si>
    <t>BT46</t>
  </si>
  <si>
    <t>BT47</t>
  </si>
  <si>
    <t>BT48</t>
  </si>
  <si>
    <t>BT49</t>
  </si>
  <si>
    <t>BT5</t>
  </si>
  <si>
    <t>BT51</t>
  </si>
  <si>
    <t>BT52</t>
  </si>
  <si>
    <t>BT53</t>
  </si>
  <si>
    <t>BT54</t>
  </si>
  <si>
    <t>BT55</t>
  </si>
  <si>
    <t>BT56</t>
  </si>
  <si>
    <t>BT57</t>
  </si>
  <si>
    <t>BT6</t>
  </si>
  <si>
    <t>BT60</t>
  </si>
  <si>
    <t>BT61</t>
  </si>
  <si>
    <t>BT62</t>
  </si>
  <si>
    <t>BT63</t>
  </si>
  <si>
    <t>BT64</t>
  </si>
  <si>
    <t>BT65</t>
  </si>
  <si>
    <t>BT66</t>
  </si>
  <si>
    <t>BT67</t>
  </si>
  <si>
    <t>BT68</t>
  </si>
  <si>
    <t>BT69</t>
  </si>
  <si>
    <t>BT7</t>
  </si>
  <si>
    <t>BT70</t>
  </si>
  <si>
    <t>BT71</t>
  </si>
  <si>
    <t>BT74</t>
  </si>
  <si>
    <t>BT75</t>
  </si>
  <si>
    <t>BT76</t>
  </si>
  <si>
    <t>BT77</t>
  </si>
  <si>
    <t>BT78</t>
  </si>
  <si>
    <t>BT79</t>
  </si>
  <si>
    <t>BT8</t>
  </si>
  <si>
    <t>BT80</t>
  </si>
  <si>
    <t>BT81</t>
  </si>
  <si>
    <t>BT82</t>
  </si>
  <si>
    <t>BT9</t>
  </si>
  <si>
    <t>BT92</t>
  </si>
  <si>
    <t>BT93</t>
  </si>
  <si>
    <t>BT94</t>
  </si>
  <si>
    <t>CA1</t>
  </si>
  <si>
    <t>Carlisle</t>
  </si>
  <si>
    <t>CA10</t>
  </si>
  <si>
    <t>CA11</t>
  </si>
  <si>
    <t>CA12</t>
  </si>
  <si>
    <t>CA13</t>
  </si>
  <si>
    <t>CA14</t>
  </si>
  <si>
    <t>CA15</t>
  </si>
  <si>
    <t>CA16</t>
  </si>
  <si>
    <t>CA17</t>
  </si>
  <si>
    <t>CA18</t>
  </si>
  <si>
    <t>CA19</t>
  </si>
  <si>
    <t>CA2</t>
  </si>
  <si>
    <t>CA20</t>
  </si>
  <si>
    <t>CA21</t>
  </si>
  <si>
    <t>CA22</t>
  </si>
  <si>
    <t>CA23</t>
  </si>
  <si>
    <t>CA24</t>
  </si>
  <si>
    <t>CA25</t>
  </si>
  <si>
    <t>CA26</t>
  </si>
  <si>
    <t>CA27</t>
  </si>
  <si>
    <t>CA28</t>
  </si>
  <si>
    <t>CA3</t>
  </si>
  <si>
    <t>CA4</t>
  </si>
  <si>
    <t>CA5</t>
  </si>
  <si>
    <t>CA6</t>
  </si>
  <si>
    <t>CA7</t>
  </si>
  <si>
    <t>CA8</t>
  </si>
  <si>
    <t>CA9</t>
  </si>
  <si>
    <t>CB1</t>
  </si>
  <si>
    <t>Cambridge</t>
  </si>
  <si>
    <t>CB10</t>
  </si>
  <si>
    <t>CB11</t>
  </si>
  <si>
    <t>CB2</t>
  </si>
  <si>
    <t>CB3</t>
  </si>
  <si>
    <t>CB22</t>
  </si>
  <si>
    <t>CB23</t>
  </si>
  <si>
    <t>CB4</t>
  </si>
  <si>
    <t>CB5</t>
  </si>
  <si>
    <t>CB6</t>
  </si>
  <si>
    <t>CB7</t>
  </si>
  <si>
    <t>CB8</t>
  </si>
  <si>
    <t>CB9</t>
  </si>
  <si>
    <t>CF10</t>
  </si>
  <si>
    <t>Cardiff</t>
  </si>
  <si>
    <t>CF11</t>
  </si>
  <si>
    <t>CF14</t>
  </si>
  <si>
    <t>CF15</t>
  </si>
  <si>
    <t>CF23</t>
  </si>
  <si>
    <t>CF24</t>
  </si>
  <si>
    <t>CF3</t>
  </si>
  <si>
    <t>CF31</t>
  </si>
  <si>
    <t>CF32</t>
  </si>
  <si>
    <t>CF33</t>
  </si>
  <si>
    <t>CF34</t>
  </si>
  <si>
    <t>CF35</t>
  </si>
  <si>
    <t>CF36</t>
  </si>
  <si>
    <t>CF37</t>
  </si>
  <si>
    <t>CF38</t>
  </si>
  <si>
    <t>CF39</t>
  </si>
  <si>
    <t>CF40</t>
  </si>
  <si>
    <t>CF41</t>
  </si>
  <si>
    <t>CF42</t>
  </si>
  <si>
    <t>CF43</t>
  </si>
  <si>
    <t>CF44</t>
  </si>
  <si>
    <t>CF45</t>
  </si>
  <si>
    <t>CF46</t>
  </si>
  <si>
    <t>CF47</t>
  </si>
  <si>
    <t>CF48</t>
  </si>
  <si>
    <t>CF5</t>
  </si>
  <si>
    <t>CF61</t>
  </si>
  <si>
    <t>CF62</t>
  </si>
  <si>
    <t>CF63</t>
  </si>
  <si>
    <t>CF64</t>
  </si>
  <si>
    <t>CF71</t>
  </si>
  <si>
    <t>CF72</t>
  </si>
  <si>
    <t>CF81</t>
  </si>
  <si>
    <t>CF82</t>
  </si>
  <si>
    <t>CF83</t>
  </si>
  <si>
    <t>CH1</t>
  </si>
  <si>
    <t>Chester</t>
  </si>
  <si>
    <t>CH2</t>
  </si>
  <si>
    <t>CH3</t>
  </si>
  <si>
    <t>CH4</t>
  </si>
  <si>
    <t>CH41</t>
  </si>
  <si>
    <t>CH42</t>
  </si>
  <si>
    <t>CH43</t>
  </si>
  <si>
    <t>CH44</t>
  </si>
  <si>
    <t>CH45</t>
  </si>
  <si>
    <t>CH46</t>
  </si>
  <si>
    <t>CH47</t>
  </si>
  <si>
    <t>CH48</t>
  </si>
  <si>
    <t>CH49</t>
  </si>
  <si>
    <t>CH5</t>
  </si>
  <si>
    <t>CH6</t>
  </si>
  <si>
    <t>CH60</t>
  </si>
  <si>
    <t>CH61</t>
  </si>
  <si>
    <t>CH62</t>
  </si>
  <si>
    <t>CH63</t>
  </si>
  <si>
    <t>CH64</t>
  </si>
  <si>
    <t>CH65</t>
  </si>
  <si>
    <t>CH66</t>
  </si>
  <si>
    <t>CH7</t>
  </si>
  <si>
    <t>CH8</t>
  </si>
  <si>
    <t>CM0</t>
  </si>
  <si>
    <t>Chelmsford</t>
  </si>
  <si>
    <t>CM1</t>
  </si>
  <si>
    <t>CM11</t>
  </si>
  <si>
    <t>CM12</t>
  </si>
  <si>
    <t>CM13</t>
  </si>
  <si>
    <t>CM14</t>
  </si>
  <si>
    <t>CM15</t>
  </si>
  <si>
    <t>CM16</t>
  </si>
  <si>
    <t>CM17</t>
  </si>
  <si>
    <t>CM18</t>
  </si>
  <si>
    <t>CM19</t>
  </si>
  <si>
    <t>CM2</t>
  </si>
  <si>
    <t>CM20</t>
  </si>
  <si>
    <t>CM21</t>
  </si>
  <si>
    <t>CM22</t>
  </si>
  <si>
    <t>CM23</t>
  </si>
  <si>
    <t>CM24</t>
  </si>
  <si>
    <t>CM3</t>
  </si>
  <si>
    <t>CM4</t>
  </si>
  <si>
    <t>CM5</t>
  </si>
  <si>
    <t>CM6</t>
  </si>
  <si>
    <t>CM7</t>
  </si>
  <si>
    <t>CM8</t>
  </si>
  <si>
    <t>CM9</t>
  </si>
  <si>
    <t>CO1</t>
  </si>
  <si>
    <t>Colchester</t>
  </si>
  <si>
    <t>CO10</t>
  </si>
  <si>
    <t>CO11</t>
  </si>
  <si>
    <t>CO12</t>
  </si>
  <si>
    <t>CO13</t>
  </si>
  <si>
    <t>CO14</t>
  </si>
  <si>
    <t>CO15</t>
  </si>
  <si>
    <t>CO16</t>
  </si>
  <si>
    <t>CO2</t>
  </si>
  <si>
    <t>CO3</t>
  </si>
  <si>
    <t>CO4</t>
  </si>
  <si>
    <t>CO5</t>
  </si>
  <si>
    <t>CO6</t>
  </si>
  <si>
    <t>CO7</t>
  </si>
  <si>
    <t>CO8</t>
  </si>
  <si>
    <t>CO9</t>
  </si>
  <si>
    <t>CR0</t>
  </si>
  <si>
    <t>Croydon</t>
  </si>
  <si>
    <t>CR2</t>
  </si>
  <si>
    <t>CR3</t>
  </si>
  <si>
    <t>CR4</t>
  </si>
  <si>
    <t>CR5</t>
  </si>
  <si>
    <t>CR6</t>
  </si>
  <si>
    <t>CR7</t>
  </si>
  <si>
    <t>CR8</t>
  </si>
  <si>
    <t>CT1</t>
  </si>
  <si>
    <t>Canterbury</t>
  </si>
  <si>
    <t>CT10</t>
  </si>
  <si>
    <t>CT11</t>
  </si>
  <si>
    <t>CT12</t>
  </si>
  <si>
    <t>CT13</t>
  </si>
  <si>
    <t>CT14</t>
  </si>
  <si>
    <t>CT15</t>
  </si>
  <si>
    <t>CT16</t>
  </si>
  <si>
    <t>CT17</t>
  </si>
  <si>
    <t>CT18</t>
  </si>
  <si>
    <t>CT19</t>
  </si>
  <si>
    <t>CT2</t>
  </si>
  <si>
    <t>CT20</t>
  </si>
  <si>
    <t>CT21</t>
  </si>
  <si>
    <t>CT3</t>
  </si>
  <si>
    <t>CT4</t>
  </si>
  <si>
    <t>CT5</t>
  </si>
  <si>
    <t>CT6</t>
  </si>
  <si>
    <t>CT7</t>
  </si>
  <si>
    <t>CT8</t>
  </si>
  <si>
    <t>CT9</t>
  </si>
  <si>
    <t>CV1</t>
  </si>
  <si>
    <t>Coventry</t>
  </si>
  <si>
    <t>CV10</t>
  </si>
  <si>
    <t>CV11</t>
  </si>
  <si>
    <t>CV12</t>
  </si>
  <si>
    <t>CV13</t>
  </si>
  <si>
    <t>CV2</t>
  </si>
  <si>
    <t>CV21</t>
  </si>
  <si>
    <t>CV22</t>
  </si>
  <si>
    <t>CV23</t>
  </si>
  <si>
    <t>CV3</t>
  </si>
  <si>
    <t>CV31</t>
  </si>
  <si>
    <t>CV32</t>
  </si>
  <si>
    <t>CV33</t>
  </si>
  <si>
    <t>CV34</t>
  </si>
  <si>
    <t>CV35</t>
  </si>
  <si>
    <t>CV36</t>
  </si>
  <si>
    <t>CV37</t>
  </si>
  <si>
    <t>CV4</t>
  </si>
  <si>
    <t>CV47</t>
  </si>
  <si>
    <t>CV5</t>
  </si>
  <si>
    <t>CV6</t>
  </si>
  <si>
    <t>CV7</t>
  </si>
  <si>
    <t>CV8</t>
  </si>
  <si>
    <t>CV9</t>
  </si>
  <si>
    <t>CW1</t>
  </si>
  <si>
    <t>Crewe</t>
  </si>
  <si>
    <t>CW10</t>
  </si>
  <si>
    <t>CW11</t>
  </si>
  <si>
    <t>CW12</t>
  </si>
  <si>
    <t>CW2</t>
  </si>
  <si>
    <t>CW3</t>
  </si>
  <si>
    <t>CW4</t>
  </si>
  <si>
    <t>CW5</t>
  </si>
  <si>
    <t>CW6</t>
  </si>
  <si>
    <t>CW7</t>
  </si>
  <si>
    <t>CW8</t>
  </si>
  <si>
    <t>CW9</t>
  </si>
  <si>
    <t>DA1</t>
  </si>
  <si>
    <t>Dartford</t>
  </si>
  <si>
    <t>DA10</t>
  </si>
  <si>
    <t>DA11</t>
  </si>
  <si>
    <t>DA12</t>
  </si>
  <si>
    <t>DA13</t>
  </si>
  <si>
    <t>DA14</t>
  </si>
  <si>
    <t>DA15</t>
  </si>
  <si>
    <t>DA16</t>
  </si>
  <si>
    <t>DA17</t>
  </si>
  <si>
    <t>DA18</t>
  </si>
  <si>
    <t>DA2</t>
  </si>
  <si>
    <t>DA3</t>
  </si>
  <si>
    <t>DA4</t>
  </si>
  <si>
    <t>DA5</t>
  </si>
  <si>
    <t>DA6</t>
  </si>
  <si>
    <t>DA7</t>
  </si>
  <si>
    <t>DA8</t>
  </si>
  <si>
    <t>DA9</t>
  </si>
  <si>
    <t>DD1</t>
  </si>
  <si>
    <t>Dundee</t>
  </si>
  <si>
    <t>DD10</t>
  </si>
  <si>
    <t>DD11</t>
  </si>
  <si>
    <t>DD2</t>
  </si>
  <si>
    <t>DD3</t>
  </si>
  <si>
    <t>DD4</t>
  </si>
  <si>
    <t>DD5</t>
  </si>
  <si>
    <t>DD6</t>
  </si>
  <si>
    <t>DD7</t>
  </si>
  <si>
    <t>DD8</t>
  </si>
  <si>
    <t>DD9</t>
  </si>
  <si>
    <t>DE1</t>
  </si>
  <si>
    <t>Derby</t>
  </si>
  <si>
    <t>DE11</t>
  </si>
  <si>
    <t>DE12</t>
  </si>
  <si>
    <t>DE13</t>
  </si>
  <si>
    <t>DE14</t>
  </si>
  <si>
    <t>DE15</t>
  </si>
  <si>
    <t>DE21</t>
  </si>
  <si>
    <t>DE22</t>
  </si>
  <si>
    <t>DE23</t>
  </si>
  <si>
    <t>DE24</t>
  </si>
  <si>
    <t>DE3</t>
  </si>
  <si>
    <t>DE4</t>
  </si>
  <si>
    <t>DE45</t>
  </si>
  <si>
    <t>DE5</t>
  </si>
  <si>
    <t>DE55</t>
  </si>
  <si>
    <t>DE56</t>
  </si>
  <si>
    <t>DE6</t>
  </si>
  <si>
    <t>DE65</t>
  </si>
  <si>
    <t>DE7</t>
  </si>
  <si>
    <t>DE72</t>
  </si>
  <si>
    <t>DE73</t>
  </si>
  <si>
    <t>DE74</t>
  </si>
  <si>
    <t>DE75</t>
  </si>
  <si>
    <t>DG1</t>
  </si>
  <si>
    <t>Dumfries</t>
  </si>
  <si>
    <t>DG10</t>
  </si>
  <si>
    <t>DG11</t>
  </si>
  <si>
    <t>DG12</t>
  </si>
  <si>
    <t>DG13</t>
  </si>
  <si>
    <t>DG14</t>
  </si>
  <si>
    <t>DG16</t>
  </si>
  <si>
    <t>DG2</t>
  </si>
  <si>
    <t>DG3</t>
  </si>
  <si>
    <t>DG4</t>
  </si>
  <si>
    <t>DG5</t>
  </si>
  <si>
    <t>DG6</t>
  </si>
  <si>
    <t>DG7</t>
  </si>
  <si>
    <t>DG8</t>
  </si>
  <si>
    <t>DG9</t>
  </si>
  <si>
    <t>DH1</t>
  </si>
  <si>
    <t>Durham</t>
  </si>
  <si>
    <t>DH2</t>
  </si>
  <si>
    <t>DH3</t>
  </si>
  <si>
    <t>DH4</t>
  </si>
  <si>
    <t>DH5</t>
  </si>
  <si>
    <t>DH6</t>
  </si>
  <si>
    <t>DH7</t>
  </si>
  <si>
    <t>DH8</t>
  </si>
  <si>
    <t>DH9</t>
  </si>
  <si>
    <t>DL1</t>
  </si>
  <si>
    <t>Darlington</t>
  </si>
  <si>
    <t>DL10</t>
  </si>
  <si>
    <t>DL11</t>
  </si>
  <si>
    <t>DL12</t>
  </si>
  <si>
    <t>DL13</t>
  </si>
  <si>
    <t>DL14</t>
  </si>
  <si>
    <t>DL15</t>
  </si>
  <si>
    <t>DL16</t>
  </si>
  <si>
    <t>DL17</t>
  </si>
  <si>
    <t>DL2</t>
  </si>
  <si>
    <t>DL3</t>
  </si>
  <si>
    <t>DL4</t>
  </si>
  <si>
    <t>DL5</t>
  </si>
  <si>
    <t>DL6</t>
  </si>
  <si>
    <t>DL7</t>
  </si>
  <si>
    <t>DL8</t>
  </si>
  <si>
    <t>DL9</t>
  </si>
  <si>
    <t>DN1</t>
  </si>
  <si>
    <t>Doncaster</t>
  </si>
  <si>
    <t>DN10</t>
  </si>
  <si>
    <t>DN11</t>
  </si>
  <si>
    <t>DN12</t>
  </si>
  <si>
    <t>DN14</t>
  </si>
  <si>
    <t>DN15</t>
  </si>
  <si>
    <t>DN16</t>
  </si>
  <si>
    <t>DN17</t>
  </si>
  <si>
    <t>DN18</t>
  </si>
  <si>
    <t>DN19</t>
  </si>
  <si>
    <t>DN2</t>
  </si>
  <si>
    <t>DN20</t>
  </si>
  <si>
    <t>DN21</t>
  </si>
  <si>
    <t>DN22</t>
  </si>
  <si>
    <t>DN3</t>
  </si>
  <si>
    <t>DN31</t>
  </si>
  <si>
    <t>DN32</t>
  </si>
  <si>
    <t>DN33</t>
  </si>
  <si>
    <t>DN34</t>
  </si>
  <si>
    <t>DN35</t>
  </si>
  <si>
    <t>DN36</t>
  </si>
  <si>
    <t>DN37</t>
  </si>
  <si>
    <t>DN38</t>
  </si>
  <si>
    <t>DN39</t>
  </si>
  <si>
    <t>DN4</t>
  </si>
  <si>
    <t>DN40</t>
  </si>
  <si>
    <t>DN41</t>
  </si>
  <si>
    <t>DN5</t>
  </si>
  <si>
    <t>DN6</t>
  </si>
  <si>
    <t>DN7</t>
  </si>
  <si>
    <t>DN8</t>
  </si>
  <si>
    <t>DN9</t>
  </si>
  <si>
    <t>DT1</t>
  </si>
  <si>
    <t>Dorchester</t>
  </si>
  <si>
    <t>DT10</t>
  </si>
  <si>
    <t>DT11</t>
  </si>
  <si>
    <t>DT2</t>
  </si>
  <si>
    <t>DT3</t>
  </si>
  <si>
    <t>DT4</t>
  </si>
  <si>
    <t>DT5</t>
  </si>
  <si>
    <t>DT6</t>
  </si>
  <si>
    <t>DT7</t>
  </si>
  <si>
    <t>DT8</t>
  </si>
  <si>
    <t>DT9</t>
  </si>
  <si>
    <t>DY1</t>
  </si>
  <si>
    <t>Dudley</t>
  </si>
  <si>
    <t>DY10</t>
  </si>
  <si>
    <t>DY11</t>
  </si>
  <si>
    <t>DY12</t>
  </si>
  <si>
    <t>DY13</t>
  </si>
  <si>
    <t>DY14</t>
  </si>
  <si>
    <t>DY2</t>
  </si>
  <si>
    <t>DY3</t>
  </si>
  <si>
    <t>DY4</t>
  </si>
  <si>
    <t>DY5</t>
  </si>
  <si>
    <t>DY6</t>
  </si>
  <si>
    <t>DY7</t>
  </si>
  <si>
    <t>DY8</t>
  </si>
  <si>
    <t>DY9</t>
  </si>
  <si>
    <t>E1</t>
  </si>
  <si>
    <t>London</t>
  </si>
  <si>
    <t>E10</t>
  </si>
  <si>
    <t>E11</t>
  </si>
  <si>
    <t>E12</t>
  </si>
  <si>
    <t>E13</t>
  </si>
  <si>
    <t>E14</t>
  </si>
  <si>
    <t>E15</t>
  </si>
  <si>
    <t>E16</t>
  </si>
  <si>
    <t>E17</t>
  </si>
  <si>
    <t>E18</t>
  </si>
  <si>
    <t>E1W</t>
  </si>
  <si>
    <t>E2</t>
  </si>
  <si>
    <t>E3</t>
  </si>
  <si>
    <t>E4</t>
  </si>
  <si>
    <t>E5</t>
  </si>
  <si>
    <t>E6</t>
  </si>
  <si>
    <t>E7</t>
  </si>
  <si>
    <t>E8</t>
  </si>
  <si>
    <t>E9</t>
  </si>
  <si>
    <t>EC1</t>
  </si>
  <si>
    <t>EC1A</t>
  </si>
  <si>
    <t>EC1M</t>
  </si>
  <si>
    <t>EC1N</t>
  </si>
  <si>
    <t>EC1R</t>
  </si>
  <si>
    <t>EC1V</t>
  </si>
  <si>
    <t>EC1Y</t>
  </si>
  <si>
    <t>EC2</t>
  </si>
  <si>
    <t>EC2A</t>
  </si>
  <si>
    <t>EC2M</t>
  </si>
  <si>
    <t>EC2N</t>
  </si>
  <si>
    <t>EC2R</t>
  </si>
  <si>
    <t>EC2V</t>
  </si>
  <si>
    <t>EC2Y</t>
  </si>
  <si>
    <t>EC3</t>
  </si>
  <si>
    <t>EC3A</t>
  </si>
  <si>
    <t>EC3M</t>
  </si>
  <si>
    <t>EC3N</t>
  </si>
  <si>
    <t>EC3P</t>
  </si>
  <si>
    <t>EC3R</t>
  </si>
  <si>
    <t>EC3V</t>
  </si>
  <si>
    <t>EC4</t>
  </si>
  <si>
    <t>EC4A</t>
  </si>
  <si>
    <t>EC4M</t>
  </si>
  <si>
    <t>EC4N</t>
  </si>
  <si>
    <t>EC4R</t>
  </si>
  <si>
    <t>EC4V</t>
  </si>
  <si>
    <t>EC4Y</t>
  </si>
  <si>
    <t>EH1</t>
  </si>
  <si>
    <t>Edinburgh</t>
  </si>
  <si>
    <t>EH10</t>
  </si>
  <si>
    <t>EH11</t>
  </si>
  <si>
    <t>EH12</t>
  </si>
  <si>
    <t>EH13</t>
  </si>
  <si>
    <t>EH14</t>
  </si>
  <si>
    <t>EH15</t>
  </si>
  <si>
    <t>EH16</t>
  </si>
  <si>
    <t>EH17</t>
  </si>
  <si>
    <t>EH18</t>
  </si>
  <si>
    <t>EH19</t>
  </si>
  <si>
    <t>EH2</t>
  </si>
  <si>
    <t>EH20</t>
  </si>
  <si>
    <t>EH21</t>
  </si>
  <si>
    <t>EH22</t>
  </si>
  <si>
    <t>EH23</t>
  </si>
  <si>
    <t>EH24</t>
  </si>
  <si>
    <t>EH25</t>
  </si>
  <si>
    <t>EH26</t>
  </si>
  <si>
    <t>EH27</t>
  </si>
  <si>
    <t>EH28</t>
  </si>
  <si>
    <t>EH29</t>
  </si>
  <si>
    <t>EH3</t>
  </si>
  <si>
    <t>EH30</t>
  </si>
  <si>
    <t>EH31</t>
  </si>
  <si>
    <t>EH32</t>
  </si>
  <si>
    <t>EH33</t>
  </si>
  <si>
    <t>EH34</t>
  </si>
  <si>
    <t>EH35</t>
  </si>
  <si>
    <t>EH36</t>
  </si>
  <si>
    <t>EH37</t>
  </si>
  <si>
    <t>EH38</t>
  </si>
  <si>
    <t>EH39</t>
  </si>
  <si>
    <t>EH4</t>
  </si>
  <si>
    <t>EH40</t>
  </si>
  <si>
    <t>EH41</t>
  </si>
  <si>
    <t>EH42</t>
  </si>
  <si>
    <t>EH43</t>
  </si>
  <si>
    <t>EH44</t>
  </si>
  <si>
    <t>EH45</t>
  </si>
  <si>
    <t>EH46</t>
  </si>
  <si>
    <t>EH47</t>
  </si>
  <si>
    <t>EH48</t>
  </si>
  <si>
    <t>EH49</t>
  </si>
  <si>
    <t>EH5</t>
  </si>
  <si>
    <t>EH51</t>
  </si>
  <si>
    <t>EH52</t>
  </si>
  <si>
    <t>EH53</t>
  </si>
  <si>
    <t>EH54</t>
  </si>
  <si>
    <t>EH55</t>
  </si>
  <si>
    <t>EH6</t>
  </si>
  <si>
    <t>EH7</t>
  </si>
  <si>
    <t>EH8</t>
  </si>
  <si>
    <t>EH9</t>
  </si>
  <si>
    <t>EN1</t>
  </si>
  <si>
    <t>Enfield</t>
  </si>
  <si>
    <t>EN10</t>
  </si>
  <si>
    <t>EN11</t>
  </si>
  <si>
    <t>EN2</t>
  </si>
  <si>
    <t>EN3</t>
  </si>
  <si>
    <t>EN4</t>
  </si>
  <si>
    <t>EN5</t>
  </si>
  <si>
    <t>EN6</t>
  </si>
  <si>
    <t>EN7</t>
  </si>
  <si>
    <t>EN8</t>
  </si>
  <si>
    <t>EN9</t>
  </si>
  <si>
    <t>EX1</t>
  </si>
  <si>
    <t>Exeter</t>
  </si>
  <si>
    <t>EX10</t>
  </si>
  <si>
    <t>EX11</t>
  </si>
  <si>
    <t>EX12</t>
  </si>
  <si>
    <t>EX13</t>
  </si>
  <si>
    <t>EX14</t>
  </si>
  <si>
    <t>EX15</t>
  </si>
  <si>
    <t>EX16</t>
  </si>
  <si>
    <t>EX17</t>
  </si>
  <si>
    <t>EX18</t>
  </si>
  <si>
    <t>EX19</t>
  </si>
  <si>
    <t>EX2</t>
  </si>
  <si>
    <t>EX20</t>
  </si>
  <si>
    <t>EX21</t>
  </si>
  <si>
    <t>EX22</t>
  </si>
  <si>
    <t>EX23</t>
  </si>
  <si>
    <t>EX24</t>
  </si>
  <si>
    <t>EX3</t>
  </si>
  <si>
    <t>EX31</t>
  </si>
  <si>
    <t>EX32</t>
  </si>
  <si>
    <t>EX33</t>
  </si>
  <si>
    <t>EX34</t>
  </si>
  <si>
    <t>EX35</t>
  </si>
  <si>
    <t>EX36</t>
  </si>
  <si>
    <t>EX37</t>
  </si>
  <si>
    <t>EX38</t>
  </si>
  <si>
    <t>EX39</t>
  </si>
  <si>
    <t>EX4</t>
  </si>
  <si>
    <t>EX5</t>
  </si>
  <si>
    <t>EX6</t>
  </si>
  <si>
    <t>EX7</t>
  </si>
  <si>
    <t>EX8</t>
  </si>
  <si>
    <t>EX9</t>
  </si>
  <si>
    <t>FK1</t>
  </si>
  <si>
    <t>Falkirk</t>
  </si>
  <si>
    <t>FK10</t>
  </si>
  <si>
    <t>FK11</t>
  </si>
  <si>
    <t>FK12</t>
  </si>
  <si>
    <t>FK13</t>
  </si>
  <si>
    <t>FK14</t>
  </si>
  <si>
    <t>FK15</t>
  </si>
  <si>
    <t>FK16</t>
  </si>
  <si>
    <t>FK17</t>
  </si>
  <si>
    <t>FK18</t>
  </si>
  <si>
    <t>FK19</t>
  </si>
  <si>
    <t>FK2</t>
  </si>
  <si>
    <t>FK20</t>
  </si>
  <si>
    <t>FK21</t>
  </si>
  <si>
    <t>FK3</t>
  </si>
  <si>
    <t>FK4</t>
  </si>
  <si>
    <t>FK5</t>
  </si>
  <si>
    <t>FK6</t>
  </si>
  <si>
    <t>FK7</t>
  </si>
  <si>
    <t>FK8</t>
  </si>
  <si>
    <t>FK9</t>
  </si>
  <si>
    <t>FY1</t>
  </si>
  <si>
    <t>Blackpool</t>
  </si>
  <si>
    <t>FY2</t>
  </si>
  <si>
    <t>FY3</t>
  </si>
  <si>
    <t>FY4</t>
  </si>
  <si>
    <t>FY5</t>
  </si>
  <si>
    <t>FY6</t>
  </si>
  <si>
    <t>FY7</t>
  </si>
  <si>
    <t>FY8</t>
  </si>
  <si>
    <t>G1</t>
  </si>
  <si>
    <t>Glasgow</t>
  </si>
  <si>
    <t>G11</t>
  </si>
  <si>
    <t>G12</t>
  </si>
  <si>
    <t>G13</t>
  </si>
  <si>
    <t>G14</t>
  </si>
  <si>
    <t>G15</t>
  </si>
  <si>
    <t>G2</t>
  </si>
  <si>
    <t>G20</t>
  </si>
  <si>
    <t>G21</t>
  </si>
  <si>
    <t>G22</t>
  </si>
  <si>
    <t>G23</t>
  </si>
  <si>
    <t>G3</t>
  </si>
  <si>
    <t>G31</t>
  </si>
  <si>
    <t>G32</t>
  </si>
  <si>
    <t>G33</t>
  </si>
  <si>
    <t>G34</t>
  </si>
  <si>
    <t>G4</t>
  </si>
  <si>
    <t>G40</t>
  </si>
  <si>
    <t>G41</t>
  </si>
  <si>
    <t>G42</t>
  </si>
  <si>
    <t>G43</t>
  </si>
  <si>
    <t>G44</t>
  </si>
  <si>
    <t>G45</t>
  </si>
  <si>
    <t>G46</t>
  </si>
  <si>
    <t>G5</t>
  </si>
  <si>
    <t>G51</t>
  </si>
  <si>
    <t>G52</t>
  </si>
  <si>
    <t>G53</t>
  </si>
  <si>
    <t>G60</t>
  </si>
  <si>
    <t>G61</t>
  </si>
  <si>
    <t>G62</t>
  </si>
  <si>
    <t>G63</t>
  </si>
  <si>
    <t>G64</t>
  </si>
  <si>
    <t>G65</t>
  </si>
  <si>
    <t>G66</t>
  </si>
  <si>
    <t>G67</t>
  </si>
  <si>
    <t>G68</t>
  </si>
  <si>
    <t>G69</t>
  </si>
  <si>
    <t>G71</t>
  </si>
  <si>
    <t>G72</t>
  </si>
  <si>
    <t>G73</t>
  </si>
  <si>
    <t>G74</t>
  </si>
  <si>
    <t>G76</t>
  </si>
  <si>
    <t>G77</t>
  </si>
  <si>
    <t>G78</t>
  </si>
  <si>
    <t>G81</t>
  </si>
  <si>
    <t>G82</t>
  </si>
  <si>
    <t>G83</t>
  </si>
  <si>
    <t>G84</t>
  </si>
  <si>
    <t>GL1</t>
  </si>
  <si>
    <t>Gloucester</t>
  </si>
  <si>
    <t>GL10</t>
  </si>
  <si>
    <t>GL11</t>
  </si>
  <si>
    <t>GL12</t>
  </si>
  <si>
    <t>GL13</t>
  </si>
  <si>
    <t>GL14</t>
  </si>
  <si>
    <t>GL15</t>
  </si>
  <si>
    <t>GL16</t>
  </si>
  <si>
    <t>GL17</t>
  </si>
  <si>
    <t>GL18</t>
  </si>
  <si>
    <t>GL19</t>
  </si>
  <si>
    <t>GL2</t>
  </si>
  <si>
    <t>GL20</t>
  </si>
  <si>
    <t>GL3</t>
  </si>
  <si>
    <t>GL4</t>
  </si>
  <si>
    <t>GL5</t>
  </si>
  <si>
    <t>GL50</t>
  </si>
  <si>
    <t>GL51</t>
  </si>
  <si>
    <t>GL52</t>
  </si>
  <si>
    <t>GL53</t>
  </si>
  <si>
    <t>GL54</t>
  </si>
  <si>
    <t>GL55</t>
  </si>
  <si>
    <t>GL56</t>
  </si>
  <si>
    <t>GL6</t>
  </si>
  <si>
    <t>GL7</t>
  </si>
  <si>
    <t>GL8</t>
  </si>
  <si>
    <t>GL9</t>
  </si>
  <si>
    <t>GU1</t>
  </si>
  <si>
    <t>Guildford</t>
  </si>
  <si>
    <t>GU10</t>
  </si>
  <si>
    <t>GU11</t>
  </si>
  <si>
    <t>GU12</t>
  </si>
  <si>
    <t>GU13</t>
  </si>
  <si>
    <t>GU14</t>
  </si>
  <si>
    <t>GU15</t>
  </si>
  <si>
    <t>GU16</t>
  </si>
  <si>
    <t>GU17</t>
  </si>
  <si>
    <t>GU18</t>
  </si>
  <si>
    <t>GU19</t>
  </si>
  <si>
    <t>GU2</t>
  </si>
  <si>
    <t>GU20</t>
  </si>
  <si>
    <t>GU21</t>
  </si>
  <si>
    <t>GU22</t>
  </si>
  <si>
    <t>GU23</t>
  </si>
  <si>
    <t>GU24</t>
  </si>
  <si>
    <t>GU25</t>
  </si>
  <si>
    <t>GU26</t>
  </si>
  <si>
    <t>GU27</t>
  </si>
  <si>
    <t>GU28</t>
  </si>
  <si>
    <t>GU29</t>
  </si>
  <si>
    <t>GU3</t>
  </si>
  <si>
    <t>GU30</t>
  </si>
  <si>
    <t>GU31</t>
  </si>
  <si>
    <t>GU32</t>
  </si>
  <si>
    <t>GU33</t>
  </si>
  <si>
    <t>GU34</t>
  </si>
  <si>
    <t>GU35</t>
  </si>
  <si>
    <t>GU4</t>
  </si>
  <si>
    <t>GU46</t>
  </si>
  <si>
    <t>GU47</t>
  </si>
  <si>
    <t>GU5</t>
  </si>
  <si>
    <t>GU51</t>
  </si>
  <si>
    <t>GU52</t>
  </si>
  <si>
    <t>GU6</t>
  </si>
  <si>
    <t>GU7</t>
  </si>
  <si>
    <t>GU8</t>
  </si>
  <si>
    <t>GU9</t>
  </si>
  <si>
    <t>HA0</t>
  </si>
  <si>
    <t>Harrow</t>
  </si>
  <si>
    <t>HA1</t>
  </si>
  <si>
    <t>HA2</t>
  </si>
  <si>
    <t>HA3</t>
  </si>
  <si>
    <t>HA4</t>
  </si>
  <si>
    <t>HA5</t>
  </si>
  <si>
    <t>HA6</t>
  </si>
  <si>
    <t>HA7</t>
  </si>
  <si>
    <t>HA8</t>
  </si>
  <si>
    <t>HA9</t>
  </si>
  <si>
    <t>HD1</t>
  </si>
  <si>
    <t>Huddersfield</t>
  </si>
  <si>
    <t>HD2</t>
  </si>
  <si>
    <t>HD3</t>
  </si>
  <si>
    <t>HD4</t>
  </si>
  <si>
    <t>HD5</t>
  </si>
  <si>
    <t>HD6</t>
  </si>
  <si>
    <t>HD7</t>
  </si>
  <si>
    <t>HD8</t>
  </si>
  <si>
    <t>HD9</t>
  </si>
  <si>
    <t>HG1</t>
  </si>
  <si>
    <t>Harrogate</t>
  </si>
  <si>
    <t>HG2</t>
  </si>
  <si>
    <t>HG3</t>
  </si>
  <si>
    <t>HG4</t>
  </si>
  <si>
    <t>HG5</t>
  </si>
  <si>
    <t>HP1</t>
  </si>
  <si>
    <t>Hemel Hempstead</t>
  </si>
  <si>
    <t>HP10</t>
  </si>
  <si>
    <t>HP11</t>
  </si>
  <si>
    <t>HP12</t>
  </si>
  <si>
    <t>HP13</t>
  </si>
  <si>
    <t>HP14</t>
  </si>
  <si>
    <t>HP15</t>
  </si>
  <si>
    <t>HP16</t>
  </si>
  <si>
    <t>HP17</t>
  </si>
  <si>
    <t>HP18</t>
  </si>
  <si>
    <t>HP19</t>
  </si>
  <si>
    <t>HP2</t>
  </si>
  <si>
    <t>HP20</t>
  </si>
  <si>
    <t>HP21</t>
  </si>
  <si>
    <t>HP22</t>
  </si>
  <si>
    <t>HP23</t>
  </si>
  <si>
    <t>HP27</t>
  </si>
  <si>
    <t>HP3</t>
  </si>
  <si>
    <t>HP4</t>
  </si>
  <si>
    <t>HP5</t>
  </si>
  <si>
    <t>HP6</t>
  </si>
  <si>
    <t>HP7</t>
  </si>
  <si>
    <t>HP8</t>
  </si>
  <si>
    <t>HP9</t>
  </si>
  <si>
    <t>HR1</t>
  </si>
  <si>
    <t>Hereford</t>
  </si>
  <si>
    <t>HR2</t>
  </si>
  <si>
    <t>HR3</t>
  </si>
  <si>
    <t>HR4</t>
  </si>
  <si>
    <t>HR5</t>
  </si>
  <si>
    <t>HR6</t>
  </si>
  <si>
    <t>HR7</t>
  </si>
  <si>
    <t>HR8</t>
  </si>
  <si>
    <t>HR9</t>
  </si>
  <si>
    <t>HS1</t>
  </si>
  <si>
    <t>Scottish Islands</t>
  </si>
  <si>
    <t>HS2</t>
  </si>
  <si>
    <t>HS3</t>
  </si>
  <si>
    <t>HS4</t>
  </si>
  <si>
    <t>HS5</t>
  </si>
  <si>
    <t>HS6</t>
  </si>
  <si>
    <t>HS7</t>
  </si>
  <si>
    <t>HS8</t>
  </si>
  <si>
    <t>HS9</t>
  </si>
  <si>
    <t>HU1</t>
  </si>
  <si>
    <t>Hull</t>
  </si>
  <si>
    <t>HU10</t>
  </si>
  <si>
    <t>HU11</t>
  </si>
  <si>
    <t>HU12</t>
  </si>
  <si>
    <t>HU13</t>
  </si>
  <si>
    <t>HU14</t>
  </si>
  <si>
    <t>HU15</t>
  </si>
  <si>
    <t>HU16</t>
  </si>
  <si>
    <t>HU17</t>
  </si>
  <si>
    <t>HU18</t>
  </si>
  <si>
    <t>HU19</t>
  </si>
  <si>
    <t>HU2</t>
  </si>
  <si>
    <t>HU20</t>
  </si>
  <si>
    <t>HU3</t>
  </si>
  <si>
    <t>HU4</t>
  </si>
  <si>
    <t>HU5</t>
  </si>
  <si>
    <t>HU6</t>
  </si>
  <si>
    <t>HU7</t>
  </si>
  <si>
    <t>HU8</t>
  </si>
  <si>
    <t>HU9</t>
  </si>
  <si>
    <t>HX1</t>
  </si>
  <si>
    <t>Halifax</t>
  </si>
  <si>
    <t>HX2</t>
  </si>
  <si>
    <t>HX3</t>
  </si>
  <si>
    <t>HX4</t>
  </si>
  <si>
    <t>HX5</t>
  </si>
  <si>
    <t>HX6</t>
  </si>
  <si>
    <t>HX7</t>
  </si>
  <si>
    <t>IG1</t>
  </si>
  <si>
    <t>Ilford</t>
  </si>
  <si>
    <t>IG10</t>
  </si>
  <si>
    <t>IG11</t>
  </si>
  <si>
    <t>IG2</t>
  </si>
  <si>
    <t>IG3</t>
  </si>
  <si>
    <t>IG4</t>
  </si>
  <si>
    <t>IG5</t>
  </si>
  <si>
    <t>IG6</t>
  </si>
  <si>
    <t>IG7</t>
  </si>
  <si>
    <t>IG8</t>
  </si>
  <si>
    <t>IG9</t>
  </si>
  <si>
    <t>IP1</t>
  </si>
  <si>
    <t>Ipswich</t>
  </si>
  <si>
    <t>IP10</t>
  </si>
  <si>
    <t>IP11</t>
  </si>
  <si>
    <t>IP12</t>
  </si>
  <si>
    <t>IP13</t>
  </si>
  <si>
    <t>IP14</t>
  </si>
  <si>
    <t>IP15</t>
  </si>
  <si>
    <t>IP16</t>
  </si>
  <si>
    <t>IP17</t>
  </si>
  <si>
    <t>IP18</t>
  </si>
  <si>
    <t>IP19</t>
  </si>
  <si>
    <t>IP2</t>
  </si>
  <si>
    <t>IP20</t>
  </si>
  <si>
    <t>IP21</t>
  </si>
  <si>
    <t>IP22</t>
  </si>
  <si>
    <t>IP23</t>
  </si>
  <si>
    <t>IP24</t>
  </si>
  <si>
    <t>IP25</t>
  </si>
  <si>
    <t>IP26</t>
  </si>
  <si>
    <t>IP27</t>
  </si>
  <si>
    <t>IP28</t>
  </si>
  <si>
    <t>IP29</t>
  </si>
  <si>
    <t>IP3</t>
  </si>
  <si>
    <t>IP30</t>
  </si>
  <si>
    <t>IP31</t>
  </si>
  <si>
    <t>IP32</t>
  </si>
  <si>
    <t>IP33</t>
  </si>
  <si>
    <t>IP4</t>
  </si>
  <si>
    <t>IP5</t>
  </si>
  <si>
    <t>IP6</t>
  </si>
  <si>
    <t>IP7</t>
  </si>
  <si>
    <t>IP8</t>
  </si>
  <si>
    <t>IP9</t>
  </si>
  <si>
    <t>IV1</t>
  </si>
  <si>
    <t>Inverness</t>
  </si>
  <si>
    <t>IV10</t>
  </si>
  <si>
    <t>IV11</t>
  </si>
  <si>
    <t>IV12</t>
  </si>
  <si>
    <t>IV13</t>
  </si>
  <si>
    <t>IV14</t>
  </si>
  <si>
    <t>IV15</t>
  </si>
  <si>
    <t>IV16</t>
  </si>
  <si>
    <t>IV17</t>
  </si>
  <si>
    <t>IV18</t>
  </si>
  <si>
    <t>IV19</t>
  </si>
  <si>
    <t>IV2</t>
  </si>
  <si>
    <t>IV20</t>
  </si>
  <si>
    <t>IV21</t>
  </si>
  <si>
    <t>IV22</t>
  </si>
  <si>
    <t>IV23</t>
  </si>
  <si>
    <t>IV24</t>
  </si>
  <si>
    <t>IV25</t>
  </si>
  <si>
    <t>IV26</t>
  </si>
  <si>
    <t>IV27</t>
  </si>
  <si>
    <t>IV28</t>
  </si>
  <si>
    <t>IV3</t>
  </si>
  <si>
    <t>IV30</t>
  </si>
  <si>
    <t>IV31</t>
  </si>
  <si>
    <t>IV32</t>
  </si>
  <si>
    <t>IV36</t>
  </si>
  <si>
    <t>IV4</t>
  </si>
  <si>
    <t>IV40</t>
  </si>
  <si>
    <t>IV41</t>
  </si>
  <si>
    <t>IV42</t>
  </si>
  <si>
    <t>IV43</t>
  </si>
  <si>
    <t>IV44</t>
  </si>
  <si>
    <t>IV45</t>
  </si>
  <si>
    <t>IV46</t>
  </si>
  <si>
    <t>IV47</t>
  </si>
  <si>
    <t>IV48</t>
  </si>
  <si>
    <t>IV49</t>
  </si>
  <si>
    <t>IV5</t>
  </si>
  <si>
    <t>IV51</t>
  </si>
  <si>
    <t>IV52</t>
  </si>
  <si>
    <t>IV53</t>
  </si>
  <si>
    <t>IV54</t>
  </si>
  <si>
    <t>IV55</t>
  </si>
  <si>
    <t>IV56</t>
  </si>
  <si>
    <t>IV6</t>
  </si>
  <si>
    <t>IV63</t>
  </si>
  <si>
    <t>IV7</t>
  </si>
  <si>
    <t>IV8</t>
  </si>
  <si>
    <t>IV9</t>
  </si>
  <si>
    <t>KA1</t>
  </si>
  <si>
    <t>Kilmarnock</t>
  </si>
  <si>
    <t>KA10</t>
  </si>
  <si>
    <t>KA11</t>
  </si>
  <si>
    <t>KA12</t>
  </si>
  <si>
    <t>KA13</t>
  </si>
  <si>
    <t>KA14</t>
  </si>
  <si>
    <t>KA15</t>
  </si>
  <si>
    <t>KA16</t>
  </si>
  <si>
    <t>KA17</t>
  </si>
  <si>
    <t>KA18</t>
  </si>
  <si>
    <t>KA19</t>
  </si>
  <si>
    <t>KA2</t>
  </si>
  <si>
    <t>KA20</t>
  </si>
  <si>
    <t>KA21</t>
  </si>
  <si>
    <t>KA22</t>
  </si>
  <si>
    <t>KA23</t>
  </si>
  <si>
    <t>KA24</t>
  </si>
  <si>
    <t>KA25</t>
  </si>
  <si>
    <t>KA26</t>
  </si>
  <si>
    <t>KA28</t>
  </si>
  <si>
    <t>KA29</t>
  </si>
  <si>
    <t>KA3</t>
  </si>
  <si>
    <t>KA30</t>
  </si>
  <si>
    <t>KA4</t>
  </si>
  <si>
    <t>KA5</t>
  </si>
  <si>
    <t>KA6</t>
  </si>
  <si>
    <t>KA7</t>
  </si>
  <si>
    <t>KA8</t>
  </si>
  <si>
    <t>KA9</t>
  </si>
  <si>
    <t>KT1</t>
  </si>
  <si>
    <t>Kingston Upon Thames</t>
  </si>
  <si>
    <t>KT10</t>
  </si>
  <si>
    <t>KT11</t>
  </si>
  <si>
    <t>KT12</t>
  </si>
  <si>
    <t>KT13</t>
  </si>
  <si>
    <t>KT14</t>
  </si>
  <si>
    <t>KT15</t>
  </si>
  <si>
    <t>KT16</t>
  </si>
  <si>
    <t>KT17</t>
  </si>
  <si>
    <t>KT18</t>
  </si>
  <si>
    <t>KT19</t>
  </si>
  <si>
    <t>KT2</t>
  </si>
  <si>
    <t>KT20</t>
  </si>
  <si>
    <t>KT21</t>
  </si>
  <si>
    <t>KT22</t>
  </si>
  <si>
    <t>KT23</t>
  </si>
  <si>
    <t>KT24</t>
  </si>
  <si>
    <t>KT3</t>
  </si>
  <si>
    <t>KT4</t>
  </si>
  <si>
    <t>KT5</t>
  </si>
  <si>
    <t>KT6</t>
  </si>
  <si>
    <t>KT7</t>
  </si>
  <si>
    <t>KT8</t>
  </si>
  <si>
    <t>KT9</t>
  </si>
  <si>
    <t>KW1</t>
  </si>
  <si>
    <t>Orkney</t>
  </si>
  <si>
    <t>KW10</t>
  </si>
  <si>
    <t>KW11</t>
  </si>
  <si>
    <t>KW12</t>
  </si>
  <si>
    <t>KW13</t>
  </si>
  <si>
    <t>KW14</t>
  </si>
  <si>
    <t>KW15</t>
  </si>
  <si>
    <t>KW16</t>
  </si>
  <si>
    <t>KW17</t>
  </si>
  <si>
    <t>KW2</t>
  </si>
  <si>
    <t>KW3</t>
  </si>
  <si>
    <t>KW5</t>
  </si>
  <si>
    <t>KW6</t>
  </si>
  <si>
    <t>KW7</t>
  </si>
  <si>
    <t>KW8</t>
  </si>
  <si>
    <t>KW9</t>
  </si>
  <si>
    <t>KY1</t>
  </si>
  <si>
    <t>Kirkcaldy</t>
  </si>
  <si>
    <t>KY10</t>
  </si>
  <si>
    <t>KY11</t>
  </si>
  <si>
    <t>KY12</t>
  </si>
  <si>
    <t>KY13</t>
  </si>
  <si>
    <t>KY14</t>
  </si>
  <si>
    <t>KY15</t>
  </si>
  <si>
    <t>KY16</t>
  </si>
  <si>
    <t>KY2</t>
  </si>
  <si>
    <t>KY3</t>
  </si>
  <si>
    <t>KY4</t>
  </si>
  <si>
    <t>KY5</t>
  </si>
  <si>
    <t>KY6</t>
  </si>
  <si>
    <t>KY7</t>
  </si>
  <si>
    <t>KY8</t>
  </si>
  <si>
    <t>KY9</t>
  </si>
  <si>
    <t>L1</t>
  </si>
  <si>
    <t>Liverpool</t>
  </si>
  <si>
    <t>L10</t>
  </si>
  <si>
    <t>L11</t>
  </si>
  <si>
    <t>L12</t>
  </si>
  <si>
    <t>L13</t>
  </si>
  <si>
    <t>L14</t>
  </si>
  <si>
    <t>L15</t>
  </si>
  <si>
    <t>L16</t>
  </si>
  <si>
    <t>L17</t>
  </si>
  <si>
    <t>L18</t>
  </si>
  <si>
    <t>L19</t>
  </si>
  <si>
    <t>L2</t>
  </si>
  <si>
    <t>L20</t>
  </si>
  <si>
    <t>L21</t>
  </si>
  <si>
    <t>L22</t>
  </si>
  <si>
    <t>L23</t>
  </si>
  <si>
    <t>L24</t>
  </si>
  <si>
    <t>L25</t>
  </si>
  <si>
    <t>L26</t>
  </si>
  <si>
    <t>L27</t>
  </si>
  <si>
    <t>L28</t>
  </si>
  <si>
    <t>L29</t>
  </si>
  <si>
    <t>L3</t>
  </si>
  <si>
    <t>L30</t>
  </si>
  <si>
    <t>L31</t>
  </si>
  <si>
    <t>L32</t>
  </si>
  <si>
    <t>L33</t>
  </si>
  <si>
    <t>L34</t>
  </si>
  <si>
    <t>L35</t>
  </si>
  <si>
    <t>L36</t>
  </si>
  <si>
    <t>L37</t>
  </si>
  <si>
    <t>L38</t>
  </si>
  <si>
    <t>L39</t>
  </si>
  <si>
    <t>L4</t>
  </si>
  <si>
    <t>L40</t>
  </si>
  <si>
    <t>L5</t>
  </si>
  <si>
    <t>L6</t>
  </si>
  <si>
    <t>L69</t>
  </si>
  <si>
    <t>L7</t>
  </si>
  <si>
    <t>L70</t>
  </si>
  <si>
    <t>L8</t>
  </si>
  <si>
    <t>L9</t>
  </si>
  <si>
    <t>LA1</t>
  </si>
  <si>
    <t>Lancaster</t>
  </si>
  <si>
    <t>LA10</t>
  </si>
  <si>
    <t>LA11</t>
  </si>
  <si>
    <t>LA12</t>
  </si>
  <si>
    <t>LA13</t>
  </si>
  <si>
    <t>LA14</t>
  </si>
  <si>
    <t>LA15</t>
  </si>
  <si>
    <t>LA16</t>
  </si>
  <si>
    <t>LA17</t>
  </si>
  <si>
    <t>LA18</t>
  </si>
  <si>
    <t>LA19</t>
  </si>
  <si>
    <t>LA2</t>
  </si>
  <si>
    <t>LA20</t>
  </si>
  <si>
    <t>LA21</t>
  </si>
  <si>
    <t>LA22</t>
  </si>
  <si>
    <t>LA23</t>
  </si>
  <si>
    <t>LA3</t>
  </si>
  <si>
    <t>LA4</t>
  </si>
  <si>
    <t>LA5</t>
  </si>
  <si>
    <t>LA6</t>
  </si>
  <si>
    <t>LA7</t>
  </si>
  <si>
    <t>LA8</t>
  </si>
  <si>
    <t>LA9</t>
  </si>
  <si>
    <t>LD1</t>
  </si>
  <si>
    <t>Llandrindod Wells</t>
  </si>
  <si>
    <t>LD2</t>
  </si>
  <si>
    <t>LD3</t>
  </si>
  <si>
    <t>LD4</t>
  </si>
  <si>
    <t>LD5</t>
  </si>
  <si>
    <t>LD6</t>
  </si>
  <si>
    <t>LD7</t>
  </si>
  <si>
    <t>LD8</t>
  </si>
  <si>
    <t>LE1</t>
  </si>
  <si>
    <t>Leicester</t>
  </si>
  <si>
    <t>LE10</t>
  </si>
  <si>
    <t>LE11</t>
  </si>
  <si>
    <t>LE12</t>
  </si>
  <si>
    <t>LE13</t>
  </si>
  <si>
    <t>LE14</t>
  </si>
  <si>
    <t>LE15</t>
  </si>
  <si>
    <t>LE16</t>
  </si>
  <si>
    <t>LE17</t>
  </si>
  <si>
    <t>LE18</t>
  </si>
  <si>
    <t>LE2</t>
  </si>
  <si>
    <t>LE3</t>
  </si>
  <si>
    <t>LE4</t>
  </si>
  <si>
    <t>LE5</t>
  </si>
  <si>
    <t>LE6</t>
  </si>
  <si>
    <t>LE65</t>
  </si>
  <si>
    <t>LE67</t>
  </si>
  <si>
    <t>LE7</t>
  </si>
  <si>
    <t>LE8</t>
  </si>
  <si>
    <t>LE9</t>
  </si>
  <si>
    <t>LL11</t>
  </si>
  <si>
    <t>Llandudno</t>
  </si>
  <si>
    <t>LL12</t>
  </si>
  <si>
    <t>LL13</t>
  </si>
  <si>
    <t>LL14</t>
  </si>
  <si>
    <t>LL15</t>
  </si>
  <si>
    <t>LL16</t>
  </si>
  <si>
    <t>LL17</t>
  </si>
  <si>
    <t>LL18</t>
  </si>
  <si>
    <t>LL19</t>
  </si>
  <si>
    <t>LL20</t>
  </si>
  <si>
    <t>LL21</t>
  </si>
  <si>
    <t>LL22</t>
  </si>
  <si>
    <t>LL23</t>
  </si>
  <si>
    <t>LL24</t>
  </si>
  <si>
    <t>LL25</t>
  </si>
  <si>
    <t>LL26</t>
  </si>
  <si>
    <t>LL27</t>
  </si>
  <si>
    <t>LL28</t>
  </si>
  <si>
    <t>LL29</t>
  </si>
  <si>
    <t>LL30</t>
  </si>
  <si>
    <t>LL31</t>
  </si>
  <si>
    <t>LL32</t>
  </si>
  <si>
    <t>LL33</t>
  </si>
  <si>
    <t>LL34</t>
  </si>
  <si>
    <t>LL35</t>
  </si>
  <si>
    <t>LL36</t>
  </si>
  <si>
    <t>LL37</t>
  </si>
  <si>
    <t>LL38</t>
  </si>
  <si>
    <t>LL39</t>
  </si>
  <si>
    <t>LL40</t>
  </si>
  <si>
    <t>LL41</t>
  </si>
  <si>
    <t>LL42</t>
  </si>
  <si>
    <t>LL43</t>
  </si>
  <si>
    <t>LL44</t>
  </si>
  <si>
    <t>LL45</t>
  </si>
  <si>
    <t>LL46</t>
  </si>
  <si>
    <t>LL47</t>
  </si>
  <si>
    <t>LL48</t>
  </si>
  <si>
    <t>LL49</t>
  </si>
  <si>
    <t>LL51</t>
  </si>
  <si>
    <t>LL52</t>
  </si>
  <si>
    <t>LL53</t>
  </si>
  <si>
    <t>LL54</t>
  </si>
  <si>
    <t>LL55</t>
  </si>
  <si>
    <t>LL56</t>
  </si>
  <si>
    <t>LL57</t>
  </si>
  <si>
    <t>LL58</t>
  </si>
  <si>
    <t>LL59</t>
  </si>
  <si>
    <t>LL60</t>
  </si>
  <si>
    <t>LL61</t>
  </si>
  <si>
    <t>LL62</t>
  </si>
  <si>
    <t>LL63</t>
  </si>
  <si>
    <t>LL64</t>
  </si>
  <si>
    <t>LL65</t>
  </si>
  <si>
    <t>LL66</t>
  </si>
  <si>
    <t>LL67</t>
  </si>
  <si>
    <t>LL68</t>
  </si>
  <si>
    <t>LL69</t>
  </si>
  <si>
    <t>LL70</t>
  </si>
  <si>
    <t>LL71</t>
  </si>
  <si>
    <t>LL72</t>
  </si>
  <si>
    <t>LL73</t>
  </si>
  <si>
    <t>LL74</t>
  </si>
  <si>
    <t>LL75</t>
  </si>
  <si>
    <t>LL76</t>
  </si>
  <si>
    <t>LL77</t>
  </si>
  <si>
    <t>LL78</t>
  </si>
  <si>
    <t>LN1</t>
  </si>
  <si>
    <t>Lincoln</t>
  </si>
  <si>
    <t>LN10</t>
  </si>
  <si>
    <t>LN11</t>
  </si>
  <si>
    <t>LN12</t>
  </si>
  <si>
    <t>LN13</t>
  </si>
  <si>
    <t>LN2</t>
  </si>
  <si>
    <t>LN3</t>
  </si>
  <si>
    <t>LN4</t>
  </si>
  <si>
    <t>LN5</t>
  </si>
  <si>
    <t>LN6</t>
  </si>
  <si>
    <t>LN7</t>
  </si>
  <si>
    <t>LN8</t>
  </si>
  <si>
    <t>LN9</t>
  </si>
  <si>
    <t>LS1</t>
  </si>
  <si>
    <t>Leeds</t>
  </si>
  <si>
    <t>LS10</t>
  </si>
  <si>
    <t>LS11</t>
  </si>
  <si>
    <t>LS12</t>
  </si>
  <si>
    <t>LS13</t>
  </si>
  <si>
    <t>LS14</t>
  </si>
  <si>
    <t>LS15</t>
  </si>
  <si>
    <t>LS16</t>
  </si>
  <si>
    <t>LS17</t>
  </si>
  <si>
    <t>LS18</t>
  </si>
  <si>
    <t>LS19</t>
  </si>
  <si>
    <t>LS2</t>
  </si>
  <si>
    <t>LS20</t>
  </si>
  <si>
    <t>LS21</t>
  </si>
  <si>
    <t>LS22</t>
  </si>
  <si>
    <t>LS23</t>
  </si>
  <si>
    <t>LS24</t>
  </si>
  <si>
    <t>LS25</t>
  </si>
  <si>
    <t>LS26</t>
  </si>
  <si>
    <t>LS27</t>
  </si>
  <si>
    <t>LS28</t>
  </si>
  <si>
    <t>LS29</t>
  </si>
  <si>
    <t>LS3</t>
  </si>
  <si>
    <t>LS4</t>
  </si>
  <si>
    <t>LS5</t>
  </si>
  <si>
    <t>LS6</t>
  </si>
  <si>
    <t>LS7</t>
  </si>
  <si>
    <t>LS8</t>
  </si>
  <si>
    <t>LS9</t>
  </si>
  <si>
    <t>LU1</t>
  </si>
  <si>
    <t>Luton</t>
  </si>
  <si>
    <t>LU2</t>
  </si>
  <si>
    <t>LU3</t>
  </si>
  <si>
    <t>LU4</t>
  </si>
  <si>
    <t>LU5</t>
  </si>
  <si>
    <t>LU6</t>
  </si>
  <si>
    <t>LU7</t>
  </si>
  <si>
    <t>M1</t>
  </si>
  <si>
    <t>Manchester</t>
  </si>
  <si>
    <t>M11</t>
  </si>
  <si>
    <t>M12</t>
  </si>
  <si>
    <t>M13</t>
  </si>
  <si>
    <t>M14</t>
  </si>
  <si>
    <t>M15</t>
  </si>
  <si>
    <t>M16</t>
  </si>
  <si>
    <t>M17</t>
  </si>
  <si>
    <t>M18</t>
  </si>
  <si>
    <t>M19</t>
  </si>
  <si>
    <t>M2</t>
  </si>
  <si>
    <t>M20</t>
  </si>
  <si>
    <t>M21</t>
  </si>
  <si>
    <t>M22</t>
  </si>
  <si>
    <t>M23</t>
  </si>
  <si>
    <t>M24</t>
  </si>
  <si>
    <t>M25</t>
  </si>
  <si>
    <t>M26</t>
  </si>
  <si>
    <t>M27</t>
  </si>
  <si>
    <t>M28</t>
  </si>
  <si>
    <t>M29</t>
  </si>
  <si>
    <t>M3</t>
  </si>
  <si>
    <t>M30</t>
  </si>
  <si>
    <t>M31</t>
  </si>
  <si>
    <t>M32</t>
  </si>
  <si>
    <t>M33</t>
  </si>
  <si>
    <t>M34</t>
  </si>
  <si>
    <t>M35</t>
  </si>
  <si>
    <t>M38</t>
  </si>
  <si>
    <t>M4</t>
  </si>
  <si>
    <t>M40</t>
  </si>
  <si>
    <t>M41</t>
  </si>
  <si>
    <t>M43</t>
  </si>
  <si>
    <t>M44</t>
  </si>
  <si>
    <t>M45</t>
  </si>
  <si>
    <t>M46</t>
  </si>
  <si>
    <t>M5</t>
  </si>
  <si>
    <t>M6</t>
  </si>
  <si>
    <t>M60</t>
  </si>
  <si>
    <t>M7</t>
  </si>
  <si>
    <t>M8</t>
  </si>
  <si>
    <t>M9</t>
  </si>
  <si>
    <t>M90</t>
  </si>
  <si>
    <t>ME1</t>
  </si>
  <si>
    <t>Medway</t>
  </si>
  <si>
    <t>ME10</t>
  </si>
  <si>
    <t>ME11</t>
  </si>
  <si>
    <t>ME12</t>
  </si>
  <si>
    <t>ME13</t>
  </si>
  <si>
    <t>ME14</t>
  </si>
  <si>
    <t>ME15</t>
  </si>
  <si>
    <t>ME16</t>
  </si>
  <si>
    <t>ME17</t>
  </si>
  <si>
    <t>ME18</t>
  </si>
  <si>
    <t>ME19</t>
  </si>
  <si>
    <t>ME2</t>
  </si>
  <si>
    <t>ME20</t>
  </si>
  <si>
    <t>ME3</t>
  </si>
  <si>
    <t>ME4</t>
  </si>
  <si>
    <t>ME5</t>
  </si>
  <si>
    <t>ME6</t>
  </si>
  <si>
    <t>ME7</t>
  </si>
  <si>
    <t>ME8</t>
  </si>
  <si>
    <t>ME9</t>
  </si>
  <si>
    <t>MK1</t>
  </si>
  <si>
    <t>Milton Keynes</t>
  </si>
  <si>
    <t>MK10</t>
  </si>
  <si>
    <t>MK11</t>
  </si>
  <si>
    <t>MK12</t>
  </si>
  <si>
    <t>MK13</t>
  </si>
  <si>
    <t>MK14</t>
  </si>
  <si>
    <t>MK15</t>
  </si>
  <si>
    <t>MK16</t>
  </si>
  <si>
    <t>MK17</t>
  </si>
  <si>
    <t>MK18</t>
  </si>
  <si>
    <t>MK19</t>
  </si>
  <si>
    <t>MK2</t>
  </si>
  <si>
    <t>MK3</t>
  </si>
  <si>
    <t>MK4</t>
  </si>
  <si>
    <t>MK40</t>
  </si>
  <si>
    <t>MK41</t>
  </si>
  <si>
    <t>MK42</t>
  </si>
  <si>
    <t>MK43</t>
  </si>
  <si>
    <t>MK44</t>
  </si>
  <si>
    <t>MK45</t>
  </si>
  <si>
    <t>MK46</t>
  </si>
  <si>
    <t>MK5</t>
  </si>
  <si>
    <t>MK6</t>
  </si>
  <si>
    <t>MK7</t>
  </si>
  <si>
    <t>MK8</t>
  </si>
  <si>
    <t>MK9</t>
  </si>
  <si>
    <t>ML1</t>
  </si>
  <si>
    <t>Motherwell</t>
  </si>
  <si>
    <t>ML10</t>
  </si>
  <si>
    <t>ML11</t>
  </si>
  <si>
    <t>ML12</t>
  </si>
  <si>
    <t>ML2</t>
  </si>
  <si>
    <t>ML3</t>
  </si>
  <si>
    <t>ML4</t>
  </si>
  <si>
    <t>ML5</t>
  </si>
  <si>
    <t>ML6</t>
  </si>
  <si>
    <t>ML7</t>
  </si>
  <si>
    <t>ML8</t>
  </si>
  <si>
    <t>ML9</t>
  </si>
  <si>
    <t>N1</t>
  </si>
  <si>
    <t>N10</t>
  </si>
  <si>
    <t>N11</t>
  </si>
  <si>
    <t>N12</t>
  </si>
  <si>
    <t>N13</t>
  </si>
  <si>
    <t>N14</t>
  </si>
  <si>
    <t>N15</t>
  </si>
  <si>
    <t>N16</t>
  </si>
  <si>
    <t>N17</t>
  </si>
  <si>
    <t>N18</t>
  </si>
  <si>
    <t>N19</t>
  </si>
  <si>
    <t>N2</t>
  </si>
  <si>
    <t>N20</t>
  </si>
  <si>
    <t>N21</t>
  </si>
  <si>
    <t>N22</t>
  </si>
  <si>
    <t>N3</t>
  </si>
  <si>
    <t>N4</t>
  </si>
  <si>
    <t>N5</t>
  </si>
  <si>
    <t>N6</t>
  </si>
  <si>
    <t>N7</t>
  </si>
  <si>
    <t>N8</t>
  </si>
  <si>
    <t>N9</t>
  </si>
  <si>
    <t>NE1</t>
  </si>
  <si>
    <t>Newcastle upon Tyne</t>
  </si>
  <si>
    <t>NE10</t>
  </si>
  <si>
    <t>NE11</t>
  </si>
  <si>
    <t>NE12</t>
  </si>
  <si>
    <t>NE13</t>
  </si>
  <si>
    <t>NE15</t>
  </si>
  <si>
    <t>NE16</t>
  </si>
  <si>
    <t>NE17</t>
  </si>
  <si>
    <t>NE18</t>
  </si>
  <si>
    <t>NE19</t>
  </si>
  <si>
    <t>NE2</t>
  </si>
  <si>
    <t>NE20</t>
  </si>
  <si>
    <t>NE21</t>
  </si>
  <si>
    <t>NE22</t>
  </si>
  <si>
    <t>NE23</t>
  </si>
  <si>
    <t>NE24</t>
  </si>
  <si>
    <t>NE25</t>
  </si>
  <si>
    <t>NE26</t>
  </si>
  <si>
    <t>NE27</t>
  </si>
  <si>
    <t>NE28</t>
  </si>
  <si>
    <t>NE29</t>
  </si>
  <si>
    <t>NE3</t>
  </si>
  <si>
    <t>NE30</t>
  </si>
  <si>
    <t>NE31</t>
  </si>
  <si>
    <t>NE32</t>
  </si>
  <si>
    <t>NE33</t>
  </si>
  <si>
    <t>NE34</t>
  </si>
  <si>
    <t>NE35</t>
  </si>
  <si>
    <t>NE36</t>
  </si>
  <si>
    <t>NE37</t>
  </si>
  <si>
    <t>NE38</t>
  </si>
  <si>
    <t>NE39</t>
  </si>
  <si>
    <t>NE4</t>
  </si>
  <si>
    <t>NE40</t>
  </si>
  <si>
    <t>NE41</t>
  </si>
  <si>
    <t>NE42</t>
  </si>
  <si>
    <t>NE43</t>
  </si>
  <si>
    <t>NE44</t>
  </si>
  <si>
    <t>NE45</t>
  </si>
  <si>
    <t>NE46</t>
  </si>
  <si>
    <t>NE47</t>
  </si>
  <si>
    <t>NE48</t>
  </si>
  <si>
    <t>NE49</t>
  </si>
  <si>
    <t>NE5</t>
  </si>
  <si>
    <t>NE6</t>
  </si>
  <si>
    <t>NE61</t>
  </si>
  <si>
    <t>NE62</t>
  </si>
  <si>
    <t>NE63</t>
  </si>
  <si>
    <t>NE64</t>
  </si>
  <si>
    <t>NE65</t>
  </si>
  <si>
    <t>NE66</t>
  </si>
  <si>
    <t>NE67</t>
  </si>
  <si>
    <t>NE68</t>
  </si>
  <si>
    <t>NE69</t>
  </si>
  <si>
    <t>NE7</t>
  </si>
  <si>
    <t>NE70</t>
  </si>
  <si>
    <t>NE71</t>
  </si>
  <si>
    <t>NE8</t>
  </si>
  <si>
    <t>NE9</t>
  </si>
  <si>
    <t>NE99</t>
  </si>
  <si>
    <t>NG1</t>
  </si>
  <si>
    <t>Nottingham</t>
  </si>
  <si>
    <t>NG10</t>
  </si>
  <si>
    <t>NG11</t>
  </si>
  <si>
    <t>NG12</t>
  </si>
  <si>
    <t>NG13</t>
  </si>
  <si>
    <t>NG14</t>
  </si>
  <si>
    <t>NG15</t>
  </si>
  <si>
    <t>NG16</t>
  </si>
  <si>
    <t>NG17</t>
  </si>
  <si>
    <t>NG18</t>
  </si>
  <si>
    <t>NG19</t>
  </si>
  <si>
    <t>NG2</t>
  </si>
  <si>
    <t>NG20</t>
  </si>
  <si>
    <t>NG21</t>
  </si>
  <si>
    <t>NG22</t>
  </si>
  <si>
    <t>NG23</t>
  </si>
  <si>
    <t>NG24</t>
  </si>
  <si>
    <t>NG25</t>
  </si>
  <si>
    <t>NG3</t>
  </si>
  <si>
    <t>NG31</t>
  </si>
  <si>
    <t>NG32</t>
  </si>
  <si>
    <t>NG33</t>
  </si>
  <si>
    <t>NG34</t>
  </si>
  <si>
    <t>NG4</t>
  </si>
  <si>
    <t>NG5</t>
  </si>
  <si>
    <t>NG6</t>
  </si>
  <si>
    <t>NG7</t>
  </si>
  <si>
    <t>NG8</t>
  </si>
  <si>
    <t>NG9</t>
  </si>
  <si>
    <t>NN1</t>
  </si>
  <si>
    <t>Northampton</t>
  </si>
  <si>
    <t>NN10</t>
  </si>
  <si>
    <t>NN11</t>
  </si>
  <si>
    <t>NN12</t>
  </si>
  <si>
    <t>NN13</t>
  </si>
  <si>
    <t>NN14</t>
  </si>
  <si>
    <t>NN15</t>
  </si>
  <si>
    <t>NN16</t>
  </si>
  <si>
    <t>NN17</t>
  </si>
  <si>
    <t>NN18</t>
  </si>
  <si>
    <t>NN2</t>
  </si>
  <si>
    <t>NN29</t>
  </si>
  <si>
    <t>NN3</t>
  </si>
  <si>
    <t>NN4</t>
  </si>
  <si>
    <t>NN5</t>
  </si>
  <si>
    <t>NN6</t>
  </si>
  <si>
    <t>NN7</t>
  </si>
  <si>
    <t>NN8</t>
  </si>
  <si>
    <t>NN9</t>
  </si>
  <si>
    <t>NP10</t>
  </si>
  <si>
    <t>Newport</t>
  </si>
  <si>
    <t>NP11</t>
  </si>
  <si>
    <t>NP12</t>
  </si>
  <si>
    <t>NP13</t>
  </si>
  <si>
    <t>NP15</t>
  </si>
  <si>
    <t>NP16</t>
  </si>
  <si>
    <t>NP18</t>
  </si>
  <si>
    <t>NP19</t>
  </si>
  <si>
    <t>NP20</t>
  </si>
  <si>
    <t>NP22</t>
  </si>
  <si>
    <t>NP23</t>
  </si>
  <si>
    <t>NP24</t>
  </si>
  <si>
    <t>NP25</t>
  </si>
  <si>
    <t>NP26</t>
  </si>
  <si>
    <t>NP4</t>
  </si>
  <si>
    <t>NP44</t>
  </si>
  <si>
    <t>NP7</t>
  </si>
  <si>
    <t>NP8</t>
  </si>
  <si>
    <t>NR1</t>
  </si>
  <si>
    <t>Norwich</t>
  </si>
  <si>
    <t>NR10</t>
  </si>
  <si>
    <t>NR11</t>
  </si>
  <si>
    <t>NR12</t>
  </si>
  <si>
    <t>NR13</t>
  </si>
  <si>
    <t>NR14</t>
  </si>
  <si>
    <t>NR15</t>
  </si>
  <si>
    <t>NR16</t>
  </si>
  <si>
    <t>NR17</t>
  </si>
  <si>
    <t>NR18</t>
  </si>
  <si>
    <t>NR19</t>
  </si>
  <si>
    <t>NR2</t>
  </si>
  <si>
    <t>NR20</t>
  </si>
  <si>
    <t>NR21</t>
  </si>
  <si>
    <t>NR22</t>
  </si>
  <si>
    <t>NR23</t>
  </si>
  <si>
    <t>NR24</t>
  </si>
  <si>
    <t>NR25</t>
  </si>
  <si>
    <t>NR26</t>
  </si>
  <si>
    <t>NR27</t>
  </si>
  <si>
    <t>NR28</t>
  </si>
  <si>
    <t>NR29</t>
  </si>
  <si>
    <t>NR3</t>
  </si>
  <si>
    <t>NR30</t>
  </si>
  <si>
    <t>NR31</t>
  </si>
  <si>
    <t>NR32</t>
  </si>
  <si>
    <t>NR33</t>
  </si>
  <si>
    <t>NR34</t>
  </si>
  <si>
    <t>NR35</t>
  </si>
  <si>
    <t>NR4</t>
  </si>
  <si>
    <t>NR5</t>
  </si>
  <si>
    <t>NR6</t>
  </si>
  <si>
    <t>NR8</t>
  </si>
  <si>
    <t>NR9</t>
  </si>
  <si>
    <t>NW1</t>
  </si>
  <si>
    <t>NW10</t>
  </si>
  <si>
    <t>NW11</t>
  </si>
  <si>
    <t>NW2</t>
  </si>
  <si>
    <t>NW3</t>
  </si>
  <si>
    <t>NW4</t>
  </si>
  <si>
    <t>NW5</t>
  </si>
  <si>
    <t>NW6</t>
  </si>
  <si>
    <t>NW7</t>
  </si>
  <si>
    <t>NW8</t>
  </si>
  <si>
    <t>NW9</t>
  </si>
  <si>
    <t>OL1</t>
  </si>
  <si>
    <t>Oldham</t>
  </si>
  <si>
    <t>OL10</t>
  </si>
  <si>
    <t>OL11</t>
  </si>
  <si>
    <t>OL12</t>
  </si>
  <si>
    <t>OL13</t>
  </si>
  <si>
    <t>OL14</t>
  </si>
  <si>
    <t>OL15</t>
  </si>
  <si>
    <t>OL16</t>
  </si>
  <si>
    <t>OL2</t>
  </si>
  <si>
    <t>OL3</t>
  </si>
  <si>
    <t>OL4</t>
  </si>
  <si>
    <t>OL5</t>
  </si>
  <si>
    <t>OL6</t>
  </si>
  <si>
    <t>OL7</t>
  </si>
  <si>
    <t>OL8</t>
  </si>
  <si>
    <t>OL9</t>
  </si>
  <si>
    <t>OX1</t>
  </si>
  <si>
    <t>Oxford</t>
  </si>
  <si>
    <t>OX10</t>
  </si>
  <si>
    <t>OX11</t>
  </si>
  <si>
    <t>OX12</t>
  </si>
  <si>
    <t>OX13</t>
  </si>
  <si>
    <t>OX14</t>
  </si>
  <si>
    <t>OX15</t>
  </si>
  <si>
    <t>OX16</t>
  </si>
  <si>
    <t>OX17</t>
  </si>
  <si>
    <t>OX18</t>
  </si>
  <si>
    <t>OX2</t>
  </si>
  <si>
    <t>OX20</t>
  </si>
  <si>
    <t>OX25</t>
  </si>
  <si>
    <t>OX26</t>
  </si>
  <si>
    <t>OX27</t>
  </si>
  <si>
    <t>OX28</t>
  </si>
  <si>
    <t>OX29</t>
  </si>
  <si>
    <t>OX3</t>
  </si>
  <si>
    <t>OX33</t>
  </si>
  <si>
    <t>OX39</t>
  </si>
  <si>
    <t>OX4</t>
  </si>
  <si>
    <t>OX44</t>
  </si>
  <si>
    <t>OX49</t>
  </si>
  <si>
    <t>OX5</t>
  </si>
  <si>
    <t>OX6</t>
  </si>
  <si>
    <t>OX7</t>
  </si>
  <si>
    <t>OX8</t>
  </si>
  <si>
    <t>OX9</t>
  </si>
  <si>
    <t>PA1</t>
  </si>
  <si>
    <t>Paisley</t>
  </si>
  <si>
    <t>PA10</t>
  </si>
  <si>
    <t>PA11</t>
  </si>
  <si>
    <t>PA12</t>
  </si>
  <si>
    <t>PA13</t>
  </si>
  <si>
    <t>PA14</t>
  </si>
  <si>
    <t>PA15</t>
  </si>
  <si>
    <t>PA16</t>
  </si>
  <si>
    <t>PA17</t>
  </si>
  <si>
    <t>PA18</t>
  </si>
  <si>
    <t>PA19</t>
  </si>
  <si>
    <t>PA2</t>
  </si>
  <si>
    <t>PA20</t>
  </si>
  <si>
    <t>PA21</t>
  </si>
  <si>
    <t>PA22</t>
  </si>
  <si>
    <t>PA23</t>
  </si>
  <si>
    <t>PA24</t>
  </si>
  <si>
    <t>PA25</t>
  </si>
  <si>
    <t>PA26</t>
  </si>
  <si>
    <t>PA27</t>
  </si>
  <si>
    <t>PA28</t>
  </si>
  <si>
    <t>PA29</t>
  </si>
  <si>
    <t>PA3</t>
  </si>
  <si>
    <t>PA30</t>
  </si>
  <si>
    <t>PA31</t>
  </si>
  <si>
    <t>PA32</t>
  </si>
  <si>
    <t>PA33</t>
  </si>
  <si>
    <t>PA34</t>
  </si>
  <si>
    <t>PA35</t>
  </si>
  <si>
    <t>PA36</t>
  </si>
  <si>
    <t>PA37</t>
  </si>
  <si>
    <t>PA38</t>
  </si>
  <si>
    <t>PA4</t>
  </si>
  <si>
    <t>PA41</t>
  </si>
  <si>
    <t>PA42</t>
  </si>
  <si>
    <t>PA43</t>
  </si>
  <si>
    <t>PA44</t>
  </si>
  <si>
    <t>PA45</t>
  </si>
  <si>
    <t>PA46</t>
  </si>
  <si>
    <t>PA47</t>
  </si>
  <si>
    <t>PA48</t>
  </si>
  <si>
    <t>PA49</t>
  </si>
  <si>
    <t>PA5</t>
  </si>
  <si>
    <t>PA6</t>
  </si>
  <si>
    <t>PA60</t>
  </si>
  <si>
    <t>PA61</t>
  </si>
  <si>
    <t>PA62</t>
  </si>
  <si>
    <t>PA63</t>
  </si>
  <si>
    <t>PA64</t>
  </si>
  <si>
    <t>PA65</t>
  </si>
  <si>
    <t>PA66</t>
  </si>
  <si>
    <t>PA67</t>
  </si>
  <si>
    <t>PA68</t>
  </si>
  <si>
    <t>PA69</t>
  </si>
  <si>
    <t>PA7</t>
  </si>
  <si>
    <t>PA70</t>
  </si>
  <si>
    <t>PA71</t>
  </si>
  <si>
    <t>PA72</t>
  </si>
  <si>
    <t>PA73</t>
  </si>
  <si>
    <t>PA74</t>
  </si>
  <si>
    <t>PA75</t>
  </si>
  <si>
    <t>PA76</t>
  </si>
  <si>
    <t>PA77</t>
  </si>
  <si>
    <t>PA78</t>
  </si>
  <si>
    <t>PA8</t>
  </si>
  <si>
    <t>PA9</t>
  </si>
  <si>
    <t>PE1</t>
  </si>
  <si>
    <t>Peterborough</t>
  </si>
  <si>
    <t>PE10</t>
  </si>
  <si>
    <t>PE11</t>
  </si>
  <si>
    <t>PE12</t>
  </si>
  <si>
    <t>PE13</t>
  </si>
  <si>
    <t>PE14</t>
  </si>
  <si>
    <t>PE15</t>
  </si>
  <si>
    <t>PE16</t>
  </si>
  <si>
    <t>PE19</t>
  </si>
  <si>
    <t>PE2</t>
  </si>
  <si>
    <t>PE20</t>
  </si>
  <si>
    <t>PE21</t>
  </si>
  <si>
    <t>PE22</t>
  </si>
  <si>
    <t>PE23</t>
  </si>
  <si>
    <t>PE24</t>
  </si>
  <si>
    <t>PE25</t>
  </si>
  <si>
    <t>PE26</t>
  </si>
  <si>
    <t>PE27</t>
  </si>
  <si>
    <t>PE28</t>
  </si>
  <si>
    <t>PE29</t>
  </si>
  <si>
    <t>PE3</t>
  </si>
  <si>
    <t>PE30</t>
  </si>
  <si>
    <t>PE31</t>
  </si>
  <si>
    <t>PE32</t>
  </si>
  <si>
    <t>PE33</t>
  </si>
  <si>
    <t>PE34</t>
  </si>
  <si>
    <t>PE35</t>
  </si>
  <si>
    <t>PE36</t>
  </si>
  <si>
    <t>PE37</t>
  </si>
  <si>
    <t>PE38</t>
  </si>
  <si>
    <t>PE4</t>
  </si>
  <si>
    <t>PE5</t>
  </si>
  <si>
    <t>PE6</t>
  </si>
  <si>
    <t>PE7</t>
  </si>
  <si>
    <t>PE8</t>
  </si>
  <si>
    <t>PE9</t>
  </si>
  <si>
    <t>PH1</t>
  </si>
  <si>
    <t>Perth</t>
  </si>
  <si>
    <t>PH10</t>
  </si>
  <si>
    <t>PH11</t>
  </si>
  <si>
    <t>PH12</t>
  </si>
  <si>
    <t>PH13</t>
  </si>
  <si>
    <t>PH14</t>
  </si>
  <si>
    <t>PH15</t>
  </si>
  <si>
    <t>PH16</t>
  </si>
  <si>
    <t>PH17</t>
  </si>
  <si>
    <t>PH18</t>
  </si>
  <si>
    <t>PH19</t>
  </si>
  <si>
    <t>PH2</t>
  </si>
  <si>
    <t>PH20</t>
  </si>
  <si>
    <t>PH21</t>
  </si>
  <si>
    <t>PH22</t>
  </si>
  <si>
    <t>PH23</t>
  </si>
  <si>
    <t>PH24</t>
  </si>
  <si>
    <t>PH25</t>
  </si>
  <si>
    <t>PH26</t>
  </si>
  <si>
    <t>PH3</t>
  </si>
  <si>
    <t>PH30</t>
  </si>
  <si>
    <t>PH31</t>
  </si>
  <si>
    <t>PH32</t>
  </si>
  <si>
    <t>PH33</t>
  </si>
  <si>
    <t>PH34</t>
  </si>
  <si>
    <t>PH35</t>
  </si>
  <si>
    <t>PH36</t>
  </si>
  <si>
    <t>PH38</t>
  </si>
  <si>
    <t>PH39</t>
  </si>
  <si>
    <t>PH4</t>
  </si>
  <si>
    <t>PH40</t>
  </si>
  <si>
    <t>PH41</t>
  </si>
  <si>
    <t>PH42</t>
  </si>
  <si>
    <t>PH43</t>
  </si>
  <si>
    <t>PH44</t>
  </si>
  <si>
    <t>PH49</t>
  </si>
  <si>
    <t>PH5</t>
  </si>
  <si>
    <t>PH50</t>
  </si>
  <si>
    <t>PH6</t>
  </si>
  <si>
    <t>PH7</t>
  </si>
  <si>
    <t>PH8</t>
  </si>
  <si>
    <t>PH9</t>
  </si>
  <si>
    <t>PL1</t>
  </si>
  <si>
    <t>Plymouth</t>
  </si>
  <si>
    <t>PL10</t>
  </si>
  <si>
    <t>PL11</t>
  </si>
  <si>
    <t>PL12</t>
  </si>
  <si>
    <t>PL13</t>
  </si>
  <si>
    <t>PL14</t>
  </si>
  <si>
    <t>PL15</t>
  </si>
  <si>
    <t>PL16</t>
  </si>
  <si>
    <t>PL17</t>
  </si>
  <si>
    <t>PL18</t>
  </si>
  <si>
    <t>PL19</t>
  </si>
  <si>
    <t>PL2</t>
  </si>
  <si>
    <t>PL20</t>
  </si>
  <si>
    <t>PL21</t>
  </si>
  <si>
    <t>PL22</t>
  </si>
  <si>
    <t>PL23</t>
  </si>
  <si>
    <t>PL24</t>
  </si>
  <si>
    <t>PL25</t>
  </si>
  <si>
    <t>PL26</t>
  </si>
  <si>
    <t>PL27</t>
  </si>
  <si>
    <t>PL28</t>
  </si>
  <si>
    <t>PL29</t>
  </si>
  <si>
    <t>PL3</t>
  </si>
  <si>
    <t>PL30</t>
  </si>
  <si>
    <t>PL31</t>
  </si>
  <si>
    <t>PL32</t>
  </si>
  <si>
    <t>PL33</t>
  </si>
  <si>
    <t>PL34</t>
  </si>
  <si>
    <t>PL35</t>
  </si>
  <si>
    <t>PL4</t>
  </si>
  <si>
    <t>PL5</t>
  </si>
  <si>
    <t>PL6</t>
  </si>
  <si>
    <t>PL7</t>
  </si>
  <si>
    <t>PL8</t>
  </si>
  <si>
    <t>PL9</t>
  </si>
  <si>
    <t>PO1</t>
  </si>
  <si>
    <t>Portsmouth</t>
  </si>
  <si>
    <t>PO10</t>
  </si>
  <si>
    <t>PO11</t>
  </si>
  <si>
    <t>PO12</t>
  </si>
  <si>
    <t>PO13</t>
  </si>
  <si>
    <t>PO14</t>
  </si>
  <si>
    <t>PO15</t>
  </si>
  <si>
    <t>PO16</t>
  </si>
  <si>
    <t>PO17</t>
  </si>
  <si>
    <t>PO18</t>
  </si>
  <si>
    <t>PO19</t>
  </si>
  <si>
    <t>PO2</t>
  </si>
  <si>
    <t>PO20</t>
  </si>
  <si>
    <t>PO21</t>
  </si>
  <si>
    <t>PO22</t>
  </si>
  <si>
    <t>PO3</t>
  </si>
  <si>
    <t>PO30</t>
  </si>
  <si>
    <t>PO31</t>
  </si>
  <si>
    <t>PO32</t>
  </si>
  <si>
    <t>PO33</t>
  </si>
  <si>
    <t>PO34</t>
  </si>
  <si>
    <t>PO35</t>
  </si>
  <si>
    <t>PO36</t>
  </si>
  <si>
    <t>PO37</t>
  </si>
  <si>
    <t>PO38</t>
  </si>
  <si>
    <t>PO39</t>
  </si>
  <si>
    <t>PO4</t>
  </si>
  <si>
    <t>PO40</t>
  </si>
  <si>
    <t>PO41</t>
  </si>
  <si>
    <t>PO5</t>
  </si>
  <si>
    <t>PO6</t>
  </si>
  <si>
    <t>PO7</t>
  </si>
  <si>
    <t>PO8</t>
  </si>
  <si>
    <t>PO9</t>
  </si>
  <si>
    <t>PR1</t>
  </si>
  <si>
    <t>Preston</t>
  </si>
  <si>
    <t>PR2</t>
  </si>
  <si>
    <t>PR25</t>
  </si>
  <si>
    <t>PR26</t>
  </si>
  <si>
    <t>PR3</t>
  </si>
  <si>
    <t>PR4</t>
  </si>
  <si>
    <t>PR5</t>
  </si>
  <si>
    <t>PR6</t>
  </si>
  <si>
    <t>PR7</t>
  </si>
  <si>
    <t>PR8</t>
  </si>
  <si>
    <t>PR9</t>
  </si>
  <si>
    <t>RG1</t>
  </si>
  <si>
    <t>Reading</t>
  </si>
  <si>
    <t>RG10</t>
  </si>
  <si>
    <t>RG12</t>
  </si>
  <si>
    <t>RG14</t>
  </si>
  <si>
    <t>RG17</t>
  </si>
  <si>
    <t>RG18</t>
  </si>
  <si>
    <t>RG19</t>
  </si>
  <si>
    <t>RG2</t>
  </si>
  <si>
    <t>RG20</t>
  </si>
  <si>
    <t>RG21</t>
  </si>
  <si>
    <t>RG22</t>
  </si>
  <si>
    <t>RG23</t>
  </si>
  <si>
    <t>RG24</t>
  </si>
  <si>
    <t>RG25</t>
  </si>
  <si>
    <t>RG26</t>
  </si>
  <si>
    <t>RG27</t>
  </si>
  <si>
    <t>RG28</t>
  </si>
  <si>
    <t>RG29</t>
  </si>
  <si>
    <t>RG30</t>
  </si>
  <si>
    <t>RG31</t>
  </si>
  <si>
    <t>RG4</t>
  </si>
  <si>
    <t>RG40</t>
  </si>
  <si>
    <t>RG41</t>
  </si>
  <si>
    <t>RG42</t>
  </si>
  <si>
    <t>RG45</t>
  </si>
  <si>
    <t>RG5</t>
  </si>
  <si>
    <t>RG6</t>
  </si>
  <si>
    <t>RG7</t>
  </si>
  <si>
    <t>RG8</t>
  </si>
  <si>
    <t>RG9</t>
  </si>
  <si>
    <t>RH1</t>
  </si>
  <si>
    <t>Redhill</t>
  </si>
  <si>
    <t>RH10</t>
  </si>
  <si>
    <t>RH11</t>
  </si>
  <si>
    <t>RH12</t>
  </si>
  <si>
    <t>RH13</t>
  </si>
  <si>
    <t>RH14</t>
  </si>
  <si>
    <t>RH15</t>
  </si>
  <si>
    <t>RH16</t>
  </si>
  <si>
    <t>RH17</t>
  </si>
  <si>
    <t>RH18</t>
  </si>
  <si>
    <t>RH19</t>
  </si>
  <si>
    <t>RH2</t>
  </si>
  <si>
    <t>RH20</t>
  </si>
  <si>
    <t>RH3</t>
  </si>
  <si>
    <t>RH4</t>
  </si>
  <si>
    <t>RH5</t>
  </si>
  <si>
    <t>RH6</t>
  </si>
  <si>
    <t>RH7</t>
  </si>
  <si>
    <t>RH8</t>
  </si>
  <si>
    <t>RH9</t>
  </si>
  <si>
    <t>RM1</t>
  </si>
  <si>
    <t>Romford</t>
  </si>
  <si>
    <t>RM10</t>
  </si>
  <si>
    <t>RM11</t>
  </si>
  <si>
    <t>RM12</t>
  </si>
  <si>
    <t>RM13</t>
  </si>
  <si>
    <t>RM14</t>
  </si>
  <si>
    <t>RM15</t>
  </si>
  <si>
    <t>RM16</t>
  </si>
  <si>
    <t>RM17</t>
  </si>
  <si>
    <t>RM18</t>
  </si>
  <si>
    <t>RM19</t>
  </si>
  <si>
    <t>RM2</t>
  </si>
  <si>
    <t>RM20</t>
  </si>
  <si>
    <t>RM3</t>
  </si>
  <si>
    <t>RM4</t>
  </si>
  <si>
    <t>RM5</t>
  </si>
  <si>
    <t>RM6</t>
  </si>
  <si>
    <t>RM7</t>
  </si>
  <si>
    <t>RM8</t>
  </si>
  <si>
    <t>RM9</t>
  </si>
  <si>
    <t>S1</t>
  </si>
  <si>
    <t>Sheffield</t>
  </si>
  <si>
    <t>S10</t>
  </si>
  <si>
    <t>S11</t>
  </si>
  <si>
    <t>S12</t>
  </si>
  <si>
    <t>S13</t>
  </si>
  <si>
    <t>S14</t>
  </si>
  <si>
    <t>S17</t>
  </si>
  <si>
    <t>S18</t>
  </si>
  <si>
    <t>S2</t>
  </si>
  <si>
    <t>S20</t>
  </si>
  <si>
    <t>S21</t>
  </si>
  <si>
    <t>S25</t>
  </si>
  <si>
    <t>S26</t>
  </si>
  <si>
    <t>S3</t>
  </si>
  <si>
    <t>S32</t>
  </si>
  <si>
    <t>S33</t>
  </si>
  <si>
    <t>S35</t>
  </si>
  <si>
    <t>S36</t>
  </si>
  <si>
    <t>S4</t>
  </si>
  <si>
    <t>S40</t>
  </si>
  <si>
    <t>S41</t>
  </si>
  <si>
    <t>S42</t>
  </si>
  <si>
    <t>S43</t>
  </si>
  <si>
    <t>S44</t>
  </si>
  <si>
    <t>S45</t>
  </si>
  <si>
    <t>S5</t>
  </si>
  <si>
    <t>S6</t>
  </si>
  <si>
    <t>S60</t>
  </si>
  <si>
    <t>S61</t>
  </si>
  <si>
    <t>S62</t>
  </si>
  <si>
    <t>S63</t>
  </si>
  <si>
    <t>S64</t>
  </si>
  <si>
    <t>S65</t>
  </si>
  <si>
    <t>S66</t>
  </si>
  <si>
    <t>S7</t>
  </si>
  <si>
    <t>S70</t>
  </si>
  <si>
    <t>S71</t>
  </si>
  <si>
    <t>S72</t>
  </si>
  <si>
    <t>S73</t>
  </si>
  <si>
    <t>S74</t>
  </si>
  <si>
    <t>S75</t>
  </si>
  <si>
    <t>S8</t>
  </si>
  <si>
    <t>S80</t>
  </si>
  <si>
    <t>S81</t>
  </si>
  <si>
    <t>S9</t>
  </si>
  <si>
    <t>SA1</t>
  </si>
  <si>
    <t>Swansea</t>
  </si>
  <si>
    <t>SA10</t>
  </si>
  <si>
    <t>SA11</t>
  </si>
  <si>
    <t>SA12</t>
  </si>
  <si>
    <t>SA13</t>
  </si>
  <si>
    <t>SA14</t>
  </si>
  <si>
    <t>SA15</t>
  </si>
  <si>
    <t>SA16</t>
  </si>
  <si>
    <t>SA17</t>
  </si>
  <si>
    <t>SA18</t>
  </si>
  <si>
    <t>SA19</t>
  </si>
  <si>
    <t>SA2</t>
  </si>
  <si>
    <t>SA20</t>
  </si>
  <si>
    <t>SA3</t>
  </si>
  <si>
    <t>SA31</t>
  </si>
  <si>
    <t>SA32</t>
  </si>
  <si>
    <t>SA33</t>
  </si>
  <si>
    <t>SA34</t>
  </si>
  <si>
    <t>SA35</t>
  </si>
  <si>
    <t>SA36</t>
  </si>
  <si>
    <t>SA37</t>
  </si>
  <si>
    <t>SA38</t>
  </si>
  <si>
    <t>SA39</t>
  </si>
  <si>
    <t>SA4</t>
  </si>
  <si>
    <t>SA40</t>
  </si>
  <si>
    <t>SA41</t>
  </si>
  <si>
    <t>SA42</t>
  </si>
  <si>
    <t>SA43</t>
  </si>
  <si>
    <t>SA44</t>
  </si>
  <si>
    <t>SA45</t>
  </si>
  <si>
    <t>SA46</t>
  </si>
  <si>
    <t>SA47</t>
  </si>
  <si>
    <t>SA48</t>
  </si>
  <si>
    <t>SA5</t>
  </si>
  <si>
    <t>SA6</t>
  </si>
  <si>
    <t>SA61</t>
  </si>
  <si>
    <t>SA62</t>
  </si>
  <si>
    <t>SA63</t>
  </si>
  <si>
    <t>SA64</t>
  </si>
  <si>
    <t>SA65</t>
  </si>
  <si>
    <t>SA66</t>
  </si>
  <si>
    <t>SA67</t>
  </si>
  <si>
    <t>SA68</t>
  </si>
  <si>
    <t>SA69</t>
  </si>
  <si>
    <t>SA7</t>
  </si>
  <si>
    <t>SA70</t>
  </si>
  <si>
    <t>SA71</t>
  </si>
  <si>
    <t>SA72</t>
  </si>
  <si>
    <t>SA73</t>
  </si>
  <si>
    <t>SA8</t>
  </si>
  <si>
    <t>SA9</t>
  </si>
  <si>
    <t>SE1</t>
  </si>
  <si>
    <t>SE10</t>
  </si>
  <si>
    <t>SE11</t>
  </si>
  <si>
    <t>SE12</t>
  </si>
  <si>
    <t>SE13</t>
  </si>
  <si>
    <t>SE14</t>
  </si>
  <si>
    <t>SE15</t>
  </si>
  <si>
    <t>SE16</t>
  </si>
  <si>
    <t>SE17</t>
  </si>
  <si>
    <t>SE18</t>
  </si>
  <si>
    <t>SE19</t>
  </si>
  <si>
    <t>SE2</t>
  </si>
  <si>
    <t>SE20</t>
  </si>
  <si>
    <t>SE21</t>
  </si>
  <si>
    <t>SE22</t>
  </si>
  <si>
    <t>SE23</t>
  </si>
  <si>
    <t>SE24</t>
  </si>
  <si>
    <t>SE25</t>
  </si>
  <si>
    <t>SE26</t>
  </si>
  <si>
    <t>SE27</t>
  </si>
  <si>
    <t>SE28</t>
  </si>
  <si>
    <t>SE3</t>
  </si>
  <si>
    <t>SE4</t>
  </si>
  <si>
    <t>SE5</t>
  </si>
  <si>
    <t>SE6</t>
  </si>
  <si>
    <t>SE7</t>
  </si>
  <si>
    <t>SE8</t>
  </si>
  <si>
    <t>SE9</t>
  </si>
  <si>
    <t>SG1</t>
  </si>
  <si>
    <t>Stevenage</t>
  </si>
  <si>
    <t>SG10</t>
  </si>
  <si>
    <t>SG11</t>
  </si>
  <si>
    <t>SG12</t>
  </si>
  <si>
    <t>SG13</t>
  </si>
  <si>
    <t>SG14</t>
  </si>
  <si>
    <t>SG15</t>
  </si>
  <si>
    <t>SG16</t>
  </si>
  <si>
    <t>SG17</t>
  </si>
  <si>
    <t>SG18</t>
  </si>
  <si>
    <t>SG19</t>
  </si>
  <si>
    <t>SG2</t>
  </si>
  <si>
    <t>SG3</t>
  </si>
  <si>
    <t>SG4</t>
  </si>
  <si>
    <t>SG5</t>
  </si>
  <si>
    <t>SG6</t>
  </si>
  <si>
    <t>SG7</t>
  </si>
  <si>
    <t>SG8</t>
  </si>
  <si>
    <t>SG9</t>
  </si>
  <si>
    <t>SK1</t>
  </si>
  <si>
    <t>Stockport</t>
  </si>
  <si>
    <t>SK10</t>
  </si>
  <si>
    <t>SK11</t>
  </si>
  <si>
    <t>SK12</t>
  </si>
  <si>
    <t>SK13</t>
  </si>
  <si>
    <t>SK14</t>
  </si>
  <si>
    <t>SK15</t>
  </si>
  <si>
    <t>SK16</t>
  </si>
  <si>
    <t>SK17</t>
  </si>
  <si>
    <t>SK2</t>
  </si>
  <si>
    <t>SK22</t>
  </si>
  <si>
    <t>SK23</t>
  </si>
  <si>
    <t>SK3</t>
  </si>
  <si>
    <t>SK4</t>
  </si>
  <si>
    <t>SK5</t>
  </si>
  <si>
    <t>SK6</t>
  </si>
  <si>
    <t>SK7</t>
  </si>
  <si>
    <t>SK8</t>
  </si>
  <si>
    <t>SK9</t>
  </si>
  <si>
    <t>SL0</t>
  </si>
  <si>
    <t>Slough</t>
  </si>
  <si>
    <t>SL1</t>
  </si>
  <si>
    <t>SL2</t>
  </si>
  <si>
    <t>SL3</t>
  </si>
  <si>
    <t>SL4</t>
  </si>
  <si>
    <t>SL5</t>
  </si>
  <si>
    <t>SL6</t>
  </si>
  <si>
    <t>SL7</t>
  </si>
  <si>
    <t>SL8</t>
  </si>
  <si>
    <t>SL9</t>
  </si>
  <si>
    <t>SM1</t>
  </si>
  <si>
    <t>Sutton</t>
  </si>
  <si>
    <t>SM2</t>
  </si>
  <si>
    <t>SM3</t>
  </si>
  <si>
    <t>SM4</t>
  </si>
  <si>
    <t>SM5</t>
  </si>
  <si>
    <t>SM6</t>
  </si>
  <si>
    <t>SM7</t>
  </si>
  <si>
    <t>SN1</t>
  </si>
  <si>
    <t>Swindon</t>
  </si>
  <si>
    <t>SN10</t>
  </si>
  <si>
    <t>SN11</t>
  </si>
  <si>
    <t>SN12</t>
  </si>
  <si>
    <t>SN13</t>
  </si>
  <si>
    <t>SN14</t>
  </si>
  <si>
    <t>SN15</t>
  </si>
  <si>
    <t>SN16</t>
  </si>
  <si>
    <t>SN2</t>
  </si>
  <si>
    <t>SN25</t>
  </si>
  <si>
    <t>SN26</t>
  </si>
  <si>
    <t>SN3</t>
  </si>
  <si>
    <t>SN4</t>
  </si>
  <si>
    <t>SN5</t>
  </si>
  <si>
    <t>SN6</t>
  </si>
  <si>
    <t>SN7</t>
  </si>
  <si>
    <t>SN8</t>
  </si>
  <si>
    <t>SN9</t>
  </si>
  <si>
    <t>SO14</t>
  </si>
  <si>
    <t>Southampton</t>
  </si>
  <si>
    <t>SO15</t>
  </si>
  <si>
    <t>SO16</t>
  </si>
  <si>
    <t>SO17</t>
  </si>
  <si>
    <t>SO18</t>
  </si>
  <si>
    <t>SO19</t>
  </si>
  <si>
    <t>SO20</t>
  </si>
  <si>
    <t>SO21</t>
  </si>
  <si>
    <t>SO22</t>
  </si>
  <si>
    <t>SO23</t>
  </si>
  <si>
    <t>SO24</t>
  </si>
  <si>
    <t>SO30</t>
  </si>
  <si>
    <t>SO31</t>
  </si>
  <si>
    <t>SO32</t>
  </si>
  <si>
    <t>SO40</t>
  </si>
  <si>
    <t>SO41</t>
  </si>
  <si>
    <t>SO42</t>
  </si>
  <si>
    <t>SO43</t>
  </si>
  <si>
    <t>SO45</t>
  </si>
  <si>
    <t>SO50</t>
  </si>
  <si>
    <t>SO51</t>
  </si>
  <si>
    <t>SO52</t>
  </si>
  <si>
    <t>SO53</t>
  </si>
  <si>
    <t>SP1</t>
  </si>
  <si>
    <t>Salisbury</t>
  </si>
  <si>
    <t>SP10</t>
  </si>
  <si>
    <t>SP11</t>
  </si>
  <si>
    <t>SP2</t>
  </si>
  <si>
    <t>SP3</t>
  </si>
  <si>
    <t>SP4</t>
  </si>
  <si>
    <t>SP5</t>
  </si>
  <si>
    <t>SP6</t>
  </si>
  <si>
    <t>SP7</t>
  </si>
  <si>
    <t>SP8</t>
  </si>
  <si>
    <t>SP9</t>
  </si>
  <si>
    <t>SR1</t>
  </si>
  <si>
    <t>Sunderland</t>
  </si>
  <si>
    <t>SR2</t>
  </si>
  <si>
    <t>SR3</t>
  </si>
  <si>
    <t>SR4</t>
  </si>
  <si>
    <t>SR5</t>
  </si>
  <si>
    <t>SR6</t>
  </si>
  <si>
    <t>SR7</t>
  </si>
  <si>
    <t>SR8</t>
  </si>
  <si>
    <t>SR9</t>
  </si>
  <si>
    <t>SS0</t>
  </si>
  <si>
    <t>Southend on Sea</t>
  </si>
  <si>
    <t>SS1</t>
  </si>
  <si>
    <t>SS11</t>
  </si>
  <si>
    <t>SS12</t>
  </si>
  <si>
    <t>SS13</t>
  </si>
  <si>
    <t>SS14</t>
  </si>
  <si>
    <t>SS15</t>
  </si>
  <si>
    <t>SS16</t>
  </si>
  <si>
    <t>SS17</t>
  </si>
  <si>
    <t>SS2</t>
  </si>
  <si>
    <t>SS3</t>
  </si>
  <si>
    <t>SS4</t>
  </si>
  <si>
    <t>SS5</t>
  </si>
  <si>
    <t>SS6</t>
  </si>
  <si>
    <t>SS7</t>
  </si>
  <si>
    <t>SS8</t>
  </si>
  <si>
    <t>SS9</t>
  </si>
  <si>
    <t>ST1</t>
  </si>
  <si>
    <t>Stoke on Trent</t>
  </si>
  <si>
    <t>ST10</t>
  </si>
  <si>
    <t>ST11</t>
  </si>
  <si>
    <t>ST12</t>
  </si>
  <si>
    <t>ST13</t>
  </si>
  <si>
    <t>ST14</t>
  </si>
  <si>
    <t>ST15</t>
  </si>
  <si>
    <t>ST16</t>
  </si>
  <si>
    <t>ST17</t>
  </si>
  <si>
    <t>ST18</t>
  </si>
  <si>
    <t>ST19</t>
  </si>
  <si>
    <t>ST2</t>
  </si>
  <si>
    <t>ST20</t>
  </si>
  <si>
    <t>ST21</t>
  </si>
  <si>
    <t>ST3</t>
  </si>
  <si>
    <t>ST4</t>
  </si>
  <si>
    <t>ST5</t>
  </si>
  <si>
    <t>ST6</t>
  </si>
  <si>
    <t>ST7</t>
  </si>
  <si>
    <t>ST8</t>
  </si>
  <si>
    <t>ST9</t>
  </si>
  <si>
    <t>SW1</t>
  </si>
  <si>
    <t>SW10</t>
  </si>
  <si>
    <t>SW11</t>
  </si>
  <si>
    <t>SW12</t>
  </si>
  <si>
    <t>SW13</t>
  </si>
  <si>
    <t>SW14</t>
  </si>
  <si>
    <t>SW15</t>
  </si>
  <si>
    <t>SW16</t>
  </si>
  <si>
    <t>SW17</t>
  </si>
  <si>
    <t>SW18</t>
  </si>
  <si>
    <t>SW19</t>
  </si>
  <si>
    <t>SW1A</t>
  </si>
  <si>
    <t>SW1E</t>
  </si>
  <si>
    <t>SW1H</t>
  </si>
  <si>
    <t>SW1P</t>
  </si>
  <si>
    <t>SW1V</t>
  </si>
  <si>
    <t>SW1W</t>
  </si>
  <si>
    <t>SW1X</t>
  </si>
  <si>
    <t>SW1Y</t>
  </si>
  <si>
    <t>SW2</t>
  </si>
  <si>
    <t>SW20</t>
  </si>
  <si>
    <t>SW3</t>
  </si>
  <si>
    <t>SW4</t>
  </si>
  <si>
    <t>SW5</t>
  </si>
  <si>
    <t>SW6</t>
  </si>
  <si>
    <t>SW7</t>
  </si>
  <si>
    <t>SW8</t>
  </si>
  <si>
    <t>SW9</t>
  </si>
  <si>
    <t>SY1</t>
  </si>
  <si>
    <t>Shrewsbury</t>
  </si>
  <si>
    <t>SY10</t>
  </si>
  <si>
    <t>SY11</t>
  </si>
  <si>
    <t>SY12</t>
  </si>
  <si>
    <t>SY13</t>
  </si>
  <si>
    <t>SY14</t>
  </si>
  <si>
    <t>SY15</t>
  </si>
  <si>
    <t>SY16</t>
  </si>
  <si>
    <t>SY17</t>
  </si>
  <si>
    <t>SY18</t>
  </si>
  <si>
    <t>SY19</t>
  </si>
  <si>
    <t>SY2</t>
  </si>
  <si>
    <t>SY20</t>
  </si>
  <si>
    <t>SY21</t>
  </si>
  <si>
    <t>SY22</t>
  </si>
  <si>
    <t>SY23</t>
  </si>
  <si>
    <t>SY24</t>
  </si>
  <si>
    <t>SY25</t>
  </si>
  <si>
    <t>SY3</t>
  </si>
  <si>
    <t>SY4</t>
  </si>
  <si>
    <t>SY5</t>
  </si>
  <si>
    <t>SY6</t>
  </si>
  <si>
    <t>SY7</t>
  </si>
  <si>
    <t>SY8</t>
  </si>
  <si>
    <t>SY9</t>
  </si>
  <si>
    <t>TA1</t>
  </si>
  <si>
    <t>Taunton</t>
  </si>
  <si>
    <t>TA10</t>
  </si>
  <si>
    <t>TA11</t>
  </si>
  <si>
    <t>TA12</t>
  </si>
  <si>
    <t>TA13</t>
  </si>
  <si>
    <t>TA14</t>
  </si>
  <si>
    <t>TA15</t>
  </si>
  <si>
    <t>TA16</t>
  </si>
  <si>
    <t>TA17</t>
  </si>
  <si>
    <t>TA18</t>
  </si>
  <si>
    <t>TA19</t>
  </si>
  <si>
    <t>TA2</t>
  </si>
  <si>
    <t>TA20</t>
  </si>
  <si>
    <t>TA21</t>
  </si>
  <si>
    <t>TA22</t>
  </si>
  <si>
    <t>TA23</t>
  </si>
  <si>
    <t>TA24</t>
  </si>
  <si>
    <t>TA3</t>
  </si>
  <si>
    <t>TA4</t>
  </si>
  <si>
    <t>TA5</t>
  </si>
  <si>
    <t>TA6</t>
  </si>
  <si>
    <t>TA7</t>
  </si>
  <si>
    <t>TA8</t>
  </si>
  <si>
    <t>TA9</t>
  </si>
  <si>
    <t>TD1</t>
  </si>
  <si>
    <t>Tweed</t>
  </si>
  <si>
    <t>TD10</t>
  </si>
  <si>
    <t>TD11</t>
  </si>
  <si>
    <t>TD12</t>
  </si>
  <si>
    <t>TD13</t>
  </si>
  <si>
    <t>TD14</t>
  </si>
  <si>
    <t>TD15</t>
  </si>
  <si>
    <t>TD2</t>
  </si>
  <si>
    <t>TD3</t>
  </si>
  <si>
    <t>TD4</t>
  </si>
  <si>
    <t>TD5</t>
  </si>
  <si>
    <t>TD6</t>
  </si>
  <si>
    <t>TD7</t>
  </si>
  <si>
    <t>TD8</t>
  </si>
  <si>
    <t>TD9</t>
  </si>
  <si>
    <t>TF1</t>
  </si>
  <si>
    <t>Telford</t>
  </si>
  <si>
    <t>TF10</t>
  </si>
  <si>
    <t>TF11</t>
  </si>
  <si>
    <t>TF12</t>
  </si>
  <si>
    <t>TF13</t>
  </si>
  <si>
    <t>TF2</t>
  </si>
  <si>
    <t>TF3</t>
  </si>
  <si>
    <t>TF4</t>
  </si>
  <si>
    <t>TF5</t>
  </si>
  <si>
    <t>TF6</t>
  </si>
  <si>
    <t>TF7</t>
  </si>
  <si>
    <t>TF8</t>
  </si>
  <si>
    <t>TF9</t>
  </si>
  <si>
    <t>TN1</t>
  </si>
  <si>
    <t>Tonbridge</t>
  </si>
  <si>
    <t>TN10</t>
  </si>
  <si>
    <t>TN11</t>
  </si>
  <si>
    <t>TN12</t>
  </si>
  <si>
    <t>TN13</t>
  </si>
  <si>
    <t>TN14</t>
  </si>
  <si>
    <t>TN15</t>
  </si>
  <si>
    <t>TN16</t>
  </si>
  <si>
    <t>TN17</t>
  </si>
  <si>
    <t>TN18</t>
  </si>
  <si>
    <t>TN19</t>
  </si>
  <si>
    <t>TN2</t>
  </si>
  <si>
    <t>TN20</t>
  </si>
  <si>
    <t>TN21</t>
  </si>
  <si>
    <t>TN22</t>
  </si>
  <si>
    <t>TN23</t>
  </si>
  <si>
    <t>TN24</t>
  </si>
  <si>
    <t>TN25</t>
  </si>
  <si>
    <t>TN26</t>
  </si>
  <si>
    <t>TN27</t>
  </si>
  <si>
    <t>TN28</t>
  </si>
  <si>
    <t>TN29</t>
  </si>
  <si>
    <t>TN3</t>
  </si>
  <si>
    <t>TN30</t>
  </si>
  <si>
    <t>TN31</t>
  </si>
  <si>
    <t>TN32</t>
  </si>
  <si>
    <t>TN33</t>
  </si>
  <si>
    <t>TN34</t>
  </si>
  <si>
    <t>TN35</t>
  </si>
  <si>
    <t>TN36</t>
  </si>
  <si>
    <t>TN37</t>
  </si>
  <si>
    <t>TN38</t>
  </si>
  <si>
    <t>TN39</t>
  </si>
  <si>
    <t>TN4</t>
  </si>
  <si>
    <t>TN40</t>
  </si>
  <si>
    <t>TN5</t>
  </si>
  <si>
    <t>TN6</t>
  </si>
  <si>
    <t>TN7</t>
  </si>
  <si>
    <t>TN8</t>
  </si>
  <si>
    <t>TN9</t>
  </si>
  <si>
    <t>TQ1</t>
  </si>
  <si>
    <t>Torquay</t>
  </si>
  <si>
    <t>TQ10</t>
  </si>
  <si>
    <t>TQ11</t>
  </si>
  <si>
    <t>TQ12</t>
  </si>
  <si>
    <t>TQ13</t>
  </si>
  <si>
    <t>TQ14</t>
  </si>
  <si>
    <t>TQ2</t>
  </si>
  <si>
    <t>TQ3</t>
  </si>
  <si>
    <t>TQ4</t>
  </si>
  <si>
    <t>TQ5</t>
  </si>
  <si>
    <t>TQ6</t>
  </si>
  <si>
    <t>TQ7</t>
  </si>
  <si>
    <t>TQ8</t>
  </si>
  <si>
    <t>TQ9</t>
  </si>
  <si>
    <t>TR1</t>
  </si>
  <si>
    <t>Truro</t>
  </si>
  <si>
    <t>TR10</t>
  </si>
  <si>
    <t>TR11</t>
  </si>
  <si>
    <t>TR12</t>
  </si>
  <si>
    <t>TR13</t>
  </si>
  <si>
    <t>TR14</t>
  </si>
  <si>
    <t>TR15</t>
  </si>
  <si>
    <t>TR16</t>
  </si>
  <si>
    <t>TR17</t>
  </si>
  <si>
    <t>TR18</t>
  </si>
  <si>
    <t>TR19</t>
  </si>
  <si>
    <t>TR2</t>
  </si>
  <si>
    <t>TR20</t>
  </si>
  <si>
    <t>TR21</t>
  </si>
  <si>
    <t>TR22</t>
  </si>
  <si>
    <t>TR23</t>
  </si>
  <si>
    <t>TR24</t>
  </si>
  <si>
    <t>TR25</t>
  </si>
  <si>
    <t>TR26</t>
  </si>
  <si>
    <t>TR27</t>
  </si>
  <si>
    <t>TR3</t>
  </si>
  <si>
    <t>TR4</t>
  </si>
  <si>
    <t>TR5</t>
  </si>
  <si>
    <t>TR6</t>
  </si>
  <si>
    <t>TR7</t>
  </si>
  <si>
    <t>TR8</t>
  </si>
  <si>
    <t>TR9</t>
  </si>
  <si>
    <t>TS1</t>
  </si>
  <si>
    <t>Teeside</t>
  </si>
  <si>
    <t>TS10</t>
  </si>
  <si>
    <t>TS11</t>
  </si>
  <si>
    <t>TS12</t>
  </si>
  <si>
    <t>TS13</t>
  </si>
  <si>
    <t>TS14</t>
  </si>
  <si>
    <t>TS15</t>
  </si>
  <si>
    <t>TS16</t>
  </si>
  <si>
    <t>TS17</t>
  </si>
  <si>
    <t>TS18</t>
  </si>
  <si>
    <t>TS19</t>
  </si>
  <si>
    <t>TS2</t>
  </si>
  <si>
    <t>TS20</t>
  </si>
  <si>
    <t>TS21</t>
  </si>
  <si>
    <t>TS22</t>
  </si>
  <si>
    <t>TS23</t>
  </si>
  <si>
    <t>TS24</t>
  </si>
  <si>
    <t>TS25</t>
  </si>
  <si>
    <t>TS26</t>
  </si>
  <si>
    <t>TS27</t>
  </si>
  <si>
    <t>TS28</t>
  </si>
  <si>
    <t>TS29</t>
  </si>
  <si>
    <t>TS3</t>
  </si>
  <si>
    <t>TS4</t>
  </si>
  <si>
    <t>TS5</t>
  </si>
  <si>
    <t>TS6</t>
  </si>
  <si>
    <t>TS7</t>
  </si>
  <si>
    <t>TS8</t>
  </si>
  <si>
    <t>TS9</t>
  </si>
  <si>
    <t>TW1</t>
  </si>
  <si>
    <t>Twickenham</t>
  </si>
  <si>
    <t>TW10</t>
  </si>
  <si>
    <t>TW11</t>
  </si>
  <si>
    <t>TW12</t>
  </si>
  <si>
    <t>TW13</t>
  </si>
  <si>
    <t>TW14</t>
  </si>
  <si>
    <t>TW15</t>
  </si>
  <si>
    <t>TW16</t>
  </si>
  <si>
    <t>TW17</t>
  </si>
  <si>
    <t>TW18</t>
  </si>
  <si>
    <t>TW19</t>
  </si>
  <si>
    <t>TW2</t>
  </si>
  <si>
    <t>TW20</t>
  </si>
  <si>
    <t>TW3</t>
  </si>
  <si>
    <t>TW4</t>
  </si>
  <si>
    <t>TW5</t>
  </si>
  <si>
    <t>TW6</t>
  </si>
  <si>
    <t>TW7</t>
  </si>
  <si>
    <t>TW8</t>
  </si>
  <si>
    <t>TW9</t>
  </si>
  <si>
    <t>UB1</t>
  </si>
  <si>
    <t>Uvbridge</t>
  </si>
  <si>
    <t>UB10</t>
  </si>
  <si>
    <t>UB11</t>
  </si>
  <si>
    <t>UB2</t>
  </si>
  <si>
    <t>UB3</t>
  </si>
  <si>
    <t>UB4</t>
  </si>
  <si>
    <t>UB5</t>
  </si>
  <si>
    <t>UB6</t>
  </si>
  <si>
    <t>UB7</t>
  </si>
  <si>
    <t>UB8</t>
  </si>
  <si>
    <t>UB9</t>
  </si>
  <si>
    <t>W1</t>
  </si>
  <si>
    <t>W10</t>
  </si>
  <si>
    <t>W11</t>
  </si>
  <si>
    <t>W12</t>
  </si>
  <si>
    <t>W13</t>
  </si>
  <si>
    <t>W14</t>
  </si>
  <si>
    <t>W1B</t>
  </si>
  <si>
    <t>W1C</t>
  </si>
  <si>
    <t>W1D</t>
  </si>
  <si>
    <t>W1F</t>
  </si>
  <si>
    <t>W1G</t>
  </si>
  <si>
    <t>W1H</t>
  </si>
  <si>
    <t>W1J</t>
  </si>
  <si>
    <t>W1K</t>
  </si>
  <si>
    <t>W1M</t>
  </si>
  <si>
    <t>W1S</t>
  </si>
  <si>
    <t>W1T</t>
  </si>
  <si>
    <t>W1U</t>
  </si>
  <si>
    <t>W1W</t>
  </si>
  <si>
    <t>W2</t>
  </si>
  <si>
    <t>W3</t>
  </si>
  <si>
    <t>W4</t>
  </si>
  <si>
    <t>W5</t>
  </si>
  <si>
    <t>W6</t>
  </si>
  <si>
    <t>W7</t>
  </si>
  <si>
    <t>W8</t>
  </si>
  <si>
    <t>W9</t>
  </si>
  <si>
    <t>WA1</t>
  </si>
  <si>
    <t>Warrington</t>
  </si>
  <si>
    <t>WA10</t>
  </si>
  <si>
    <t>WA11</t>
  </si>
  <si>
    <t>WA12</t>
  </si>
  <si>
    <t>WA13</t>
  </si>
  <si>
    <t>WA14</t>
  </si>
  <si>
    <t>WA15</t>
  </si>
  <si>
    <t>WA16</t>
  </si>
  <si>
    <t>WA2</t>
  </si>
  <si>
    <t>WA3</t>
  </si>
  <si>
    <t>WA4</t>
  </si>
  <si>
    <t>WA5</t>
  </si>
  <si>
    <t>WA6</t>
  </si>
  <si>
    <t>WA7</t>
  </si>
  <si>
    <t>WA8</t>
  </si>
  <si>
    <t>WA9</t>
  </si>
  <si>
    <t>WC1</t>
  </si>
  <si>
    <t>WC1A</t>
  </si>
  <si>
    <t>WC1B</t>
  </si>
  <si>
    <t>WC1E</t>
  </si>
  <si>
    <t>WC1H</t>
  </si>
  <si>
    <t>WC1N</t>
  </si>
  <si>
    <t>WC1R</t>
  </si>
  <si>
    <t>WC1V</t>
  </si>
  <si>
    <t>WC1X</t>
  </si>
  <si>
    <t>WC2</t>
  </si>
  <si>
    <t>WC2A</t>
  </si>
  <si>
    <t>WC2B</t>
  </si>
  <si>
    <t>WC2E</t>
  </si>
  <si>
    <t>WC2H</t>
  </si>
  <si>
    <t>WC2N</t>
  </si>
  <si>
    <t>WC2R</t>
  </si>
  <si>
    <t>WD1</t>
  </si>
  <si>
    <t>Watford</t>
  </si>
  <si>
    <t>WD17</t>
  </si>
  <si>
    <t>WD18</t>
  </si>
  <si>
    <t>WD19</t>
  </si>
  <si>
    <t>WD2</t>
  </si>
  <si>
    <t>WD23</t>
  </si>
  <si>
    <t>WD24</t>
  </si>
  <si>
    <t>WD25</t>
  </si>
  <si>
    <t>WD3</t>
  </si>
  <si>
    <t>WD4</t>
  </si>
  <si>
    <t>WD5</t>
  </si>
  <si>
    <t>WD6</t>
  </si>
  <si>
    <t>WD7</t>
  </si>
  <si>
    <t>WF1</t>
  </si>
  <si>
    <t>Wakefield</t>
  </si>
  <si>
    <t>WF10</t>
  </si>
  <si>
    <t>WF11</t>
  </si>
  <si>
    <t>WF12</t>
  </si>
  <si>
    <t>WF13</t>
  </si>
  <si>
    <t>WF14</t>
  </si>
  <si>
    <t>WF15</t>
  </si>
  <si>
    <t>WF16</t>
  </si>
  <si>
    <t>WF17</t>
  </si>
  <si>
    <t>WF2</t>
  </si>
  <si>
    <t>WF3</t>
  </si>
  <si>
    <t>WF4</t>
  </si>
  <si>
    <t>WF5</t>
  </si>
  <si>
    <t>WF6</t>
  </si>
  <si>
    <t>WF7</t>
  </si>
  <si>
    <t>WF8</t>
  </si>
  <si>
    <t>WF9</t>
  </si>
  <si>
    <t>WN1</t>
  </si>
  <si>
    <t>Wigan</t>
  </si>
  <si>
    <t>WN2</t>
  </si>
  <si>
    <t>WN3</t>
  </si>
  <si>
    <t>WN4</t>
  </si>
  <si>
    <t>WN5</t>
  </si>
  <si>
    <t>WN6</t>
  </si>
  <si>
    <t>WN7</t>
  </si>
  <si>
    <t>WN8</t>
  </si>
  <si>
    <t>WR1</t>
  </si>
  <si>
    <t>Worcester</t>
  </si>
  <si>
    <t>WR10</t>
  </si>
  <si>
    <t>WR11</t>
  </si>
  <si>
    <t>WR12</t>
  </si>
  <si>
    <t>WR13</t>
  </si>
  <si>
    <t>WR14</t>
  </si>
  <si>
    <t>WR15</t>
  </si>
  <si>
    <t>WR2</t>
  </si>
  <si>
    <t>WR3</t>
  </si>
  <si>
    <t>WR4</t>
  </si>
  <si>
    <t>WR5</t>
  </si>
  <si>
    <t>WR6</t>
  </si>
  <si>
    <t>WR7</t>
  </si>
  <si>
    <t>WR8</t>
  </si>
  <si>
    <t>WR9</t>
  </si>
  <si>
    <t>WS1</t>
  </si>
  <si>
    <t>Walsall</t>
  </si>
  <si>
    <t>WS10</t>
  </si>
  <si>
    <t>WS11</t>
  </si>
  <si>
    <t>WS12</t>
  </si>
  <si>
    <t>WS13</t>
  </si>
  <si>
    <t>WS14</t>
  </si>
  <si>
    <t>WS15</t>
  </si>
  <si>
    <t>WS2</t>
  </si>
  <si>
    <t>WS3</t>
  </si>
  <si>
    <t>WS4</t>
  </si>
  <si>
    <t>WS5</t>
  </si>
  <si>
    <t>WS6</t>
  </si>
  <si>
    <t>WS7</t>
  </si>
  <si>
    <t>WS8</t>
  </si>
  <si>
    <t>WS9</t>
  </si>
  <si>
    <t>WV1</t>
  </si>
  <si>
    <t>Wolverhampton</t>
  </si>
  <si>
    <t>WV10</t>
  </si>
  <si>
    <t>WV11</t>
  </si>
  <si>
    <t>WV12</t>
  </si>
  <si>
    <t>WV13</t>
  </si>
  <si>
    <t>WV14</t>
  </si>
  <si>
    <t>WV15</t>
  </si>
  <si>
    <t>WV16</t>
  </si>
  <si>
    <t>WV2</t>
  </si>
  <si>
    <t>WV3</t>
  </si>
  <si>
    <t>WV4</t>
  </si>
  <si>
    <t>WV5</t>
  </si>
  <si>
    <t>WV6</t>
  </si>
  <si>
    <t>WV7</t>
  </si>
  <si>
    <t>WV8</t>
  </si>
  <si>
    <t>WV9</t>
  </si>
  <si>
    <t>YO1</t>
  </si>
  <si>
    <t>York</t>
  </si>
  <si>
    <t>YO10</t>
  </si>
  <si>
    <t>YO11</t>
  </si>
  <si>
    <t>YO12</t>
  </si>
  <si>
    <t>YO13</t>
  </si>
  <si>
    <t>YO14</t>
  </si>
  <si>
    <t>YO15</t>
  </si>
  <si>
    <t>YO16</t>
  </si>
  <si>
    <t>YO17</t>
  </si>
  <si>
    <t>YO18</t>
  </si>
  <si>
    <t>YO19</t>
  </si>
  <si>
    <t>YO21</t>
  </si>
  <si>
    <t>YO22</t>
  </si>
  <si>
    <t>YO23</t>
  </si>
  <si>
    <t>YO24</t>
  </si>
  <si>
    <t>YO25</t>
  </si>
  <si>
    <t>YO26</t>
  </si>
  <si>
    <t>YO30</t>
  </si>
  <si>
    <t>YO31</t>
  </si>
  <si>
    <t>YO32</t>
  </si>
  <si>
    <t>YO41</t>
  </si>
  <si>
    <t>YO42</t>
  </si>
  <si>
    <t>YO43</t>
  </si>
  <si>
    <t>YO51</t>
  </si>
  <si>
    <t>YO60</t>
  </si>
  <si>
    <t>YO61</t>
  </si>
  <si>
    <t>YO62</t>
  </si>
  <si>
    <t>YO7</t>
  </si>
  <si>
    <t>YO8</t>
  </si>
  <si>
    <t>ZE1</t>
  </si>
  <si>
    <t>Shetland Isles</t>
  </si>
  <si>
    <t>ZE2</t>
  </si>
  <si>
    <t>ZE3</t>
  </si>
  <si>
    <t>Pallet Surcharges:</t>
  </si>
  <si>
    <t>Retail Plus - Ground Floor</t>
  </si>
  <si>
    <t>Retail Plus - Basement / 1st Floor</t>
  </si>
  <si>
    <t>Specified Day  Economy Service</t>
  </si>
  <si>
    <t>Quarter</t>
  </si>
  <si>
    <t>Half</t>
  </si>
  <si>
    <t>Full</t>
  </si>
  <si>
    <t>Any other requirement</t>
  </si>
  <si>
    <t>POA</t>
  </si>
  <si>
    <r>
      <rPr>
        <b/>
        <sz val="10"/>
        <color indexed="8"/>
        <rFont val="Myriad Pro"/>
        <family val="2"/>
      </rPr>
      <t>Palletisation:</t>
    </r>
    <r>
      <rPr>
        <sz val="10"/>
        <color indexed="8"/>
        <rFont val="Myriad Pro"/>
        <family val="2"/>
      </rPr>
      <t xml:space="preserve"> Collection of items which are not palletised. Eco service only. (Goods must be packaged and require palletisation). Collecting depot to supply pallet and to palletise the items fit for onward delivery.</t>
    </r>
  </si>
  <si>
    <r>
      <rPr>
        <b/>
        <sz val="10"/>
        <rFont val="Myriad Pro"/>
        <family val="2"/>
      </rPr>
      <t>Bundles:</t>
    </r>
    <r>
      <rPr>
        <sz val="10"/>
        <rFont val="Myriad Pro"/>
        <family val="2"/>
      </rPr>
      <t xml:space="preserve"> A bundle must accompany a pallet and be in accordance with the bundle dims.  Bundle accounts need to be notified to Network Support prior to start.</t>
    </r>
  </si>
  <si>
    <t>Consignment Surcharges:</t>
  </si>
  <si>
    <t>Amazon</t>
  </si>
  <si>
    <t xml:space="preserve"> Timed</t>
  </si>
  <si>
    <t>Paperwork On Pallet</t>
  </si>
  <si>
    <t>Timed AM</t>
  </si>
  <si>
    <t>Demurrage (per hour or part of)</t>
  </si>
  <si>
    <t>Saturday AM</t>
  </si>
  <si>
    <t>Out of Hours Charge</t>
  </si>
  <si>
    <t>Non deleted consignments</t>
  </si>
  <si>
    <t>Relevant delivery charge + surcharge for any consignment not deleted 
pre-midnight on the day of manifesting</t>
  </si>
  <si>
    <t>Insurance</t>
  </si>
  <si>
    <t>£1300 per tonne / Excess £100</t>
  </si>
  <si>
    <t>Minimum consignment 
charge (applies to Premium and Eco)</t>
  </si>
  <si>
    <t>Zone 10</t>
  </si>
  <si>
    <t>Length</t>
  </si>
  <si>
    <t>&lt;300cm</t>
  </si>
  <si>
    <t>Zone 11</t>
  </si>
  <si>
    <t>Width</t>
  </si>
  <si>
    <t>&lt;30cm</t>
  </si>
  <si>
    <t>Depth</t>
  </si>
  <si>
    <t>&lt;15cm</t>
  </si>
  <si>
    <t>Please note</t>
  </si>
  <si>
    <t>Weight</t>
  </si>
  <si>
    <t>&lt;25KG</t>
  </si>
  <si>
    <t xml:space="preserve"> - Normal delivery window: 9am to 5pm, Monday to Friday (earliest timed delivery 10am) ; Any deliveries outside this window: + £30 per consignment</t>
  </si>
  <si>
    <t>id</t>
  </si>
  <si>
    <t>partNo</t>
  </si>
  <si>
    <t>barcode</t>
  </si>
  <si>
    <t>sku</t>
  </si>
  <si>
    <t>brand</t>
  </si>
  <si>
    <t>productTitle2</t>
  </si>
  <si>
    <t>productTitle</t>
  </si>
  <si>
    <t>watts</t>
  </si>
  <si>
    <t>amps</t>
  </si>
  <si>
    <t>kwhPerYear</t>
  </si>
  <si>
    <t>heatCoverage</t>
  </si>
  <si>
    <t>pWidth</t>
  </si>
  <si>
    <t>pHeight</t>
  </si>
  <si>
    <t>pDepth</t>
  </si>
  <si>
    <t>icWidth</t>
  </si>
  <si>
    <t>icHeight</t>
  </si>
  <si>
    <t>icDepth</t>
  </si>
  <si>
    <t>icWeight</t>
  </si>
  <si>
    <t>icQty</t>
  </si>
  <si>
    <t>ocWidth</t>
  </si>
  <si>
    <t>ocHeight</t>
  </si>
  <si>
    <t>ocDepth</t>
  </si>
  <si>
    <t>ocWeight</t>
  </si>
  <si>
    <t>ocQty</t>
  </si>
  <si>
    <t>serviceLife</t>
  </si>
  <si>
    <t>warrantyYears</t>
  </si>
  <si>
    <t>1</t>
  </si>
  <si>
    <t>IH35-W</t>
  </si>
  <si>
    <t>5060571701008</t>
  </si>
  <si>
    <t>70100</t>
  </si>
  <si>
    <t>Yandiya</t>
  </si>
  <si>
    <t>Aluminium Panel Heater W (350W)</t>
  </si>
  <si>
    <t>Aluminium White Panel Heater</t>
  </si>
  <si>
    <t>350</t>
  </si>
  <si>
    <t>1.46</t>
  </si>
  <si>
    <t>635</t>
  </si>
  <si>
    <t>5.83</t>
  </si>
  <si>
    <t>595</t>
  </si>
  <si>
    <t>38</t>
  </si>
  <si>
    <t>670</t>
  </si>
  <si>
    <t>660</t>
  </si>
  <si>
    <t>50</t>
  </si>
  <si>
    <t>4.78</t>
  </si>
  <si>
    <t>700</t>
  </si>
  <si>
    <t>710</t>
  </si>
  <si>
    <t>250</t>
  </si>
  <si>
    <t>25.92</t>
  </si>
  <si>
    <t>5</t>
  </si>
  <si>
    <t>20</t>
  </si>
  <si>
    <t>10</t>
  </si>
  <si>
    <t>2</t>
  </si>
  <si>
    <t>IH50-W</t>
  </si>
  <si>
    <t>5060571701015</t>
  </si>
  <si>
    <t>70101</t>
  </si>
  <si>
    <t>Aluminium Panel Heater W (500W)</t>
  </si>
  <si>
    <t>500</t>
  </si>
  <si>
    <t>2.08</t>
  </si>
  <si>
    <t>1242</t>
  </si>
  <si>
    <t>8.33</t>
  </si>
  <si>
    <t>795</t>
  </si>
  <si>
    <t>860</t>
  </si>
  <si>
    <t>6.5</t>
  </si>
  <si>
    <t>705</t>
  </si>
  <si>
    <t>870</t>
  </si>
  <si>
    <t>265</t>
  </si>
  <si>
    <t>35.33</t>
  </si>
  <si>
    <t>3</t>
  </si>
  <si>
    <t>IH80-W</t>
  </si>
  <si>
    <t>5060571701022</t>
  </si>
  <si>
    <t>70102</t>
  </si>
  <si>
    <t>Aluminium Panel Heater W (800W)</t>
  </si>
  <si>
    <t>800</t>
  </si>
  <si>
    <t>3.33</t>
  </si>
  <si>
    <t>1438</t>
  </si>
  <si>
    <t>11.68</t>
  </si>
  <si>
    <t>1195</t>
  </si>
  <si>
    <t>1267</t>
  </si>
  <si>
    <t>1305</t>
  </si>
  <si>
    <t>270</t>
  </si>
  <si>
    <t>54</t>
  </si>
  <si>
    <t>4</t>
  </si>
  <si>
    <t>IH12-W</t>
  </si>
  <si>
    <t>5060571701039</t>
  </si>
  <si>
    <t>70103</t>
  </si>
  <si>
    <t>Aluminium Panel Heater W (1200W)</t>
  </si>
  <si>
    <t>1200</t>
  </si>
  <si>
    <t>2977</t>
  </si>
  <si>
    <t>18.98</t>
  </si>
  <si>
    <t>1253</t>
  </si>
  <si>
    <t>55</t>
  </si>
  <si>
    <t>12.84</t>
  </si>
  <si>
    <t>13</t>
  </si>
  <si>
    <t>IH60-W</t>
  </si>
  <si>
    <t>5060571701046</t>
  </si>
  <si>
    <t>70104</t>
  </si>
  <si>
    <t>Aluminium Panel Heater W (600W)</t>
  </si>
  <si>
    <t>600</t>
  </si>
  <si>
    <t>2.5</t>
  </si>
  <si>
    <t>2000</t>
  </si>
  <si>
    <t>385</t>
  </si>
  <si>
    <t>2030</t>
  </si>
  <si>
    <t>7.77</t>
  </si>
  <si>
    <t>680</t>
  </si>
  <si>
    <t>2065</t>
  </si>
  <si>
    <t>105</t>
  </si>
  <si>
    <t>16.54</t>
  </si>
  <si>
    <t>6</t>
  </si>
  <si>
    <t>IH35-WB</t>
  </si>
  <si>
    <t>5060571701152</t>
  </si>
  <si>
    <t>70115</t>
  </si>
  <si>
    <t>Aluminium Panel Heater B (350W)</t>
  </si>
  <si>
    <t>Aluminium Black Panel Heater</t>
  </si>
  <si>
    <t>7</t>
  </si>
  <si>
    <t>IH50-WB</t>
  </si>
  <si>
    <t>5060571701169</t>
  </si>
  <si>
    <t>70116</t>
  </si>
  <si>
    <t>Aluminium Panel Heater B (500W)</t>
  </si>
  <si>
    <t>8</t>
  </si>
  <si>
    <t>IH60-WB</t>
  </si>
  <si>
    <t>5060571701190</t>
  </si>
  <si>
    <t>70119</t>
  </si>
  <si>
    <t>Aluminium Panel Heater B (600W)</t>
  </si>
  <si>
    <t>9</t>
  </si>
  <si>
    <t>IH80-WB</t>
  </si>
  <si>
    <t>5060571701176</t>
  </si>
  <si>
    <t>70117</t>
  </si>
  <si>
    <t>Aluminium Panel Heater B (800W)</t>
  </si>
  <si>
    <t>IH12-WB</t>
  </si>
  <si>
    <t>5060571701183</t>
  </si>
  <si>
    <t>70118</t>
  </si>
  <si>
    <t>Aluminium Panel Heater B (1200W)</t>
  </si>
  <si>
    <t>11</t>
  </si>
  <si>
    <t>IH35-WP</t>
  </si>
  <si>
    <t>5060571701053</t>
  </si>
  <si>
    <t>70105</t>
  </si>
  <si>
    <t>Aluminium Panel Heater P (350W)</t>
  </si>
  <si>
    <t>Aluminium Printed Panel Heater</t>
  </si>
  <si>
    <t>5.38</t>
  </si>
  <si>
    <t>12</t>
  </si>
  <si>
    <t>IH50-WP</t>
  </si>
  <si>
    <t>5060571701060</t>
  </si>
  <si>
    <t>70106</t>
  </si>
  <si>
    <t>Aluminium Panel Heater P (500W)</t>
  </si>
  <si>
    <t>IH80-WP</t>
  </si>
  <si>
    <t>5060571701077</t>
  </si>
  <si>
    <t>70107</t>
  </si>
  <si>
    <t>Aluminium Panel Heater P (800W)</t>
  </si>
  <si>
    <t>1260</t>
  </si>
  <si>
    <t>14</t>
  </si>
  <si>
    <t>IH35-WLT</t>
  </si>
  <si>
    <t>5060571701084</t>
  </si>
  <si>
    <t>70108</t>
  </si>
  <si>
    <t>Aluminium Panel Heater LST-W (350W)</t>
  </si>
  <si>
    <t>Aluminium White Low Surface TemperaturePanel Heater</t>
  </si>
  <si>
    <t>4.1</t>
  </si>
  <si>
    <t>15</t>
  </si>
  <si>
    <t>IH50-WLT</t>
  </si>
  <si>
    <t>5060571701091</t>
  </si>
  <si>
    <t>70109</t>
  </si>
  <si>
    <t>Aluminium Panel Heater LST-W (500W)</t>
  </si>
  <si>
    <t>7.4</t>
  </si>
  <si>
    <t>16</t>
  </si>
  <si>
    <t>IH80-WLT</t>
  </si>
  <si>
    <t>5060571701107</t>
  </si>
  <si>
    <t>70110</t>
  </si>
  <si>
    <t>Aluminium Panel Heater LST-W (800W)</t>
  </si>
  <si>
    <t>9.24</t>
  </si>
  <si>
    <t>17</t>
  </si>
  <si>
    <t>IH35-WAP</t>
  </si>
  <si>
    <t>5060571701114</t>
  </si>
  <si>
    <t>70111</t>
  </si>
  <si>
    <t>Aluminium Panel Heater AM-W (350W)</t>
  </si>
  <si>
    <t>Aluminium White Antimicrobial Panel Heater</t>
  </si>
  <si>
    <t>18</t>
  </si>
  <si>
    <t>IH50-WAP</t>
  </si>
  <si>
    <t>5060571701121</t>
  </si>
  <si>
    <t>70112</t>
  </si>
  <si>
    <t>Aluminium Panel Heater AM-W (500W)</t>
  </si>
  <si>
    <t>19</t>
  </si>
  <si>
    <t>IH80-WAP</t>
  </si>
  <si>
    <t>5060571701138</t>
  </si>
  <si>
    <t>70113</t>
  </si>
  <si>
    <t>Aluminium Panel Heater AM-W (800W)</t>
  </si>
  <si>
    <t>IH70-PL</t>
  </si>
  <si>
    <t>5060571701145</t>
  </si>
  <si>
    <t>70114</t>
  </si>
  <si>
    <t>Aluminium Plinth Panel W 70W</t>
  </si>
  <si>
    <t>70</t>
  </si>
  <si>
    <t>0.29167</t>
  </si>
  <si>
    <t>2.8</t>
  </si>
  <si>
    <t>150</t>
  </si>
  <si>
    <t>165</t>
  </si>
  <si>
    <t>560</t>
  </si>
  <si>
    <t>48</t>
  </si>
  <si>
    <t>1.3</t>
  </si>
  <si>
    <t>542</t>
  </si>
  <si>
    <t>580</t>
  </si>
  <si>
    <t>200</t>
  </si>
  <si>
    <t>21</t>
  </si>
  <si>
    <t>IH35-M</t>
  </si>
  <si>
    <t>5060571703002</t>
  </si>
  <si>
    <t>70300</t>
  </si>
  <si>
    <t>Mirror Heater (350W)</t>
  </si>
  <si>
    <t>Single Mirror</t>
  </si>
  <si>
    <t>32</t>
  </si>
  <si>
    <t>770</t>
  </si>
  <si>
    <t>8.92</t>
  </si>
  <si>
    <t>810</t>
  </si>
  <si>
    <t>720</t>
  </si>
  <si>
    <t>27</t>
  </si>
  <si>
    <t>47</t>
  </si>
  <si>
    <t>22</t>
  </si>
  <si>
    <t>IH50-M</t>
  </si>
  <si>
    <t>5060571703019</t>
  </si>
  <si>
    <t>70301</t>
  </si>
  <si>
    <t>Mirror Heater (500W)</t>
  </si>
  <si>
    <t>1000</t>
  </si>
  <si>
    <t>630</t>
  </si>
  <si>
    <t>1160</t>
  </si>
  <si>
    <t>12.4</t>
  </si>
  <si>
    <t>65.5</t>
  </si>
  <si>
    <t>23</t>
  </si>
  <si>
    <t>IH35-MBL</t>
  </si>
  <si>
    <t>5060571703026</t>
  </si>
  <si>
    <t>70302</t>
  </si>
  <si>
    <t>Mirror Heater LED (350W)</t>
  </si>
  <si>
    <t>Single Mirror LED BACK LIGHT</t>
  </si>
  <si>
    <t>665</t>
  </si>
  <si>
    <t>9.59</t>
  </si>
  <si>
    <t>60.4</t>
  </si>
  <si>
    <t>24</t>
  </si>
  <si>
    <t>IH-50-MBL</t>
  </si>
  <si>
    <t>5060571703033</t>
  </si>
  <si>
    <t>70303</t>
  </si>
  <si>
    <t>Mirror Heater LED (500W)</t>
  </si>
  <si>
    <t>13.3</t>
  </si>
  <si>
    <t>25</t>
  </si>
  <si>
    <t>IH50-MR</t>
  </si>
  <si>
    <t>5060571703040</t>
  </si>
  <si>
    <t>70304</t>
  </si>
  <si>
    <t>Mirror Heater Round (500W)</t>
  </si>
  <si>
    <t>Single Mirror Round</t>
  </si>
  <si>
    <t>980</t>
  </si>
  <si>
    <t>0</t>
  </si>
  <si>
    <t>920</t>
  </si>
  <si>
    <t>930</t>
  </si>
  <si>
    <t>13.83</t>
  </si>
  <si>
    <t>26</t>
  </si>
  <si>
    <t>IH50-MRBL</t>
  </si>
  <si>
    <t>5060571703057</t>
  </si>
  <si>
    <t>70305</t>
  </si>
  <si>
    <t>Mirror Heater Round LED (500W)</t>
  </si>
  <si>
    <t>Single Mirror Round LED BACK LIGHT</t>
  </si>
  <si>
    <t>14.41</t>
  </si>
  <si>
    <t>IH50-MH</t>
  </si>
  <si>
    <t>5060571703064</t>
  </si>
  <si>
    <t>70306</t>
  </si>
  <si>
    <t>Mirror Heater Half Glass (350W)</t>
  </si>
  <si>
    <t>Single Glass Mirror Half Glass/Mirror</t>
  </si>
  <si>
    <t>620</t>
  </si>
  <si>
    <t>11.33</t>
  </si>
  <si>
    <t>685</t>
  </si>
  <si>
    <t>1210</t>
  </si>
  <si>
    <t>60.15</t>
  </si>
  <si>
    <t>28</t>
  </si>
  <si>
    <t>IH50-MHL</t>
  </si>
  <si>
    <t>5060571703071</t>
  </si>
  <si>
    <t>70307</t>
  </si>
  <si>
    <t>Mirror Heater Half Glass LED (350W)</t>
  </si>
  <si>
    <t>Single Glass Mirror Half Glass/Mirror LED</t>
  </si>
  <si>
    <t>11.9</t>
  </si>
  <si>
    <t>63</t>
  </si>
  <si>
    <t>29</t>
  </si>
  <si>
    <t>IH45-G</t>
  </si>
  <si>
    <t>5060571703088</t>
  </si>
  <si>
    <t>70308</t>
  </si>
  <si>
    <t>Glass Heater W (450W)</t>
  </si>
  <si>
    <t>Single Glass WHITE</t>
  </si>
  <si>
    <t>450</t>
  </si>
  <si>
    <t>1.88</t>
  </si>
  <si>
    <t>996</t>
  </si>
  <si>
    <t>7.5</t>
  </si>
  <si>
    <t>7.28</t>
  </si>
  <si>
    <t>690</t>
  </si>
  <si>
    <t>36.88</t>
  </si>
  <si>
    <t>30</t>
  </si>
  <si>
    <t>IH-90-G</t>
  </si>
  <si>
    <t>5060571703095</t>
  </si>
  <si>
    <t>70309</t>
  </si>
  <si>
    <t>Glass Heater W (900W)</t>
  </si>
  <si>
    <t>900</t>
  </si>
  <si>
    <t>3.75</t>
  </si>
  <si>
    <t>1620</t>
  </si>
  <si>
    <t>13.23</t>
  </si>
  <si>
    <t>1100</t>
  </si>
  <si>
    <t>550</t>
  </si>
  <si>
    <t>625</t>
  </si>
  <si>
    <t>1165</t>
  </si>
  <si>
    <t>71.15</t>
  </si>
  <si>
    <t>31</t>
  </si>
  <si>
    <t>IH-90-GB</t>
  </si>
  <si>
    <t>5060571703125</t>
  </si>
  <si>
    <t>70312</t>
  </si>
  <si>
    <t>Glass Heater B (900W)</t>
  </si>
  <si>
    <t xml:space="preserve">Single Glass BLACK </t>
  </si>
  <si>
    <t>IH60-GB</t>
  </si>
  <si>
    <t>5060571703101</t>
  </si>
  <si>
    <t>70310</t>
  </si>
  <si>
    <t>Glass Heater B (600W)</t>
  </si>
  <si>
    <t>1378</t>
  </si>
  <si>
    <t>8.83</t>
  </si>
  <si>
    <t>1800</t>
  </si>
  <si>
    <t>300</t>
  </si>
  <si>
    <t>375</t>
  </si>
  <si>
    <t>1835</t>
  </si>
  <si>
    <t>11.56</t>
  </si>
  <si>
    <t>415</t>
  </si>
  <si>
    <t>1865</t>
  </si>
  <si>
    <t>110</t>
  </si>
  <si>
    <t>23.35</t>
  </si>
  <si>
    <t>33</t>
  </si>
  <si>
    <t>IH60-G</t>
  </si>
  <si>
    <t>5060571703118</t>
  </si>
  <si>
    <t>70311</t>
  </si>
  <si>
    <t>Glass Heater W (600W)</t>
  </si>
  <si>
    <t>34</t>
  </si>
  <si>
    <t>IH40-CR</t>
  </si>
  <si>
    <t>5060571702005</t>
  </si>
  <si>
    <t>70200</t>
  </si>
  <si>
    <t>Aluminium Curved Panel Heater R (400W)</t>
  </si>
  <si>
    <t>Curved Panel Red</t>
  </si>
  <si>
    <t>400</t>
  </si>
  <si>
    <t>175</t>
  </si>
  <si>
    <t>545</t>
  </si>
  <si>
    <t>35</t>
  </si>
  <si>
    <t>IH40-CB</t>
  </si>
  <si>
    <t>5060571702012</t>
  </si>
  <si>
    <t>70201</t>
  </si>
  <si>
    <t>Aluminium Curved Panel Heater B (400W)</t>
  </si>
  <si>
    <t>Curved Panel Black</t>
  </si>
  <si>
    <t>36</t>
  </si>
  <si>
    <t>IH40-CW</t>
  </si>
  <si>
    <t>5060571702029</t>
  </si>
  <si>
    <t>70202</t>
  </si>
  <si>
    <t>Aluminium Curved Panel Heater White (400W)</t>
  </si>
  <si>
    <t>Curved Panel White</t>
  </si>
  <si>
    <t>37</t>
  </si>
  <si>
    <t>YL28-HD</t>
  </si>
  <si>
    <t>5060571705006</t>
  </si>
  <si>
    <t>70500</t>
  </si>
  <si>
    <t>Hand Dryer (1400W)</t>
  </si>
  <si>
    <t>Hand Dryer</t>
  </si>
  <si>
    <t>295</t>
  </si>
  <si>
    <t>320</t>
  </si>
  <si>
    <t>170</t>
  </si>
  <si>
    <t>365</t>
  </si>
  <si>
    <t>328</t>
  </si>
  <si>
    <t>216</t>
  </si>
  <si>
    <t>4.6</t>
  </si>
  <si>
    <t>370</t>
  </si>
  <si>
    <t>26.8</t>
  </si>
  <si>
    <t>HIH1.0C</t>
  </si>
  <si>
    <t>5060571704009</t>
  </si>
  <si>
    <t>70400</t>
  </si>
  <si>
    <t>High Output Heater (1000W)</t>
  </si>
  <si>
    <t>High OutPut Heaters</t>
  </si>
  <si>
    <t>4.17</t>
  </si>
  <si>
    <t>1905</t>
  </si>
  <si>
    <t>189</t>
  </si>
  <si>
    <t>67</t>
  </si>
  <si>
    <t>137</t>
  </si>
  <si>
    <t>1115</t>
  </si>
  <si>
    <t>188</t>
  </si>
  <si>
    <t>4.8</t>
  </si>
  <si>
    <t>5.6</t>
  </si>
  <si>
    <t>39</t>
  </si>
  <si>
    <t>HIH1.8C</t>
  </si>
  <si>
    <t>5060571704016</t>
  </si>
  <si>
    <t>70401</t>
  </si>
  <si>
    <t>High Output Heater (1800W)</t>
  </si>
  <si>
    <t>3430</t>
  </si>
  <si>
    <t>18.71</t>
  </si>
  <si>
    <t>1110</t>
  </si>
  <si>
    <t>138</t>
  </si>
  <si>
    <t>5.4</t>
  </si>
  <si>
    <t>6.3</t>
  </si>
  <si>
    <t>40</t>
  </si>
  <si>
    <t>HIH2.4C</t>
  </si>
  <si>
    <t>5060571704023</t>
  </si>
  <si>
    <t>70402</t>
  </si>
  <si>
    <t>High Output Heater (2400W)</t>
  </si>
  <si>
    <t>2400</t>
  </si>
  <si>
    <t>4573</t>
  </si>
  <si>
    <t>28.37</t>
  </si>
  <si>
    <t>1500</t>
  </si>
  <si>
    <t>136</t>
  </si>
  <si>
    <t>1570</t>
  </si>
  <si>
    <t>190</t>
  </si>
  <si>
    <t>41</t>
  </si>
  <si>
    <t>HIH3.2C</t>
  </si>
  <si>
    <t>5060571704030</t>
  </si>
  <si>
    <t>70403</t>
  </si>
  <si>
    <t>High Output Heater (3200W)</t>
  </si>
  <si>
    <t>3200</t>
  </si>
  <si>
    <t>13.33</t>
  </si>
  <si>
    <t>6097</t>
  </si>
  <si>
    <t>38.21</t>
  </si>
  <si>
    <t>140</t>
  </si>
  <si>
    <t>1980</t>
  </si>
  <si>
    <t>195</t>
  </si>
  <si>
    <t>8.2</t>
  </si>
  <si>
    <t>10.68</t>
  </si>
  <si>
    <t>42</t>
  </si>
  <si>
    <t>HH-TC</t>
  </si>
  <si>
    <t>5060571704047</t>
  </si>
  <si>
    <t>70404</t>
  </si>
  <si>
    <t>Thermostat for High Output Heater</t>
  </si>
  <si>
    <t>Control thermostat for High Power</t>
  </si>
  <si>
    <t>86</t>
  </si>
  <si>
    <t>100</t>
  </si>
  <si>
    <t>65</t>
  </si>
  <si>
    <t>0.2</t>
  </si>
  <si>
    <t>205</t>
  </si>
  <si>
    <t>11.2</t>
  </si>
  <si>
    <t>43</t>
  </si>
  <si>
    <t>IH-18WR</t>
  </si>
  <si>
    <t>5060571704054</t>
  </si>
  <si>
    <t>70405</t>
  </si>
  <si>
    <t>Blade Bar Heater with Remote (1800W)</t>
  </si>
  <si>
    <t>Blade Infrared Bar Heater C/W Remote</t>
  </si>
  <si>
    <t>902</t>
  </si>
  <si>
    <t>78</t>
  </si>
  <si>
    <t>780</t>
  </si>
  <si>
    <t>160</t>
  </si>
  <si>
    <t>3.57</t>
  </si>
  <si>
    <t>610</t>
  </si>
  <si>
    <t>11.83</t>
  </si>
  <si>
    <t>44</t>
  </si>
  <si>
    <t>IH-L18W</t>
  </si>
  <si>
    <t>5060571704061</t>
  </si>
  <si>
    <t>70406</t>
  </si>
  <si>
    <t>Blade Bar Heater lamp</t>
  </si>
  <si>
    <t>Blade Infrared Replacement lamp</t>
  </si>
  <si>
    <t>0.41</t>
  </si>
  <si>
    <t>45</t>
  </si>
  <si>
    <t>IH-8US</t>
  </si>
  <si>
    <t>5060571704078</t>
  </si>
  <si>
    <t>70407</t>
  </si>
  <si>
    <t>Blade Bar Heater Stand 2.4m</t>
  </si>
  <si>
    <t>Blade Upright Stand</t>
  </si>
  <si>
    <t>430</t>
  </si>
  <si>
    <t>46</t>
  </si>
  <si>
    <t>HIH-15G</t>
  </si>
  <si>
    <t>5060571704085</t>
  </si>
  <si>
    <t>70408</t>
  </si>
  <si>
    <t>Ceramic Glass Infrared Panel (1500W)</t>
  </si>
  <si>
    <t>Ceramic Glass Infrared Panel, Manual</t>
  </si>
  <si>
    <t>1020</t>
  </si>
  <si>
    <t>245</t>
  </si>
  <si>
    <t>6.41</t>
  </si>
  <si>
    <t>HIH-18G</t>
  </si>
  <si>
    <t>5060571704092</t>
  </si>
  <si>
    <t>70409</t>
  </si>
  <si>
    <t>Ceramic Glass Infrared Panel (1800W)</t>
  </si>
  <si>
    <t>HIH-22G</t>
  </si>
  <si>
    <t>5060571704108</t>
  </si>
  <si>
    <t>70410</t>
  </si>
  <si>
    <t>Ceramic Glass Infrared Panel (2200W)</t>
  </si>
  <si>
    <t>2200</t>
  </si>
  <si>
    <t>49</t>
  </si>
  <si>
    <t>HIH-15GR</t>
  </si>
  <si>
    <t>5060571704115</t>
  </si>
  <si>
    <t>70411</t>
  </si>
  <si>
    <t>Ceramic Glass Infrared Panel (remote)1500W</t>
  </si>
  <si>
    <t>Ceramic Glass Infrared Panel, Remote</t>
  </si>
  <si>
    <t>HIH-18GR</t>
  </si>
  <si>
    <t>5060571704122</t>
  </si>
  <si>
    <t>70412</t>
  </si>
  <si>
    <t>Ceramic Glass Infrared Panel (remote)1800W</t>
  </si>
  <si>
    <t>51</t>
  </si>
  <si>
    <t>HIH-22GR</t>
  </si>
  <si>
    <t>5060571704139</t>
  </si>
  <si>
    <t>70413</t>
  </si>
  <si>
    <t>Ceramic Glass Infrared Panel (remote) 2200W</t>
  </si>
  <si>
    <t>52</t>
  </si>
  <si>
    <t>HTR120</t>
  </si>
  <si>
    <t>5060571706003</t>
  </si>
  <si>
    <t>70600</t>
  </si>
  <si>
    <t>Heated Towel rail (120W)</t>
  </si>
  <si>
    <t>Heated Towel rail</t>
  </si>
  <si>
    <t>120</t>
  </si>
  <si>
    <t>530</t>
  </si>
  <si>
    <t>940</t>
  </si>
  <si>
    <t>4.62</t>
  </si>
  <si>
    <t>970</t>
  </si>
  <si>
    <t>340</t>
  </si>
  <si>
    <t>24.57</t>
  </si>
  <si>
    <t>53</t>
  </si>
  <si>
    <t>HTR160</t>
  </si>
  <si>
    <t>5060571706010</t>
  </si>
  <si>
    <t>70601</t>
  </si>
  <si>
    <t>Heated Towel rail (160W)</t>
  </si>
  <si>
    <t>HTR320</t>
  </si>
  <si>
    <t>5060571706027</t>
  </si>
  <si>
    <t>70602</t>
  </si>
  <si>
    <t>Heated Towel rail (320W)</t>
  </si>
  <si>
    <t>KHT33</t>
  </si>
  <si>
    <t>3*3m Under Floor Kit 3pcs</t>
  </si>
  <si>
    <t>3*3 M UNDER FLOOR KIT 3PCS</t>
  </si>
  <si>
    <t>3000</t>
  </si>
  <si>
    <t>56</t>
  </si>
  <si>
    <t>KHT34</t>
  </si>
  <si>
    <t>3*4m Under Floor Kit 4pcs</t>
  </si>
  <si>
    <t>3*4 M UNDER FLOOR KIT 4PCS</t>
  </si>
  <si>
    <t>4000</t>
  </si>
  <si>
    <t>9.9</t>
  </si>
  <si>
    <t>57</t>
  </si>
  <si>
    <t>KHT35</t>
  </si>
  <si>
    <t>3*5m Under Floor Kit 5pcs</t>
  </si>
  <si>
    <t>3*5 M UNDER FLOOR KIT KIT 5PCS</t>
  </si>
  <si>
    <t>5000</t>
  </si>
  <si>
    <t>12.49</t>
  </si>
  <si>
    <t>58</t>
  </si>
  <si>
    <t>KHT44</t>
  </si>
  <si>
    <t>4*4m Under Floor Kit 4pcs</t>
  </si>
  <si>
    <t>4*4 M UNDER FLOOR KIT 4PCS</t>
  </si>
  <si>
    <t>13.24</t>
  </si>
  <si>
    <t>59</t>
  </si>
  <si>
    <t>KHT45</t>
  </si>
  <si>
    <t>4*5m Under Floor Kit 5pcs</t>
  </si>
  <si>
    <t>4*5 M UNDER FLOOR KIT 5PCS</t>
  </si>
  <si>
    <t>16.66</t>
  </si>
  <si>
    <t>60</t>
  </si>
  <si>
    <t>KHT46</t>
  </si>
  <si>
    <t>4*6m Under Floor Kit 6pcs</t>
  </si>
  <si>
    <t>4*6 M UNDER FLOOR KIT 6PCS</t>
  </si>
  <si>
    <t>6000</t>
  </si>
  <si>
    <t>19.99</t>
  </si>
  <si>
    <t>61</t>
  </si>
  <si>
    <t>KHT55</t>
  </si>
  <si>
    <t>5*5m Under Floor Kit 5pcs</t>
  </si>
  <si>
    <t>5*5 M UNDER FLOOR KIT 5PCS</t>
  </si>
  <si>
    <t>20.83</t>
  </si>
  <si>
    <t>62</t>
  </si>
  <si>
    <t>KHT56</t>
  </si>
  <si>
    <t>5*6m Under Floor Kit 6pcs</t>
  </si>
  <si>
    <t>5*6 M UNDER FLOOR KIT 6PCS</t>
  </si>
  <si>
    <t>24.99</t>
  </si>
  <si>
    <t>KHT57</t>
  </si>
  <si>
    <t>5*7m Under Floor Kit 7pcs</t>
  </si>
  <si>
    <t>5*7 M UNDER FLOOR KIT 7PCS</t>
  </si>
  <si>
    <t>7000</t>
  </si>
  <si>
    <t>29.16</t>
  </si>
  <si>
    <t>64</t>
  </si>
  <si>
    <t>YL-CHB</t>
  </si>
  <si>
    <t>5060571707086</t>
  </si>
  <si>
    <t>70708</t>
  </si>
  <si>
    <t>Ceiling Hanging Bracket (1 Meter)</t>
  </si>
  <si>
    <t>Ceiling Hanging Bracket 1meter</t>
  </si>
  <si>
    <t>HTR90</t>
  </si>
  <si>
    <t>5060571706034</t>
  </si>
  <si>
    <t>70603</t>
  </si>
  <si>
    <t>Heated Towel Rail Low Heat 45 Degrees</t>
  </si>
  <si>
    <t>Heated Towel Rail Low Heat 45 Degree</t>
  </si>
  <si>
    <t>950</t>
  </si>
  <si>
    <t>305</t>
  </si>
  <si>
    <t>66</t>
  </si>
  <si>
    <t>IH-19TC</t>
  </si>
  <si>
    <t>5060571707000</t>
  </si>
  <si>
    <t>70700</t>
  </si>
  <si>
    <t>WiFi and RF Thermostat with Heat Control</t>
  </si>
  <si>
    <t>Wifi and Rf thermostats with heat control</t>
  </si>
  <si>
    <t>96</t>
  </si>
  <si>
    <t>82</t>
  </si>
  <si>
    <t>93</t>
  </si>
  <si>
    <t>0.22</t>
  </si>
  <si>
    <t>510</t>
  </si>
  <si>
    <t>11.35</t>
  </si>
  <si>
    <t>IH-13TC</t>
  </si>
  <si>
    <t>5060571707017</t>
  </si>
  <si>
    <t>70701</t>
  </si>
  <si>
    <t>Wifi Thermostat with Energy Control and App</t>
  </si>
  <si>
    <t>Wifi Thermostat with energy Control and App</t>
  </si>
  <si>
    <t>325</t>
  </si>
  <si>
    <t>380</t>
  </si>
  <si>
    <t>68</t>
  </si>
  <si>
    <t>IH-868</t>
  </si>
  <si>
    <t>5060571707024</t>
  </si>
  <si>
    <t>70702</t>
  </si>
  <si>
    <t>Hard Wired Dial Thermostat (Non Programmable)</t>
  </si>
  <si>
    <t>Hard wired Dial themostats non programable</t>
  </si>
  <si>
    <t>330</t>
  </si>
  <si>
    <t>485</t>
  </si>
  <si>
    <t>69</t>
  </si>
  <si>
    <t>IH-920T</t>
  </si>
  <si>
    <t>5060571707031</t>
  </si>
  <si>
    <t>70703</t>
  </si>
  <si>
    <t>Hard Wired Simple Thermostat (Programmable)</t>
  </si>
  <si>
    <t>Hard wired simple controlled programable thermostats</t>
  </si>
  <si>
    <t>495</t>
  </si>
  <si>
    <t>IH-02PI</t>
  </si>
  <si>
    <t>5060571707048</t>
  </si>
  <si>
    <t>70704</t>
  </si>
  <si>
    <t>Plugin Thermostat (Programmable)</t>
  </si>
  <si>
    <t>Plugin Thermostats programmable</t>
  </si>
  <si>
    <t>355</t>
  </si>
  <si>
    <t>71</t>
  </si>
  <si>
    <t>WT-02</t>
  </si>
  <si>
    <t>5060571707055</t>
  </si>
  <si>
    <t>70705</t>
  </si>
  <si>
    <t>Transmitter</t>
  </si>
  <si>
    <t>148</t>
  </si>
  <si>
    <t>72</t>
  </si>
  <si>
    <t>HR-03</t>
  </si>
  <si>
    <t>5060571707079</t>
  </si>
  <si>
    <t>70707</t>
  </si>
  <si>
    <t>Receiver</t>
  </si>
  <si>
    <t>1.1</t>
  </si>
  <si>
    <t>8.97</t>
  </si>
  <si>
    <t>73</t>
  </si>
  <si>
    <t>WT-08</t>
  </si>
  <si>
    <t>5060571707062</t>
  </si>
  <si>
    <t>70706</t>
  </si>
  <si>
    <t>74</t>
  </si>
  <si>
    <t>HT-06</t>
  </si>
  <si>
    <t>Floor Heating Thermostat</t>
  </si>
  <si>
    <t>75</t>
  </si>
  <si>
    <t>HT-01</t>
  </si>
  <si>
    <t>WiFi Under Floor Thermostat</t>
  </si>
  <si>
    <t>Wifi Under floor thermostats</t>
  </si>
  <si>
    <t>76</t>
  </si>
  <si>
    <t>YTL-SP-2</t>
  </si>
  <si>
    <t>5060571707185</t>
  </si>
  <si>
    <t>70718</t>
  </si>
  <si>
    <t>Salus</t>
  </si>
  <si>
    <t>Smart Pack - 2 Zone</t>
  </si>
  <si>
    <t>77</t>
  </si>
  <si>
    <t>YTL-SP-4</t>
  </si>
  <si>
    <t>5060571707192</t>
  </si>
  <si>
    <t>70719</t>
  </si>
  <si>
    <t>Smart Pack - 4 Zone</t>
  </si>
  <si>
    <t>YTL-SP-AZ</t>
  </si>
  <si>
    <t>5060571707208</t>
  </si>
  <si>
    <t>70720</t>
  </si>
  <si>
    <t>Smart Pack - Addon Zone</t>
  </si>
  <si>
    <t>79</t>
  </si>
  <si>
    <t>YTL-SP-1</t>
  </si>
  <si>
    <t>5060571707215</t>
  </si>
  <si>
    <t>70721</t>
  </si>
  <si>
    <t>Smart Pack - Single Zone</t>
  </si>
  <si>
    <t>80</t>
  </si>
  <si>
    <t>SH-BASE</t>
  </si>
  <si>
    <t>5060571707222</t>
  </si>
  <si>
    <t>70722</t>
  </si>
  <si>
    <t>BASE PACK FOR SMART HOME</t>
  </si>
  <si>
    <t>81</t>
  </si>
  <si>
    <t>SH-HEAT</t>
  </si>
  <si>
    <t>5060571707239</t>
  </si>
  <si>
    <t>70723</t>
  </si>
  <si>
    <t>HEAT PACK FOR SMART HOME</t>
  </si>
  <si>
    <t>SH-TRV</t>
  </si>
  <si>
    <t>5060571707246</t>
  </si>
  <si>
    <t>70724</t>
  </si>
  <si>
    <t>ZONE PACK FOR SMART HOME</t>
  </si>
  <si>
    <t>83</t>
  </si>
  <si>
    <t>SP600</t>
  </si>
  <si>
    <t>5060571707253</t>
  </si>
  <si>
    <t>70725</t>
  </si>
  <si>
    <t>SMART PLUG FOR SMART HOME</t>
  </si>
  <si>
    <t>84</t>
  </si>
  <si>
    <t>TRV10RF</t>
  </si>
  <si>
    <t>5060571707260</t>
  </si>
  <si>
    <t>70726</t>
  </si>
  <si>
    <t>TRV (ZIGBEE) OPERATED REDUCED SIZE</t>
  </si>
  <si>
    <t>85</t>
  </si>
  <si>
    <t>HTRS-RS-30</t>
  </si>
  <si>
    <t>5060571707277</t>
  </si>
  <si>
    <t>70727</t>
  </si>
  <si>
    <t>Digital thermostat with Zigbee</t>
  </si>
  <si>
    <t>SB600</t>
  </si>
  <si>
    <t>5060571707284</t>
  </si>
  <si>
    <t>70728</t>
  </si>
  <si>
    <t>Smart Button</t>
  </si>
  <si>
    <t>87</t>
  </si>
  <si>
    <t>CSB600</t>
  </si>
  <si>
    <t>5060571707291</t>
  </si>
  <si>
    <t>70729</t>
  </si>
  <si>
    <t>Covered Smart Button</t>
  </si>
  <si>
    <t>88</t>
  </si>
  <si>
    <t>ECM600</t>
  </si>
  <si>
    <t>5060571707307</t>
  </si>
  <si>
    <t>70730</t>
  </si>
  <si>
    <t>ELECTRIC MONITOR</t>
  </si>
  <si>
    <t>89</t>
  </si>
  <si>
    <t>HTRP-RF-50</t>
  </si>
  <si>
    <t>5060571707314</t>
  </si>
  <si>
    <t>70731</t>
  </si>
  <si>
    <t>Programmable thermostat with Zigbee</t>
  </si>
  <si>
    <t>90</t>
  </si>
  <si>
    <t>RT510RF</t>
  </si>
  <si>
    <t>5060571707321</t>
  </si>
  <si>
    <t>70732</t>
  </si>
  <si>
    <t>Programmable Room Stat with RF</t>
  </si>
  <si>
    <t>91</t>
  </si>
  <si>
    <t>SRS600</t>
  </si>
  <si>
    <t>5060571707338</t>
  </si>
  <si>
    <t>70733</t>
  </si>
  <si>
    <t>Smart relay  switch cover</t>
  </si>
  <si>
    <t>92</t>
  </si>
  <si>
    <t>SR600</t>
  </si>
  <si>
    <t>5060571707345</t>
  </si>
  <si>
    <t>70734</t>
  </si>
  <si>
    <t>Smart relay  switch</t>
  </si>
  <si>
    <t>OS600</t>
  </si>
  <si>
    <t>5060571707352</t>
  </si>
  <si>
    <t>70735</t>
  </si>
  <si>
    <t>WINDOW SENSOR FOR SMART HOME</t>
  </si>
  <si>
    <t>94</t>
  </si>
  <si>
    <t>UG600</t>
  </si>
  <si>
    <t>5060571707369</t>
  </si>
  <si>
    <t>70736</t>
  </si>
  <si>
    <t>SMARTHOME GATEWAY</t>
  </si>
  <si>
    <t>95</t>
  </si>
  <si>
    <t>IH45-GB</t>
  </si>
  <si>
    <t>5060571703132</t>
  </si>
  <si>
    <t>70313</t>
  </si>
  <si>
    <t>Glass Heater B (450W)</t>
  </si>
  <si>
    <t>YTL-BP-2</t>
  </si>
  <si>
    <t>5060571707376</t>
  </si>
  <si>
    <t>70737</t>
  </si>
  <si>
    <t>STANDARD WIRELESS 2 ZONE PACK</t>
  </si>
  <si>
    <t>97</t>
  </si>
  <si>
    <t>IH70-PLB</t>
  </si>
  <si>
    <t>5060571701237</t>
  </si>
  <si>
    <t>70123</t>
  </si>
  <si>
    <t>Aluminium Plinth Panel B 70W</t>
  </si>
  <si>
    <t>208</t>
  </si>
  <si>
    <t>98</t>
  </si>
  <si>
    <t>IH70-PGW</t>
  </si>
  <si>
    <t>5060571701244</t>
  </si>
  <si>
    <t>70124</t>
  </si>
  <si>
    <t>Glass Plinth Panel W 70W</t>
  </si>
  <si>
    <t>99</t>
  </si>
  <si>
    <t>IH70-PGB</t>
  </si>
  <si>
    <t>5060571701251</t>
  </si>
  <si>
    <t>70125</t>
  </si>
  <si>
    <t>Glass Plinth Panel B 70W</t>
  </si>
  <si>
    <t>IH35-WL</t>
  </si>
  <si>
    <t>5060571701206</t>
  </si>
  <si>
    <t>70120</t>
  </si>
  <si>
    <t>Aluminium Panel Heater WLED (350W)</t>
  </si>
  <si>
    <t>Aluminium Panel Heater White LED (350W)</t>
  </si>
  <si>
    <t>101</t>
  </si>
  <si>
    <t>IH50-WL</t>
  </si>
  <si>
    <t>5060571701213</t>
  </si>
  <si>
    <t>70121</t>
  </si>
  <si>
    <t>Aluminium Panel Heater WLED (500W)</t>
  </si>
  <si>
    <t>Aluminium Panel Heater White LED (500W)</t>
  </si>
  <si>
    <t>102</t>
  </si>
  <si>
    <t>IH80-WL</t>
  </si>
  <si>
    <t>5060571701220</t>
  </si>
  <si>
    <t>70122</t>
  </si>
  <si>
    <t>Aluminium Panel Heater WLED (800W)</t>
  </si>
  <si>
    <t>Aluminium Panel Heater White LED (800W)</t>
  </si>
  <si>
    <t>103</t>
  </si>
  <si>
    <t>IH90-GP</t>
  </si>
  <si>
    <t>5060571703149</t>
  </si>
  <si>
    <t>70314</t>
  </si>
  <si>
    <t>Glass Heater P (900W)</t>
  </si>
  <si>
    <t>Glass Heater Printed (900W)</t>
  </si>
  <si>
    <t>104</t>
  </si>
  <si>
    <t>IHC-50W</t>
  </si>
  <si>
    <t>5060571701268</t>
  </si>
  <si>
    <t>70126</t>
  </si>
  <si>
    <t>Aluminium Slim Panel Heater W (500W)</t>
  </si>
  <si>
    <t>Aluminium Slimline Charlotte Panel Heater White (500W)</t>
  </si>
  <si>
    <t>IHC-50WB</t>
  </si>
  <si>
    <t>5060571701275</t>
  </si>
  <si>
    <t>70127</t>
  </si>
  <si>
    <t>Aluminium Slim Panel Heater B (500W)</t>
  </si>
  <si>
    <t>Aluminium Slimline Charlotte Panel Heater Black (500W)</t>
  </si>
  <si>
    <t>106</t>
  </si>
  <si>
    <t>IHK-25U</t>
  </si>
  <si>
    <t>5060571706508</t>
  </si>
  <si>
    <t>70650</t>
  </si>
  <si>
    <t>Underfloor Heating Mat 1800W (5m x 5m)</t>
  </si>
  <si>
    <t>107</t>
  </si>
  <si>
    <t>LMTB-3</t>
  </si>
  <si>
    <t>5060571707703</t>
  </si>
  <si>
    <t>70770</t>
  </si>
  <si>
    <t>SAHPUK</t>
  </si>
  <si>
    <t xml:space="preserve">Solar Assisted Heat Pump LMTB 3 retro-fit </t>
  </si>
  <si>
    <t>108</t>
  </si>
  <si>
    <t>LMTB-4</t>
  </si>
  <si>
    <t>5060571707710</t>
  </si>
  <si>
    <t>70771</t>
  </si>
  <si>
    <t xml:space="preserve">Solar Assisted Heat Pump LMTB 4 retro-fit </t>
  </si>
  <si>
    <t>109</t>
  </si>
  <si>
    <t>BMTB-130</t>
  </si>
  <si>
    <t>5060571707727</t>
  </si>
  <si>
    <t>70772</t>
  </si>
  <si>
    <t>Solar Assisted Heat Pump BMTB 130L</t>
  </si>
  <si>
    <t>BMTB-200</t>
  </si>
  <si>
    <t>5060571707734</t>
  </si>
  <si>
    <t>70773</t>
  </si>
  <si>
    <t>Solar Assisted Heat Pump BMTB 200L</t>
  </si>
  <si>
    <t>111</t>
  </si>
  <si>
    <t>BMTB-300</t>
  </si>
  <si>
    <t>5060571707741</t>
  </si>
  <si>
    <t>70774</t>
  </si>
  <si>
    <t>Solar Assisted Heat Pump BMTB 300L</t>
  </si>
  <si>
    <t>112</t>
  </si>
  <si>
    <t>LMTB-KIT</t>
  </si>
  <si>
    <t>5060571707758</t>
  </si>
  <si>
    <t>70775</t>
  </si>
  <si>
    <t>LMTP Fitting Kit</t>
  </si>
  <si>
    <t>113</t>
  </si>
  <si>
    <t>BMTB-KIT</t>
  </si>
  <si>
    <t>5060571707765</t>
  </si>
  <si>
    <t>70776</t>
  </si>
  <si>
    <t>BMTB Fitting Kit</t>
  </si>
  <si>
    <t>114</t>
  </si>
  <si>
    <t>DBPS</t>
  </si>
  <si>
    <t>5060571707772</t>
  </si>
  <si>
    <t>70777</t>
  </si>
  <si>
    <t>Double Panel Surcharge</t>
  </si>
  <si>
    <t>115</t>
  </si>
  <si>
    <t>BNDL-1F</t>
  </si>
  <si>
    <t>5060571704405</t>
  </si>
  <si>
    <t>70440</t>
  </si>
  <si>
    <t>1 Bedroom Flat - Bundle</t>
  </si>
  <si>
    <t>116</t>
  </si>
  <si>
    <t>BNDL-2F</t>
  </si>
  <si>
    <t>5060571704412</t>
  </si>
  <si>
    <t>70441</t>
  </si>
  <si>
    <t>2 Bedroom Flat - Bundle</t>
  </si>
  <si>
    <t>117</t>
  </si>
  <si>
    <t>BNDL-2H</t>
  </si>
  <si>
    <t>5060571704429</t>
  </si>
  <si>
    <t>70442</t>
  </si>
  <si>
    <t>2 Bedroom House - Bundle</t>
  </si>
  <si>
    <t>118</t>
  </si>
  <si>
    <t>BNDL-3HS</t>
  </si>
  <si>
    <t>5060571704436</t>
  </si>
  <si>
    <t>70443</t>
  </si>
  <si>
    <t>3 Bedroom House Small - Bundle</t>
  </si>
  <si>
    <t>119</t>
  </si>
  <si>
    <t>BNDL-3HM</t>
  </si>
  <si>
    <t>5060571704443</t>
  </si>
  <si>
    <t>70444</t>
  </si>
  <si>
    <t>3 Bedroom House Standard - Bundle</t>
  </si>
  <si>
    <t>BNDL-4H</t>
  </si>
  <si>
    <t>5060571704450</t>
  </si>
  <si>
    <t>70445</t>
  </si>
  <si>
    <t>4 Bedroom House - Bundle</t>
  </si>
  <si>
    <t>Discount table</t>
  </si>
  <si>
    <t>No of pallets</t>
  </si>
  <si>
    <t xml:space="preserve">Discount per consignment </t>
  </si>
  <si>
    <t>2nd Pallet £ 2.00 discount</t>
  </si>
  <si>
    <t>3rd Pallet £ 4.00 discount</t>
  </si>
  <si>
    <t>4th Pallet £ 6.00 discount</t>
  </si>
  <si>
    <t xml:space="preserve">5th Pallet £ 8.00 discount </t>
  </si>
  <si>
    <t xml:space="preserve">6th Pallet £ 8.00 discount </t>
  </si>
  <si>
    <t xml:space="preserve">7th Pallet £ 8.00 discount </t>
  </si>
  <si>
    <t xml:space="preserve">8th Pallet £ 8.00 discount </t>
  </si>
  <si>
    <t xml:space="preserve">9th Pallet £ 8.00 discount </t>
  </si>
  <si>
    <t xml:space="preserve">10th Pallet £ 8.00 discount </t>
  </si>
  <si>
    <t xml:space="preserve">11th Pallet £ 8.00 discount </t>
  </si>
  <si>
    <t xml:space="preserve">12th Pallet £ 8.00 discount </t>
  </si>
  <si>
    <t>Maximum discount</t>
  </si>
  <si>
    <t>13+</t>
  </si>
  <si>
    <t>Discounts apply to delivery/collection and 3rd party delivery rates only not 3rd Party Collections or Redeliveries</t>
  </si>
  <si>
    <r>
      <t xml:space="preserve">Discounts DO NOT apply to sub-contractor areas, for clarity these areas are: - </t>
    </r>
    <r>
      <rPr>
        <b/>
        <sz val="10"/>
        <rFont val="Myriad Pro"/>
        <family val="2"/>
      </rPr>
      <t>FK20-21; HS1-9; IV40, IV52-54; KA27; KW15-17; PA21-38; PA41-49; PA60-78; PA80; PH33-34; PH36-44; PH49-50; ZE1-3</t>
    </r>
  </si>
  <si>
    <t>Chargable rate</t>
  </si>
  <si>
    <t>IMR</t>
  </si>
  <si>
    <t>IMR + 25%</t>
  </si>
  <si>
    <t>IMR + 50%</t>
  </si>
  <si>
    <t>IMR + 75%</t>
  </si>
  <si>
    <t>IMR + 100%</t>
  </si>
  <si>
    <t>Standard KG</t>
  </si>
  <si>
    <t>Max KG</t>
  </si>
  <si>
    <t>Max height *</t>
  </si>
  <si>
    <t>2.2m</t>
  </si>
  <si>
    <t xml:space="preserve">Half </t>
  </si>
  <si>
    <t>1.2m</t>
  </si>
  <si>
    <t>0.8m</t>
  </si>
  <si>
    <t xml:space="preserve">Length (cm) </t>
  </si>
  <si>
    <t>121 up to 150</t>
  </si>
  <si>
    <t>151 up to 180</t>
  </si>
  <si>
    <t>181 up to 210</t>
  </si>
  <si>
    <t>211 up to 240</t>
  </si>
  <si>
    <t>241 up to 270</t>
  </si>
  <si>
    <t>271 up to 300</t>
  </si>
  <si>
    <t>*301 up to 330</t>
  </si>
  <si>
    <t>331 up to 360</t>
  </si>
  <si>
    <t>361 up to 390</t>
  </si>
  <si>
    <t>391 up to 420</t>
  </si>
  <si>
    <t>421 up to 450</t>
  </si>
  <si>
    <t>451 up to 480</t>
  </si>
  <si>
    <t>481 up to 510</t>
  </si>
  <si>
    <t>Width (cm)</t>
  </si>
  <si>
    <t>IMR + 125 %</t>
  </si>
  <si>
    <t>IMR + 150%</t>
  </si>
  <si>
    <t>IMR + 175%</t>
  </si>
  <si>
    <t>IMR + 200%</t>
  </si>
  <si>
    <t>IMR + 225%</t>
  </si>
  <si>
    <t>IMR + 250%</t>
  </si>
  <si>
    <t>IMR + 275%</t>
  </si>
  <si>
    <t>IMR + 300%</t>
  </si>
  <si>
    <t>IMR + 325%</t>
  </si>
  <si>
    <t>IMR + 125%</t>
  </si>
  <si>
    <t>N/A</t>
  </si>
  <si>
    <t>IMR  + 100%</t>
  </si>
  <si>
    <t>IMR  + 125%</t>
  </si>
  <si>
    <t>Rev 09 : 10/09/2017</t>
  </si>
  <si>
    <t xml:space="preserve">         APPENDIX 009e - Earliest delivery and collection times for UK postcodes</t>
  </si>
  <si>
    <t>Postcode district</t>
  </si>
  <si>
    <t>Earliest service</t>
  </si>
  <si>
    <t>Earliest delivery time</t>
  </si>
  <si>
    <t>AB10 - AB16, AB21 -25</t>
  </si>
  <si>
    <t>Next day</t>
  </si>
  <si>
    <t>Non time-specific (*Saturday Restriction see below)</t>
  </si>
  <si>
    <t>AB30-39, AB41-AB45, AB51-AB56</t>
  </si>
  <si>
    <t>48hrs</t>
  </si>
  <si>
    <t>AM (*Saturday Restriction see below)</t>
  </si>
  <si>
    <t>D1- D3 (Dublin)</t>
  </si>
  <si>
    <t>Not time-specific (*Saturday Restriction see below)</t>
  </si>
  <si>
    <t>Southern Ireland</t>
  </si>
  <si>
    <t>48 hours</t>
  </si>
  <si>
    <t>CA13 - 15, CA19-CA28</t>
  </si>
  <si>
    <t>AM</t>
  </si>
  <si>
    <t>DD1 - 7, 11</t>
  </si>
  <si>
    <t>DD8-10</t>
  </si>
  <si>
    <t>Not time-specific</t>
  </si>
  <si>
    <t>DG1-7, 10-12, 16</t>
  </si>
  <si>
    <t>Earliest delivery time 10:00 hours</t>
  </si>
  <si>
    <t>DG13-14</t>
  </si>
  <si>
    <t>DG8-9</t>
  </si>
  <si>
    <t xml:space="preserve">Next day </t>
  </si>
  <si>
    <t>EH31, EH38-EH46, 49, 51, 55</t>
  </si>
  <si>
    <t>EX21-23, 38-39</t>
  </si>
  <si>
    <t>FK1-7</t>
  </si>
  <si>
    <t xml:space="preserve">AM </t>
  </si>
  <si>
    <t>FK8-16</t>
  </si>
  <si>
    <t>FK17-21</t>
  </si>
  <si>
    <t>G13-15, 23, 60-62, 64-66, 81</t>
  </si>
  <si>
    <t>G63, 82</t>
  </si>
  <si>
    <t>G83-84</t>
  </si>
  <si>
    <t>GY1-9</t>
  </si>
  <si>
    <t>3 - 5 days</t>
  </si>
  <si>
    <t>HS1-9</t>
  </si>
  <si>
    <t>5 days</t>
  </si>
  <si>
    <t>IM1-9</t>
  </si>
  <si>
    <t>72 hours</t>
  </si>
  <si>
    <t>IV1 - IV3</t>
  </si>
  <si>
    <t>IV30, 31-32, 36</t>
  </si>
  <si>
    <t>IV4-9, 10-20</t>
  </si>
  <si>
    <t>IV21-28, 40-49, 51-56, 63</t>
  </si>
  <si>
    <t>5 Days</t>
  </si>
  <si>
    <t>JE1-3</t>
  </si>
  <si>
    <t>KA1 - KA8, KA16 - KA18</t>
  </si>
  <si>
    <t>KA9-15, 19-26, 29-30</t>
  </si>
  <si>
    <t>Earliest delivery time 14:00hours</t>
  </si>
  <si>
    <t>KA27-28</t>
  </si>
  <si>
    <t>3-5 Days</t>
  </si>
  <si>
    <t>KW1, KW2, KW3, KW5 - KW14</t>
  </si>
  <si>
    <t>KW15 - KW17</t>
  </si>
  <si>
    <t>KY1-7,  KY11- KY13, KY99</t>
  </si>
  <si>
    <t>Earliest delivery time 11:00 hours</t>
  </si>
  <si>
    <t>KY8-KY10, KY14 - KY16</t>
  </si>
  <si>
    <t>Earliest delivery time 14:00 hours</t>
  </si>
  <si>
    <t>LA12 - LA21</t>
  </si>
  <si>
    <t>Earliest delivery time 10:30 hours</t>
  </si>
  <si>
    <t>LL35 - LL49, LL51 - LL78</t>
  </si>
  <si>
    <t>NE66- NE71</t>
  </si>
  <si>
    <t>PA6-8, 10-16, 19</t>
  </si>
  <si>
    <t>PA17-18</t>
  </si>
  <si>
    <t>PA20-38</t>
  </si>
  <si>
    <t>3 days</t>
  </si>
  <si>
    <t>PA40-49, 60-78, PA80</t>
  </si>
  <si>
    <t>PH1-9, 12-14</t>
  </si>
  <si>
    <t>Earliest delivery time 12:00 hours (*Saturday Restriction see below)</t>
  </si>
  <si>
    <t>PH10-11</t>
  </si>
  <si>
    <t>PH15-18</t>
  </si>
  <si>
    <t>PH19-26, 30-39, 40-44</t>
  </si>
  <si>
    <t>PH49-50</t>
  </si>
  <si>
    <t>PL22 -26</t>
  </si>
  <si>
    <t>Earliest delivery time 12:00 hours</t>
  </si>
  <si>
    <t>PO30 - PO41</t>
  </si>
  <si>
    <t>SA31+</t>
  </si>
  <si>
    <t>Earliest delivery time 11:30 hours</t>
  </si>
  <si>
    <t>SY20, SY23 - SY25</t>
  </si>
  <si>
    <t>TD1-15</t>
  </si>
  <si>
    <t>TQ</t>
  </si>
  <si>
    <t>TR1, TR4, TR15</t>
  </si>
  <si>
    <t>TR2, TR3, TR5-14,</t>
  </si>
  <si>
    <t>TR16-20, TR26-27</t>
  </si>
  <si>
    <t>ZE1-4</t>
  </si>
  <si>
    <t xml:space="preserve">* Saturday Services by arrangement with the delivery member only </t>
  </si>
  <si>
    <t>Rev 09 : 02/08/2018</t>
  </si>
  <si>
    <t>Delivery areas in
Northern Ireland</t>
  </si>
  <si>
    <t>Postcodes</t>
  </si>
  <si>
    <t>Premium 
Service</t>
  </si>
  <si>
    <t xml:space="preserve">Economy 
Service </t>
  </si>
  <si>
    <t>Delivery areas in 
Southern Ireland</t>
  </si>
  <si>
    <t>BT0, 16</t>
  </si>
  <si>
    <t>NEXT DAY</t>
  </si>
  <si>
    <t>2 DAYS</t>
  </si>
  <si>
    <t>D1, 2, 3</t>
  </si>
  <si>
    <t>2 DAY</t>
  </si>
  <si>
    <t>3 DAY</t>
  </si>
  <si>
    <t>Clare</t>
  </si>
  <si>
    <t>EICE</t>
  </si>
  <si>
    <t>3 DAYS</t>
  </si>
  <si>
    <t>4 DAYS</t>
  </si>
  <si>
    <t>Holywood</t>
  </si>
  <si>
    <t xml:space="preserve">2 DAY </t>
  </si>
  <si>
    <t>Carlow</t>
  </si>
  <si>
    <t>EICL</t>
  </si>
  <si>
    <t>Bangor</t>
  </si>
  <si>
    <t>BT19, 20</t>
  </si>
  <si>
    <t>Cavan</t>
  </si>
  <si>
    <t>EICN</t>
  </si>
  <si>
    <t>Donaghdee</t>
  </si>
  <si>
    <t>Galway</t>
  </si>
  <si>
    <t>EIGW</t>
  </si>
  <si>
    <t>Newtownards</t>
  </si>
  <si>
    <t>BT22, 23</t>
  </si>
  <si>
    <t>Kildare</t>
  </si>
  <si>
    <t>EIKE</t>
  </si>
  <si>
    <t>Ballynahinch</t>
  </si>
  <si>
    <t>Kilkenny</t>
  </si>
  <si>
    <t>EIKL</t>
  </si>
  <si>
    <t>Dromore</t>
  </si>
  <si>
    <t>Kerry</t>
  </si>
  <si>
    <t>EIKR</t>
  </si>
  <si>
    <t>Hillsborough</t>
  </si>
  <si>
    <t>Longford</t>
  </si>
  <si>
    <t>EILF</t>
  </si>
  <si>
    <t>Lisburn</t>
  </si>
  <si>
    <t>BT27, 28</t>
  </si>
  <si>
    <t>Louth</t>
  </si>
  <si>
    <t>EILH</t>
  </si>
  <si>
    <t>Crumlin</t>
  </si>
  <si>
    <t>Limerick</t>
  </si>
  <si>
    <t>EILK</t>
  </si>
  <si>
    <t>Downpatrick</t>
  </si>
  <si>
    <t>Leitrim</t>
  </si>
  <si>
    <t>EILM</t>
  </si>
  <si>
    <t>Castlewellan</t>
  </si>
  <si>
    <t>Laois</t>
  </si>
  <si>
    <t>EILS</t>
  </si>
  <si>
    <t>Banbridge</t>
  </si>
  <si>
    <t>Meath</t>
  </si>
  <si>
    <t>EIMH</t>
  </si>
  <si>
    <t>Newcastle</t>
  </si>
  <si>
    <t>Monaghan</t>
  </si>
  <si>
    <t>EIMN</t>
  </si>
  <si>
    <t>Newry</t>
  </si>
  <si>
    <t>BT34, 35</t>
  </si>
  <si>
    <t>Mayo</t>
  </si>
  <si>
    <t>EIMO</t>
  </si>
  <si>
    <t>Newtownabbey</t>
  </si>
  <si>
    <t>BT36, 37</t>
  </si>
  <si>
    <t>Offally</t>
  </si>
  <si>
    <t>EIOY</t>
  </si>
  <si>
    <t>Carrickfergus</t>
  </si>
  <si>
    <t>Roscommon</t>
  </si>
  <si>
    <t>EIRN</t>
  </si>
  <si>
    <t>Ballyclare</t>
  </si>
  <si>
    <t>Sligo</t>
  </si>
  <si>
    <t>EISI</t>
  </si>
  <si>
    <t>Larnne</t>
  </si>
  <si>
    <t>Tipperary</t>
  </si>
  <si>
    <t>EITY</t>
  </si>
  <si>
    <t>Antrim</t>
  </si>
  <si>
    <t>Westmeath</t>
  </si>
  <si>
    <t>EIWH</t>
  </si>
  <si>
    <t>Ballymena</t>
  </si>
  <si>
    <t>BT42, 43, 44</t>
  </si>
  <si>
    <t>Wicklow</t>
  </si>
  <si>
    <t>EIWW</t>
  </si>
  <si>
    <t>Magherafelt</t>
  </si>
  <si>
    <t>Wexford</t>
  </si>
  <si>
    <t>EIWX</t>
  </si>
  <si>
    <t>Maghera</t>
  </si>
  <si>
    <t>Donegal</t>
  </si>
  <si>
    <t>D0</t>
  </si>
  <si>
    <t>Londonderry</t>
  </si>
  <si>
    <t>BT47, 48</t>
  </si>
  <si>
    <t>Cork</t>
  </si>
  <si>
    <t>ECK1 or ECK2</t>
  </si>
  <si>
    <t>Limavady</t>
  </si>
  <si>
    <t>Waterford</t>
  </si>
  <si>
    <t>EIWT</t>
  </si>
  <si>
    <t>3DAYS</t>
  </si>
  <si>
    <t>Coleraine</t>
  </si>
  <si>
    <t>BT51, 52</t>
  </si>
  <si>
    <t>Ballymoney</t>
  </si>
  <si>
    <t>Ballycastle</t>
  </si>
  <si>
    <t>Portstewart</t>
  </si>
  <si>
    <t>Portrush</t>
  </si>
  <si>
    <t>Bushmills</t>
  </si>
  <si>
    <t>BT58</t>
  </si>
  <si>
    <t>Armargh</t>
  </si>
  <si>
    <t>Armagh</t>
  </si>
  <si>
    <t>Craigavon</t>
  </si>
  <si>
    <t>BT62-67</t>
  </si>
  <si>
    <t>Caledon</t>
  </si>
  <si>
    <t>Aughnacloy</t>
  </si>
  <si>
    <t>Dungannon</t>
  </si>
  <si>
    <t>BT70, 71</t>
  </si>
  <si>
    <t>Enniskillen</t>
  </si>
  <si>
    <t>BT72, 74 BT92-94</t>
  </si>
  <si>
    <t>Fivemiletown</t>
  </si>
  <si>
    <t>Clogher</t>
  </si>
  <si>
    <t>Augher</t>
  </si>
  <si>
    <t>Omagh</t>
  </si>
  <si>
    <t>BT78, 79</t>
  </si>
  <si>
    <t>Cookstown</t>
  </si>
  <si>
    <t>Castlederg</t>
  </si>
  <si>
    <t>PRODUCT</t>
  </si>
  <si>
    <t>QUANTITIY</t>
  </si>
  <si>
    <t>SINGULAR QTY</t>
  </si>
  <si>
    <t xml:space="preserve">OUTER QTY </t>
  </si>
  <si>
    <t>SINGULAR CBM</t>
  </si>
  <si>
    <t>OUTER CBM</t>
  </si>
  <si>
    <t>TOTAL CBM</t>
  </si>
  <si>
    <t>WEIGHT KG</t>
  </si>
  <si>
    <t>parcel force</t>
  </si>
  <si>
    <t>IHC35-W</t>
  </si>
  <si>
    <t xml:space="preserve">postcode </t>
  </si>
  <si>
    <t>al</t>
  </si>
  <si>
    <t>IHC-50-W</t>
  </si>
  <si>
    <t>IHC80-W</t>
  </si>
  <si>
    <t>total product cbm</t>
  </si>
  <si>
    <t>total cbm</t>
  </si>
  <si>
    <t>amount of pallet</t>
  </si>
  <si>
    <t>Column1</t>
  </si>
  <si>
    <t>Column2</t>
  </si>
  <si>
    <t>full pallet cbm</t>
  </si>
  <si>
    <t>2 full pallet</t>
  </si>
  <si>
    <t>3 full pallets</t>
  </si>
  <si>
    <t>4 full pallet</t>
  </si>
  <si>
    <t>5 full pallets</t>
  </si>
  <si>
    <t>half pallet</t>
  </si>
  <si>
    <t>1&amp;1/2 pallet</t>
  </si>
  <si>
    <t>2&amp;1/2</t>
  </si>
  <si>
    <t>3&amp;1/2 pallet</t>
  </si>
  <si>
    <t>4&amp;1/2</t>
  </si>
  <si>
    <t>quarter pallet</t>
  </si>
  <si>
    <t>1&amp;1/4 pallet</t>
  </si>
  <si>
    <t>2&amp;1/4</t>
  </si>
  <si>
    <t>3&amp;1/4 pallet</t>
  </si>
  <si>
    <t>4&amp;1/4</t>
  </si>
  <si>
    <t>total weight</t>
  </si>
  <si>
    <t>total</t>
  </si>
  <si>
    <t>delivery type</t>
  </si>
  <si>
    <t>what pallet</t>
  </si>
  <si>
    <t>Single UK Postcode distances</t>
  </si>
  <si>
    <t>Enter PostCode 1</t>
  </si>
  <si>
    <t>Enter PostCode 2</t>
  </si>
  <si>
    <t>Distance between =</t>
  </si>
  <si>
    <t>miles</t>
  </si>
  <si>
    <t>Multiple UK Postcode distances</t>
  </si>
  <si>
    <t>PostCode_1</t>
  </si>
  <si>
    <t>PostCode_2</t>
  </si>
  <si>
    <t>Lat_1</t>
  </si>
  <si>
    <t>Long_1</t>
  </si>
  <si>
    <t>Lat_2</t>
  </si>
  <si>
    <t>Long_2</t>
  </si>
  <si>
    <t>Distance (miles)</t>
  </si>
  <si>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</sst>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Red]\-&quot;£&quot;#,##0"/>
    <numFmt numFmtId="165" formatCode="&quot;£&quot;#,##0.00;[Red]\-&quot;£&quot;#,##0.00"/>
    <numFmt numFmtId="166" formatCode="[$-10409]&quot;£&quot;0.00;\(&quot;£&quot;0.00\)"/>
    <numFmt numFmtId="167" formatCode="[$-10409]&quot;£&quot;#,##0.00;\(&quot;£&quot;#,##0.00\)"/>
    <numFmt numFmtId="168" formatCode="[$-10409]0;\(0\)"/>
    <numFmt numFmtId="169" formatCode="[$-10409]0.00;\(0.00\);&quot;-&quot;"/>
    <numFmt numFmtId="170" formatCode="&quot;£&quot;#,##0.00"/>
  </numFmts>
  <fonts count="74">
    <font>
      <sz val="10"/>
      <name val="Arial"/>
    </font>
    <font>
      <sz val="11"/>
      <color theme="1"/>
      <name val="Calibri"/>
      <family val="2"/>
      <scheme val="minor"/>
    </font>
    <font>
      <b/>
      <sz val="12"/>
      <color indexed="10"/>
      <name val="Calibri"/>
      <family val="2"/>
    </font>
    <font>
      <sz val="12"/>
      <name val="Calibri"/>
      <family val="2"/>
      <scheme val="minor"/>
    </font>
    <font>
      <sz val="9"/>
      <name val="Calibri"/>
      <family val="2"/>
      <scheme val="minor"/>
    </font>
    <font>
      <sz val="12"/>
      <color theme="0"/>
      <name val="Calibri"/>
      <family val="2"/>
      <scheme val="minor"/>
    </font>
    <font>
      <b/>
      <sz val="9"/>
      <name val="Calibri"/>
      <family val="2"/>
      <scheme val="minor"/>
    </font>
    <font>
      <b/>
      <sz val="12"/>
      <name val="Calibri"/>
      <family val="2"/>
      <scheme val="minor"/>
    </font>
    <font>
      <b/>
      <sz val="11"/>
      <color indexed="8"/>
      <name val="Calibri"/>
      <family val="2"/>
      <scheme val="minor"/>
    </font>
    <font>
      <sz val="11"/>
      <color indexed="8"/>
      <name val="Calibri"/>
      <family val="2"/>
      <scheme val="minor"/>
    </font>
    <font>
      <sz val="9"/>
      <color theme="1"/>
      <name val="Calibri"/>
      <family val="2"/>
      <scheme val="minor"/>
    </font>
    <font>
      <b/>
      <sz val="10"/>
      <name val="Myriad Pro"/>
      <family val="2"/>
    </font>
    <font>
      <sz val="8"/>
      <color indexed="8"/>
      <name val="Arial"/>
      <family val="2"/>
    </font>
    <font>
      <b/>
      <sz val="10"/>
      <color indexed="8"/>
      <name val="Myriad Pro"/>
      <family val="2"/>
    </font>
    <font>
      <sz val="10"/>
      <color indexed="8"/>
      <name val="Myriad Pro"/>
      <family val="2"/>
    </font>
    <font>
      <sz val="8"/>
      <name val="Arial"/>
      <family val="2"/>
    </font>
    <font>
      <sz val="10"/>
      <name val="Myriad Pro"/>
      <family val="2"/>
    </font>
    <font>
      <b/>
      <sz val="11"/>
      <color indexed="8"/>
      <name val="Myriad Pro"/>
      <family val="2"/>
    </font>
    <font>
      <sz val="11"/>
      <color indexed="8"/>
      <name val="Myriad Pro"/>
      <family val="2"/>
    </font>
    <font>
      <sz val="12"/>
      <name val="Myriad Pro"/>
      <family val="2"/>
    </font>
    <font>
      <sz val="12"/>
      <color indexed="8"/>
      <name val="Myriad Pro"/>
      <family val="2"/>
    </font>
    <font>
      <sz val="14"/>
      <name val="Myriad Pro"/>
      <family val="2"/>
    </font>
    <font>
      <sz val="14"/>
      <color indexed="8"/>
      <name val="Myriad Pro"/>
      <family val="2"/>
    </font>
    <font>
      <sz val="12"/>
      <color theme="0"/>
      <name val="Myriad Pro"/>
      <family val="2"/>
    </font>
    <font>
      <sz val="10"/>
      <name val="Calibri"/>
      <family val="2"/>
      <scheme val="minor"/>
    </font>
    <font>
      <sz val="10"/>
      <color indexed="8"/>
      <name val="Calibri"/>
      <family val="2"/>
      <scheme val="minor"/>
    </font>
    <font>
      <sz val="11"/>
      <name val="Liberation Serif"/>
      <family val="1"/>
    </font>
    <font>
      <b/>
      <sz val="12"/>
      <color theme="0"/>
      <name val="Arial"/>
      <family val="2"/>
    </font>
    <font>
      <b/>
      <sz val="10"/>
      <color indexed="10"/>
      <name val="Arial"/>
      <family val="2"/>
    </font>
    <font>
      <b/>
      <sz val="9"/>
      <color indexed="10"/>
      <name val="Arial"/>
      <family val="2"/>
    </font>
    <font>
      <sz val="10"/>
      <color theme="0"/>
      <name val="Myriad Pro"/>
      <family val="2"/>
    </font>
    <font>
      <b/>
      <sz val="9"/>
      <name val="Arial"/>
      <family val="2"/>
    </font>
    <font>
      <sz val="11"/>
      <color rgb="FFFFFFFF"/>
      <name val="Calibri"/>
      <family val="2"/>
    </font>
    <font>
      <b/>
      <sz val="11"/>
      <color theme="1"/>
      <name val="Myriad Pro"/>
      <family val="2"/>
    </font>
    <font>
      <b/>
      <sz val="11"/>
      <color theme="0"/>
      <name val="Arial"/>
      <family val="2"/>
    </font>
    <font>
      <sz val="11"/>
      <color theme="0"/>
      <name val="Myriad Pro"/>
      <family val="2"/>
    </font>
    <font>
      <b/>
      <sz val="11"/>
      <name val="Arial"/>
      <family val="2"/>
    </font>
    <font>
      <b/>
      <sz val="11"/>
      <name val="Myriad Pro"/>
      <family val="2"/>
    </font>
    <font>
      <b/>
      <sz val="9"/>
      <color theme="1"/>
      <name val="Arial"/>
      <family val="2"/>
    </font>
    <font>
      <b/>
      <sz val="10"/>
      <color theme="0"/>
      <name val="Myriad Pro"/>
      <family val="2"/>
    </font>
    <font>
      <b/>
      <sz val="11"/>
      <color indexed="10"/>
      <name val="Myriad Pro"/>
      <family val="2"/>
    </font>
    <font>
      <sz val="10"/>
      <name val="Arial"/>
      <family val="2"/>
    </font>
    <font>
      <b/>
      <sz val="8"/>
      <name val="Arial"/>
      <family val="2"/>
    </font>
    <font>
      <b/>
      <sz val="10"/>
      <name val="Arial"/>
      <family val="2"/>
    </font>
    <font>
      <sz val="11"/>
      <color theme="0"/>
      <name val="Calibri"/>
      <family val="2"/>
      <scheme val="minor"/>
    </font>
    <font>
      <sz val="10"/>
      <name val="Liberation Serif"/>
      <family val="1"/>
    </font>
    <font>
      <sz val="11.95"/>
      <color theme="0"/>
      <name val="Myriad Pro"/>
      <family val="2"/>
    </font>
    <font>
      <sz val="11"/>
      <name val="Myriad Pro"/>
      <family val="2"/>
    </font>
    <font>
      <b/>
      <sz val="11"/>
      <color rgb="FF000000"/>
      <name val="Myriad Pro"/>
      <family val="2"/>
    </font>
    <font>
      <sz val="11"/>
      <color rgb="FFFFFFFF"/>
      <name val="Myriad Pro"/>
      <family val="2"/>
    </font>
    <font>
      <b/>
      <sz val="10"/>
      <color rgb="FF000000"/>
      <name val="Myriad Pro"/>
      <family val="2"/>
    </font>
    <font>
      <b/>
      <sz val="11"/>
      <color rgb="FFC00000"/>
      <name val="Myriad Pro"/>
      <family val="2"/>
    </font>
    <font>
      <b/>
      <i/>
      <sz val="9"/>
      <name val="Myriad Pro"/>
      <family val="2"/>
    </font>
    <font>
      <b/>
      <sz val="9"/>
      <color rgb="FF000000"/>
      <name val="Myriad Pro"/>
      <family val="2"/>
    </font>
    <font>
      <sz val="9"/>
      <name val="Calibri  "/>
    </font>
    <font>
      <sz val="9"/>
      <color theme="1"/>
      <name val="Calibri  "/>
    </font>
    <font>
      <sz val="10"/>
      <name val="Calibri  "/>
    </font>
    <font>
      <sz val="10"/>
      <color theme="1"/>
      <name val="Calibri  "/>
    </font>
    <font>
      <b/>
      <sz val="12"/>
      <name val="Myriad Pro"/>
      <family val="2"/>
    </font>
    <font>
      <b/>
      <sz val="10"/>
      <color rgb="FFFF0000"/>
      <name val="Myriad Pro"/>
      <family val="2"/>
    </font>
    <font>
      <sz val="11"/>
      <color rgb="FF9C0006"/>
      <name val="Calibri"/>
      <family val="2"/>
      <scheme val="minor"/>
    </font>
    <font>
      <b/>
      <sz val="11"/>
      <color theme="1"/>
      <name val="Calibri"/>
      <family val="2"/>
      <scheme val="minor"/>
    </font>
    <font>
      <sz val="11"/>
      <name val="Calibri"/>
      <family val="2"/>
      <scheme val="minor"/>
    </font>
    <font>
      <b/>
      <sz val="9"/>
      <color theme="0"/>
      <name val="Myriad Pro"/>
      <family val="2"/>
    </font>
    <font>
      <b/>
      <sz val="12"/>
      <color theme="0"/>
      <name val="Myriad Pro"/>
      <family val="2"/>
    </font>
    <font>
      <b/>
      <sz val="11"/>
      <name val="Liberation Serif"/>
      <family val="1"/>
    </font>
    <font>
      <b/>
      <sz val="10"/>
      <color theme="1"/>
      <name val="Arial"/>
      <family val="2"/>
    </font>
    <font>
      <b/>
      <sz val="16"/>
      <name val="Arial"/>
      <family val="2"/>
    </font>
    <font>
      <b/>
      <sz val="10"/>
      <color rgb="FF0000FF"/>
      <name val="Arial"/>
      <family val="2"/>
    </font>
    <font>
      <b/>
      <sz val="12"/>
      <color rgb="FF003366"/>
      <name val="Arial"/>
      <family val="2"/>
    </font>
    <font>
      <b/>
      <sz val="10"/>
      <color rgb="FF003366"/>
      <name val="Courier New"/>
      <family val="3"/>
    </font>
    <font>
      <sz val="12"/>
      <name val="Arial"/>
      <family val="2"/>
    </font>
    <font>
      <b/>
      <sz val="10"/>
      <name val="Arial"/>
    </font>
    <font>
      <sz val="10"/>
      <color rgb="FF000000"/>
      <name val="Arial"/>
      <charset val="1"/>
    </font>
  </fonts>
  <fills count="20">
    <fill>
      <patternFill patternType="none"/>
    </fill>
    <fill>
      <patternFill patternType="gray125"/>
    </fill>
    <fill>
      <patternFill patternType="solid">
        <fgColor theme="0" tint="-0.249977111117893"/>
        <bgColor indexed="64"/>
      </patternFill>
    </fill>
    <fill>
      <patternFill patternType="solid">
        <fgColor rgb="FFC000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theme="0"/>
        <bgColor indexed="0"/>
      </patternFill>
    </fill>
    <fill>
      <patternFill patternType="solid">
        <fgColor indexed="13"/>
        <bgColor indexed="0"/>
      </patternFill>
    </fill>
    <fill>
      <patternFill patternType="solid">
        <fgColor rgb="FFC00000"/>
        <bgColor indexed="0"/>
      </patternFill>
    </fill>
    <fill>
      <patternFill patternType="solid">
        <fgColor indexed="12"/>
        <bgColor indexed="0"/>
      </patternFill>
    </fill>
    <fill>
      <patternFill patternType="solid">
        <fgColor rgb="FFFFC000"/>
        <bgColor indexed="64"/>
      </patternFill>
    </fill>
    <fill>
      <patternFill patternType="solid">
        <fgColor theme="0"/>
        <bgColor indexed="64"/>
      </patternFill>
    </fill>
    <fill>
      <patternFill patternType="solid">
        <fgColor rgb="FFC00000"/>
        <bgColor rgb="FF000000"/>
      </patternFill>
    </fill>
    <fill>
      <patternFill patternType="solid">
        <fgColor rgb="FFFFC7CE"/>
      </patternFill>
    </fill>
    <fill>
      <patternFill patternType="solid">
        <fgColor theme="2" tint="-0.249977111117893"/>
        <bgColor indexed="64"/>
      </patternFill>
    </fill>
    <fill>
      <patternFill patternType="solid">
        <fgColor rgb="FF7030A0"/>
        <bgColor indexed="64"/>
      </patternFill>
    </fill>
    <fill>
      <patternFill patternType="solid">
        <fgColor rgb="FFFFFFFF"/>
        <bgColor indexed="64"/>
      </patternFill>
    </fill>
    <fill>
      <patternFill patternType="solid">
        <fgColor rgb="FFFFFF00"/>
        <bgColor rgb="FF000000"/>
      </patternFill>
    </fill>
  </fills>
  <borders count="76">
    <border>
      <left/>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medium">
        <color indexed="64"/>
      </left>
      <right style="thin">
        <color indexed="10"/>
      </right>
      <top/>
      <bottom/>
      <diagonal/>
    </border>
    <border>
      <left style="thin">
        <color indexed="10"/>
      </left>
      <right style="thin">
        <color indexed="10"/>
      </right>
      <top/>
      <bottom style="thin">
        <color indexed="10"/>
      </bottom>
      <diagonal/>
    </border>
    <border>
      <left style="thin">
        <color indexed="10"/>
      </left>
      <right style="medium">
        <color indexed="64"/>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medium">
        <color indexed="64"/>
      </right>
      <top style="thin">
        <color indexed="10"/>
      </top>
      <bottom style="thin">
        <color indexed="10"/>
      </bottom>
      <diagonal/>
    </border>
    <border>
      <left style="thin">
        <color indexed="10"/>
      </left>
      <right style="thin">
        <color indexed="10"/>
      </right>
      <top style="thin">
        <color indexed="10"/>
      </top>
      <bottom style="thin">
        <color theme="0"/>
      </bottom>
      <diagonal/>
    </border>
    <border>
      <left style="medium">
        <color indexed="64"/>
      </left>
      <right style="thin">
        <color indexed="10"/>
      </right>
      <top/>
      <bottom style="medium">
        <color indexed="64"/>
      </bottom>
      <diagonal/>
    </border>
    <border>
      <left style="thin">
        <color indexed="10"/>
      </left>
      <right style="thin">
        <color indexed="10"/>
      </right>
      <top style="thin">
        <color indexed="10"/>
      </top>
      <bottom style="medium">
        <color indexed="64"/>
      </bottom>
      <diagonal/>
    </border>
    <border>
      <left style="thin">
        <color indexed="10"/>
      </left>
      <right style="medium">
        <color indexed="64"/>
      </right>
      <top style="thin">
        <color indexed="10"/>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dotted">
        <color indexed="64"/>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style="medium">
        <color indexed="64"/>
      </right>
      <top/>
      <bottom/>
      <diagonal/>
    </border>
    <border>
      <left style="medium">
        <color indexed="64"/>
      </left>
      <right style="thin">
        <color indexed="64"/>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top/>
      <bottom style="thin">
        <color indexed="64"/>
      </bottom>
      <diagonal/>
    </border>
    <border>
      <left style="thin">
        <color indexed="64"/>
      </left>
      <right/>
      <top style="dotted">
        <color indexed="64"/>
      </top>
      <bottom style="dotted">
        <color indexed="64"/>
      </bottom>
      <diagonal/>
    </border>
    <border>
      <left style="thin">
        <color indexed="64"/>
      </left>
      <right/>
      <top style="dotted">
        <color indexed="64"/>
      </top>
      <bottom style="medium">
        <color indexed="64"/>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style="thin">
        <color indexed="64"/>
      </left>
      <right/>
      <top/>
      <bottom style="dotted">
        <color indexed="64"/>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dotted">
        <color indexed="64"/>
      </bottom>
      <diagonal/>
    </border>
    <border>
      <left/>
      <right style="medium">
        <color indexed="64"/>
      </right>
      <top style="thin">
        <color indexed="64"/>
      </top>
      <bottom style="thin">
        <color indexed="64"/>
      </bottom>
      <diagonal/>
    </border>
  </borders>
  <cellStyleXfs count="3">
    <xf numFmtId="0" fontId="0" fillId="0" borderId="0"/>
    <xf numFmtId="0" fontId="60" fillId="15" borderId="0" applyNumberFormat="0" applyBorder="0" applyAlignment="0" applyProtection="0"/>
    <xf numFmtId="0" fontId="41" fillId="0" borderId="0"/>
  </cellStyleXfs>
  <cellXfs count="484">
    <xf numFmtId="0" fontId="0" fillId="0" borderId="0" xfId="0"/>
    <xf numFmtId="0" fontId="3" fillId="0" borderId="1" xfId="0" applyFont="1" applyBorder="1" applyAlignment="1" applyProtection="1">
      <alignment horizontal="center" vertical="center" wrapText="1" readingOrder="1"/>
      <protection locked="0"/>
    </xf>
    <xf numFmtId="0" fontId="3" fillId="0" borderId="2" xfId="0" applyFont="1" applyBorder="1" applyAlignment="1" applyProtection="1">
      <alignment horizontal="center" vertical="center" wrapText="1" readingOrder="1"/>
      <protection locked="0"/>
    </xf>
    <xf numFmtId="0" fontId="4" fillId="0" borderId="7" xfId="0" applyFont="1" applyBorder="1" applyAlignment="1" applyProtection="1">
      <alignment horizontal="center" vertical="center" wrapText="1" readingOrder="1"/>
      <protection locked="0"/>
    </xf>
    <xf numFmtId="0" fontId="4" fillId="0" borderId="8" xfId="0" applyFont="1" applyBorder="1" applyAlignment="1" applyProtection="1">
      <alignment horizontal="center" vertical="center" wrapText="1" readingOrder="1"/>
      <protection locked="0"/>
    </xf>
    <xf numFmtId="0" fontId="4" fillId="0" borderId="0" xfId="0" applyFont="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0" fontId="6" fillId="0" borderId="0" xfId="0" applyFont="1" applyAlignment="1" applyProtection="1">
      <alignment horizontal="center" vertical="center" wrapText="1" readingOrder="1"/>
      <protection locked="0"/>
    </xf>
    <xf numFmtId="0" fontId="4" fillId="0" borderId="0" xfId="0" applyFont="1" applyAlignment="1" applyProtection="1">
      <alignment vertical="top" wrapText="1"/>
      <protection locked="0"/>
    </xf>
    <xf numFmtId="0" fontId="7" fillId="0" borderId="0" xfId="0" applyFont="1" applyAlignment="1" applyProtection="1">
      <alignment horizontal="center" vertical="center" wrapText="1" readingOrder="1"/>
      <protection locked="0"/>
    </xf>
    <xf numFmtId="0" fontId="3" fillId="0" borderId="0" xfId="0" applyFont="1" applyAlignment="1" applyProtection="1">
      <alignment horizontal="center" vertical="center" wrapText="1" readingOrder="1"/>
      <protection locked="0"/>
    </xf>
    <xf numFmtId="166" fontId="8" fillId="0" borderId="3" xfId="0" applyNumberFormat="1" applyFont="1" applyBorder="1" applyAlignment="1" applyProtection="1">
      <alignment horizontal="center" vertical="center" wrapText="1" readingOrder="1"/>
      <protection locked="0"/>
    </xf>
    <xf numFmtId="166" fontId="8" fillId="0" borderId="7" xfId="0" applyNumberFormat="1" applyFont="1" applyBorder="1" applyAlignment="1" applyProtection="1">
      <alignment horizontal="center" vertical="center" wrapText="1" readingOrder="1"/>
      <protection locked="0"/>
    </xf>
    <xf numFmtId="166" fontId="8" fillId="0" borderId="4" xfId="0" applyNumberFormat="1" applyFont="1" applyBorder="1" applyAlignment="1" applyProtection="1">
      <alignment horizontal="center" vertical="center" wrapText="1" readingOrder="1"/>
      <protection locked="0"/>
    </xf>
    <xf numFmtId="166" fontId="8" fillId="0" borderId="8" xfId="0" applyNumberFormat="1" applyFont="1" applyBorder="1" applyAlignment="1" applyProtection="1">
      <alignment horizontal="center" vertical="center" wrapText="1" readingOrder="1"/>
      <protection locked="0"/>
    </xf>
    <xf numFmtId="166" fontId="8" fillId="0" borderId="5" xfId="0" applyNumberFormat="1" applyFont="1" applyBorder="1" applyAlignment="1" applyProtection="1">
      <alignment horizontal="center" vertical="center" wrapText="1" readingOrder="1"/>
      <protection locked="0"/>
    </xf>
    <xf numFmtId="166" fontId="8" fillId="0" borderId="6" xfId="0" applyNumberFormat="1" applyFont="1" applyBorder="1" applyAlignment="1" applyProtection="1">
      <alignment horizontal="center" vertical="center" wrapText="1" readingOrder="1"/>
      <protection locked="0"/>
    </xf>
    <xf numFmtId="166" fontId="8" fillId="2" borderId="7" xfId="0" applyNumberFormat="1" applyFont="1" applyFill="1" applyBorder="1" applyAlignment="1" applyProtection="1">
      <alignment horizontal="center" vertical="center" wrapText="1" readingOrder="1"/>
      <protection locked="0"/>
    </xf>
    <xf numFmtId="166" fontId="8" fillId="2" borderId="3" xfId="0" applyNumberFormat="1" applyFont="1" applyFill="1" applyBorder="1" applyAlignment="1" applyProtection="1">
      <alignment horizontal="center" vertical="center" wrapText="1" readingOrder="1"/>
      <protection locked="0"/>
    </xf>
    <xf numFmtId="166" fontId="8" fillId="2" borderId="4" xfId="0" applyNumberFormat="1" applyFont="1" applyFill="1" applyBorder="1" applyAlignment="1" applyProtection="1">
      <alignment horizontal="center" vertical="center" wrapText="1" readingOrder="1"/>
      <protection locked="0"/>
    </xf>
    <xf numFmtId="166" fontId="8" fillId="2" borderId="8" xfId="0" applyNumberFormat="1" applyFont="1" applyFill="1" applyBorder="1" applyAlignment="1" applyProtection="1">
      <alignment horizontal="center" vertical="center" wrapText="1" readingOrder="1"/>
      <protection locked="0"/>
    </xf>
    <xf numFmtId="166" fontId="8" fillId="2" borderId="5" xfId="0" applyNumberFormat="1" applyFont="1" applyFill="1" applyBorder="1" applyAlignment="1" applyProtection="1">
      <alignment horizontal="center" vertical="center" wrapText="1" readingOrder="1"/>
      <protection locked="0"/>
    </xf>
    <xf numFmtId="166" fontId="8" fillId="2" borderId="6" xfId="0" applyNumberFormat="1" applyFont="1" applyFill="1" applyBorder="1" applyAlignment="1" applyProtection="1">
      <alignment horizontal="center" vertical="center" wrapText="1" readingOrder="1"/>
      <protection locked="0"/>
    </xf>
    <xf numFmtId="166" fontId="9" fillId="0" borderId="3" xfId="0" applyNumberFormat="1" applyFont="1" applyBorder="1" applyAlignment="1" applyProtection="1">
      <alignment horizontal="center" vertical="center" wrapText="1" readingOrder="1"/>
      <protection locked="0"/>
    </xf>
    <xf numFmtId="0" fontId="7" fillId="2" borderId="13" xfId="0" applyFont="1" applyFill="1" applyBorder="1" applyAlignment="1" applyProtection="1">
      <alignment horizontal="center" vertical="center" wrapText="1" readingOrder="1"/>
      <protection locked="0"/>
    </xf>
    <xf numFmtId="0" fontId="7" fillId="2" borderId="14" xfId="0" applyFont="1" applyFill="1" applyBorder="1" applyAlignment="1" applyProtection="1">
      <alignment horizontal="center" vertical="center" wrapText="1" readingOrder="1"/>
      <protection locked="0"/>
    </xf>
    <xf numFmtId="0" fontId="7" fillId="2" borderId="15" xfId="0" applyFont="1" applyFill="1" applyBorder="1" applyAlignment="1" applyProtection="1">
      <alignment horizontal="center" vertical="center" wrapText="1" readingOrder="1"/>
      <protection locked="0"/>
    </xf>
    <xf numFmtId="0" fontId="7" fillId="2" borderId="16" xfId="0" applyFont="1" applyFill="1" applyBorder="1" applyAlignment="1" applyProtection="1">
      <alignment horizontal="center" vertical="center" wrapText="1" readingOrder="1"/>
      <protection locked="0"/>
    </xf>
    <xf numFmtId="166" fontId="8" fillId="2" borderId="17" xfId="0" applyNumberFormat="1" applyFont="1" applyFill="1" applyBorder="1" applyAlignment="1" applyProtection="1">
      <alignment horizontal="center" vertical="center" wrapText="1" readingOrder="1"/>
      <protection locked="0"/>
    </xf>
    <xf numFmtId="166" fontId="8" fillId="2" borderId="18" xfId="0" applyNumberFormat="1" applyFont="1" applyFill="1" applyBorder="1" applyAlignment="1" applyProtection="1">
      <alignment horizontal="center" vertical="center" wrapText="1" readingOrder="1"/>
      <protection locked="0"/>
    </xf>
    <xf numFmtId="0" fontId="3" fillId="0" borderId="12" xfId="0" applyFont="1" applyBorder="1" applyAlignment="1" applyProtection="1">
      <alignment horizontal="center" vertical="center" wrapText="1" readingOrder="1"/>
      <protection locked="0"/>
    </xf>
    <xf numFmtId="166" fontId="9" fillId="0" borderId="7" xfId="0" applyNumberFormat="1" applyFont="1" applyBorder="1" applyAlignment="1" applyProtection="1">
      <alignment horizontal="center" vertical="center" wrapText="1" readingOrder="1"/>
      <protection locked="0"/>
    </xf>
    <xf numFmtId="166" fontId="9" fillId="0" borderId="4" xfId="0" applyNumberFormat="1" applyFont="1" applyBorder="1" applyAlignment="1" applyProtection="1">
      <alignment horizontal="center" vertical="center" wrapText="1" readingOrder="1"/>
      <protection locked="0"/>
    </xf>
    <xf numFmtId="166" fontId="9" fillId="0" borderId="8" xfId="0" applyNumberFormat="1" applyFont="1" applyBorder="1" applyAlignment="1" applyProtection="1">
      <alignment horizontal="center" vertical="center" wrapText="1" readingOrder="1"/>
      <protection locked="0"/>
    </xf>
    <xf numFmtId="166" fontId="9" fillId="0" borderId="5" xfId="0" applyNumberFormat="1" applyFont="1" applyBorder="1" applyAlignment="1" applyProtection="1">
      <alignment horizontal="center" vertical="center" wrapText="1" readingOrder="1"/>
      <protection locked="0"/>
    </xf>
    <xf numFmtId="166" fontId="9" fillId="0" borderId="6" xfId="0" applyNumberFormat="1" applyFont="1" applyBorder="1" applyAlignment="1" applyProtection="1">
      <alignment horizontal="center" vertical="center" wrapText="1" readingOrder="1"/>
      <protection locked="0"/>
    </xf>
    <xf numFmtId="166" fontId="9" fillId="0" borderId="0" xfId="0" applyNumberFormat="1" applyFont="1" applyAlignment="1" applyProtection="1">
      <alignment horizontal="center" vertical="center" wrapText="1" readingOrder="1"/>
      <protection locked="0"/>
    </xf>
    <xf numFmtId="0" fontId="10" fillId="0" borderId="0" xfId="0" applyFont="1" applyAlignment="1" applyProtection="1">
      <alignment vertical="center" wrapText="1" readingOrder="1"/>
      <protection locked="0"/>
    </xf>
    <xf numFmtId="0" fontId="10" fillId="0" borderId="0" xfId="0" applyFont="1" applyAlignment="1" applyProtection="1">
      <alignment vertical="top" wrapText="1"/>
      <protection locked="0"/>
    </xf>
    <xf numFmtId="166" fontId="8" fillId="0" borderId="0" xfId="0" applyNumberFormat="1" applyFont="1" applyAlignment="1" applyProtection="1">
      <alignment horizontal="center" vertical="center" wrapText="1" readingOrder="1"/>
      <protection locked="0"/>
    </xf>
    <xf numFmtId="0" fontId="0" fillId="0" borderId="0" xfId="0" applyAlignment="1">
      <alignment horizontal="center"/>
    </xf>
    <xf numFmtId="0" fontId="0" fillId="0" borderId="0" xfId="0" applyAlignment="1" applyProtection="1">
      <alignment vertical="top" wrapText="1"/>
      <protection locked="0"/>
    </xf>
    <xf numFmtId="0" fontId="12" fillId="0" borderId="0" xfId="0" applyFont="1" applyAlignment="1" applyProtection="1">
      <alignment horizontal="center" vertical="top" wrapText="1" readingOrder="1"/>
      <protection locked="0"/>
    </xf>
    <xf numFmtId="0" fontId="0" fillId="0" borderId="0" xfId="0" applyAlignment="1" applyProtection="1">
      <alignment horizontal="center" vertical="center" wrapText="1"/>
      <protection locked="0"/>
    </xf>
    <xf numFmtId="0" fontId="15" fillId="0" borderId="0" xfId="0" applyFont="1" applyAlignment="1">
      <alignment vertical="top" wrapText="1"/>
    </xf>
    <xf numFmtId="0" fontId="15" fillId="0" borderId="0" xfId="0" applyFont="1" applyAlignment="1">
      <alignment horizontal="center" wrapText="1"/>
    </xf>
    <xf numFmtId="0" fontId="18" fillId="0" borderId="0" xfId="0" applyFont="1" applyAlignment="1" applyProtection="1">
      <alignment horizontal="left" vertical="center" wrapText="1" readingOrder="1"/>
      <protection locked="0"/>
    </xf>
    <xf numFmtId="0" fontId="21" fillId="0" borderId="0" xfId="0" applyFont="1"/>
    <xf numFmtId="0" fontId="16" fillId="0" borderId="3" xfId="0" applyFont="1" applyBorder="1" applyAlignment="1">
      <alignment horizontal="center" vertical="center"/>
    </xf>
    <xf numFmtId="0" fontId="18" fillId="0" borderId="0" xfId="0" applyFont="1" applyAlignment="1" applyProtection="1">
      <alignment horizontal="center" vertical="top" wrapText="1" readingOrder="1"/>
      <protection locked="0"/>
    </xf>
    <xf numFmtId="0" fontId="21" fillId="0" borderId="0" xfId="0" applyFont="1" applyAlignment="1">
      <alignment horizontal="center" vertical="center" textRotation="90"/>
    </xf>
    <xf numFmtId="0" fontId="21" fillId="0" borderId="0" xfId="0" applyFont="1" applyAlignment="1">
      <alignment horizontal="center"/>
    </xf>
    <xf numFmtId="0" fontId="20" fillId="0" borderId="0" xfId="0" applyFont="1" applyAlignment="1" applyProtection="1">
      <alignment horizontal="center" vertical="center" wrapText="1" readingOrder="1"/>
      <protection locked="0"/>
    </xf>
    <xf numFmtId="0" fontId="24" fillId="0" borderId="0" xfId="0" applyFont="1" applyAlignment="1">
      <alignment horizontal="left"/>
    </xf>
    <xf numFmtId="0" fontId="25" fillId="0" borderId="0" xfId="0" applyFont="1" applyAlignment="1" applyProtection="1">
      <alignment horizontal="left" wrapText="1"/>
      <protection locked="0"/>
    </xf>
    <xf numFmtId="167" fontId="20" fillId="0" borderId="0" xfId="0" applyNumberFormat="1" applyFont="1" applyAlignment="1" applyProtection="1">
      <alignment horizontal="center" vertical="center" wrapText="1" readingOrder="1"/>
      <protection locked="0"/>
    </xf>
    <xf numFmtId="167" fontId="23" fillId="0" borderId="0" xfId="0" applyNumberFormat="1" applyFont="1" applyAlignment="1" applyProtection="1">
      <alignment horizontal="center" vertical="center" wrapText="1" readingOrder="1"/>
      <protection locked="0"/>
    </xf>
    <xf numFmtId="167" fontId="25" fillId="0" borderId="0" xfId="0" applyNumberFormat="1" applyFont="1" applyAlignment="1" applyProtection="1">
      <alignment horizontal="left" wrapText="1"/>
      <protection locked="0"/>
    </xf>
    <xf numFmtId="168" fontId="25" fillId="0" borderId="0" xfId="0" applyNumberFormat="1" applyFont="1" applyAlignment="1" applyProtection="1">
      <alignment horizontal="left" wrapText="1"/>
      <protection locked="0"/>
    </xf>
    <xf numFmtId="0" fontId="24" fillId="0" borderId="0" xfId="0" applyFont="1" applyAlignment="1" applyProtection="1">
      <alignment horizontal="left" wrapText="1"/>
      <protection locked="0"/>
    </xf>
    <xf numFmtId="0" fontId="19" fillId="0" borderId="0" xfId="0" applyFont="1" applyAlignment="1">
      <alignment horizontal="center" vertical="center"/>
    </xf>
    <xf numFmtId="0" fontId="20" fillId="0" borderId="0" xfId="0" applyFont="1" applyAlignment="1" applyProtection="1">
      <alignment horizontal="center" vertical="center" textRotation="90" wrapText="1" readingOrder="1"/>
      <protection locked="0"/>
    </xf>
    <xf numFmtId="0" fontId="24" fillId="0" borderId="0" xfId="0" applyFont="1" applyAlignment="1">
      <alignment horizontal="left" wrapText="1"/>
    </xf>
    <xf numFmtId="167" fontId="24" fillId="0" borderId="0" xfId="0" applyNumberFormat="1" applyFont="1" applyAlignment="1" applyProtection="1">
      <alignment horizontal="left" wrapText="1"/>
      <protection locked="0"/>
    </xf>
    <xf numFmtId="167" fontId="19" fillId="0" borderId="0" xfId="0" applyNumberFormat="1" applyFont="1" applyAlignment="1" applyProtection="1">
      <alignment horizontal="center" vertical="center" wrapText="1" readingOrder="1"/>
      <protection locked="0"/>
    </xf>
    <xf numFmtId="0" fontId="23" fillId="0" borderId="0" xfId="0" applyFont="1" applyAlignment="1">
      <alignment horizontal="center" vertical="center"/>
    </xf>
    <xf numFmtId="167" fontId="23" fillId="5" borderId="0" xfId="0" applyNumberFormat="1" applyFont="1" applyFill="1" applyAlignment="1" applyProtection="1">
      <alignment horizontal="center" vertical="center" wrapText="1" readingOrder="1"/>
      <protection locked="0"/>
    </xf>
    <xf numFmtId="167" fontId="24" fillId="5" borderId="0" xfId="0" applyNumberFormat="1" applyFont="1" applyFill="1" applyAlignment="1" applyProtection="1">
      <alignment horizontal="left" wrapText="1"/>
      <protection locked="0"/>
    </xf>
    <xf numFmtId="168" fontId="24" fillId="0" borderId="0" xfId="0" applyNumberFormat="1" applyFont="1" applyAlignment="1" applyProtection="1">
      <alignment horizontal="left" wrapText="1"/>
      <protection locked="0"/>
    </xf>
    <xf numFmtId="0" fontId="23" fillId="0" borderId="0" xfId="0" applyFont="1" applyAlignment="1">
      <alignment horizontal="center" vertical="center" wrapText="1"/>
    </xf>
    <xf numFmtId="0" fontId="26" fillId="0" borderId="0" xfId="0" applyFont="1" applyAlignment="1">
      <alignment horizontal="left"/>
    </xf>
    <xf numFmtId="168" fontId="22" fillId="5" borderId="0" xfId="0" applyNumberFormat="1" applyFont="1" applyFill="1" applyAlignment="1" applyProtection="1">
      <alignment horizontal="center" vertical="center" wrapText="1" readingOrder="1"/>
      <protection locked="0"/>
    </xf>
    <xf numFmtId="168" fontId="25" fillId="5" borderId="0" xfId="0" applyNumberFormat="1" applyFont="1" applyFill="1" applyAlignment="1" applyProtection="1">
      <alignment horizontal="left" wrapText="1"/>
      <protection locked="0"/>
    </xf>
    <xf numFmtId="0" fontId="22" fillId="0" borderId="0" xfId="0" applyFont="1" applyAlignment="1" applyProtection="1">
      <alignment horizontal="center" vertical="center" wrapText="1" readingOrder="1"/>
      <protection locked="0"/>
    </xf>
    <xf numFmtId="0" fontId="5" fillId="0" borderId="0" xfId="0" applyFont="1" applyAlignment="1">
      <alignment horizontal="center" vertical="center"/>
    </xf>
    <xf numFmtId="0" fontId="24" fillId="0" borderId="3" xfId="0" applyFont="1" applyBorder="1" applyAlignment="1">
      <alignment horizontal="left"/>
    </xf>
    <xf numFmtId="0" fontId="25" fillId="0" borderId="3" xfId="0" applyFont="1" applyBorder="1" applyAlignment="1" applyProtection="1">
      <alignment horizontal="left" wrapText="1"/>
      <protection locked="0"/>
    </xf>
    <xf numFmtId="167" fontId="25" fillId="0" borderId="3" xfId="0" applyNumberFormat="1" applyFont="1" applyBorder="1" applyAlignment="1" applyProtection="1">
      <alignment horizontal="left" wrapText="1"/>
      <protection locked="0"/>
    </xf>
    <xf numFmtId="168" fontId="25" fillId="0" borderId="3" xfId="0" applyNumberFormat="1" applyFont="1" applyBorder="1" applyAlignment="1" applyProtection="1">
      <alignment horizontal="left" wrapText="1"/>
      <protection locked="0"/>
    </xf>
    <xf numFmtId="0" fontId="24" fillId="0" borderId="3" xfId="0" applyFont="1" applyBorder="1" applyAlignment="1" applyProtection="1">
      <alignment horizontal="left" wrapText="1"/>
      <protection locked="0"/>
    </xf>
    <xf numFmtId="0" fontId="24" fillId="0" borderId="3" xfId="0" applyFont="1" applyBorder="1" applyAlignment="1">
      <alignment horizontal="left" wrapText="1"/>
    </xf>
    <xf numFmtId="167" fontId="24" fillId="0" borderId="3" xfId="0" applyNumberFormat="1" applyFont="1" applyBorder="1" applyAlignment="1" applyProtection="1">
      <alignment horizontal="left" wrapText="1"/>
      <protection locked="0"/>
    </xf>
    <xf numFmtId="168" fontId="22" fillId="0" borderId="0" xfId="0" applyNumberFormat="1" applyFont="1" applyAlignment="1" applyProtection="1">
      <alignment horizontal="center" vertical="center" wrapText="1" readingOrder="1"/>
      <protection locked="0"/>
    </xf>
    <xf numFmtId="0" fontId="24" fillId="0" borderId="23" xfId="0" applyFont="1" applyBorder="1" applyAlignment="1">
      <alignment horizontal="left"/>
    </xf>
    <xf numFmtId="0" fontId="24" fillId="0" borderId="25" xfId="0" applyFont="1" applyBorder="1" applyAlignment="1">
      <alignment horizontal="left"/>
    </xf>
    <xf numFmtId="0" fontId="27" fillId="0" borderId="0" xfId="0" applyFont="1" applyAlignment="1">
      <alignment horizontal="center" vertical="center"/>
    </xf>
    <xf numFmtId="0" fontId="28" fillId="0" borderId="0" xfId="0" applyFont="1" applyAlignment="1" applyProtection="1">
      <alignment horizontal="center" vertical="center" wrapText="1" readingOrder="1"/>
      <protection locked="0"/>
    </xf>
    <xf numFmtId="0" fontId="29" fillId="0" borderId="0" xfId="0" applyFont="1" applyAlignment="1" applyProtection="1">
      <alignment horizontal="center" vertical="center" wrapText="1" readingOrder="1"/>
      <protection locked="0"/>
    </xf>
    <xf numFmtId="10" fontId="0" fillId="0" borderId="0" xfId="0" applyNumberFormat="1"/>
    <xf numFmtId="0" fontId="30" fillId="0" borderId="0" xfId="0" applyFont="1" applyAlignment="1">
      <alignment horizontal="center" vertical="center"/>
    </xf>
    <xf numFmtId="0" fontId="31" fillId="0" borderId="0" xfId="0" applyFont="1" applyAlignment="1" applyProtection="1">
      <alignment horizontal="center" vertical="center" wrapText="1" readingOrder="1"/>
      <protection locked="0"/>
    </xf>
    <xf numFmtId="0" fontId="32" fillId="0" borderId="0" xfId="0" applyFont="1" applyAlignment="1">
      <alignment horizontal="left" vertical="center"/>
    </xf>
    <xf numFmtId="0" fontId="33" fillId="8" borderId="3" xfId="0" applyFont="1" applyFill="1" applyBorder="1" applyAlignment="1" applyProtection="1">
      <alignment horizontal="center" vertical="center" wrapText="1" readingOrder="1"/>
      <protection locked="0"/>
    </xf>
    <xf numFmtId="169" fontId="17" fillId="9" borderId="3" xfId="0" applyNumberFormat="1" applyFont="1" applyFill="1" applyBorder="1" applyAlignment="1" applyProtection="1">
      <alignment horizontal="center" vertical="center" wrapText="1" readingOrder="1"/>
      <protection locked="0"/>
    </xf>
    <xf numFmtId="0" fontId="34" fillId="0" borderId="3" xfId="0" applyFont="1" applyBorder="1" applyAlignment="1">
      <alignment horizontal="center" vertical="center"/>
    </xf>
    <xf numFmtId="0" fontId="35" fillId="3" borderId="10" xfId="0" applyFont="1" applyFill="1" applyBorder="1" applyAlignment="1">
      <alignment horizontal="center" vertical="center"/>
    </xf>
    <xf numFmtId="0" fontId="30" fillId="3" borderId="3" xfId="0" applyFont="1" applyFill="1" applyBorder="1" applyAlignment="1">
      <alignment horizontal="center" vertical="center"/>
    </xf>
    <xf numFmtId="0" fontId="35" fillId="3" borderId="3" xfId="0" applyFont="1" applyFill="1" applyBorder="1" applyAlignment="1">
      <alignment horizontal="center" vertical="center"/>
    </xf>
    <xf numFmtId="0" fontId="36" fillId="0" borderId="1" xfId="0" applyFont="1" applyBorder="1" applyAlignment="1" applyProtection="1">
      <alignment horizontal="center" vertical="center" wrapText="1" readingOrder="1"/>
      <protection locked="0"/>
    </xf>
    <xf numFmtId="0" fontId="37" fillId="0" borderId="3" xfId="0" applyFont="1" applyBorder="1" applyAlignment="1" applyProtection="1">
      <alignment horizontal="center" vertical="center" wrapText="1" readingOrder="1"/>
      <protection locked="0"/>
    </xf>
    <xf numFmtId="0" fontId="36" fillId="0" borderId="3" xfId="0" applyFont="1" applyBorder="1" applyAlignment="1" applyProtection="1">
      <alignment horizontal="center" vertical="center" wrapText="1" readingOrder="1"/>
      <protection locked="0"/>
    </xf>
    <xf numFmtId="0" fontId="38" fillId="10" borderId="13" xfId="0" applyFont="1" applyFill="1" applyBorder="1" applyAlignment="1" applyProtection="1">
      <alignment horizontal="center" vertical="center" wrapText="1" readingOrder="1"/>
      <protection locked="0"/>
    </xf>
    <xf numFmtId="0" fontId="39" fillId="10" borderId="14" xfId="0" applyFont="1" applyFill="1" applyBorder="1" applyAlignment="1" applyProtection="1">
      <alignment vertical="center" wrapText="1" readingOrder="1"/>
      <protection locked="0"/>
    </xf>
    <xf numFmtId="0" fontId="39" fillId="10" borderId="15" xfId="0" applyFont="1" applyFill="1" applyBorder="1" applyAlignment="1" applyProtection="1">
      <alignment vertical="center" wrapText="1" readingOrder="1"/>
      <protection locked="0"/>
    </xf>
    <xf numFmtId="0" fontId="33" fillId="8" borderId="7" xfId="0" applyFont="1" applyFill="1" applyBorder="1" applyAlignment="1" applyProtection="1">
      <alignment horizontal="center" vertical="center" wrapText="1" readingOrder="1"/>
      <protection locked="0"/>
    </xf>
    <xf numFmtId="0" fontId="33" fillId="8" borderId="4" xfId="0" applyFont="1" applyFill="1" applyBorder="1" applyAlignment="1" applyProtection="1">
      <alignment horizontal="center" vertical="center" wrapText="1" readingOrder="1"/>
      <protection locked="0"/>
    </xf>
    <xf numFmtId="0" fontId="40" fillId="10" borderId="33" xfId="0" applyFont="1" applyFill="1" applyBorder="1" applyAlignment="1" applyProtection="1">
      <alignment horizontal="center" vertical="center" wrapText="1" readingOrder="1"/>
      <protection locked="0"/>
    </xf>
    <xf numFmtId="169" fontId="17" fillId="9" borderId="33" xfId="0" applyNumberFormat="1" applyFont="1" applyFill="1" applyBorder="1" applyAlignment="1" applyProtection="1">
      <alignment horizontal="center" vertical="center" wrapText="1" readingOrder="1"/>
      <protection locked="0"/>
    </xf>
    <xf numFmtId="169" fontId="17" fillId="9" borderId="34" xfId="0" applyNumberFormat="1" applyFont="1" applyFill="1" applyBorder="1" applyAlignment="1" applyProtection="1">
      <alignment horizontal="center" vertical="center" wrapText="1" readingOrder="1"/>
      <protection locked="0"/>
    </xf>
    <xf numFmtId="0" fontId="40" fillId="10" borderId="35" xfId="0" applyFont="1" applyFill="1" applyBorder="1" applyAlignment="1" applyProtection="1">
      <alignment horizontal="center" vertical="center" wrapText="1" readingOrder="1"/>
      <protection locked="0"/>
    </xf>
    <xf numFmtId="169" fontId="17" fillId="11" borderId="35" xfId="0" applyNumberFormat="1" applyFont="1" applyFill="1" applyBorder="1" applyAlignment="1" applyProtection="1">
      <alignment horizontal="center" vertical="center" wrapText="1" readingOrder="1"/>
      <protection locked="0"/>
    </xf>
    <xf numFmtId="169" fontId="18" fillId="11" borderId="35" xfId="0" applyNumberFormat="1" applyFont="1" applyFill="1" applyBorder="1" applyAlignment="1" applyProtection="1">
      <alignment horizontal="center" vertical="center" wrapText="1" readingOrder="1"/>
      <protection locked="0"/>
    </xf>
    <xf numFmtId="169" fontId="18" fillId="11" borderId="36" xfId="0" applyNumberFormat="1" applyFont="1" applyFill="1" applyBorder="1" applyAlignment="1" applyProtection="1">
      <alignment horizontal="center" vertical="center" wrapText="1" readingOrder="1"/>
      <protection locked="0"/>
    </xf>
    <xf numFmtId="169" fontId="17" fillId="9" borderId="37" xfId="0" applyNumberFormat="1" applyFont="1" applyFill="1" applyBorder="1" applyAlignment="1" applyProtection="1">
      <alignment horizontal="center" vertical="center" wrapText="1" readingOrder="1"/>
      <protection locked="0"/>
    </xf>
    <xf numFmtId="169" fontId="17" fillId="9" borderId="35" xfId="0" applyNumberFormat="1" applyFont="1" applyFill="1" applyBorder="1" applyAlignment="1" applyProtection="1">
      <alignment horizontal="center" vertical="center" wrapText="1" readingOrder="1"/>
      <protection locked="0"/>
    </xf>
    <xf numFmtId="169" fontId="18" fillId="9" borderId="35" xfId="0" applyNumberFormat="1" applyFont="1" applyFill="1" applyBorder="1" applyAlignment="1" applyProtection="1">
      <alignment horizontal="center" vertical="center" wrapText="1" readingOrder="1"/>
      <protection locked="0"/>
    </xf>
    <xf numFmtId="169" fontId="18" fillId="9" borderId="36" xfId="0" applyNumberFormat="1" applyFont="1" applyFill="1" applyBorder="1" applyAlignment="1" applyProtection="1">
      <alignment horizontal="center" vertical="center" wrapText="1" readingOrder="1"/>
      <protection locked="0"/>
    </xf>
    <xf numFmtId="169" fontId="17" fillId="11" borderId="33" xfId="0" applyNumberFormat="1" applyFont="1" applyFill="1" applyBorder="1" applyAlignment="1" applyProtection="1">
      <alignment horizontal="center" vertical="center" wrapText="1" readingOrder="1"/>
      <protection locked="0"/>
    </xf>
    <xf numFmtId="0" fontId="40" fillId="10" borderId="38" xfId="0" applyFont="1" applyFill="1" applyBorder="1" applyAlignment="1" applyProtection="1">
      <alignment horizontal="center" vertical="center" wrapText="1" readingOrder="1"/>
      <protection locked="0"/>
    </xf>
    <xf numFmtId="0" fontId="40" fillId="10" borderId="39" xfId="0" applyFont="1" applyFill="1" applyBorder="1" applyAlignment="1" applyProtection="1">
      <alignment horizontal="center" vertical="center" wrapText="1" readingOrder="1"/>
      <protection locked="0"/>
    </xf>
    <xf numFmtId="169" fontId="17" fillId="9" borderId="39" xfId="0" applyNumberFormat="1" applyFont="1" applyFill="1" applyBorder="1" applyAlignment="1" applyProtection="1">
      <alignment horizontal="center" vertical="center" wrapText="1" readingOrder="1"/>
      <protection locked="0"/>
    </xf>
    <xf numFmtId="169" fontId="18" fillId="9" borderId="39" xfId="0" applyNumberFormat="1" applyFont="1" applyFill="1" applyBorder="1" applyAlignment="1" applyProtection="1">
      <alignment horizontal="center" vertical="center" wrapText="1" readingOrder="1"/>
      <protection locked="0"/>
    </xf>
    <xf numFmtId="169" fontId="18" fillId="9" borderId="40" xfId="0" applyNumberFormat="1" applyFont="1" applyFill="1" applyBorder="1" applyAlignment="1" applyProtection="1">
      <alignment horizontal="center" vertical="center" wrapText="1" readingOrder="1"/>
      <protection locked="0"/>
    </xf>
    <xf numFmtId="0" fontId="41" fillId="0" borderId="0" xfId="0" applyFont="1"/>
    <xf numFmtId="0" fontId="7" fillId="0" borderId="0" xfId="0" applyFont="1"/>
    <xf numFmtId="0" fontId="42" fillId="0" borderId="0" xfId="0" applyFont="1"/>
    <xf numFmtId="0" fontId="42" fillId="0" borderId="0" xfId="0" applyFont="1" applyAlignment="1">
      <alignment horizontal="right"/>
    </xf>
    <xf numFmtId="0" fontId="7" fillId="0" borderId="0" xfId="0" applyFont="1" applyAlignment="1">
      <alignment horizontal="left" wrapText="1"/>
    </xf>
    <xf numFmtId="0" fontId="43" fillId="0" borderId="0" xfId="0" applyFont="1"/>
    <xf numFmtId="0" fontId="45" fillId="0" borderId="3" xfId="0" applyFont="1" applyBorder="1" applyAlignment="1">
      <alignment horizontal="center"/>
    </xf>
    <xf numFmtId="0" fontId="45" fillId="13" borderId="3" xfId="0" applyFont="1" applyFill="1" applyBorder="1" applyAlignment="1">
      <alignment horizontal="center"/>
    </xf>
    <xf numFmtId="0" fontId="17" fillId="0" borderId="3" xfId="0" applyFont="1" applyBorder="1" applyAlignment="1" applyProtection="1">
      <alignment horizontal="center" vertical="center" wrapText="1" readingOrder="1"/>
      <protection locked="0"/>
    </xf>
    <xf numFmtId="0" fontId="24" fillId="13" borderId="1" xfId="0" applyFont="1" applyFill="1" applyBorder="1" applyAlignment="1" applyProtection="1">
      <alignment horizontal="left" wrapText="1"/>
      <protection locked="0"/>
    </xf>
    <xf numFmtId="168" fontId="25" fillId="13" borderId="1" xfId="0" applyNumberFormat="1" applyFont="1" applyFill="1" applyBorder="1" applyAlignment="1" applyProtection="1">
      <alignment horizontal="left" wrapText="1"/>
      <protection locked="0"/>
    </xf>
    <xf numFmtId="0" fontId="24" fillId="13" borderId="3" xfId="0" applyFont="1" applyFill="1" applyBorder="1" applyAlignment="1" applyProtection="1">
      <alignment horizontal="left" wrapText="1"/>
      <protection locked="0"/>
    </xf>
    <xf numFmtId="168" fontId="24" fillId="13" borderId="3" xfId="0" applyNumberFormat="1" applyFont="1" applyFill="1" applyBorder="1" applyAlignment="1" applyProtection="1">
      <alignment horizontal="left" wrapText="1"/>
      <protection locked="0"/>
    </xf>
    <xf numFmtId="167" fontId="24" fillId="13" borderId="3" xfId="0" applyNumberFormat="1" applyFont="1" applyFill="1" applyBorder="1" applyAlignment="1" applyProtection="1">
      <alignment horizontal="left" wrapText="1"/>
      <protection locked="0"/>
    </xf>
    <xf numFmtId="0" fontId="25" fillId="13" borderId="3" xfId="0" applyFont="1" applyFill="1" applyBorder="1" applyAlignment="1" applyProtection="1">
      <alignment horizontal="left" wrapText="1"/>
      <protection locked="0"/>
    </xf>
    <xf numFmtId="0" fontId="24" fillId="13" borderId="3" xfId="0" applyFont="1" applyFill="1" applyBorder="1" applyAlignment="1">
      <alignment horizontal="left"/>
    </xf>
    <xf numFmtId="0" fontId="14" fillId="13" borderId="3" xfId="0" applyFont="1" applyFill="1" applyBorder="1" applyAlignment="1" applyProtection="1">
      <alignment horizontal="center" vertical="center" wrapText="1" readingOrder="1"/>
      <protection locked="0"/>
    </xf>
    <xf numFmtId="165" fontId="13" fillId="13" borderId="3" xfId="0" applyNumberFormat="1" applyFont="1" applyFill="1" applyBorder="1" applyAlignment="1" applyProtection="1">
      <alignment horizontal="center" vertical="center" wrapText="1" readingOrder="1"/>
      <protection locked="0"/>
    </xf>
    <xf numFmtId="165" fontId="11" fillId="13" borderId="3" xfId="0" applyNumberFormat="1" applyFont="1" applyFill="1" applyBorder="1" applyAlignment="1" applyProtection="1">
      <alignment horizontal="center" vertical="center" wrapText="1"/>
      <protection locked="0"/>
    </xf>
    <xf numFmtId="165" fontId="11" fillId="13" borderId="3" xfId="0" applyNumberFormat="1" applyFont="1" applyFill="1" applyBorder="1" applyAlignment="1">
      <alignment horizontal="center" vertical="center"/>
    </xf>
    <xf numFmtId="0" fontId="14" fillId="0" borderId="0" xfId="0" applyFont="1" applyAlignment="1" applyProtection="1">
      <alignment horizontal="center" vertical="center" wrapText="1" readingOrder="1"/>
      <protection locked="0"/>
    </xf>
    <xf numFmtId="0" fontId="16" fillId="13" borderId="3" xfId="0" applyFont="1" applyFill="1" applyBorder="1" applyAlignment="1" applyProtection="1">
      <alignment horizontal="center" vertical="center" wrapText="1" readingOrder="1"/>
      <protection locked="0"/>
    </xf>
    <xf numFmtId="0" fontId="48" fillId="0" borderId="0" xfId="0" applyFont="1" applyAlignment="1">
      <alignment horizontal="center" vertical="center" wrapText="1"/>
    </xf>
    <xf numFmtId="0" fontId="16" fillId="0" borderId="0" xfId="0" applyFont="1"/>
    <xf numFmtId="0" fontId="11" fillId="0" borderId="3" xfId="0" applyFont="1" applyBorder="1" applyAlignment="1">
      <alignment horizontal="center" wrapText="1"/>
    </xf>
    <xf numFmtId="0" fontId="50" fillId="0" borderId="3" xfId="0" applyFont="1" applyBorder="1" applyAlignment="1">
      <alignment horizontal="center" vertical="center" wrapText="1"/>
    </xf>
    <xf numFmtId="164" fontId="47" fillId="0" borderId="3" xfId="0" applyNumberFormat="1" applyFont="1" applyBorder="1" applyAlignment="1">
      <alignment horizontal="center" vertical="center" wrapText="1"/>
    </xf>
    <xf numFmtId="0" fontId="51" fillId="0" borderId="3" xfId="0" applyFont="1" applyBorder="1" applyAlignment="1">
      <alignment horizontal="left" vertical="center" wrapText="1"/>
    </xf>
    <xf numFmtId="0" fontId="47" fillId="0" borderId="3" xfId="0" applyFont="1" applyBorder="1" applyAlignment="1">
      <alignment horizontal="left" vertical="center" wrapText="1"/>
    </xf>
    <xf numFmtId="165" fontId="47" fillId="0" borderId="3" xfId="0" applyNumberFormat="1" applyFont="1" applyBorder="1" applyAlignment="1">
      <alignment horizontal="center" vertical="center" wrapText="1"/>
    </xf>
    <xf numFmtId="0" fontId="51" fillId="0" borderId="3" xfId="0" applyFont="1" applyBorder="1" applyAlignment="1">
      <alignment vertical="center" wrapText="1"/>
    </xf>
    <xf numFmtId="0" fontId="47" fillId="0" borderId="0" xfId="0" applyFont="1" applyAlignment="1">
      <alignment horizontal="center" vertical="center" wrapText="1"/>
    </xf>
    <xf numFmtId="0" fontId="51" fillId="0" borderId="0" xfId="0" applyFont="1" applyAlignment="1">
      <alignment horizontal="center" vertical="center" wrapText="1"/>
    </xf>
    <xf numFmtId="0" fontId="53" fillId="0" borderId="3" xfId="0" applyFont="1" applyBorder="1" applyAlignment="1">
      <alignment horizontal="center" vertical="center" wrapText="1"/>
    </xf>
    <xf numFmtId="0" fontId="47" fillId="0" borderId="3" xfId="0" applyFont="1" applyBorder="1" applyAlignment="1">
      <alignment horizontal="center" vertical="center" wrapText="1"/>
    </xf>
    <xf numFmtId="0" fontId="54" fillId="0" borderId="7" xfId="0" applyFont="1" applyBorder="1" applyAlignment="1" applyProtection="1">
      <alignment horizontal="center" vertical="center" wrapText="1" readingOrder="1"/>
      <protection locked="0"/>
    </xf>
    <xf numFmtId="0" fontId="54" fillId="0" borderId="8" xfId="0" applyFont="1" applyBorder="1" applyAlignment="1" applyProtection="1">
      <alignment horizontal="center" vertical="center" wrapText="1" readingOrder="1"/>
      <protection locked="0"/>
    </xf>
    <xf numFmtId="166" fontId="57" fillId="2" borderId="7" xfId="0" applyNumberFormat="1" applyFont="1" applyFill="1" applyBorder="1" applyAlignment="1" applyProtection="1">
      <alignment horizontal="center" vertical="center" wrapText="1" readingOrder="1"/>
      <protection locked="0"/>
    </xf>
    <xf numFmtId="166" fontId="57" fillId="2" borderId="3" xfId="0" applyNumberFormat="1" applyFont="1" applyFill="1" applyBorder="1" applyAlignment="1" applyProtection="1">
      <alignment horizontal="center" vertical="center" wrapText="1" readingOrder="1"/>
      <protection locked="0"/>
    </xf>
    <xf numFmtId="166" fontId="57" fillId="2" borderId="4" xfId="0" applyNumberFormat="1" applyFont="1" applyFill="1" applyBorder="1" applyAlignment="1" applyProtection="1">
      <alignment horizontal="center" vertical="center" wrapText="1" readingOrder="1"/>
      <protection locked="0"/>
    </xf>
    <xf numFmtId="166" fontId="57" fillId="0" borderId="10" xfId="0" applyNumberFormat="1" applyFont="1" applyBorder="1" applyAlignment="1" applyProtection="1">
      <alignment horizontal="center" vertical="center" wrapText="1" readingOrder="1"/>
      <protection locked="0"/>
    </xf>
    <xf numFmtId="166" fontId="57" fillId="0" borderId="3" xfId="0" applyNumberFormat="1" applyFont="1" applyBorder="1" applyAlignment="1" applyProtection="1">
      <alignment horizontal="center" vertical="center" wrapText="1" readingOrder="1"/>
      <protection locked="0"/>
    </xf>
    <xf numFmtId="166" fontId="57" fillId="0" borderId="4" xfId="0" applyNumberFormat="1" applyFont="1" applyBorder="1" applyAlignment="1" applyProtection="1">
      <alignment horizontal="center" vertical="center" wrapText="1" readingOrder="1"/>
      <protection locked="0"/>
    </xf>
    <xf numFmtId="166" fontId="56" fillId="2" borderId="7" xfId="0" applyNumberFormat="1" applyFont="1" applyFill="1" applyBorder="1" applyAlignment="1" applyProtection="1">
      <alignment horizontal="center" vertical="center" wrapText="1" readingOrder="1"/>
      <protection locked="0"/>
    </xf>
    <xf numFmtId="166" fontId="56" fillId="2" borderId="3" xfId="0" applyNumberFormat="1" applyFont="1" applyFill="1" applyBorder="1" applyAlignment="1" applyProtection="1">
      <alignment horizontal="center" vertical="center" wrapText="1" readingOrder="1"/>
      <protection locked="0"/>
    </xf>
    <xf numFmtId="166" fontId="56" fillId="2" borderId="4" xfId="0" applyNumberFormat="1" applyFont="1" applyFill="1" applyBorder="1" applyAlignment="1" applyProtection="1">
      <alignment horizontal="center" vertical="center" wrapText="1" readingOrder="1"/>
      <protection locked="0"/>
    </xf>
    <xf numFmtId="166" fontId="56" fillId="0" borderId="10" xfId="0" applyNumberFormat="1" applyFont="1" applyBorder="1" applyAlignment="1" applyProtection="1">
      <alignment horizontal="center" vertical="center" wrapText="1" readingOrder="1"/>
      <protection locked="0"/>
    </xf>
    <xf numFmtId="166" fontId="56" fillId="0" borderId="3" xfId="0" applyNumberFormat="1" applyFont="1" applyBorder="1" applyAlignment="1" applyProtection="1">
      <alignment horizontal="center" vertical="center" wrapText="1" readingOrder="1"/>
      <protection locked="0"/>
    </xf>
    <xf numFmtId="166" fontId="56" fillId="0" borderId="4" xfId="0" applyNumberFormat="1" applyFont="1" applyBorder="1" applyAlignment="1" applyProtection="1">
      <alignment horizontal="center" vertical="center" wrapText="1" readingOrder="1"/>
      <protection locked="0"/>
    </xf>
    <xf numFmtId="166" fontId="57" fillId="2" borderId="8" xfId="0" applyNumberFormat="1" applyFont="1" applyFill="1" applyBorder="1" applyAlignment="1" applyProtection="1">
      <alignment horizontal="center" vertical="center" wrapText="1" readingOrder="1"/>
      <protection locked="0"/>
    </xf>
    <xf numFmtId="166" fontId="57" fillId="2" borderId="5" xfId="0" applyNumberFormat="1" applyFont="1" applyFill="1" applyBorder="1" applyAlignment="1" applyProtection="1">
      <alignment horizontal="center" vertical="center" wrapText="1" readingOrder="1"/>
      <protection locked="0"/>
    </xf>
    <xf numFmtId="166" fontId="57" fillId="2" borderId="6" xfId="0" applyNumberFormat="1" applyFont="1" applyFill="1" applyBorder="1" applyAlignment="1" applyProtection="1">
      <alignment horizontal="center" vertical="center" wrapText="1" readingOrder="1"/>
      <protection locked="0"/>
    </xf>
    <xf numFmtId="166" fontId="57" fillId="0" borderId="11" xfId="0" applyNumberFormat="1" applyFont="1" applyBorder="1" applyAlignment="1" applyProtection="1">
      <alignment horizontal="center" vertical="center" wrapText="1" readingOrder="1"/>
      <protection locked="0"/>
    </xf>
    <xf numFmtId="166" fontId="57" fillId="0" borderId="5" xfId="0" applyNumberFormat="1" applyFont="1" applyBorder="1" applyAlignment="1" applyProtection="1">
      <alignment horizontal="center" vertical="center" wrapText="1" readingOrder="1"/>
      <protection locked="0"/>
    </xf>
    <xf numFmtId="166" fontId="57" fillId="0" borderId="6" xfId="0" applyNumberFormat="1" applyFont="1" applyBorder="1" applyAlignment="1" applyProtection="1">
      <alignment horizontal="center" vertical="center" wrapText="1" readingOrder="1"/>
      <protection locked="0"/>
    </xf>
    <xf numFmtId="0" fontId="58" fillId="0" borderId="3" xfId="0" applyFont="1" applyBorder="1" applyAlignment="1" applyProtection="1">
      <alignment horizontal="center" vertical="center" wrapText="1" readingOrder="1"/>
      <protection locked="0"/>
    </xf>
    <xf numFmtId="168" fontId="19" fillId="0" borderId="3" xfId="0" applyNumberFormat="1" applyFont="1" applyBorder="1" applyAlignment="1" applyProtection="1">
      <alignment horizontal="center" vertical="center" wrapText="1" readingOrder="1"/>
      <protection locked="0"/>
    </xf>
    <xf numFmtId="167" fontId="19" fillId="0" borderId="3" xfId="0" applyNumberFormat="1" applyFont="1" applyBorder="1" applyAlignment="1" applyProtection="1">
      <alignment horizontal="center" vertical="center" wrapText="1" readingOrder="1"/>
      <protection locked="0"/>
    </xf>
    <xf numFmtId="0" fontId="10" fillId="0" borderId="19" xfId="2" applyFont="1" applyBorder="1" applyAlignment="1" applyProtection="1">
      <alignment horizontal="center" vertical="center" wrapText="1" readingOrder="1"/>
      <protection locked="0"/>
    </xf>
    <xf numFmtId="0" fontId="10" fillId="0" borderId="44" xfId="2" applyFont="1" applyBorder="1" applyAlignment="1" applyProtection="1">
      <alignment horizontal="center" vertical="center" wrapText="1" readingOrder="1"/>
      <protection locked="0"/>
    </xf>
    <xf numFmtId="0" fontId="10" fillId="0" borderId="45" xfId="2" applyFont="1" applyBorder="1" applyAlignment="1" applyProtection="1">
      <alignment horizontal="center" vertical="center" wrapText="1" readingOrder="1"/>
      <protection locked="0"/>
    </xf>
    <xf numFmtId="0" fontId="10" fillId="0" borderId="46" xfId="2" applyFont="1" applyBorder="1" applyAlignment="1" applyProtection="1">
      <alignment horizontal="center" vertical="center" wrapText="1" readingOrder="1"/>
      <protection locked="0"/>
    </xf>
    <xf numFmtId="0" fontId="0" fillId="0" borderId="0" xfId="0" applyAlignment="1">
      <alignment horizontal="center" vertical="center"/>
    </xf>
    <xf numFmtId="0" fontId="61" fillId="0" borderId="0" xfId="0" applyFont="1"/>
    <xf numFmtId="0" fontId="0" fillId="0" borderId="0" xfId="0" applyAlignment="1">
      <alignment horizontal="right"/>
    </xf>
    <xf numFmtId="0" fontId="10" fillId="0" borderId="64" xfId="2" applyFont="1" applyBorder="1" applyAlignment="1" applyProtection="1">
      <alignment horizontal="center" vertical="center" wrapText="1" readingOrder="1"/>
      <protection locked="0"/>
    </xf>
    <xf numFmtId="0" fontId="62" fillId="13" borderId="48" xfId="1" applyFont="1" applyFill="1" applyBorder="1" applyAlignment="1">
      <alignment horizontal="center" vertical="center"/>
    </xf>
    <xf numFmtId="0" fontId="5" fillId="5" borderId="51" xfId="0" applyFont="1" applyFill="1" applyBorder="1" applyAlignment="1" applyProtection="1">
      <alignment horizontal="center" vertical="center" wrapText="1" readingOrder="1"/>
      <protection locked="0"/>
    </xf>
    <xf numFmtId="0" fontId="5" fillId="5" borderId="50" xfId="0" applyFont="1" applyFill="1" applyBorder="1" applyAlignment="1" applyProtection="1">
      <alignment horizontal="center" vertical="center" wrapText="1" readingOrder="1"/>
      <protection locked="0"/>
    </xf>
    <xf numFmtId="0" fontId="5" fillId="5" borderId="59" xfId="0" applyFont="1" applyFill="1" applyBorder="1" applyAlignment="1" applyProtection="1">
      <alignment horizontal="center" vertical="center" wrapText="1" readingOrder="1"/>
      <protection locked="0"/>
    </xf>
    <xf numFmtId="166" fontId="57" fillId="2" borderId="12" xfId="0" applyNumberFormat="1" applyFont="1" applyFill="1" applyBorder="1" applyAlignment="1" applyProtection="1">
      <alignment horizontal="center" vertical="center" wrapText="1" readingOrder="1"/>
      <protection locked="0"/>
    </xf>
    <xf numFmtId="166" fontId="57" fillId="2" borderId="1" xfId="0" applyNumberFormat="1" applyFont="1" applyFill="1" applyBorder="1" applyAlignment="1" applyProtection="1">
      <alignment horizontal="center" vertical="center" wrapText="1" readingOrder="1"/>
      <protection locked="0"/>
    </xf>
    <xf numFmtId="166" fontId="57" fillId="2" borderId="2" xfId="0" applyNumberFormat="1" applyFont="1" applyFill="1" applyBorder="1" applyAlignment="1" applyProtection="1">
      <alignment horizontal="center" vertical="center" wrapText="1" readingOrder="1"/>
      <protection locked="0"/>
    </xf>
    <xf numFmtId="166" fontId="57" fillId="0" borderId="9" xfId="0" applyNumberFormat="1" applyFont="1" applyBorder="1" applyAlignment="1" applyProtection="1">
      <alignment horizontal="center" vertical="center" wrapText="1" readingOrder="1"/>
      <protection locked="0"/>
    </xf>
    <xf numFmtId="166" fontId="57" fillId="0" borderId="1" xfId="0" applyNumberFormat="1" applyFont="1" applyBorder="1" applyAlignment="1" applyProtection="1">
      <alignment horizontal="center" vertical="center" wrapText="1" readingOrder="1"/>
      <protection locked="0"/>
    </xf>
    <xf numFmtId="166" fontId="57" fillId="0" borderId="2" xfId="0" applyNumberFormat="1" applyFont="1" applyBorder="1" applyAlignment="1" applyProtection="1">
      <alignment horizontal="center" vertical="center" wrapText="1" readingOrder="1"/>
      <protection locked="0"/>
    </xf>
    <xf numFmtId="0" fontId="7" fillId="2" borderId="52" xfId="0" applyFont="1" applyFill="1" applyBorder="1" applyAlignment="1" applyProtection="1">
      <alignment horizontal="center" vertical="center" wrapText="1" readingOrder="1"/>
      <protection locked="0"/>
    </xf>
    <xf numFmtId="0" fontId="7" fillId="2" borderId="53" xfId="0" applyFont="1" applyFill="1" applyBorder="1" applyAlignment="1" applyProtection="1">
      <alignment horizontal="center" vertical="center" wrapText="1" readingOrder="1"/>
      <protection locked="0"/>
    </xf>
    <xf numFmtId="0" fontId="7" fillId="2" borderId="54" xfId="0" applyFont="1" applyFill="1" applyBorder="1" applyAlignment="1" applyProtection="1">
      <alignment horizontal="center" vertical="center" wrapText="1" readingOrder="1"/>
      <protection locked="0"/>
    </xf>
    <xf numFmtId="0" fontId="7" fillId="0" borderId="70" xfId="0" applyFont="1" applyBorder="1" applyAlignment="1" applyProtection="1">
      <alignment horizontal="center" vertical="center" wrapText="1" readingOrder="1"/>
      <protection locked="0"/>
    </xf>
    <xf numFmtId="0" fontId="7" fillId="0" borderId="53" xfId="0" applyFont="1" applyBorder="1" applyAlignment="1" applyProtection="1">
      <alignment horizontal="center" vertical="center" wrapText="1" readingOrder="1"/>
      <protection locked="0"/>
    </xf>
    <xf numFmtId="0" fontId="7" fillId="0" borderId="54" xfId="0" applyFont="1" applyBorder="1" applyAlignment="1" applyProtection="1">
      <alignment horizontal="center" vertical="center" wrapText="1" readingOrder="1"/>
      <protection locked="0"/>
    </xf>
    <xf numFmtId="170" fontId="59" fillId="2" borderId="3" xfId="0" applyNumberFormat="1" applyFont="1" applyFill="1" applyBorder="1" applyAlignment="1" applyProtection="1">
      <alignment horizontal="center" vertical="center" wrapText="1" readingOrder="1"/>
      <protection locked="0"/>
    </xf>
    <xf numFmtId="165" fontId="11" fillId="13" borderId="3" xfId="0" applyNumberFormat="1" applyFont="1" applyFill="1" applyBorder="1" applyAlignment="1" applyProtection="1">
      <alignment horizontal="center" vertical="center" wrapText="1" readingOrder="1"/>
      <protection locked="0"/>
    </xf>
    <xf numFmtId="167" fontId="11" fillId="13" borderId="3" xfId="0" applyNumberFormat="1" applyFont="1" applyFill="1" applyBorder="1" applyAlignment="1" applyProtection="1">
      <alignment horizontal="center" vertical="center" wrapText="1" readingOrder="1"/>
      <protection locked="0"/>
    </xf>
    <xf numFmtId="0" fontId="8" fillId="0" borderId="3" xfId="0" applyFont="1" applyBorder="1" applyAlignment="1" applyProtection="1">
      <alignment horizontal="center" vertical="center" wrapText="1" readingOrder="1"/>
      <protection locked="0"/>
    </xf>
    <xf numFmtId="165" fontId="17" fillId="0" borderId="3" xfId="0" applyNumberFormat="1" applyFont="1" applyBorder="1" applyAlignment="1" applyProtection="1">
      <alignment horizontal="center" vertical="center" wrapText="1" readingOrder="1"/>
      <protection locked="0"/>
    </xf>
    <xf numFmtId="170" fontId="1" fillId="13" borderId="0" xfId="0" applyNumberFormat="1" applyFont="1" applyFill="1" applyAlignment="1">
      <alignment horizontal="center" vertical="center"/>
    </xf>
    <xf numFmtId="170" fontId="17" fillId="0" borderId="3" xfId="0" applyNumberFormat="1" applyFont="1" applyBorder="1" applyAlignment="1" applyProtection="1">
      <alignment horizontal="center" vertical="center" wrapText="1" readingOrder="1"/>
      <protection locked="0"/>
    </xf>
    <xf numFmtId="170" fontId="4" fillId="0" borderId="0" xfId="0" applyNumberFormat="1" applyFont="1" applyAlignment="1" applyProtection="1">
      <alignment horizontal="center" vertical="center" wrapText="1" readingOrder="1"/>
      <protection locked="0"/>
    </xf>
    <xf numFmtId="0" fontId="10" fillId="0" borderId="48" xfId="2" applyFont="1" applyBorder="1" applyAlignment="1" applyProtection="1">
      <alignment horizontal="center" vertical="center" wrapText="1" readingOrder="1"/>
      <protection locked="0"/>
    </xf>
    <xf numFmtId="0" fontId="64" fillId="3" borderId="19" xfId="0" applyFont="1" applyFill="1" applyBorder="1" applyAlignment="1">
      <alignment horizontal="left" vertical="center"/>
    </xf>
    <xf numFmtId="0" fontId="64" fillId="3" borderId="20" xfId="0" applyFont="1" applyFill="1" applyBorder="1" applyAlignment="1">
      <alignment horizontal="left" vertical="center"/>
    </xf>
    <xf numFmtId="0" fontId="64" fillId="3" borderId="21" xfId="0" applyFont="1" applyFill="1" applyBorder="1" applyAlignment="1">
      <alignment horizontal="left" vertical="center"/>
    </xf>
    <xf numFmtId="0" fontId="65" fillId="0" borderId="25" xfId="0" applyFont="1" applyBorder="1"/>
    <xf numFmtId="170" fontId="0" fillId="0" borderId="0" xfId="0" applyNumberFormat="1"/>
    <xf numFmtId="0" fontId="7" fillId="0" borderId="21" xfId="0" applyFont="1" applyBorder="1" applyAlignment="1" applyProtection="1">
      <alignment horizontal="center" vertical="center" wrapText="1" readingOrder="1"/>
      <protection locked="0"/>
    </xf>
    <xf numFmtId="0" fontId="62" fillId="0" borderId="0" xfId="0" applyFont="1"/>
    <xf numFmtId="170" fontId="62" fillId="0" borderId="3" xfId="0" applyNumberFormat="1" applyFont="1" applyBorder="1" applyAlignment="1">
      <alignment horizontal="center"/>
    </xf>
    <xf numFmtId="170" fontId="62" fillId="16" borderId="3" xfId="0" applyNumberFormat="1" applyFont="1" applyFill="1" applyBorder="1" applyAlignment="1">
      <alignment horizontal="center"/>
    </xf>
    <xf numFmtId="170" fontId="62" fillId="16" borderId="7" xfId="0" applyNumberFormat="1" applyFont="1" applyFill="1" applyBorder="1" applyAlignment="1">
      <alignment horizontal="center"/>
    </xf>
    <xf numFmtId="170" fontId="62" fillId="0" borderId="4" xfId="0" applyNumberFormat="1" applyFont="1" applyBorder="1" applyAlignment="1">
      <alignment horizontal="center"/>
    </xf>
    <xf numFmtId="170" fontId="62" fillId="16" borderId="8" xfId="0" applyNumberFormat="1" applyFont="1" applyFill="1" applyBorder="1" applyAlignment="1">
      <alignment horizontal="center"/>
    </xf>
    <xf numFmtId="170" fontId="62" fillId="16" borderId="5" xfId="0" applyNumberFormat="1" applyFont="1" applyFill="1" applyBorder="1" applyAlignment="1">
      <alignment horizontal="center"/>
    </xf>
    <xf numFmtId="170" fontId="62" fillId="0" borderId="5" xfId="0" applyNumberFormat="1" applyFont="1" applyBorder="1" applyAlignment="1">
      <alignment horizontal="center"/>
    </xf>
    <xf numFmtId="170" fontId="62" fillId="0" borderId="6" xfId="0" applyNumberFormat="1" applyFont="1" applyBorder="1" applyAlignment="1">
      <alignment horizontal="center"/>
    </xf>
    <xf numFmtId="170" fontId="62" fillId="16" borderId="17" xfId="0" applyNumberFormat="1" applyFont="1" applyFill="1" applyBorder="1" applyAlignment="1">
      <alignment horizontal="center"/>
    </xf>
    <xf numFmtId="170" fontId="62" fillId="16" borderId="18" xfId="0" applyNumberFormat="1" applyFont="1" applyFill="1" applyBorder="1" applyAlignment="1">
      <alignment horizontal="center"/>
    </xf>
    <xf numFmtId="170" fontId="62" fillId="0" borderId="7" xfId="0" applyNumberFormat="1" applyFont="1" applyBorder="1" applyAlignment="1">
      <alignment horizontal="center"/>
    </xf>
    <xf numFmtId="170" fontId="62" fillId="0" borderId="8" xfId="0" applyNumberFormat="1" applyFont="1" applyBorder="1" applyAlignment="1">
      <alignment horizontal="center"/>
    </xf>
    <xf numFmtId="170" fontId="62" fillId="0" borderId="14" xfId="0" applyNumberFormat="1" applyFont="1" applyBorder="1" applyAlignment="1">
      <alignment horizontal="center"/>
    </xf>
    <xf numFmtId="170" fontId="62" fillId="0" borderId="15" xfId="0" applyNumberFormat="1" applyFont="1" applyBorder="1" applyAlignment="1">
      <alignment horizontal="center"/>
    </xf>
    <xf numFmtId="170" fontId="62" fillId="0" borderId="73" xfId="0" applyNumberFormat="1" applyFont="1" applyBorder="1" applyAlignment="1">
      <alignment horizontal="center"/>
    </xf>
    <xf numFmtId="170" fontId="62" fillId="0" borderId="10" xfId="0" applyNumberFormat="1" applyFont="1" applyBorder="1" applyAlignment="1">
      <alignment horizontal="center"/>
    </xf>
    <xf numFmtId="170" fontId="62" fillId="0" borderId="11" xfId="0" applyNumberFormat="1" applyFont="1" applyBorder="1" applyAlignment="1">
      <alignment horizontal="center"/>
    </xf>
    <xf numFmtId="0" fontId="7" fillId="0" borderId="62" xfId="0" applyFont="1" applyBorder="1" applyAlignment="1" applyProtection="1">
      <alignment horizontal="center" vertical="center" wrapText="1" readingOrder="1"/>
      <protection locked="0"/>
    </xf>
    <xf numFmtId="0" fontId="7" fillId="0" borderId="31" xfId="0" applyFont="1" applyBorder="1" applyAlignment="1" applyProtection="1">
      <alignment horizontal="center" vertical="center" wrapText="1" readingOrder="1"/>
      <protection locked="0"/>
    </xf>
    <xf numFmtId="0" fontId="7" fillId="0" borderId="48" xfId="0" applyFont="1" applyBorder="1" applyAlignment="1" applyProtection="1">
      <alignment horizontal="center" vertical="center" wrapText="1" readingOrder="1"/>
      <protection locked="0"/>
    </xf>
    <xf numFmtId="170" fontId="62" fillId="16" borderId="12" xfId="0" applyNumberFormat="1" applyFont="1" applyFill="1" applyBorder="1" applyAlignment="1">
      <alignment horizontal="center"/>
    </xf>
    <xf numFmtId="170" fontId="62" fillId="16" borderId="1" xfId="0" applyNumberFormat="1" applyFont="1" applyFill="1" applyBorder="1" applyAlignment="1">
      <alignment horizontal="center"/>
    </xf>
    <xf numFmtId="170" fontId="62" fillId="16" borderId="22" xfId="0" applyNumberFormat="1" applyFont="1" applyFill="1" applyBorder="1" applyAlignment="1">
      <alignment horizontal="center"/>
    </xf>
    <xf numFmtId="170" fontId="62" fillId="0" borderId="12" xfId="0" applyNumberFormat="1" applyFont="1" applyBorder="1" applyAlignment="1">
      <alignment horizontal="center"/>
    </xf>
    <xf numFmtId="170" fontId="62" fillId="0" borderId="1" xfId="0" applyNumberFormat="1" applyFont="1" applyBorder="1" applyAlignment="1">
      <alignment horizontal="center"/>
    </xf>
    <xf numFmtId="170" fontId="62" fillId="0" borderId="2" xfId="0" applyNumberFormat="1" applyFont="1" applyBorder="1" applyAlignment="1">
      <alignment horizontal="center"/>
    </xf>
    <xf numFmtId="0" fontId="7" fillId="16" borderId="19" xfId="0" applyFont="1" applyFill="1" applyBorder="1" applyAlignment="1" applyProtection="1">
      <alignment horizontal="center" vertical="center" wrapText="1" readingOrder="1"/>
      <protection locked="0"/>
    </xf>
    <xf numFmtId="0" fontId="7" fillId="16" borderId="41" xfId="0" applyFont="1" applyFill="1" applyBorder="1" applyAlignment="1" applyProtection="1">
      <alignment horizontal="center" vertical="center" wrapText="1" readingOrder="1"/>
      <protection locked="0"/>
    </xf>
    <xf numFmtId="0" fontId="7" fillId="16" borderId="48" xfId="0" applyFont="1" applyFill="1" applyBorder="1" applyAlignment="1" applyProtection="1">
      <alignment horizontal="center" vertical="center" wrapText="1" readingOrder="1"/>
      <protection locked="0"/>
    </xf>
    <xf numFmtId="0" fontId="7" fillId="16" borderId="31" xfId="0" applyFont="1" applyFill="1" applyBorder="1" applyAlignment="1" applyProtection="1">
      <alignment horizontal="center" vertical="center" wrapText="1" readingOrder="1"/>
      <protection locked="0"/>
    </xf>
    <xf numFmtId="170" fontId="62" fillId="16" borderId="13" xfId="0" applyNumberFormat="1" applyFont="1" applyFill="1" applyBorder="1" applyAlignment="1">
      <alignment horizontal="center"/>
    </xf>
    <xf numFmtId="170" fontId="62" fillId="16" borderId="14" xfId="0" applyNumberFormat="1" applyFont="1" applyFill="1" applyBorder="1" applyAlignment="1">
      <alignment horizontal="center"/>
    </xf>
    <xf numFmtId="170" fontId="62" fillId="16" borderId="15" xfId="0" applyNumberFormat="1" applyFont="1" applyFill="1" applyBorder="1" applyAlignment="1">
      <alignment horizontal="center"/>
    </xf>
    <xf numFmtId="170" fontId="62" fillId="16" borderId="4" xfId="0" applyNumberFormat="1" applyFont="1" applyFill="1" applyBorder="1" applyAlignment="1">
      <alignment horizontal="center"/>
    </xf>
    <xf numFmtId="170" fontId="62" fillId="16" borderId="6" xfId="0" applyNumberFormat="1" applyFont="1" applyFill="1" applyBorder="1" applyAlignment="1">
      <alignment horizontal="center"/>
    </xf>
    <xf numFmtId="170" fontId="62" fillId="0" borderId="41" xfId="0" applyNumberFormat="1" applyFont="1" applyBorder="1" applyAlignment="1">
      <alignment horizontal="center" vertical="center"/>
    </xf>
    <xf numFmtId="170" fontId="62" fillId="0" borderId="50" xfId="0" applyNumberFormat="1" applyFont="1" applyBorder="1" applyAlignment="1">
      <alignment horizontal="center" vertical="center"/>
    </xf>
    <xf numFmtId="170" fontId="62" fillId="0" borderId="31" xfId="0" applyNumberFormat="1" applyFont="1" applyBorder="1" applyAlignment="1">
      <alignment horizontal="center" vertical="center"/>
    </xf>
    <xf numFmtId="170" fontId="62" fillId="0" borderId="19" xfId="0" applyNumberFormat="1" applyFont="1" applyBorder="1" applyAlignment="1">
      <alignment horizontal="center" vertical="center"/>
    </xf>
    <xf numFmtId="170" fontId="62" fillId="0" borderId="48" xfId="0" applyNumberFormat="1" applyFont="1" applyBorder="1" applyAlignment="1">
      <alignment horizontal="center" vertical="center"/>
    </xf>
    <xf numFmtId="170" fontId="62" fillId="0" borderId="21" xfId="0" applyNumberFormat="1" applyFont="1" applyBorder="1" applyAlignment="1">
      <alignment horizontal="center" vertical="center"/>
    </xf>
    <xf numFmtId="170" fontId="62" fillId="0" borderId="51" xfId="0" applyNumberFormat="1" applyFont="1" applyBorder="1" applyAlignment="1">
      <alignment horizontal="center" vertical="center"/>
    </xf>
    <xf numFmtId="170" fontId="62" fillId="0" borderId="47" xfId="0" applyNumberFormat="1" applyFont="1" applyBorder="1" applyAlignment="1">
      <alignment horizontal="center" vertical="center"/>
    </xf>
    <xf numFmtId="170" fontId="62" fillId="0" borderId="59" xfId="0" applyNumberFormat="1" applyFont="1" applyBorder="1" applyAlignment="1">
      <alignment horizontal="center" vertical="center"/>
    </xf>
    <xf numFmtId="170" fontId="62" fillId="0" borderId="0" xfId="0" applyNumberFormat="1" applyFont="1" applyAlignment="1">
      <alignment horizontal="center"/>
    </xf>
    <xf numFmtId="0" fontId="41" fillId="5" borderId="0" xfId="2" applyFill="1"/>
    <xf numFmtId="0" fontId="41" fillId="0" borderId="0" xfId="2"/>
    <xf numFmtId="0" fontId="0" fillId="5" borderId="0" xfId="0" applyFill="1"/>
    <xf numFmtId="0" fontId="43" fillId="0" borderId="0" xfId="2" applyFont="1"/>
    <xf numFmtId="0" fontId="0" fillId="0" borderId="0" xfId="0" quotePrefix="1"/>
    <xf numFmtId="0" fontId="66" fillId="5" borderId="0" xfId="2" applyFont="1" applyFill="1"/>
    <xf numFmtId="0" fontId="41" fillId="17" borderId="0" xfId="2" applyFill="1"/>
    <xf numFmtId="0" fontId="0" fillId="17" borderId="0" xfId="0" applyFill="1"/>
    <xf numFmtId="166" fontId="1" fillId="0" borderId="0" xfId="0" applyNumberFormat="1" applyFont="1" applyAlignment="1" applyProtection="1">
      <alignment horizontal="center" vertical="center" wrapText="1" readingOrder="1"/>
      <protection locked="0"/>
    </xf>
    <xf numFmtId="0" fontId="41" fillId="12" borderId="0" xfId="2" applyFill="1"/>
    <xf numFmtId="0" fontId="0" fillId="12" borderId="0" xfId="0" applyFill="1"/>
    <xf numFmtId="0" fontId="0" fillId="0" borderId="0" xfId="2" applyFont="1"/>
    <xf numFmtId="0" fontId="41" fillId="18" borderId="0" xfId="2" applyFill="1"/>
    <xf numFmtId="0" fontId="67" fillId="0" borderId="0" xfId="0" applyFont="1"/>
    <xf numFmtId="0" fontId="68" fillId="19" borderId="0" xfId="0" applyFont="1" applyFill="1"/>
    <xf numFmtId="0" fontId="69" fillId="0" borderId="0" xfId="0" applyFont="1"/>
    <xf numFmtId="0" fontId="70" fillId="0" borderId="0" xfId="0" applyFont="1"/>
    <xf numFmtId="0" fontId="71" fillId="0" borderId="0" xfId="0" applyFont="1"/>
    <xf numFmtId="0" fontId="72" fillId="0" borderId="0" xfId="0" applyFont="1"/>
    <xf numFmtId="0" fontId="73" fillId="0" borderId="0" xfId="0" applyFont="1"/>
    <xf numFmtId="0" fontId="47" fillId="0" borderId="3" xfId="0" applyFont="1" applyBorder="1" applyAlignment="1">
      <alignment horizontal="left" vertical="center" wrapText="1"/>
    </xf>
    <xf numFmtId="0" fontId="47" fillId="0" borderId="17" xfId="0" applyFont="1" applyBorder="1" applyAlignment="1">
      <alignment horizontal="left" vertical="center" wrapText="1"/>
    </xf>
    <xf numFmtId="0" fontId="47" fillId="0" borderId="30" xfId="0" applyFont="1" applyBorder="1" applyAlignment="1">
      <alignment horizontal="left" vertical="center" wrapText="1"/>
    </xf>
    <xf numFmtId="0" fontId="47" fillId="0" borderId="10" xfId="0" applyFont="1" applyBorder="1" applyAlignment="1">
      <alignment horizontal="left" vertical="center" wrapText="1"/>
    </xf>
    <xf numFmtId="0" fontId="49" fillId="14" borderId="22" xfId="0" applyFont="1" applyFill="1" applyBorder="1" applyAlignment="1">
      <alignment horizontal="center" vertical="center"/>
    </xf>
    <xf numFmtId="0" fontId="49" fillId="14" borderId="29" xfId="0" applyFont="1" applyFill="1" applyBorder="1" applyAlignment="1">
      <alignment horizontal="center" vertical="center"/>
    </xf>
    <xf numFmtId="0" fontId="49" fillId="14" borderId="9" xfId="0" applyFont="1" applyFill="1" applyBorder="1" applyAlignment="1">
      <alignment horizontal="center" vertical="center"/>
    </xf>
    <xf numFmtId="0" fontId="49" fillId="14" borderId="17" xfId="0" applyFont="1" applyFill="1" applyBorder="1" applyAlignment="1" applyProtection="1">
      <alignment horizontal="center" vertical="center" wrapText="1" readingOrder="1"/>
      <protection locked="0"/>
    </xf>
    <xf numFmtId="0" fontId="49" fillId="14" borderId="30" xfId="0" applyFont="1" applyFill="1" applyBorder="1" applyAlignment="1" applyProtection="1">
      <alignment horizontal="center" vertical="center" wrapText="1" readingOrder="1"/>
      <protection locked="0"/>
    </xf>
    <xf numFmtId="0" fontId="49" fillId="14" borderId="10" xfId="0" applyFont="1" applyFill="1" applyBorder="1" applyAlignment="1" applyProtection="1">
      <alignment horizontal="center" vertical="center" wrapText="1" readingOrder="1"/>
      <protection locked="0"/>
    </xf>
    <xf numFmtId="0" fontId="52" fillId="0" borderId="17" xfId="0" applyFont="1" applyBorder="1" applyAlignment="1">
      <alignment horizontal="center" vertical="center" wrapText="1"/>
    </xf>
    <xf numFmtId="0" fontId="52" fillId="0" borderId="10" xfId="0" applyFont="1" applyBorder="1" applyAlignment="1">
      <alignment horizontal="center" vertical="center" wrapText="1"/>
    </xf>
    <xf numFmtId="0" fontId="49" fillId="14" borderId="3" xfId="0" applyFont="1" applyFill="1" applyBorder="1" applyAlignment="1">
      <alignment horizontal="center" vertical="center"/>
    </xf>
    <xf numFmtId="0" fontId="47" fillId="0" borderId="3" xfId="0" applyFont="1" applyBorder="1" applyAlignment="1">
      <alignment horizontal="center" vertical="center" wrapText="1"/>
    </xf>
    <xf numFmtId="0" fontId="47" fillId="0" borderId="17" xfId="0" applyFont="1" applyBorder="1" applyAlignment="1">
      <alignment horizontal="center" vertical="center" wrapText="1"/>
    </xf>
    <xf numFmtId="0" fontId="47" fillId="0" borderId="10" xfId="0" applyFont="1" applyBorder="1" applyAlignment="1">
      <alignment horizontal="center" vertical="center" wrapText="1"/>
    </xf>
    <xf numFmtId="0" fontId="49" fillId="0" borderId="0" xfId="0" applyFont="1" applyAlignment="1">
      <alignment horizontal="center"/>
    </xf>
    <xf numFmtId="0" fontId="16" fillId="0" borderId="0" xfId="0" applyFont="1" applyAlignment="1">
      <alignment horizontal="center"/>
    </xf>
    <xf numFmtId="0" fontId="4" fillId="0" borderId="5" xfId="0" applyFont="1" applyBorder="1" applyAlignment="1" applyProtection="1">
      <alignment vertical="center" wrapText="1" readingOrder="1"/>
      <protection locked="0"/>
    </xf>
    <xf numFmtId="0" fontId="4" fillId="0" borderId="5" xfId="0" applyFont="1" applyBorder="1" applyAlignment="1" applyProtection="1">
      <alignment vertical="top" wrapText="1"/>
      <protection locked="0"/>
    </xf>
    <xf numFmtId="0" fontId="4" fillId="0" borderId="18" xfId="0" applyFont="1" applyBorder="1" applyAlignment="1" applyProtection="1">
      <alignment vertical="top" wrapText="1"/>
      <protection locked="0"/>
    </xf>
    <xf numFmtId="0" fontId="4" fillId="0" borderId="3" xfId="0" applyFont="1" applyBorder="1" applyAlignment="1" applyProtection="1">
      <alignment vertical="center" wrapText="1" readingOrder="1"/>
      <protection locked="0"/>
    </xf>
    <xf numFmtId="0" fontId="4" fillId="0" borderId="3" xfId="0" applyFont="1" applyBorder="1" applyAlignment="1" applyProtection="1">
      <alignment vertical="top" wrapText="1"/>
      <protection locked="0"/>
    </xf>
    <xf numFmtId="0" fontId="4" fillId="0" borderId="17" xfId="0" applyFont="1" applyBorder="1" applyAlignment="1" applyProtection="1">
      <alignment vertical="top" wrapText="1"/>
      <protection locked="0"/>
    </xf>
    <xf numFmtId="0" fontId="6" fillId="0" borderId="0" xfId="0" applyFont="1" applyAlignment="1" applyProtection="1">
      <alignment horizontal="center" vertical="center" wrapText="1" readingOrder="1"/>
      <protection locked="0"/>
    </xf>
    <xf numFmtId="0" fontId="4" fillId="0" borderId="0" xfId="0" applyFont="1" applyAlignment="1" applyProtection="1">
      <alignment vertical="top" wrapText="1"/>
      <protection locked="0"/>
    </xf>
    <xf numFmtId="0" fontId="4" fillId="0" borderId="17" xfId="0" applyFont="1" applyBorder="1" applyAlignment="1" applyProtection="1">
      <alignment vertical="center" wrapText="1" readingOrder="1"/>
      <protection locked="0"/>
    </xf>
    <xf numFmtId="0" fontId="4" fillId="0" borderId="30" xfId="0" applyFont="1" applyBorder="1" applyAlignment="1" applyProtection="1">
      <alignment vertical="top" wrapText="1"/>
      <protection locked="0"/>
    </xf>
    <xf numFmtId="0" fontId="4" fillId="0" borderId="75" xfId="0" applyFont="1" applyBorder="1" applyAlignment="1" applyProtection="1">
      <alignment vertical="top" wrapText="1"/>
      <protection locked="0"/>
    </xf>
    <xf numFmtId="0" fontId="5" fillId="5" borderId="19" xfId="0" applyFont="1" applyFill="1" applyBorder="1" applyAlignment="1" applyProtection="1">
      <alignment horizontal="left" vertical="center" wrapText="1" readingOrder="1"/>
      <protection locked="0"/>
    </xf>
    <xf numFmtId="0" fontId="5" fillId="5" borderId="20" xfId="0" applyFont="1" applyFill="1" applyBorder="1" applyAlignment="1" applyProtection="1">
      <alignment horizontal="left" vertical="center" wrapText="1" readingOrder="1"/>
      <protection locked="0"/>
    </xf>
    <xf numFmtId="0" fontId="5" fillId="5" borderId="21" xfId="0" applyFont="1" applyFill="1" applyBorder="1" applyAlignment="1" applyProtection="1">
      <alignment horizontal="left" vertical="center" wrapText="1" readingOrder="1"/>
      <protection locked="0"/>
    </xf>
    <xf numFmtId="0" fontId="6" fillId="0" borderId="12" xfId="0" applyFont="1" applyBorder="1" applyAlignment="1" applyProtection="1">
      <alignment horizontal="center" vertical="center" wrapText="1" readingOrder="1"/>
      <protection locked="0"/>
    </xf>
    <xf numFmtId="0" fontId="4" fillId="0" borderId="7" xfId="0" applyFont="1" applyBorder="1" applyAlignment="1" applyProtection="1">
      <alignment vertical="top" wrapText="1"/>
      <protection locked="0"/>
    </xf>
    <xf numFmtId="0" fontId="6" fillId="0" borderId="1" xfId="0" applyFont="1" applyBorder="1" applyAlignment="1" applyProtection="1">
      <alignment horizontal="center" vertical="center" wrapText="1" readingOrder="1"/>
      <protection locked="0"/>
    </xf>
    <xf numFmtId="0" fontId="4" fillId="0" borderId="1" xfId="0" applyFont="1" applyBorder="1" applyAlignment="1" applyProtection="1">
      <alignment vertical="top" wrapText="1"/>
      <protection locked="0"/>
    </xf>
    <xf numFmtId="0" fontId="4" fillId="0" borderId="22" xfId="0" applyFont="1" applyBorder="1" applyAlignment="1" applyProtection="1">
      <alignment vertical="top" wrapText="1"/>
      <protection locked="0"/>
    </xf>
    <xf numFmtId="0" fontId="7" fillId="16" borderId="19" xfId="0" applyFont="1" applyFill="1" applyBorder="1" applyAlignment="1" applyProtection="1">
      <alignment horizontal="center" vertical="center" wrapText="1" readingOrder="1"/>
      <protection locked="0"/>
    </xf>
    <xf numFmtId="0" fontId="7" fillId="16" borderId="20" xfId="0" applyFont="1" applyFill="1" applyBorder="1" applyAlignment="1" applyProtection="1">
      <alignment horizontal="center" vertical="center" wrapText="1" readingOrder="1"/>
      <protection locked="0"/>
    </xf>
    <xf numFmtId="0" fontId="7" fillId="16" borderId="21" xfId="0" applyFont="1" applyFill="1" applyBorder="1" applyAlignment="1" applyProtection="1">
      <alignment horizontal="center" vertical="center" wrapText="1" readingOrder="1"/>
      <protection locked="0"/>
    </xf>
    <xf numFmtId="0" fontId="7" fillId="0" borderId="20" xfId="0" applyFont="1" applyBorder="1" applyAlignment="1" applyProtection="1">
      <alignment horizontal="center" vertical="center" wrapText="1" readingOrder="1"/>
      <protection locked="0"/>
    </xf>
    <xf numFmtId="0" fontId="7" fillId="0" borderId="21" xfId="0" applyFont="1" applyBorder="1" applyAlignment="1" applyProtection="1">
      <alignment horizontal="center" vertical="center" wrapText="1" readingOrder="1"/>
      <protection locked="0"/>
    </xf>
    <xf numFmtId="0" fontId="7" fillId="2" borderId="19" xfId="0" applyFont="1" applyFill="1" applyBorder="1" applyAlignment="1" applyProtection="1">
      <alignment horizontal="center" vertical="center" wrapText="1" readingOrder="1"/>
      <protection locked="0"/>
    </xf>
    <xf numFmtId="0" fontId="7" fillId="2" borderId="20" xfId="0" applyFont="1" applyFill="1" applyBorder="1" applyAlignment="1" applyProtection="1">
      <alignment horizontal="center" vertical="center" wrapText="1" readingOrder="1"/>
      <protection locked="0"/>
    </xf>
    <xf numFmtId="0" fontId="7" fillId="2" borderId="21" xfId="0" applyFont="1" applyFill="1" applyBorder="1" applyAlignment="1" applyProtection="1">
      <alignment horizontal="center" vertical="center" wrapText="1" readingOrder="1"/>
      <protection locked="0"/>
    </xf>
    <xf numFmtId="0" fontId="55" fillId="0" borderId="3" xfId="0" applyFont="1" applyBorder="1" applyAlignment="1" applyProtection="1">
      <alignment vertical="center" wrapText="1" readingOrder="1"/>
      <protection locked="0"/>
    </xf>
    <xf numFmtId="0" fontId="55" fillId="0" borderId="3" xfId="0" applyFont="1" applyBorder="1" applyAlignment="1" applyProtection="1">
      <alignment vertical="top" wrapText="1"/>
      <protection locked="0"/>
    </xf>
    <xf numFmtId="0" fontId="55" fillId="0" borderId="17" xfId="0" applyFont="1" applyBorder="1" applyAlignment="1" applyProtection="1">
      <alignment vertical="top" wrapText="1"/>
      <protection locked="0"/>
    </xf>
    <xf numFmtId="0" fontId="54" fillId="0" borderId="3" xfId="0" applyFont="1" applyBorder="1" applyAlignment="1" applyProtection="1">
      <alignment vertical="center" wrapText="1" readingOrder="1"/>
      <protection locked="0"/>
    </xf>
    <xf numFmtId="0" fontId="54" fillId="0" borderId="3" xfId="0" applyFont="1" applyBorder="1" applyAlignment="1" applyProtection="1">
      <alignment vertical="top" wrapText="1"/>
      <protection locked="0"/>
    </xf>
    <xf numFmtId="0" fontId="54" fillId="0" borderId="17" xfId="0" applyFont="1" applyBorder="1" applyAlignment="1" applyProtection="1">
      <alignment vertical="top" wrapText="1"/>
      <protection locked="0"/>
    </xf>
    <xf numFmtId="0" fontId="55" fillId="0" borderId="5" xfId="0" applyFont="1" applyBorder="1" applyAlignment="1" applyProtection="1">
      <alignment vertical="center" wrapText="1" readingOrder="1"/>
      <protection locked="0"/>
    </xf>
    <xf numFmtId="0" fontId="55" fillId="0" borderId="5" xfId="0" applyFont="1" applyBorder="1" applyAlignment="1" applyProtection="1">
      <alignment vertical="top" wrapText="1"/>
      <protection locked="0"/>
    </xf>
    <xf numFmtId="0" fontId="55" fillId="0" borderId="18" xfId="0" applyFont="1" applyBorder="1" applyAlignment="1" applyProtection="1">
      <alignment vertical="top" wrapText="1"/>
      <protection locked="0"/>
    </xf>
    <xf numFmtId="0" fontId="10" fillId="0" borderId="3" xfId="0" applyFont="1" applyBorder="1" applyAlignment="1" applyProtection="1">
      <alignment vertical="center" wrapText="1" readingOrder="1"/>
      <protection locked="0"/>
    </xf>
    <xf numFmtId="0" fontId="10" fillId="0" borderId="3" xfId="0" applyFont="1" applyBorder="1" applyAlignment="1" applyProtection="1">
      <alignment vertical="top" wrapText="1"/>
      <protection locked="0"/>
    </xf>
    <xf numFmtId="0" fontId="10" fillId="0" borderId="17" xfId="0" applyFont="1" applyBorder="1" applyAlignment="1" applyProtection="1">
      <alignment vertical="top" wrapText="1"/>
      <protection locked="0"/>
    </xf>
    <xf numFmtId="0" fontId="10" fillId="0" borderId="5" xfId="0" applyFont="1" applyBorder="1" applyAlignment="1" applyProtection="1">
      <alignment vertical="center" wrapText="1" readingOrder="1"/>
      <protection locked="0"/>
    </xf>
    <xf numFmtId="0" fontId="10" fillId="0" borderId="5" xfId="0" applyFont="1" applyBorder="1" applyAlignment="1" applyProtection="1">
      <alignment vertical="top" wrapText="1"/>
      <protection locked="0"/>
    </xf>
    <xf numFmtId="0" fontId="10" fillId="0" borderId="18" xfId="0" applyFont="1" applyBorder="1" applyAlignment="1" applyProtection="1">
      <alignment vertical="top" wrapText="1"/>
      <protection locked="0"/>
    </xf>
    <xf numFmtId="0" fontId="5" fillId="3" borderId="19" xfId="0" applyFont="1" applyFill="1" applyBorder="1" applyAlignment="1" applyProtection="1">
      <alignment horizontal="left" vertical="center" wrapText="1" readingOrder="1"/>
      <protection locked="0"/>
    </xf>
    <xf numFmtId="0" fontId="5" fillId="3" borderId="20" xfId="0" applyFont="1" applyFill="1" applyBorder="1" applyAlignment="1" applyProtection="1">
      <alignment horizontal="left" vertical="center" wrapText="1" readingOrder="1"/>
      <protection locked="0"/>
    </xf>
    <xf numFmtId="0" fontId="5" fillId="3" borderId="21" xfId="0" applyFont="1" applyFill="1" applyBorder="1" applyAlignment="1" applyProtection="1">
      <alignment horizontal="left" vertical="center" wrapText="1" readingOrder="1"/>
      <protection locked="0"/>
    </xf>
    <xf numFmtId="0" fontId="7" fillId="4" borderId="19" xfId="0" applyFont="1" applyFill="1" applyBorder="1" applyAlignment="1" applyProtection="1">
      <alignment horizontal="center" vertical="center" wrapText="1" readingOrder="1"/>
      <protection locked="0"/>
    </xf>
    <xf numFmtId="0" fontId="7" fillId="4" borderId="20" xfId="0" applyFont="1" applyFill="1" applyBorder="1" applyAlignment="1" applyProtection="1">
      <alignment horizontal="center" vertical="center" wrapText="1" readingOrder="1"/>
      <protection locked="0"/>
    </xf>
    <xf numFmtId="0" fontId="3" fillId="0" borderId="19" xfId="0" applyFont="1" applyBorder="1" applyAlignment="1" applyProtection="1">
      <alignment horizontal="center" vertical="center" wrapText="1" readingOrder="1"/>
      <protection locked="0"/>
    </xf>
    <xf numFmtId="0" fontId="3" fillId="0" borderId="20" xfId="0" applyFont="1" applyBorder="1" applyAlignment="1" applyProtection="1">
      <alignment horizontal="center" vertical="center" wrapText="1" readingOrder="1"/>
      <protection locked="0"/>
    </xf>
    <xf numFmtId="0" fontId="3" fillId="0" borderId="21" xfId="0" applyFont="1" applyBorder="1" applyAlignment="1" applyProtection="1">
      <alignment horizontal="center" vertical="center" wrapText="1" readingOrder="1"/>
      <protection locked="0"/>
    </xf>
    <xf numFmtId="0" fontId="7" fillId="4" borderId="21" xfId="0" applyFont="1" applyFill="1" applyBorder="1" applyAlignment="1" applyProtection="1">
      <alignment horizontal="center" vertical="center" wrapText="1" readingOrder="1"/>
      <protection locked="0"/>
    </xf>
    <xf numFmtId="0" fontId="5" fillId="6" borderId="19" xfId="0" applyFont="1" applyFill="1" applyBorder="1" applyAlignment="1" applyProtection="1">
      <alignment horizontal="center" vertical="center" wrapText="1" readingOrder="1"/>
      <protection locked="0"/>
    </xf>
    <xf numFmtId="0" fontId="5" fillId="6" borderId="20" xfId="0" applyFont="1" applyFill="1" applyBorder="1" applyAlignment="1" applyProtection="1">
      <alignment horizontal="center" vertical="center" wrapText="1" readingOrder="1"/>
      <protection locked="0"/>
    </xf>
    <xf numFmtId="0" fontId="5" fillId="6" borderId="21" xfId="0" applyFont="1" applyFill="1" applyBorder="1" applyAlignment="1" applyProtection="1">
      <alignment horizontal="center" vertical="center" wrapText="1" readingOrder="1"/>
      <protection locked="0"/>
    </xf>
    <xf numFmtId="0" fontId="7" fillId="0" borderId="19" xfId="0" applyFont="1" applyBorder="1" applyAlignment="1" applyProtection="1">
      <alignment horizontal="center" vertical="center" wrapText="1" readingOrder="1"/>
      <protection locked="0"/>
    </xf>
    <xf numFmtId="170" fontId="62" fillId="0" borderId="51" xfId="0" applyNumberFormat="1" applyFont="1" applyBorder="1" applyAlignment="1">
      <alignment horizontal="center" vertical="center"/>
    </xf>
    <xf numFmtId="170" fontId="62" fillId="0" borderId="42" xfId="0" applyNumberFormat="1" applyFont="1" applyBorder="1" applyAlignment="1">
      <alignment horizontal="center" vertical="center"/>
    </xf>
    <xf numFmtId="170" fontId="62" fillId="0" borderId="47" xfId="0" applyNumberFormat="1" applyFont="1" applyBorder="1" applyAlignment="1">
      <alignment horizontal="center" vertical="center"/>
    </xf>
    <xf numFmtId="170" fontId="62" fillId="0" borderId="49" xfId="0" applyNumberFormat="1" applyFont="1" applyBorder="1" applyAlignment="1">
      <alignment horizontal="center" vertical="center"/>
    </xf>
    <xf numFmtId="170" fontId="62" fillId="0" borderId="59" xfId="0" applyNumberFormat="1" applyFont="1" applyBorder="1" applyAlignment="1">
      <alignment horizontal="center" vertical="center"/>
    </xf>
    <xf numFmtId="170" fontId="62" fillId="0" borderId="43" xfId="0" applyNumberFormat="1" applyFont="1" applyBorder="1" applyAlignment="1">
      <alignment horizontal="center" vertical="center"/>
    </xf>
    <xf numFmtId="0" fontId="10" fillId="0" borderId="57" xfId="2" applyFont="1" applyBorder="1" applyAlignment="1" applyProtection="1">
      <alignment vertical="center" wrapText="1" readingOrder="1"/>
      <protection locked="0"/>
    </xf>
    <xf numFmtId="0" fontId="10" fillId="0" borderId="58" xfId="2" applyFont="1" applyBorder="1" applyAlignment="1" applyProtection="1">
      <alignment vertical="top" wrapText="1"/>
      <protection locked="0"/>
    </xf>
    <xf numFmtId="0" fontId="10" fillId="0" borderId="65" xfId="2" applyFont="1" applyBorder="1" applyAlignment="1" applyProtection="1">
      <alignment vertical="top" wrapText="1"/>
      <protection locked="0"/>
    </xf>
    <xf numFmtId="0" fontId="10" fillId="0" borderId="60" xfId="2" applyFont="1" applyBorder="1" applyAlignment="1" applyProtection="1">
      <alignment vertical="center" wrapText="1" readingOrder="1"/>
      <protection locked="0"/>
    </xf>
    <xf numFmtId="0" fontId="10" fillId="0" borderId="61" xfId="2" applyFont="1" applyBorder="1" applyAlignment="1" applyProtection="1">
      <alignment vertical="top" wrapText="1"/>
      <protection locked="0"/>
    </xf>
    <xf numFmtId="0" fontId="10" fillId="0" borderId="66" xfId="2" applyFont="1" applyBorder="1" applyAlignment="1" applyProtection="1">
      <alignment vertical="top" wrapText="1"/>
      <protection locked="0"/>
    </xf>
    <xf numFmtId="0" fontId="10" fillId="0" borderId="52" xfId="2" applyFont="1" applyBorder="1" applyAlignment="1" applyProtection="1">
      <alignment vertical="center" wrapText="1" readingOrder="1"/>
      <protection locked="0"/>
    </xf>
    <xf numFmtId="0" fontId="10" fillId="0" borderId="53" xfId="2" applyFont="1" applyBorder="1" applyAlignment="1" applyProtection="1">
      <alignment vertical="top" wrapText="1"/>
      <protection locked="0"/>
    </xf>
    <xf numFmtId="0" fontId="10" fillId="0" borderId="72" xfId="2" applyFont="1" applyBorder="1" applyAlignment="1" applyProtection="1">
      <alignment vertical="top" wrapText="1"/>
      <protection locked="0"/>
    </xf>
    <xf numFmtId="0" fontId="62" fillId="13" borderId="47" xfId="1" applyFont="1" applyFill="1" applyBorder="1" applyAlignment="1">
      <alignment horizontal="center" vertical="center"/>
    </xf>
    <xf numFmtId="0" fontId="62" fillId="13" borderId="49" xfId="1" applyFont="1" applyFill="1" applyBorder="1" applyAlignment="1">
      <alignment horizontal="center" vertical="center"/>
    </xf>
    <xf numFmtId="0" fontId="10" fillId="0" borderId="67" xfId="2" applyFont="1" applyBorder="1" applyAlignment="1" applyProtection="1">
      <alignment vertical="center" wrapText="1" readingOrder="1"/>
      <protection locked="0"/>
    </xf>
    <xf numFmtId="0" fontId="10" fillId="0" borderId="68" xfId="2" applyFont="1" applyBorder="1" applyAlignment="1" applyProtection="1">
      <alignment vertical="top" wrapText="1"/>
      <protection locked="0"/>
    </xf>
    <xf numFmtId="0" fontId="10" fillId="0" borderId="69" xfId="2" applyFont="1" applyBorder="1" applyAlignment="1" applyProtection="1">
      <alignment vertical="top" wrapText="1"/>
      <protection locked="0"/>
    </xf>
    <xf numFmtId="0" fontId="62" fillId="13" borderId="50" xfId="1" applyFont="1" applyFill="1" applyBorder="1" applyAlignment="1">
      <alignment horizontal="center" vertical="center"/>
    </xf>
    <xf numFmtId="0" fontId="10" fillId="0" borderId="55" xfId="2" applyFont="1" applyBorder="1" applyAlignment="1" applyProtection="1">
      <alignment vertical="center" wrapText="1" readingOrder="1"/>
      <protection locked="0"/>
    </xf>
    <xf numFmtId="0" fontId="10" fillId="0" borderId="56" xfId="2" applyFont="1" applyBorder="1" applyAlignment="1" applyProtection="1">
      <alignment vertical="top" wrapText="1"/>
      <protection locked="0"/>
    </xf>
    <xf numFmtId="0" fontId="10" fillId="0" borderId="74" xfId="2" applyFont="1" applyBorder="1" applyAlignment="1" applyProtection="1">
      <alignment vertical="top" wrapText="1"/>
      <protection locked="0"/>
    </xf>
    <xf numFmtId="170" fontId="62" fillId="0" borderId="41" xfId="0" applyNumberFormat="1" applyFont="1" applyBorder="1" applyAlignment="1">
      <alignment horizontal="center" vertical="center"/>
    </xf>
    <xf numFmtId="170" fontId="62" fillId="0" borderId="50" xfId="0" applyNumberFormat="1" applyFont="1" applyBorder="1" applyAlignment="1">
      <alignment horizontal="center" vertical="center"/>
    </xf>
    <xf numFmtId="170" fontId="62" fillId="0" borderId="31" xfId="0" applyNumberFormat="1" applyFont="1" applyBorder="1" applyAlignment="1">
      <alignment horizontal="center" vertical="center"/>
    </xf>
    <xf numFmtId="0" fontId="63" fillId="5" borderId="50" xfId="2" applyFont="1" applyFill="1" applyBorder="1" applyAlignment="1" applyProtection="1">
      <alignment horizontal="center" vertical="center" wrapText="1" readingOrder="1"/>
      <protection locked="0"/>
    </xf>
    <xf numFmtId="0" fontId="63" fillId="5" borderId="49" xfId="2" applyFont="1" applyFill="1" applyBorder="1" applyAlignment="1" applyProtection="1">
      <alignment horizontal="center" vertical="center" wrapText="1" readingOrder="1"/>
      <protection locked="0"/>
    </xf>
    <xf numFmtId="0" fontId="63" fillId="5" borderId="41" xfId="2" applyFont="1" applyFill="1" applyBorder="1" applyAlignment="1" applyProtection="1">
      <alignment horizontal="center" vertical="center" wrapText="1" readingOrder="1"/>
      <protection locked="0"/>
    </xf>
    <xf numFmtId="0" fontId="63" fillId="5" borderId="62" xfId="2" applyFont="1" applyFill="1" applyBorder="1" applyAlignment="1" applyProtection="1">
      <alignment horizontal="center" vertical="center" wrapText="1" readingOrder="1"/>
      <protection locked="0"/>
    </xf>
    <xf numFmtId="0" fontId="63" fillId="5" borderId="31" xfId="2" applyFont="1" applyFill="1" applyBorder="1" applyAlignment="1" applyProtection="1">
      <alignment horizontal="center" vertical="center" wrapText="1" readingOrder="1"/>
      <protection locked="0"/>
    </xf>
    <xf numFmtId="0" fontId="63" fillId="5" borderId="42" xfId="2" applyFont="1" applyFill="1" applyBorder="1" applyAlignment="1" applyProtection="1">
      <alignment horizontal="center" vertical="center" wrapText="1" readingOrder="1"/>
      <protection locked="0"/>
    </xf>
    <xf numFmtId="0" fontId="63" fillId="5" borderId="63" xfId="2" applyFont="1" applyFill="1" applyBorder="1" applyAlignment="1" applyProtection="1">
      <alignment horizontal="center" vertical="center" wrapText="1" readingOrder="1"/>
      <protection locked="0"/>
    </xf>
    <xf numFmtId="0" fontId="63" fillId="5" borderId="43" xfId="2" applyFont="1" applyFill="1" applyBorder="1" applyAlignment="1" applyProtection="1">
      <alignment horizontal="center" vertical="center" wrapText="1" readingOrder="1"/>
      <protection locked="0"/>
    </xf>
    <xf numFmtId="0" fontId="23" fillId="5" borderId="19" xfId="0" applyFont="1" applyFill="1" applyBorder="1" applyAlignment="1" applyProtection="1">
      <alignment horizontal="center" vertical="center" wrapText="1" readingOrder="1"/>
      <protection locked="0"/>
    </xf>
    <xf numFmtId="0" fontId="23" fillId="5" borderId="20" xfId="0" applyFont="1" applyFill="1" applyBorder="1" applyAlignment="1" applyProtection="1">
      <alignment horizontal="center" vertical="center" wrapText="1" readingOrder="1"/>
      <protection locked="0"/>
    </xf>
    <xf numFmtId="0" fontId="23" fillId="5" borderId="21" xfId="0" applyFont="1" applyFill="1" applyBorder="1" applyAlignment="1" applyProtection="1">
      <alignment horizontal="center" vertical="center" wrapText="1" readingOrder="1"/>
      <protection locked="0"/>
    </xf>
    <xf numFmtId="0" fontId="4" fillId="0" borderId="53" xfId="0" applyFont="1" applyBorder="1" applyAlignment="1" applyProtection="1">
      <alignment vertical="center" wrapText="1" readingOrder="1"/>
      <protection locked="0"/>
    </xf>
    <xf numFmtId="0" fontId="4" fillId="0" borderId="53" xfId="0" applyFont="1" applyBorder="1" applyAlignment="1" applyProtection="1">
      <alignment vertical="top" wrapText="1"/>
      <protection locked="0"/>
    </xf>
    <xf numFmtId="0" fontId="4" fillId="0" borderId="72" xfId="0" applyFont="1" applyBorder="1" applyAlignment="1" applyProtection="1">
      <alignment vertical="top" wrapText="1"/>
      <protection locked="0"/>
    </xf>
    <xf numFmtId="0" fontId="4" fillId="0" borderId="70" xfId="0" applyFont="1" applyBorder="1" applyAlignment="1" applyProtection="1">
      <alignment vertical="center" wrapText="1" readingOrder="1"/>
      <protection locked="0"/>
    </xf>
    <xf numFmtId="0" fontId="35" fillId="3" borderId="17" xfId="0" applyFont="1" applyFill="1" applyBorder="1" applyAlignment="1">
      <alignment horizontal="center"/>
    </xf>
    <xf numFmtId="0" fontId="35" fillId="3" borderId="30" xfId="0" applyFont="1" applyFill="1" applyBorder="1" applyAlignment="1">
      <alignment horizontal="center"/>
    </xf>
    <xf numFmtId="0" fontId="35" fillId="3" borderId="10" xfId="0" applyFont="1" applyFill="1" applyBorder="1" applyAlignment="1">
      <alignment horizontal="center"/>
    </xf>
    <xf numFmtId="0" fontId="14" fillId="0" borderId="24" xfId="0" applyFont="1" applyBorder="1" applyAlignment="1" applyProtection="1">
      <alignment horizontal="center" vertical="center" wrapText="1" readingOrder="1"/>
      <protection locked="0"/>
    </xf>
    <xf numFmtId="0" fontId="14" fillId="0" borderId="25" xfId="0" applyFont="1" applyBorder="1" applyAlignment="1" applyProtection="1">
      <alignment horizontal="center" vertical="center" wrapText="1" readingOrder="1"/>
      <protection locked="0"/>
    </xf>
    <xf numFmtId="0" fontId="14" fillId="0" borderId="26" xfId="0" applyFont="1" applyBorder="1" applyAlignment="1" applyProtection="1">
      <alignment horizontal="center" vertical="center" wrapText="1" readingOrder="1"/>
      <protection locked="0"/>
    </xf>
    <xf numFmtId="0" fontId="14" fillId="0" borderId="22" xfId="0" applyFont="1" applyBorder="1" applyAlignment="1" applyProtection="1">
      <alignment horizontal="center" vertical="center" wrapText="1" readingOrder="1"/>
      <protection locked="0"/>
    </xf>
    <xf numFmtId="0" fontId="14" fillId="0" borderId="29" xfId="0" applyFont="1" applyBorder="1" applyAlignment="1" applyProtection="1">
      <alignment horizontal="center" vertical="center" wrapText="1" readingOrder="1"/>
      <protection locked="0"/>
    </xf>
    <xf numFmtId="0" fontId="14" fillId="0" borderId="9" xfId="0" applyFont="1" applyBorder="1" applyAlignment="1" applyProtection="1">
      <alignment horizontal="center" vertical="center" wrapText="1" readingOrder="1"/>
      <protection locked="0"/>
    </xf>
    <xf numFmtId="0" fontId="16" fillId="2" borderId="17" xfId="0" applyFont="1" applyFill="1" applyBorder="1" applyAlignment="1" applyProtection="1">
      <alignment horizontal="center" vertical="center" wrapText="1" readingOrder="1"/>
      <protection locked="0"/>
    </xf>
    <xf numFmtId="0" fontId="16" fillId="2" borderId="10" xfId="0" applyFont="1" applyFill="1" applyBorder="1" applyAlignment="1" applyProtection="1">
      <alignment horizontal="center" vertical="center" wrapText="1" readingOrder="1"/>
      <protection locked="0"/>
    </xf>
    <xf numFmtId="0" fontId="16" fillId="13" borderId="17" xfId="0" applyFont="1" applyFill="1" applyBorder="1" applyAlignment="1">
      <alignment horizontal="center" vertical="center" wrapText="1"/>
    </xf>
    <xf numFmtId="0" fontId="0" fillId="13" borderId="10" xfId="0" applyFill="1" applyBorder="1" applyAlignment="1">
      <alignment horizontal="center" vertical="center"/>
    </xf>
    <xf numFmtId="0" fontId="0" fillId="13" borderId="30" xfId="0" applyFill="1" applyBorder="1" applyAlignment="1">
      <alignment horizontal="center" vertical="center"/>
    </xf>
    <xf numFmtId="0" fontId="16" fillId="13" borderId="3" xfId="0" applyFont="1" applyFill="1" applyBorder="1" applyAlignment="1">
      <alignment horizontal="center" vertical="center" wrapText="1"/>
    </xf>
    <xf numFmtId="0" fontId="16" fillId="13" borderId="17" xfId="0" applyFont="1" applyFill="1" applyBorder="1" applyAlignment="1">
      <alignment horizontal="center" vertical="center"/>
    </xf>
    <xf numFmtId="0" fontId="16" fillId="13" borderId="10" xfId="0" applyFont="1" applyFill="1" applyBorder="1" applyAlignment="1">
      <alignment horizontal="center" vertical="center"/>
    </xf>
    <xf numFmtId="0" fontId="13" fillId="0" borderId="17" xfId="0" applyFont="1" applyBorder="1" applyAlignment="1" applyProtection="1">
      <alignment horizontal="center" vertical="top" wrapText="1" readingOrder="1"/>
      <protection locked="0"/>
    </xf>
    <xf numFmtId="0" fontId="13" fillId="0" borderId="30" xfId="0" applyFont="1" applyBorder="1" applyAlignment="1" applyProtection="1">
      <alignment horizontal="center" vertical="top" wrapText="1" readingOrder="1"/>
      <protection locked="0"/>
    </xf>
    <xf numFmtId="0" fontId="13" fillId="0" borderId="10" xfId="0" applyFont="1" applyBorder="1" applyAlignment="1" applyProtection="1">
      <alignment horizontal="center" vertical="top" wrapText="1" readingOrder="1"/>
      <protection locked="0"/>
    </xf>
    <xf numFmtId="0" fontId="14" fillId="13" borderId="17" xfId="0" applyFont="1" applyFill="1" applyBorder="1" applyAlignment="1" applyProtection="1">
      <alignment horizontal="center" vertical="center" wrapText="1" readingOrder="1"/>
      <protection locked="0"/>
    </xf>
    <xf numFmtId="0" fontId="14" fillId="13" borderId="10" xfId="0" applyFont="1" applyFill="1" applyBorder="1" applyAlignment="1" applyProtection="1">
      <alignment horizontal="center" vertical="center" wrapText="1" readingOrder="1"/>
      <protection locked="0"/>
    </xf>
    <xf numFmtId="0" fontId="14" fillId="13" borderId="3" xfId="0" applyFont="1" applyFill="1" applyBorder="1" applyAlignment="1" applyProtection="1">
      <alignment horizontal="center" vertical="center" wrapText="1" readingOrder="1"/>
      <protection locked="0"/>
    </xf>
    <xf numFmtId="0" fontId="16" fillId="13" borderId="10" xfId="0" applyFont="1" applyFill="1" applyBorder="1" applyAlignment="1">
      <alignment horizontal="center" vertical="center" wrapText="1"/>
    </xf>
    <xf numFmtId="0" fontId="16" fillId="13" borderId="30" xfId="0" applyFont="1" applyFill="1" applyBorder="1" applyAlignment="1">
      <alignment horizontal="left" vertical="center" wrapText="1"/>
    </xf>
    <xf numFmtId="0" fontId="16" fillId="13" borderId="10" xfId="0" applyFont="1" applyFill="1" applyBorder="1" applyAlignment="1">
      <alignment horizontal="left" vertical="center" wrapText="1"/>
    </xf>
    <xf numFmtId="0" fontId="16" fillId="0" borderId="24" xfId="0" applyFont="1" applyBorder="1" applyAlignment="1">
      <alignment horizontal="left" vertical="center" wrapText="1"/>
    </xf>
    <xf numFmtId="0" fontId="16" fillId="0" borderId="25" xfId="0" applyFont="1" applyBorder="1" applyAlignment="1">
      <alignment horizontal="left" vertical="center" wrapText="1"/>
    </xf>
    <xf numFmtId="0" fontId="16" fillId="0" borderId="26" xfId="0" applyFont="1" applyBorder="1" applyAlignment="1">
      <alignment horizontal="left" vertical="center" wrapText="1"/>
    </xf>
    <xf numFmtId="0" fontId="16" fillId="0" borderId="27" xfId="0" applyFont="1" applyBorder="1" applyAlignment="1">
      <alignment horizontal="left" vertical="center" wrapText="1"/>
    </xf>
    <xf numFmtId="0" fontId="16" fillId="0" borderId="0" xfId="0" applyFont="1" applyAlignment="1">
      <alignment horizontal="left" vertical="center" wrapText="1"/>
    </xf>
    <xf numFmtId="0" fontId="16" fillId="0" borderId="28" xfId="0" applyFont="1" applyBorder="1" applyAlignment="1">
      <alignment horizontal="left" vertical="center" wrapText="1"/>
    </xf>
    <xf numFmtId="0" fontId="16" fillId="0" borderId="22" xfId="0" applyFont="1" applyBorder="1" applyAlignment="1">
      <alignment horizontal="left" vertical="center" wrapText="1"/>
    </xf>
    <xf numFmtId="0" fontId="16" fillId="0" borderId="29" xfId="0" applyFont="1" applyBorder="1" applyAlignment="1">
      <alignment horizontal="left" vertical="center" wrapText="1"/>
    </xf>
    <xf numFmtId="0" fontId="16" fillId="0" borderId="9" xfId="0" applyFont="1" applyBorder="1" applyAlignment="1">
      <alignment horizontal="left" vertical="center" wrapText="1"/>
    </xf>
    <xf numFmtId="0" fontId="46" fillId="3" borderId="29" xfId="0" applyFont="1" applyFill="1" applyBorder="1" applyAlignment="1" applyProtection="1">
      <alignment horizontal="center" vertical="center" wrapText="1" readingOrder="1"/>
      <protection locked="0"/>
    </xf>
    <xf numFmtId="165" fontId="37" fillId="0" borderId="23" xfId="0" applyNumberFormat="1" applyFont="1" applyBorder="1" applyAlignment="1">
      <alignment horizontal="center" vertical="center" wrapText="1"/>
    </xf>
    <xf numFmtId="165" fontId="37" fillId="0" borderId="71" xfId="0" applyNumberFormat="1" applyFont="1" applyBorder="1" applyAlignment="1">
      <alignment horizontal="center" vertical="center" wrapText="1"/>
    </xf>
    <xf numFmtId="165" fontId="37" fillId="0" borderId="1" xfId="0" applyNumberFormat="1" applyFont="1" applyBorder="1" applyAlignment="1">
      <alignment horizontal="center" vertical="center" wrapText="1"/>
    </xf>
    <xf numFmtId="0" fontId="46" fillId="3" borderId="17" xfId="0" applyFont="1" applyFill="1" applyBorder="1" applyAlignment="1" applyProtection="1">
      <alignment horizontal="center" vertical="center" wrapText="1" readingOrder="1"/>
      <protection locked="0"/>
    </xf>
    <xf numFmtId="0" fontId="46" fillId="3" borderId="30" xfId="0" applyFont="1" applyFill="1" applyBorder="1" applyAlignment="1" applyProtection="1">
      <alignment horizontal="center" vertical="center" wrapText="1" readingOrder="1"/>
      <protection locked="0"/>
    </xf>
    <xf numFmtId="0" fontId="46" fillId="3" borderId="10" xfId="0" applyFont="1" applyFill="1" applyBorder="1" applyAlignment="1" applyProtection="1">
      <alignment horizontal="center" vertical="center" wrapText="1" readingOrder="1"/>
      <protection locked="0"/>
    </xf>
    <xf numFmtId="0" fontId="14" fillId="0" borderId="17" xfId="0" applyFont="1" applyBorder="1" applyAlignment="1" applyProtection="1">
      <alignment horizontal="left" vertical="center" wrapText="1" readingOrder="1"/>
      <protection locked="0"/>
    </xf>
    <xf numFmtId="0" fontId="14" fillId="0" borderId="30" xfId="0" applyFont="1" applyBorder="1" applyAlignment="1" applyProtection="1">
      <alignment horizontal="left" vertical="center" wrapText="1" readingOrder="1"/>
      <protection locked="0"/>
    </xf>
    <xf numFmtId="0" fontId="14" fillId="0" borderId="10" xfId="0" applyFont="1" applyBorder="1" applyAlignment="1" applyProtection="1">
      <alignment horizontal="left" vertical="center" wrapText="1" readingOrder="1"/>
      <protection locked="0"/>
    </xf>
    <xf numFmtId="0" fontId="14" fillId="0" borderId="24" xfId="0" applyFont="1" applyBorder="1" applyAlignment="1" applyProtection="1">
      <alignment horizontal="left" vertical="top" wrapText="1" readingOrder="1"/>
      <protection locked="0"/>
    </xf>
    <xf numFmtId="0" fontId="14" fillId="0" borderId="25" xfId="0" applyFont="1" applyBorder="1" applyAlignment="1" applyProtection="1">
      <alignment horizontal="left" vertical="top" wrapText="1" readingOrder="1"/>
      <protection locked="0"/>
    </xf>
    <xf numFmtId="0" fontId="14" fillId="0" borderId="26" xfId="0" applyFont="1" applyBorder="1" applyAlignment="1" applyProtection="1">
      <alignment horizontal="left" vertical="top" wrapText="1" readingOrder="1"/>
      <protection locked="0"/>
    </xf>
    <xf numFmtId="0" fontId="14" fillId="0" borderId="27" xfId="0" applyFont="1" applyBorder="1" applyAlignment="1" applyProtection="1">
      <alignment horizontal="left" vertical="top" wrapText="1" readingOrder="1"/>
      <protection locked="0"/>
    </xf>
    <xf numFmtId="0" fontId="14" fillId="0" borderId="0" xfId="0" applyFont="1" applyAlignment="1" applyProtection="1">
      <alignment horizontal="left" vertical="top" wrapText="1" readingOrder="1"/>
      <protection locked="0"/>
    </xf>
    <xf numFmtId="0" fontId="14" fillId="0" borderId="28" xfId="0" applyFont="1" applyBorder="1" applyAlignment="1" applyProtection="1">
      <alignment horizontal="left" vertical="top" wrapText="1" readingOrder="1"/>
      <protection locked="0"/>
    </xf>
    <xf numFmtId="170" fontId="17" fillId="0" borderId="3" xfId="0" applyNumberFormat="1" applyFont="1" applyBorder="1" applyAlignment="1" applyProtection="1">
      <alignment horizontal="center" vertical="center" wrapText="1" readingOrder="1"/>
      <protection locked="0"/>
    </xf>
    <xf numFmtId="0" fontId="8" fillId="0" borderId="3" xfId="0" applyFont="1" applyBorder="1" applyAlignment="1" applyProtection="1">
      <alignment horizontal="center" vertical="center" wrapText="1" readingOrder="1"/>
      <protection locked="0"/>
    </xf>
    <xf numFmtId="165" fontId="37" fillId="0" borderId="3" xfId="0" applyNumberFormat="1" applyFont="1" applyBorder="1" applyAlignment="1" applyProtection="1">
      <alignment horizontal="center" vertical="center" wrapText="1" readingOrder="1"/>
      <protection locked="0"/>
    </xf>
    <xf numFmtId="0" fontId="37" fillId="0" borderId="3" xfId="0" applyFont="1" applyBorder="1" applyAlignment="1" applyProtection="1">
      <alignment horizontal="center" vertical="center" wrapText="1" readingOrder="1"/>
      <protection locked="0"/>
    </xf>
    <xf numFmtId="0" fontId="8" fillId="0" borderId="30" xfId="0" applyFont="1" applyBorder="1" applyAlignment="1" applyProtection="1">
      <alignment horizontal="center" vertical="center" wrapText="1" readingOrder="1"/>
      <protection locked="0"/>
    </xf>
    <xf numFmtId="0" fontId="8" fillId="0" borderId="10" xfId="0" applyFont="1" applyBorder="1" applyAlignment="1" applyProtection="1">
      <alignment horizontal="center" vertical="center" wrapText="1" readingOrder="1"/>
      <protection locked="0"/>
    </xf>
    <xf numFmtId="165" fontId="37" fillId="0" borderId="30" xfId="0" applyNumberFormat="1" applyFont="1" applyBorder="1" applyAlignment="1" applyProtection="1">
      <alignment horizontal="center" vertical="center" wrapText="1" readingOrder="1"/>
      <protection locked="0"/>
    </xf>
    <xf numFmtId="0" fontId="37" fillId="0" borderId="10" xfId="0" applyFont="1" applyBorder="1" applyAlignment="1" applyProtection="1">
      <alignment horizontal="center" vertical="center" wrapText="1" readingOrder="1"/>
      <protection locked="0"/>
    </xf>
    <xf numFmtId="0" fontId="14" fillId="0" borderId="17" xfId="0" applyFont="1" applyBorder="1" applyAlignment="1" applyProtection="1">
      <alignment horizontal="center" vertical="center" wrapText="1" readingOrder="1"/>
      <protection locked="0"/>
    </xf>
    <xf numFmtId="0" fontId="14" fillId="0" borderId="30" xfId="0" applyFont="1" applyBorder="1" applyAlignment="1" applyProtection="1">
      <alignment horizontal="center" vertical="center" wrapText="1" readingOrder="1"/>
      <protection locked="0"/>
    </xf>
    <xf numFmtId="0" fontId="14" fillId="0" borderId="10" xfId="0" applyFont="1" applyBorder="1" applyAlignment="1" applyProtection="1">
      <alignment horizontal="center" vertical="center" wrapText="1" readingOrder="1"/>
      <protection locked="0"/>
    </xf>
    <xf numFmtId="0" fontId="16" fillId="0" borderId="24" xfId="0" applyFont="1" applyBorder="1" applyAlignment="1" applyProtection="1">
      <alignment horizontal="center" vertical="center" wrapText="1" readingOrder="1"/>
      <protection locked="0"/>
    </xf>
    <xf numFmtId="0" fontId="16" fillId="0" borderId="25" xfId="0" applyFont="1" applyBorder="1" applyAlignment="1" applyProtection="1">
      <alignment horizontal="center" vertical="center" wrapText="1" readingOrder="1"/>
      <protection locked="0"/>
    </xf>
    <xf numFmtId="0" fontId="16" fillId="0" borderId="26" xfId="0" applyFont="1" applyBorder="1" applyAlignment="1" applyProtection="1">
      <alignment horizontal="center" vertical="center" wrapText="1" readingOrder="1"/>
      <protection locked="0"/>
    </xf>
    <xf numFmtId="0" fontId="16" fillId="0" borderId="22" xfId="0" applyFont="1" applyBorder="1" applyAlignment="1" applyProtection="1">
      <alignment horizontal="center" vertical="center" wrapText="1" readingOrder="1"/>
      <protection locked="0"/>
    </xf>
    <xf numFmtId="0" fontId="16" fillId="0" borderId="29" xfId="0" applyFont="1" applyBorder="1" applyAlignment="1" applyProtection="1">
      <alignment horizontal="center" vertical="center" wrapText="1" readingOrder="1"/>
      <protection locked="0"/>
    </xf>
    <xf numFmtId="0" fontId="16" fillId="0" borderId="9" xfId="0" applyFont="1" applyBorder="1" applyAlignment="1" applyProtection="1">
      <alignment horizontal="center" vertical="center" wrapText="1" readingOrder="1"/>
      <protection locked="0"/>
    </xf>
    <xf numFmtId="0" fontId="19" fillId="0" borderId="3" xfId="0" applyFont="1" applyBorder="1" applyAlignment="1" applyProtection="1">
      <alignment horizontal="center" vertical="center" wrapText="1" readingOrder="1"/>
      <protection locked="0"/>
    </xf>
    <xf numFmtId="0" fontId="19" fillId="0" borderId="3" xfId="0" applyFont="1" applyBorder="1" applyAlignment="1" applyProtection="1">
      <alignment horizontal="center" vertical="center" wrapText="1"/>
      <protection locked="0"/>
    </xf>
    <xf numFmtId="0" fontId="58" fillId="0" borderId="3" xfId="0" applyFont="1" applyBorder="1" applyAlignment="1" applyProtection="1">
      <alignment horizontal="center" vertical="center" wrapText="1" readingOrder="1"/>
      <protection locked="0"/>
    </xf>
    <xf numFmtId="0" fontId="19" fillId="0" borderId="17" xfId="0" applyFont="1" applyBorder="1" applyAlignment="1" applyProtection="1">
      <alignment horizontal="center" vertical="center" wrapText="1" readingOrder="1"/>
      <protection locked="0"/>
    </xf>
    <xf numFmtId="0" fontId="19" fillId="0" borderId="10" xfId="0" applyFont="1" applyBorder="1" applyAlignment="1" applyProtection="1">
      <alignment horizontal="center" vertical="center" wrapText="1" readingOrder="1"/>
      <protection locked="0"/>
    </xf>
    <xf numFmtId="0" fontId="47" fillId="0" borderId="3" xfId="0" applyFont="1" applyBorder="1" applyAlignment="1" applyProtection="1">
      <alignment horizontal="center" vertical="center" wrapText="1" readingOrder="1"/>
      <protection locked="0"/>
    </xf>
    <xf numFmtId="0" fontId="40" fillId="10" borderId="32" xfId="0" applyFont="1" applyFill="1" applyBorder="1" applyAlignment="1" applyProtection="1">
      <alignment horizontal="center" vertical="center" textRotation="90" wrapText="1" readingOrder="1"/>
      <protection locked="0"/>
    </xf>
    <xf numFmtId="0" fontId="41" fillId="12" borderId="23" xfId="0" applyFont="1" applyFill="1" applyBorder="1" applyAlignment="1">
      <alignment horizontal="center" vertical="center" wrapText="1"/>
    </xf>
    <xf numFmtId="0" fontId="0" fillId="12" borderId="1" xfId="0" applyFill="1" applyBorder="1" applyAlignment="1">
      <alignment horizontal="center" vertical="center"/>
    </xf>
    <xf numFmtId="0" fontId="5" fillId="7" borderId="3" xfId="0" applyFont="1" applyFill="1" applyBorder="1" applyAlignment="1">
      <alignment horizontal="center" vertical="center"/>
    </xf>
    <xf numFmtId="0" fontId="5" fillId="3" borderId="3" xfId="0" applyFont="1" applyFill="1" applyBorder="1" applyAlignment="1">
      <alignment horizontal="center" vertical="center" wrapText="1"/>
    </xf>
    <xf numFmtId="0" fontId="5" fillId="3" borderId="3" xfId="0" applyFont="1" applyFill="1" applyBorder="1" applyAlignment="1">
      <alignment horizontal="center" vertical="center"/>
    </xf>
    <xf numFmtId="0" fontId="44" fillId="7" borderId="23" xfId="0" applyFont="1" applyFill="1" applyBorder="1" applyAlignment="1">
      <alignment horizontal="center" vertical="center" wrapText="1"/>
    </xf>
    <xf numFmtId="0" fontId="44" fillId="7" borderId="1" xfId="0" applyFont="1" applyFill="1" applyBorder="1" applyAlignment="1">
      <alignment horizontal="center" vertical="center"/>
    </xf>
    <xf numFmtId="0" fontId="5" fillId="7" borderId="3" xfId="0" applyFont="1" applyFill="1" applyBorder="1" applyAlignment="1">
      <alignment horizontal="center" vertical="center" wrapText="1"/>
    </xf>
  </cellXfs>
  <cellStyles count="3">
    <cellStyle name="Bad" xfId="1" builtinId="27"/>
    <cellStyle name="Normal" xfId="0" builtinId="0"/>
    <cellStyle name="Normal 2" xfId="2" xr:uid="{FEA57838-1FAB-457C-888D-4AFC8119D0A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0000"/>
      <rgbColor rgb="00FFFFFF"/>
      <rgbColor rgb="00D3D3D3"/>
      <rgbColor rgb="00FA8072"/>
      <rgbColor rgb="00FFDDDD"/>
      <rgbColor rgb="00D14949"/>
      <rgbColor rgb="00C0C0C0"/>
      <rgbColor rgb="00808080"/>
      <rgbColor rgb="00696969"/>
      <rgbColor rgb="001E1E1E"/>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5</xdr:col>
      <xdr:colOff>400050</xdr:colOff>
      <xdr:row>19</xdr:row>
      <xdr:rowOff>142875</xdr:rowOff>
    </xdr:from>
    <xdr:to>
      <xdr:col>14</xdr:col>
      <xdr:colOff>533400</xdr:colOff>
      <xdr:row>33</xdr:row>
      <xdr:rowOff>104775</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4019550" y="4791075"/>
          <a:ext cx="6648450" cy="2590800"/>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editAs="oneCell">
    <xdr:from>
      <xdr:col>0</xdr:col>
      <xdr:colOff>0</xdr:colOff>
      <xdr:row>12</xdr:row>
      <xdr:rowOff>361950</xdr:rowOff>
    </xdr:from>
    <xdr:to>
      <xdr:col>10</xdr:col>
      <xdr:colOff>381000</xdr:colOff>
      <xdr:row>33</xdr:row>
      <xdr:rowOff>114300</xdr:rowOff>
    </xdr:to>
    <xdr:pic>
      <xdr:nvPicPr>
        <xdr:cNvPr id="1089" name="Picture 2">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228975"/>
          <a:ext cx="7048500" cy="415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95249</xdr:colOff>
      <xdr:row>8</xdr:row>
      <xdr:rowOff>19050</xdr:rowOff>
    </xdr:from>
    <xdr:to>
      <xdr:col>13</xdr:col>
      <xdr:colOff>428625</xdr:colOff>
      <xdr:row>20</xdr:row>
      <xdr:rowOff>111125</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95249" y="1590675"/>
          <a:ext cx="9001126" cy="331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latin typeface="Myriad Pro" panose="020B0503030403020204" pitchFamily="34" charset="0"/>
            </a:rPr>
            <a:t>Pall-Ex Group</a:t>
          </a:r>
        </a:p>
        <a:p>
          <a:r>
            <a:rPr lang="en-GB" sz="3200">
              <a:latin typeface="Myriad Pro" panose="020B0503030403020204" pitchFamily="34" charset="0"/>
            </a:rPr>
            <a:t>UK</a:t>
          </a:r>
          <a:r>
            <a:rPr lang="en-GB" sz="3200" baseline="0">
              <a:latin typeface="Myriad Pro" panose="020B0503030403020204" pitchFamily="34" charset="0"/>
            </a:rPr>
            <a:t> </a:t>
          </a:r>
          <a:r>
            <a:rPr lang="en-GB" sz="3200">
              <a:latin typeface="Myriad Pro" panose="020B0503030403020204" pitchFamily="34" charset="0"/>
            </a:rPr>
            <a:t>Rate</a:t>
          </a:r>
          <a:r>
            <a:rPr lang="en-GB" sz="3200" baseline="0">
              <a:latin typeface="Myriad Pro" panose="020B0503030403020204" pitchFamily="34" charset="0"/>
            </a:rPr>
            <a:t> schedule</a:t>
          </a:r>
        </a:p>
        <a:p>
          <a:r>
            <a:rPr lang="en-GB" sz="3200" baseline="0">
              <a:latin typeface="Myriad Pro" panose="020B0503030403020204" pitchFamily="34" charset="0"/>
            </a:rPr>
            <a:t>Valid from: 5th November 2020</a:t>
          </a:r>
        </a:p>
        <a:p>
          <a:r>
            <a:rPr lang="en-GB" sz="3200" baseline="0">
              <a:latin typeface="Myriad Pro" panose="020B0503030403020204" pitchFamily="34" charset="0"/>
            </a:rPr>
            <a:t>Customer: Portsmouth / Fareham Area</a:t>
          </a:r>
        </a:p>
      </xdr:txBody>
    </xdr:sp>
    <xdr:clientData/>
  </xdr:twoCellAnchor>
  <xdr:twoCellAnchor>
    <xdr:from>
      <xdr:col>9</xdr:col>
      <xdr:colOff>95250</xdr:colOff>
      <xdr:row>21</xdr:row>
      <xdr:rowOff>155574</xdr:rowOff>
    </xdr:from>
    <xdr:to>
      <xdr:col>14</xdr:col>
      <xdr:colOff>301625</xdr:colOff>
      <xdr:row>33</xdr:row>
      <xdr:rowOff>15875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6096000" y="5156199"/>
          <a:ext cx="3540125" cy="2162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0">
            <a:defRPr sz="1000"/>
          </a:pPr>
          <a:r>
            <a:rPr lang="en-GB" sz="1600" b="0" i="0" u="none" strike="noStrike" baseline="0">
              <a:solidFill>
                <a:srgbClr val="FFFFFF"/>
              </a:solidFill>
              <a:latin typeface="Myriad Pro"/>
            </a:rPr>
            <a:t>01530 239000</a:t>
          </a:r>
        </a:p>
        <a:p>
          <a:pPr algn="r" rtl="0">
            <a:defRPr sz="1000"/>
          </a:pPr>
          <a:r>
            <a:rPr lang="en-GB" sz="1600" b="0" i="0" u="none" strike="noStrike" baseline="0">
              <a:solidFill>
                <a:srgbClr val="FFFFFF"/>
              </a:solidFill>
              <a:latin typeface="Myriad Pro"/>
            </a:rPr>
            <a:t>info@pallex.co.uk</a:t>
          </a:r>
        </a:p>
        <a:p>
          <a:pPr algn="r" rtl="0">
            <a:defRPr sz="1000"/>
          </a:pPr>
          <a:r>
            <a:rPr lang="en-GB" sz="1600" b="0" i="0" u="none" strike="noStrike" baseline="0">
              <a:solidFill>
                <a:srgbClr val="FFFFFF"/>
              </a:solidFill>
              <a:latin typeface="Myriad Pro"/>
            </a:rPr>
            <a:t>www.pallex.co.uk</a:t>
          </a:r>
        </a:p>
        <a:p>
          <a:pPr algn="r" rtl="0">
            <a:defRPr sz="1000"/>
          </a:pPr>
          <a:endParaRPr lang="en-GB" sz="1600" b="0" i="0" u="none" strike="noStrike" baseline="0">
            <a:solidFill>
              <a:srgbClr val="FFFFFF"/>
            </a:solidFill>
            <a:latin typeface="Myriad Pro"/>
          </a:endParaRPr>
        </a:p>
        <a:p>
          <a:pPr algn="r" rtl="0">
            <a:defRPr sz="1000"/>
          </a:pPr>
          <a:r>
            <a:rPr lang="en-GB" sz="1600" b="0" i="0" u="none" strike="noStrike" baseline="0">
              <a:solidFill>
                <a:srgbClr val="FFFFFF"/>
              </a:solidFill>
              <a:latin typeface="Myriad Pro"/>
            </a:rPr>
            <a:t>Pall-Ex House,  </a:t>
          </a:r>
        </a:p>
        <a:p>
          <a:pPr algn="r" rtl="0">
            <a:defRPr sz="1000"/>
          </a:pPr>
          <a:r>
            <a:rPr lang="en-GB" sz="1600" b="0" i="0" u="none" strike="noStrike" baseline="0">
              <a:solidFill>
                <a:srgbClr val="FFFFFF"/>
              </a:solidFill>
              <a:latin typeface="Myriad Pro"/>
            </a:rPr>
            <a:t>Victoria Road, Ellistown, </a:t>
          </a:r>
        </a:p>
        <a:p>
          <a:pPr algn="r" rtl="0">
            <a:defRPr sz="1000"/>
          </a:pPr>
          <a:r>
            <a:rPr lang="en-GB" sz="1600" b="0" i="0" u="none" strike="noStrike" baseline="0">
              <a:solidFill>
                <a:srgbClr val="FFFFFF"/>
              </a:solidFill>
              <a:latin typeface="Myriad Pro"/>
            </a:rPr>
            <a:t>Leicestershire LE67 1FH</a:t>
          </a:r>
        </a:p>
      </xdr:txBody>
    </xdr:sp>
    <xdr:clientData/>
  </xdr:twoCellAnchor>
  <xdr:twoCellAnchor editAs="oneCell">
    <xdr:from>
      <xdr:col>0</xdr:col>
      <xdr:colOff>0</xdr:colOff>
      <xdr:row>0</xdr:row>
      <xdr:rowOff>0</xdr:rowOff>
    </xdr:from>
    <xdr:to>
      <xdr:col>9</xdr:col>
      <xdr:colOff>412750</xdr:colOff>
      <xdr:row>7</xdr:row>
      <xdr:rowOff>361950</xdr:rowOff>
    </xdr:to>
    <xdr:pic>
      <xdr:nvPicPr>
        <xdr:cNvPr id="1093" name="Picture 11">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6413500" cy="148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15875</xdr:colOff>
      <xdr:row>0</xdr:row>
      <xdr:rowOff>79375</xdr:rowOff>
    </xdr:from>
    <xdr:to>
      <xdr:col>14</xdr:col>
      <xdr:colOff>396874</xdr:colOff>
      <xdr:row>10</xdr:row>
      <xdr:rowOff>116728</xdr:rowOff>
    </xdr:to>
    <xdr:pic>
      <xdr:nvPicPr>
        <xdr:cNvPr id="12" name="Picture 11">
          <a:extLst>
            <a:ext uri="{FF2B5EF4-FFF2-40B4-BE49-F238E27FC236}">
              <a16:creationId xmlns:a16="http://schemas.microsoft.com/office/drawing/2014/main" id="{3318E52B-7B71-4972-B4CE-05338E7816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50125" y="79375"/>
          <a:ext cx="2381249" cy="24979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107950</xdr:colOff>
      <xdr:row>0</xdr:row>
      <xdr:rowOff>544670</xdr:rowOff>
    </xdr:to>
    <xdr:pic>
      <xdr:nvPicPr>
        <xdr:cNvPr id="4" name="Picture 11">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6375" y="0"/>
          <a:ext cx="2219325" cy="544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533401</xdr:colOff>
      <xdr:row>0</xdr:row>
      <xdr:rowOff>38100</xdr:rowOff>
    </xdr:from>
    <xdr:to>
      <xdr:col>9</xdr:col>
      <xdr:colOff>76200</xdr:colOff>
      <xdr:row>3</xdr:row>
      <xdr:rowOff>9525</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504951" y="38100"/>
          <a:ext cx="6743699"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GB" sz="2000" b="1" i="0" u="none" strike="noStrike" baseline="0">
              <a:solidFill>
                <a:srgbClr val="FF0000"/>
              </a:solidFill>
              <a:latin typeface="Calibri"/>
            </a:rPr>
            <a:t>CUSTOMER: | PALL-EX RATES STANDARD</a:t>
          </a:r>
        </a:p>
      </xdr:txBody>
    </xdr:sp>
    <xdr:clientData/>
  </xdr:twoCellAnchor>
  <xdr:twoCellAnchor>
    <xdr:from>
      <xdr:col>0</xdr:col>
      <xdr:colOff>247651</xdr:colOff>
      <xdr:row>31</xdr:row>
      <xdr:rowOff>19050</xdr:rowOff>
    </xdr:from>
    <xdr:to>
      <xdr:col>8</xdr:col>
      <xdr:colOff>657225</xdr:colOff>
      <xdr:row>32</xdr:row>
      <xdr:rowOff>85725</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247651" y="7134225"/>
          <a:ext cx="750569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0</xdr:col>
      <xdr:colOff>133350</xdr:colOff>
      <xdr:row>0</xdr:row>
      <xdr:rowOff>57150</xdr:rowOff>
    </xdr:from>
    <xdr:to>
      <xdr:col>2</xdr:col>
      <xdr:colOff>447675</xdr:colOff>
      <xdr:row>2</xdr:row>
      <xdr:rowOff>19050</xdr:rowOff>
    </xdr:to>
    <xdr:pic>
      <xdr:nvPicPr>
        <xdr:cNvPr id="9228" name="Picture 0" descr="1005630a-4716-4084-b2cd-93fd48f25fc3">
          <a:extLst>
            <a:ext uri="{FF2B5EF4-FFF2-40B4-BE49-F238E27FC236}">
              <a16:creationId xmlns:a16="http://schemas.microsoft.com/office/drawing/2014/main" id="{00000000-0008-0000-0200-00000C2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523876</xdr:colOff>
      <xdr:row>0</xdr:row>
      <xdr:rowOff>57150</xdr:rowOff>
    </xdr:from>
    <xdr:to>
      <xdr:col>11</xdr:col>
      <xdr:colOff>581026</xdr:colOff>
      <xdr:row>2</xdr:row>
      <xdr:rowOff>38100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286751" y="5715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1</a:t>
          </a:r>
          <a:endParaRPr lang="en-GB" sz="1200" b="1">
            <a:latin typeface="Myriad Pro" panose="020B0503030403020204" pitchFamily="34" charset="0"/>
          </a:endParaRPr>
        </a:p>
      </xdr:txBody>
    </xdr:sp>
    <xdr:clientData/>
  </xdr:twoCellAnchor>
  <xdr:twoCellAnchor>
    <xdr:from>
      <xdr:col>0</xdr:col>
      <xdr:colOff>161925</xdr:colOff>
      <xdr:row>32</xdr:row>
      <xdr:rowOff>47625</xdr:rowOff>
    </xdr:from>
    <xdr:to>
      <xdr:col>8</xdr:col>
      <xdr:colOff>380999</xdr:colOff>
      <xdr:row>33</xdr:row>
      <xdr:rowOff>95250</xdr:rowOff>
    </xdr:to>
    <xdr:sp macro="" textlink="">
      <xdr:nvSpPr>
        <xdr:cNvPr id="6" name="TextBox 5">
          <a:extLst>
            <a:ext uri="{FF2B5EF4-FFF2-40B4-BE49-F238E27FC236}">
              <a16:creationId xmlns:a16="http://schemas.microsoft.com/office/drawing/2014/main" id="{8C515226-E24C-4422-B4B1-1B3055CDB80E}"/>
            </a:ext>
          </a:extLst>
        </xdr:cNvPr>
        <xdr:cNvSpPr txBox="1"/>
      </xdr:nvSpPr>
      <xdr:spPr>
        <a:xfrm>
          <a:off x="161925" y="7219950"/>
          <a:ext cx="731519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 </a:t>
          </a:r>
          <a:r>
            <a:rPr lang="en-GB" sz="800" b="1"/>
            <a:t>Post codes TR21-25</a:t>
          </a:r>
          <a:r>
            <a:rPr lang="en-GB" sz="800" b="1" baseline="0"/>
            <a:t> (Zone 10) surcharge varies - POA</a:t>
          </a:r>
          <a:endParaRPr lang="en-GB" sz="8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533401</xdr:colOff>
      <xdr:row>0</xdr:row>
      <xdr:rowOff>38100</xdr:rowOff>
    </xdr:from>
    <xdr:to>
      <xdr:col>9</xdr:col>
      <xdr:colOff>76200</xdr:colOff>
      <xdr:row>3</xdr:row>
      <xdr:rowOff>9525</xdr:rowOff>
    </xdr:to>
    <xdr:sp macro="" textlink="">
      <xdr:nvSpPr>
        <xdr:cNvPr id="2" name="TextBox 1">
          <a:extLst>
            <a:ext uri="{FF2B5EF4-FFF2-40B4-BE49-F238E27FC236}">
              <a16:creationId xmlns:a16="http://schemas.microsoft.com/office/drawing/2014/main" id="{9949781D-D811-48BB-893E-20CC1EA380C9}"/>
            </a:ext>
          </a:extLst>
        </xdr:cNvPr>
        <xdr:cNvSpPr txBox="1"/>
      </xdr:nvSpPr>
      <xdr:spPr>
        <a:xfrm>
          <a:off x="1457326" y="38100"/>
          <a:ext cx="6419849"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GB" sz="2000" b="1" i="0" u="none" strike="noStrike" baseline="0">
              <a:solidFill>
                <a:srgbClr val="FF0000"/>
              </a:solidFill>
              <a:latin typeface="Calibri"/>
            </a:rPr>
            <a:t>PALL-EX UK INTER-MEMBER RATES - STANDARD</a:t>
          </a:r>
        </a:p>
      </xdr:txBody>
    </xdr:sp>
    <xdr:clientData/>
  </xdr:twoCellAnchor>
  <xdr:twoCellAnchor>
    <xdr:from>
      <xdr:col>0</xdr:col>
      <xdr:colOff>247651</xdr:colOff>
      <xdr:row>32</xdr:row>
      <xdr:rowOff>19050</xdr:rowOff>
    </xdr:from>
    <xdr:to>
      <xdr:col>8</xdr:col>
      <xdr:colOff>171451</xdr:colOff>
      <xdr:row>33</xdr:row>
      <xdr:rowOff>57150</xdr:rowOff>
    </xdr:to>
    <xdr:sp macro="" textlink="">
      <xdr:nvSpPr>
        <xdr:cNvPr id="3" name="TextBox 2">
          <a:extLst>
            <a:ext uri="{FF2B5EF4-FFF2-40B4-BE49-F238E27FC236}">
              <a16:creationId xmlns:a16="http://schemas.microsoft.com/office/drawing/2014/main" id="{CB650024-D009-4100-882A-CE053731B57A}"/>
            </a:ext>
          </a:extLst>
        </xdr:cNvPr>
        <xdr:cNvSpPr txBox="1"/>
      </xdr:nvSpPr>
      <xdr:spPr>
        <a:xfrm>
          <a:off x="247651" y="6848475"/>
          <a:ext cx="70199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0</xdr:col>
      <xdr:colOff>133350</xdr:colOff>
      <xdr:row>0</xdr:row>
      <xdr:rowOff>57150</xdr:rowOff>
    </xdr:from>
    <xdr:to>
      <xdr:col>2</xdr:col>
      <xdr:colOff>447675</xdr:colOff>
      <xdr:row>2</xdr:row>
      <xdr:rowOff>19050</xdr:rowOff>
    </xdr:to>
    <xdr:pic>
      <xdr:nvPicPr>
        <xdr:cNvPr id="4" name="Picture 0" descr="1005630a-4716-4084-b2cd-93fd48f25fc3">
          <a:extLst>
            <a:ext uri="{FF2B5EF4-FFF2-40B4-BE49-F238E27FC236}">
              <a16:creationId xmlns:a16="http://schemas.microsoft.com/office/drawing/2014/main" id="{8D6CC816-1CC8-46B6-B4D1-018547DF35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523876</xdr:colOff>
      <xdr:row>0</xdr:row>
      <xdr:rowOff>57150</xdr:rowOff>
    </xdr:from>
    <xdr:to>
      <xdr:col>11</xdr:col>
      <xdr:colOff>581026</xdr:colOff>
      <xdr:row>2</xdr:row>
      <xdr:rowOff>38100</xdr:rowOff>
    </xdr:to>
    <xdr:sp macro="" textlink="">
      <xdr:nvSpPr>
        <xdr:cNvPr id="5" name="TextBox 4">
          <a:extLst>
            <a:ext uri="{FF2B5EF4-FFF2-40B4-BE49-F238E27FC236}">
              <a16:creationId xmlns:a16="http://schemas.microsoft.com/office/drawing/2014/main" id="{271DEA1C-D454-48EA-B377-17061956EC14}"/>
            </a:ext>
          </a:extLst>
        </xdr:cNvPr>
        <xdr:cNvSpPr txBox="1"/>
      </xdr:nvSpPr>
      <xdr:spPr>
        <a:xfrm>
          <a:off x="8324851" y="57150"/>
          <a:ext cx="1457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1</a:t>
          </a:r>
          <a:endParaRPr lang="en-GB" sz="1200" b="1">
            <a:latin typeface="Myriad Pro" panose="020B0503030403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xdr:colOff>
      <xdr:row>0</xdr:row>
      <xdr:rowOff>28575</xdr:rowOff>
    </xdr:from>
    <xdr:to>
      <xdr:col>2</xdr:col>
      <xdr:colOff>409575</xdr:colOff>
      <xdr:row>1</xdr:row>
      <xdr:rowOff>152400</xdr:rowOff>
    </xdr:to>
    <xdr:pic>
      <xdr:nvPicPr>
        <xdr:cNvPr id="11274" name="Picture 0" descr="1005630a-4716-4084-b2cd-93fd48f25fc3">
          <a:extLst>
            <a:ext uri="{FF2B5EF4-FFF2-40B4-BE49-F238E27FC236}">
              <a16:creationId xmlns:a16="http://schemas.microsoft.com/office/drawing/2014/main" id="{00000000-0008-0000-0400-00000A2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28575"/>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542926</xdr:colOff>
      <xdr:row>0</xdr:row>
      <xdr:rowOff>38100</xdr:rowOff>
    </xdr:from>
    <xdr:to>
      <xdr:col>9</xdr:col>
      <xdr:colOff>457200</xdr:colOff>
      <xdr:row>2</xdr:row>
      <xdr:rowOff>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514476" y="38100"/>
          <a:ext cx="71151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C00000"/>
              </a:solidFill>
            </a:rPr>
            <a:t>PALL-EX UK INTER-MEMBER RATES - STANDARD</a:t>
          </a:r>
          <a:r>
            <a:rPr lang="en-GB" sz="2000" b="1" baseline="0">
              <a:solidFill>
                <a:srgbClr val="C00000"/>
              </a:solidFill>
            </a:rPr>
            <a:t> 1-3</a:t>
          </a:r>
          <a:endParaRPr lang="en-GB" sz="2000" b="1">
            <a:solidFill>
              <a:srgbClr val="C00000"/>
            </a:solidFill>
          </a:endParaRPr>
        </a:p>
      </xdr:txBody>
    </xdr:sp>
    <xdr:clientData/>
  </xdr:twoCellAnchor>
  <xdr:twoCellAnchor>
    <xdr:from>
      <xdr:col>0</xdr:col>
      <xdr:colOff>285750</xdr:colOff>
      <xdr:row>32</xdr:row>
      <xdr:rowOff>19050</xdr:rowOff>
    </xdr:from>
    <xdr:to>
      <xdr:col>7</xdr:col>
      <xdr:colOff>28574</xdr:colOff>
      <xdr:row>33</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85750" y="7124700"/>
          <a:ext cx="6505574"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All rates displayed for STANDARD base are per pallet. | Minimum Consignment Charges apply to both Premium &amp; Economy for Zone 10 and Zone 11</a:t>
          </a:r>
        </a:p>
      </xdr:txBody>
    </xdr:sp>
    <xdr:clientData/>
  </xdr:twoCellAnchor>
  <xdr:twoCellAnchor>
    <xdr:from>
      <xdr:col>9</xdr:col>
      <xdr:colOff>533400</xdr:colOff>
      <xdr:row>0</xdr:row>
      <xdr:rowOff>47625</xdr:rowOff>
    </xdr:from>
    <xdr:to>
      <xdr:col>11</xdr:col>
      <xdr:colOff>590550</xdr:colOff>
      <xdr:row>2</xdr:row>
      <xdr:rowOff>28575</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8296275" y="47625"/>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3</a:t>
          </a:r>
          <a:endParaRPr lang="en-GB" sz="1200" b="1">
            <a:latin typeface="Myriad Pro" panose="020B0503030403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257175</xdr:colOff>
      <xdr:row>32</xdr:row>
      <xdr:rowOff>19050</xdr:rowOff>
    </xdr:from>
    <xdr:to>
      <xdr:col>6</xdr:col>
      <xdr:colOff>704849</xdr:colOff>
      <xdr:row>33</xdr:row>
      <xdr:rowOff>63501</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57175" y="7162800"/>
          <a:ext cx="6505574"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All rates displayed for STANDARD base are per pallet. | Minimum Consignment Charges apply to both Premium &amp; Economy for Zone 10 and Zone 11</a:t>
          </a:r>
        </a:p>
      </xdr:txBody>
    </xdr:sp>
    <xdr:clientData/>
  </xdr:twoCellAnchor>
  <xdr:twoCellAnchor>
    <xdr:from>
      <xdr:col>2</xdr:col>
      <xdr:colOff>514351</xdr:colOff>
      <xdr:row>0</xdr:row>
      <xdr:rowOff>47625</xdr:rowOff>
    </xdr:from>
    <xdr:to>
      <xdr:col>8</xdr:col>
      <xdr:colOff>561975</xdr:colOff>
      <xdr:row>2</xdr:row>
      <xdr:rowOff>9525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1485901" y="47625"/>
          <a:ext cx="65436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C00000"/>
              </a:solidFill>
            </a:rPr>
            <a:t>PALL-EX UK INTER-MEMBER RATES - STANDARD</a:t>
          </a:r>
          <a:r>
            <a:rPr lang="en-GB" sz="2000" b="1" baseline="0">
              <a:solidFill>
                <a:srgbClr val="C00000"/>
              </a:solidFill>
            </a:rPr>
            <a:t> 4+</a:t>
          </a:r>
          <a:endParaRPr lang="en-GB" sz="2000" b="1">
            <a:solidFill>
              <a:srgbClr val="C00000"/>
            </a:solidFill>
          </a:endParaRPr>
        </a:p>
      </xdr:txBody>
    </xdr:sp>
    <xdr:clientData/>
  </xdr:twoCellAnchor>
  <xdr:twoCellAnchor>
    <xdr:from>
      <xdr:col>0</xdr:col>
      <xdr:colOff>123825</xdr:colOff>
      <xdr:row>0</xdr:row>
      <xdr:rowOff>66675</xdr:rowOff>
    </xdr:from>
    <xdr:to>
      <xdr:col>2</xdr:col>
      <xdr:colOff>438150</xdr:colOff>
      <xdr:row>2</xdr:row>
      <xdr:rowOff>28575</xdr:rowOff>
    </xdr:to>
    <xdr:pic>
      <xdr:nvPicPr>
        <xdr:cNvPr id="12300" name="Picture 0" descr="1005630a-4716-4084-b2cd-93fd48f25fc3">
          <a:extLst>
            <a:ext uri="{FF2B5EF4-FFF2-40B4-BE49-F238E27FC236}">
              <a16:creationId xmlns:a16="http://schemas.microsoft.com/office/drawing/2014/main" id="{00000000-0008-0000-0500-00000C3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66675"/>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523875</xdr:colOff>
      <xdr:row>0</xdr:row>
      <xdr:rowOff>19050</xdr:rowOff>
    </xdr:from>
    <xdr:to>
      <xdr:col>11</xdr:col>
      <xdr:colOff>581025</xdr:colOff>
      <xdr:row>2</xdr:row>
      <xdr:rowOff>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8286750" y="1905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4</a:t>
          </a:r>
          <a:endParaRPr lang="en-GB" sz="1200" b="1">
            <a:latin typeface="Myriad Pro" panose="020B0503030403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2</xdr:col>
      <xdr:colOff>419100</xdr:colOff>
      <xdr:row>2</xdr:row>
      <xdr:rowOff>19050</xdr:rowOff>
    </xdr:to>
    <xdr:pic>
      <xdr:nvPicPr>
        <xdr:cNvPr id="10250" name="Picture 0" descr="1005630a-4716-4084-b2cd-93fd48f25fc3">
          <a:extLst>
            <a:ext uri="{FF2B5EF4-FFF2-40B4-BE49-F238E27FC236}">
              <a16:creationId xmlns:a16="http://schemas.microsoft.com/office/drawing/2014/main" id="{00000000-0008-0000-0300-00000A2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0</xdr:row>
      <xdr:rowOff>0</xdr:rowOff>
    </xdr:from>
    <xdr:to>
      <xdr:col>9</xdr:col>
      <xdr:colOff>104774</xdr:colOff>
      <xdr:row>2</xdr:row>
      <xdr:rowOff>9525</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847975" y="0"/>
          <a:ext cx="503872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tx1">
                  <a:lumMod val="95000"/>
                  <a:lumOff val="5000"/>
                </a:schemeClr>
              </a:solidFill>
            </a:rPr>
            <a:t>CUSTOMER | PALL-EX RATES EURO</a:t>
          </a:r>
        </a:p>
      </xdr:txBody>
    </xdr:sp>
    <xdr:clientData/>
  </xdr:twoCellAnchor>
  <xdr:twoCellAnchor>
    <xdr:from>
      <xdr:col>0</xdr:col>
      <xdr:colOff>276225</xdr:colOff>
      <xdr:row>31</xdr:row>
      <xdr:rowOff>28575</xdr:rowOff>
    </xdr:from>
    <xdr:to>
      <xdr:col>11</xdr:col>
      <xdr:colOff>104775</xdr:colOff>
      <xdr:row>32</xdr:row>
      <xdr:rowOff>38100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76225" y="7029450"/>
          <a:ext cx="94107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9</xdr:col>
      <xdr:colOff>533400</xdr:colOff>
      <xdr:row>0</xdr:row>
      <xdr:rowOff>38100</xdr:rowOff>
    </xdr:from>
    <xdr:to>
      <xdr:col>11</xdr:col>
      <xdr:colOff>590550</xdr:colOff>
      <xdr:row>2</xdr:row>
      <xdr:rowOff>19050</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8296275" y="3810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2</a:t>
          </a:r>
          <a:endParaRPr lang="en-GB" sz="1200" b="1">
            <a:latin typeface="Myriad Pro" panose="020B0503030403020204" pitchFamily="34" charset="0"/>
          </a:endParaRPr>
        </a:p>
      </xdr:txBody>
    </xdr:sp>
    <xdr:clientData/>
  </xdr:twoCellAnchor>
  <xdr:twoCellAnchor>
    <xdr:from>
      <xdr:col>0</xdr:col>
      <xdr:colOff>209550</xdr:colOff>
      <xdr:row>32</xdr:row>
      <xdr:rowOff>47625</xdr:rowOff>
    </xdr:from>
    <xdr:to>
      <xdr:col>8</xdr:col>
      <xdr:colOff>428624</xdr:colOff>
      <xdr:row>33</xdr:row>
      <xdr:rowOff>95250</xdr:rowOff>
    </xdr:to>
    <xdr:sp macro="" textlink="">
      <xdr:nvSpPr>
        <xdr:cNvPr id="6" name="TextBox 5">
          <a:extLst>
            <a:ext uri="{FF2B5EF4-FFF2-40B4-BE49-F238E27FC236}">
              <a16:creationId xmlns:a16="http://schemas.microsoft.com/office/drawing/2014/main" id="{A11D6CA1-88C9-4E32-8FAC-55D5583D2932}"/>
            </a:ext>
          </a:extLst>
        </xdr:cNvPr>
        <xdr:cNvSpPr txBox="1"/>
      </xdr:nvSpPr>
      <xdr:spPr>
        <a:xfrm>
          <a:off x="209550" y="7019925"/>
          <a:ext cx="731519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 </a:t>
          </a:r>
          <a:r>
            <a:rPr lang="en-GB" sz="800" b="1"/>
            <a:t>Post codes TR21-25</a:t>
          </a:r>
          <a:r>
            <a:rPr lang="en-GB" sz="800" b="1" baseline="0"/>
            <a:t> (Zone 10) surcharge varies - POA</a:t>
          </a:r>
          <a:endParaRPr lang="en-GB" sz="8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257175</xdr:colOff>
      <xdr:row>27</xdr:row>
      <xdr:rowOff>0</xdr:rowOff>
    </xdr:from>
    <xdr:to>
      <xdr:col>9</xdr:col>
      <xdr:colOff>0</xdr:colOff>
      <xdr:row>27</xdr:row>
      <xdr:rowOff>44451</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1457325" y="8410575"/>
          <a:ext cx="5791199"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800" b="1">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twoCellAnchor>
    <xdr:from>
      <xdr:col>3</xdr:col>
      <xdr:colOff>95251</xdr:colOff>
      <xdr:row>0</xdr:row>
      <xdr:rowOff>104775</xdr:rowOff>
    </xdr:from>
    <xdr:to>
      <xdr:col>8</xdr:col>
      <xdr:colOff>1085851</xdr:colOff>
      <xdr:row>4</xdr:row>
      <xdr:rowOff>38100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2286001" y="104775"/>
          <a:ext cx="817245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2">
                  <a:lumMod val="25000"/>
                </a:schemeClr>
              </a:solidFill>
              <a:latin typeface="Myriad Pro" panose="020B0503030403020204" pitchFamily="34" charset="0"/>
            </a:rPr>
            <a:t>REDELIVERY RATES SCHEDULE | PALLET BASE : STANDARD AND EURO</a:t>
          </a:r>
        </a:p>
      </xdr:txBody>
    </xdr:sp>
    <xdr:clientData/>
  </xdr:twoCellAnchor>
  <xdr:twoCellAnchor>
    <xdr:from>
      <xdr:col>0</xdr:col>
      <xdr:colOff>161925</xdr:colOff>
      <xdr:row>0</xdr:row>
      <xdr:rowOff>104774</xdr:rowOff>
    </xdr:from>
    <xdr:to>
      <xdr:col>2</xdr:col>
      <xdr:colOff>476250</xdr:colOff>
      <xdr:row>3</xdr:row>
      <xdr:rowOff>9524</xdr:rowOff>
    </xdr:to>
    <xdr:pic>
      <xdr:nvPicPr>
        <xdr:cNvPr id="13" name="Picture 0" descr="1005630a-4716-4084-b2cd-93fd48f25fc3">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104774"/>
          <a:ext cx="173355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1247775</xdr:colOff>
      <xdr:row>0</xdr:row>
      <xdr:rowOff>47626</xdr:rowOff>
    </xdr:from>
    <xdr:to>
      <xdr:col>10</xdr:col>
      <xdr:colOff>0</xdr:colOff>
      <xdr:row>3</xdr:row>
      <xdr:rowOff>19051</xdr:rowOff>
    </xdr:to>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10620375" y="47626"/>
          <a:ext cx="8763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3</a:t>
          </a:r>
          <a:endParaRPr lang="en-GB" sz="1200" b="1">
            <a:latin typeface="Myriad Pro" panose="020B0503030403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571500</xdr:colOff>
      <xdr:row>0</xdr:row>
      <xdr:rowOff>76200</xdr:rowOff>
    </xdr:from>
    <xdr:to>
      <xdr:col>14</xdr:col>
      <xdr:colOff>200025</xdr:colOff>
      <xdr:row>3</xdr:row>
      <xdr:rowOff>95250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90700" y="76200"/>
          <a:ext cx="6429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rPr>
            <a:t>PALLET</a:t>
          </a:r>
          <a:r>
            <a:rPr lang="en-GB" sz="2000" b="1" baseline="0">
              <a:solidFill>
                <a:schemeClr val="bg2">
                  <a:lumMod val="25000"/>
                </a:schemeClr>
              </a:solidFill>
            </a:rPr>
            <a:t> DIMENSIONS AND NOTES</a:t>
          </a:r>
          <a:endParaRPr lang="en-GB" sz="2000" b="1">
            <a:solidFill>
              <a:schemeClr val="bg2">
                <a:lumMod val="25000"/>
              </a:schemeClr>
            </a:solidFill>
          </a:endParaRPr>
        </a:p>
      </xdr:txBody>
    </xdr:sp>
    <xdr:clientData/>
  </xdr:twoCellAnchor>
  <xdr:twoCellAnchor>
    <xdr:from>
      <xdr:col>0</xdr:col>
      <xdr:colOff>85725</xdr:colOff>
      <xdr:row>0</xdr:row>
      <xdr:rowOff>142875</xdr:rowOff>
    </xdr:from>
    <xdr:to>
      <xdr:col>6</xdr:col>
      <xdr:colOff>466725</xdr:colOff>
      <xdr:row>17</xdr:row>
      <xdr:rowOff>28575</xdr:rowOff>
    </xdr:to>
    <xdr:pic>
      <xdr:nvPicPr>
        <xdr:cNvPr id="10" name="Picture 1" descr="436c09a4-0428-48c7-a3fa-28bf3bc50aaa">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142875"/>
          <a:ext cx="40386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28576</xdr:colOff>
      <xdr:row>14</xdr:row>
      <xdr:rowOff>180975</xdr:rowOff>
    </xdr:from>
    <xdr:to>
      <xdr:col>6</xdr:col>
      <xdr:colOff>238126</xdr:colOff>
      <xdr:row>26</xdr:row>
      <xdr:rowOff>123825</xdr:rowOff>
    </xdr:to>
    <xdr:pic>
      <xdr:nvPicPr>
        <xdr:cNvPr id="11" name="Picture 2" descr="22d6494a-2f54-42c8-98ed-2b9b92f9cba6">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6" y="2809875"/>
          <a:ext cx="3867150" cy="2886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238125</xdr:colOff>
      <xdr:row>0</xdr:row>
      <xdr:rowOff>95250</xdr:rowOff>
    </xdr:from>
    <xdr:to>
      <xdr:col>2</xdr:col>
      <xdr:colOff>328613</xdr:colOff>
      <xdr:row>2</xdr:row>
      <xdr:rowOff>85725</xdr:rowOff>
    </xdr:to>
    <xdr:pic>
      <xdr:nvPicPr>
        <xdr:cNvPr id="12" name="Picture 0" descr="1005630a-4716-4084-b2cd-93fd48f25fc3">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95250"/>
          <a:ext cx="1309688"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219075</xdr:colOff>
      <xdr:row>0</xdr:row>
      <xdr:rowOff>0</xdr:rowOff>
    </xdr:from>
    <xdr:to>
      <xdr:col>15</xdr:col>
      <xdr:colOff>19050</xdr:colOff>
      <xdr:row>1</xdr:row>
      <xdr:rowOff>142875</xdr:rowOff>
    </xdr:to>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9496425" y="0"/>
          <a:ext cx="685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4</a:t>
          </a:r>
          <a:endParaRPr lang="en-GB" sz="1200" b="1">
            <a:latin typeface="Myriad Pro" panose="020B0503030403020204" pitchFamily="34" charset="0"/>
          </a:endParaRPr>
        </a:p>
      </xdr:txBody>
    </xdr:sp>
    <xdr:clientData/>
  </xdr:twoCellAnchor>
  <xdr:twoCellAnchor editAs="oneCell">
    <xdr:from>
      <xdr:col>1</xdr:col>
      <xdr:colOff>28576</xdr:colOff>
      <xdr:row>27</xdr:row>
      <xdr:rowOff>55050</xdr:rowOff>
    </xdr:from>
    <xdr:to>
      <xdr:col>4</xdr:col>
      <xdr:colOff>161925</xdr:colOff>
      <xdr:row>32</xdr:row>
      <xdr:rowOff>12294</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8176" y="5312850"/>
          <a:ext cx="1962149" cy="1252644"/>
        </a:xfrm>
        <a:prstGeom prst="rect">
          <a:avLst/>
        </a:prstGeom>
      </xdr:spPr>
    </xdr:pic>
    <xdr:clientData/>
  </xdr:twoCellAnchor>
  <xdr:twoCellAnchor>
    <xdr:from>
      <xdr:col>0</xdr:col>
      <xdr:colOff>523875</xdr:colOff>
      <xdr:row>26</xdr:row>
      <xdr:rowOff>219075</xdr:rowOff>
    </xdr:from>
    <xdr:to>
      <xdr:col>2</xdr:col>
      <xdr:colOff>447675</xdr:colOff>
      <xdr:row>28</xdr:row>
      <xdr:rowOff>76200</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3875" y="5248275"/>
          <a:ext cx="1143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FF0000"/>
              </a:solidFill>
            </a:rPr>
            <a:t>Bundles</a:t>
          </a:r>
        </a:p>
      </xdr:txBody>
    </xdr:sp>
    <xdr:clientData/>
  </xdr:twoCellAnchor>
  <xdr:twoCellAnchor>
    <xdr:from>
      <xdr:col>2</xdr:col>
      <xdr:colOff>571500</xdr:colOff>
      <xdr:row>0</xdr:row>
      <xdr:rowOff>76200</xdr:rowOff>
    </xdr:from>
    <xdr:to>
      <xdr:col>14</xdr:col>
      <xdr:colOff>200025</xdr:colOff>
      <xdr:row>3</xdr:row>
      <xdr:rowOff>95250</xdr:rowOff>
    </xdr:to>
    <xdr:sp macro="" textlink="">
      <xdr:nvSpPr>
        <xdr:cNvPr id="9" name="TextBox 8">
          <a:extLst>
            <a:ext uri="{FF2B5EF4-FFF2-40B4-BE49-F238E27FC236}">
              <a16:creationId xmlns:a16="http://schemas.microsoft.com/office/drawing/2014/main" id="{00000000-0008-0000-0700-000009000000}"/>
            </a:ext>
          </a:extLst>
        </xdr:cNvPr>
        <xdr:cNvSpPr txBox="1"/>
      </xdr:nvSpPr>
      <xdr:spPr>
        <a:xfrm>
          <a:off x="1790700" y="76200"/>
          <a:ext cx="8296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rPr>
            <a:t>PALLET</a:t>
          </a:r>
          <a:r>
            <a:rPr lang="en-GB" sz="2000" b="1" baseline="0">
              <a:solidFill>
                <a:schemeClr val="bg2">
                  <a:lumMod val="25000"/>
                </a:schemeClr>
              </a:solidFill>
            </a:rPr>
            <a:t> DIMENSIONS AND NOTES</a:t>
          </a:r>
          <a:endParaRPr lang="en-GB" sz="2000" b="1">
            <a:solidFill>
              <a:schemeClr val="bg2">
                <a:lumMod val="25000"/>
              </a:schemeClr>
            </a:solidFill>
          </a:endParaRPr>
        </a:p>
      </xdr:txBody>
    </xdr:sp>
    <xdr:clientData/>
  </xdr:twoCellAnchor>
  <xdr:twoCellAnchor>
    <xdr:from>
      <xdr:col>0</xdr:col>
      <xdr:colOff>238125</xdr:colOff>
      <xdr:row>0</xdr:row>
      <xdr:rowOff>95250</xdr:rowOff>
    </xdr:from>
    <xdr:to>
      <xdr:col>2</xdr:col>
      <xdr:colOff>328613</xdr:colOff>
      <xdr:row>2</xdr:row>
      <xdr:rowOff>85725</xdr:rowOff>
    </xdr:to>
    <xdr:pic>
      <xdr:nvPicPr>
        <xdr:cNvPr id="16" name="Picture 0" descr="1005630a-4716-4084-b2cd-93fd48f25fc3">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95250"/>
          <a:ext cx="1309688"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2762251</xdr:colOff>
      <xdr:row>0</xdr:row>
      <xdr:rowOff>66675</xdr:rowOff>
    </xdr:from>
    <xdr:to>
      <xdr:col>6</xdr:col>
      <xdr:colOff>600076</xdr:colOff>
      <xdr:row>2</xdr:row>
      <xdr:rowOff>47625</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9096376" y="66675"/>
          <a:ext cx="781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 5</a:t>
          </a:r>
        </a:p>
        <a:p>
          <a:pPr algn="r"/>
          <a:endParaRPr lang="en-GB" sz="1200" b="1">
            <a:latin typeface="Myriad Pro" panose="020B0503030403020204" pitchFamily="34" charset="0"/>
          </a:endParaRPr>
        </a:p>
      </xdr:txBody>
    </xdr:sp>
    <xdr:clientData/>
  </xdr:twoCellAnchor>
  <xdr:twoCellAnchor>
    <xdr:from>
      <xdr:col>6</xdr:col>
      <xdr:colOff>0</xdr:colOff>
      <xdr:row>1</xdr:row>
      <xdr:rowOff>28575</xdr:rowOff>
    </xdr:from>
    <xdr:to>
      <xdr:col>6</xdr:col>
      <xdr:colOff>0</xdr:colOff>
      <xdr:row>5</xdr:row>
      <xdr:rowOff>9525</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496300" y="19050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0</xdr:col>
      <xdr:colOff>66675</xdr:colOff>
      <xdr:row>1</xdr:row>
      <xdr:rowOff>9525</xdr:rowOff>
    </xdr:from>
    <xdr:to>
      <xdr:col>2</xdr:col>
      <xdr:colOff>85725</xdr:colOff>
      <xdr:row>2</xdr:row>
      <xdr:rowOff>133350</xdr:rowOff>
    </xdr:to>
    <xdr:pic>
      <xdr:nvPicPr>
        <xdr:cNvPr id="7" name="Picture 0" descr="1005630a-4716-4084-b2cd-93fd48f25fc3">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714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762000</xdr:colOff>
      <xdr:row>0</xdr:row>
      <xdr:rowOff>123825</xdr:rowOff>
    </xdr:from>
    <xdr:to>
      <xdr:col>6</xdr:col>
      <xdr:colOff>0</xdr:colOff>
      <xdr:row>7</xdr:row>
      <xdr:rowOff>142875</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2590800" y="123825"/>
          <a:ext cx="7324725" cy="1152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latin typeface="Myriad Pro" panose="020B0503030403020204" pitchFamily="34" charset="0"/>
            </a:rPr>
            <a:t>MULTI PALLET</a:t>
          </a:r>
          <a:r>
            <a:rPr lang="en-GB" sz="2000" b="1" baseline="0">
              <a:solidFill>
                <a:schemeClr val="bg2">
                  <a:lumMod val="25000"/>
                </a:schemeClr>
              </a:solidFill>
              <a:latin typeface="Myriad Pro" panose="020B0503030403020204" pitchFamily="34" charset="0"/>
            </a:rPr>
            <a:t> DISCOUNT </a:t>
          </a:r>
          <a:endParaRPr lang="en-GB" sz="2000" b="1">
            <a:solidFill>
              <a:schemeClr val="bg2">
                <a:lumMod val="25000"/>
              </a:schemeClr>
            </a:solidFill>
            <a:latin typeface="Myriad Pro" panose="020B0503030403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0</xdr:row>
      <xdr:rowOff>0</xdr:rowOff>
    </xdr:from>
    <xdr:to>
      <xdr:col>12</xdr:col>
      <xdr:colOff>19050</xdr:colOff>
      <xdr:row>1</xdr:row>
      <xdr:rowOff>142875</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9229725" y="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2</xdr:col>
      <xdr:colOff>638175</xdr:colOff>
      <xdr:row>0</xdr:row>
      <xdr:rowOff>123825</xdr:rowOff>
    </xdr:from>
    <xdr:to>
      <xdr:col>12</xdr:col>
      <xdr:colOff>333375</xdr:colOff>
      <xdr:row>3</xdr:row>
      <xdr:rowOff>142875</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1895475" y="123825"/>
          <a:ext cx="73628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2000" b="1">
            <a:solidFill>
              <a:schemeClr val="bg2">
                <a:lumMod val="25000"/>
              </a:schemeClr>
            </a:solidFill>
          </a:endParaRPr>
        </a:p>
      </xdr:txBody>
    </xdr:sp>
    <xdr:clientData/>
  </xdr:twoCellAnchor>
  <xdr:twoCellAnchor>
    <xdr:from>
      <xdr:col>7</xdr:col>
      <xdr:colOff>171450</xdr:colOff>
      <xdr:row>5</xdr:row>
      <xdr:rowOff>66675</xdr:rowOff>
    </xdr:from>
    <xdr:to>
      <xdr:col>11</xdr:col>
      <xdr:colOff>323850</xdr:colOff>
      <xdr:row>13</xdr:row>
      <xdr:rowOff>190500</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6048375" y="952500"/>
          <a:ext cx="2590800" cy="2028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baseline="0"/>
        </a:p>
      </xdr:txBody>
    </xdr:sp>
    <xdr:clientData/>
  </xdr:twoCellAnchor>
  <xdr:twoCellAnchor>
    <xdr:from>
      <xdr:col>0</xdr:col>
      <xdr:colOff>161924</xdr:colOff>
      <xdr:row>0</xdr:row>
      <xdr:rowOff>85724</xdr:rowOff>
    </xdr:from>
    <xdr:to>
      <xdr:col>2</xdr:col>
      <xdr:colOff>687388</xdr:colOff>
      <xdr:row>2</xdr:row>
      <xdr:rowOff>152399</xdr:rowOff>
    </xdr:to>
    <xdr:pic>
      <xdr:nvPicPr>
        <xdr:cNvPr id="15" name="Picture 0" descr="1005630a-4716-4084-b2cd-93fd48f25fc3">
          <a:extLst>
            <a:ext uri="{FF2B5EF4-FFF2-40B4-BE49-F238E27FC236}">
              <a16:creationId xmlns:a16="http://schemas.microsoft.com/office/drawing/2014/main" id="{00000000-0008-0000-09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4" y="85724"/>
          <a:ext cx="1944689"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533401</xdr:colOff>
      <xdr:row>9</xdr:row>
      <xdr:rowOff>1</xdr:rowOff>
    </xdr:from>
    <xdr:to>
      <xdr:col>12</xdr:col>
      <xdr:colOff>800100</xdr:colOff>
      <xdr:row>12</xdr:row>
      <xdr:rowOff>28576</xdr:rowOff>
    </xdr:to>
    <xdr:sp macro="" textlink="">
      <xdr:nvSpPr>
        <xdr:cNvPr id="16" name="Rectangle 15">
          <a:extLst>
            <a:ext uri="{FF2B5EF4-FFF2-40B4-BE49-F238E27FC236}">
              <a16:creationId xmlns:a16="http://schemas.microsoft.com/office/drawing/2014/main" id="{00000000-0008-0000-0900-000010000000}"/>
            </a:ext>
          </a:extLst>
        </xdr:cNvPr>
        <xdr:cNvSpPr/>
      </xdr:nvSpPr>
      <xdr:spPr>
        <a:xfrm>
          <a:off x="8143876" y="1724026"/>
          <a:ext cx="2809874" cy="62865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latin typeface="Myriad Pro"/>
            </a:rPr>
            <a:t>*Max consignment size for </a:t>
          </a:r>
          <a:r>
            <a:rPr lang="en-GB" sz="1100" b="0" i="0">
              <a:solidFill>
                <a:schemeClr val="lt1"/>
              </a:solidFill>
              <a:effectLst/>
              <a:latin typeface="Myriad Pro"/>
              <a:ea typeface="+mn-ea"/>
              <a:cs typeface="+mn-cs"/>
            </a:rPr>
            <a:t>restricted</a:t>
          </a:r>
          <a:r>
            <a:rPr lang="en-GB" sz="1100">
              <a:latin typeface="Myriad Pro"/>
            </a:rPr>
            <a:t> access </a:t>
          </a:r>
          <a:r>
            <a:rPr lang="en-GB" sz="1100">
              <a:solidFill>
                <a:schemeClr val="lt1"/>
              </a:solidFill>
              <a:effectLst/>
              <a:latin typeface="Myriad Pro"/>
              <a:ea typeface="+mn-ea"/>
              <a:cs typeface="+mn-cs"/>
            </a:rPr>
            <a:t>4 x standard</a:t>
          </a:r>
          <a:r>
            <a:rPr lang="en-GB" sz="1100" baseline="0">
              <a:solidFill>
                <a:schemeClr val="lt1"/>
              </a:solidFill>
              <a:effectLst/>
              <a:latin typeface="Myriad Pro"/>
              <a:ea typeface="+mn-ea"/>
              <a:cs typeface="+mn-cs"/>
            </a:rPr>
            <a:t> pallets - max weight is 2500 kg</a:t>
          </a:r>
          <a:endParaRPr lang="en-GB" sz="1100">
            <a:latin typeface="Myriad Pro"/>
          </a:endParaRPr>
        </a:p>
      </xdr:txBody>
    </xdr:sp>
    <xdr:clientData/>
  </xdr:twoCellAnchor>
  <xdr:twoCellAnchor>
    <xdr:from>
      <xdr:col>12</xdr:col>
      <xdr:colOff>800100</xdr:colOff>
      <xdr:row>9</xdr:row>
      <xdr:rowOff>0</xdr:rowOff>
    </xdr:from>
    <xdr:to>
      <xdr:col>15</xdr:col>
      <xdr:colOff>819149</xdr:colOff>
      <xdr:row>12</xdr:row>
      <xdr:rowOff>28575</xdr:rowOff>
    </xdr:to>
    <xdr:sp macro="" textlink="">
      <xdr:nvSpPr>
        <xdr:cNvPr id="17" name="Rectangle 16">
          <a:extLst>
            <a:ext uri="{FF2B5EF4-FFF2-40B4-BE49-F238E27FC236}">
              <a16:creationId xmlns:a16="http://schemas.microsoft.com/office/drawing/2014/main" id="{00000000-0008-0000-0900-000011000000}"/>
            </a:ext>
          </a:extLst>
        </xdr:cNvPr>
        <xdr:cNvSpPr/>
      </xdr:nvSpPr>
      <xdr:spPr>
        <a:xfrm>
          <a:off x="10953750" y="1724025"/>
          <a:ext cx="2562224" cy="628650"/>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latin typeface="Myriad Pro"/>
            </a:rPr>
            <a:t>Maximum weight for </a:t>
          </a:r>
          <a:br>
            <a:rPr lang="en-GB" sz="1100">
              <a:latin typeface="Myriad Pro"/>
            </a:rPr>
          </a:br>
          <a:r>
            <a:rPr lang="en-GB" sz="1100">
              <a:latin typeface="Myriad Pro"/>
            </a:rPr>
            <a:t>tail-lift delivery is 1000kg</a:t>
          </a:r>
        </a:p>
      </xdr:txBody>
    </xdr:sp>
    <xdr:clientData/>
  </xdr:twoCellAnchor>
  <xdr:twoCellAnchor>
    <xdr:from>
      <xdr:col>1</xdr:col>
      <xdr:colOff>19049</xdr:colOff>
      <xdr:row>27</xdr:row>
      <xdr:rowOff>9525</xdr:rowOff>
    </xdr:from>
    <xdr:to>
      <xdr:col>9</xdr:col>
      <xdr:colOff>19050</xdr:colOff>
      <xdr:row>38</xdr:row>
      <xdr:rowOff>9525</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304799" y="6086475"/>
          <a:ext cx="7324726" cy="1781175"/>
        </a:xfrm>
        <a:prstGeom prst="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baseline="0">
              <a:solidFill>
                <a:srgbClr val="C00000"/>
              </a:solidFill>
              <a:latin typeface="Myriad Pro"/>
              <a:ea typeface="Liberation Serif" panose="02020603050405020304" pitchFamily="18" charset="0"/>
              <a:cs typeface="Liberation Serif" panose="02020603050405020304" pitchFamily="18" charset="0"/>
            </a:rPr>
            <a:t>Members must pre-advise each other when</a:t>
          </a:r>
          <a:r>
            <a:rPr lang="en-GB" sz="1100" baseline="0">
              <a:solidFill>
                <a:srgbClr val="C00000"/>
              </a:solidFill>
              <a:latin typeface="Myriad Pro"/>
              <a:ea typeface="Liberation Serif" panose="02020603050405020304" pitchFamily="18" charset="0"/>
              <a:cs typeface="Liberation Serif" panose="02020603050405020304" pitchFamily="18" charset="0"/>
            </a:rPr>
            <a:t>:</a:t>
          </a:r>
        </a:p>
        <a:p>
          <a:pPr algn="l"/>
          <a:endParaRPr lang="en-GB" sz="1100" baseline="0">
            <a:latin typeface="Myriad Pro"/>
            <a:ea typeface="Liberation Serif" panose="02020603050405020304" pitchFamily="18" charset="0"/>
            <a:cs typeface="Liberation Serif" panose="02020603050405020304" pitchFamily="18" charset="0"/>
          </a:endParaRPr>
        </a:p>
        <a:p>
          <a:pPr algn="l"/>
          <a:r>
            <a:rPr lang="en-GB" sz="1100" baseline="0">
              <a:latin typeface="Myriad Pro"/>
              <a:ea typeface="Liberation Serif" panose="02020603050405020304" pitchFamily="18" charset="0"/>
              <a:cs typeface="Liberation Serif" panose="02020603050405020304" pitchFamily="18" charset="0"/>
            </a:rPr>
            <a:t>Any pallet which exceeds </a:t>
          </a:r>
          <a:r>
            <a:rPr lang="en-GB" sz="1100" b="1" baseline="0">
              <a:latin typeface="Myriad Pro"/>
              <a:ea typeface="Liberation Serif" panose="02020603050405020304" pitchFamily="18" charset="0"/>
              <a:cs typeface="Liberation Serif" panose="02020603050405020304" pitchFamily="18" charset="0"/>
            </a:rPr>
            <a:t>300 (cm) </a:t>
          </a:r>
          <a:r>
            <a:rPr lang="en-GB" sz="1100" baseline="0">
              <a:latin typeface="Myriad Pro"/>
              <a:ea typeface="Liberation Serif" panose="02020603050405020304" pitchFamily="18" charset="0"/>
              <a:cs typeface="Liberation Serif" panose="02020603050405020304" pitchFamily="18" charset="0"/>
            </a:rPr>
            <a:t>in length </a:t>
          </a:r>
          <a:r>
            <a:rPr lang="en-GB" sz="1100" b="1" baseline="0">
              <a:latin typeface="Myriad Pro"/>
              <a:ea typeface="Liberation Serif" panose="02020603050405020304" pitchFamily="18" charset="0"/>
              <a:cs typeface="Liberation Serif" panose="02020603050405020304" pitchFamily="18" charset="0"/>
            </a:rPr>
            <a:t>AND/OR </a:t>
          </a:r>
          <a:r>
            <a:rPr lang="en-GB" sz="1100" baseline="0">
              <a:latin typeface="Myriad Pro"/>
              <a:ea typeface="Liberation Serif" panose="02020603050405020304" pitchFamily="18" charset="0"/>
              <a:cs typeface="Liberation Serif" panose="02020603050405020304" pitchFamily="18" charset="0"/>
            </a:rPr>
            <a:t>any pallet which exceeds </a:t>
          </a:r>
          <a:r>
            <a:rPr lang="en-GB" sz="1100" b="1" baseline="0">
              <a:latin typeface="Myriad Pro"/>
              <a:ea typeface="Liberation Serif" panose="02020603050405020304" pitchFamily="18" charset="0"/>
              <a:cs typeface="Liberation Serif" panose="02020603050405020304" pitchFamily="18" charset="0"/>
            </a:rPr>
            <a:t>1400 kg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yriad Pro"/>
              <a:ea typeface="Liberation Serif" panose="02020603050405020304" pitchFamily="18" charset="0"/>
              <a:cs typeface="Liberation Serif" panose="02020603050405020304" pitchFamily="18" charset="0"/>
            </a:rPr>
            <a:t>MUST</a:t>
          </a:r>
          <a:r>
            <a:rPr lang="en-GB" sz="1100" baseline="0">
              <a:solidFill>
                <a:schemeClr val="dk1"/>
              </a:solidFill>
              <a:effectLst/>
              <a:latin typeface="Myriad Pro"/>
              <a:ea typeface="Liberation Serif" panose="02020603050405020304" pitchFamily="18" charset="0"/>
              <a:cs typeface="Liberation Serif" panose="02020603050405020304" pitchFamily="18" charset="0"/>
            </a:rPr>
            <a:t> call and system message the delivery member to pre-advise.</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aseline="0">
            <a:solidFill>
              <a:schemeClr val="dk1"/>
            </a:solidFill>
            <a:effectLst/>
            <a:latin typeface="Myriad Pro"/>
            <a:ea typeface="Liberation Serif" panose="02020603050405020304" pitchFamily="18" charset="0"/>
            <a:cs typeface="Liberation Serif" panose="02020603050405020304" pitchFamily="18" charset="0"/>
          </a:endParaRPr>
        </a:p>
        <a:p>
          <a:pPr algn="l"/>
          <a:r>
            <a:rPr lang="en-GB" sz="1100" b="0">
              <a:solidFill>
                <a:schemeClr val="dk1"/>
              </a:solidFill>
              <a:effectLst/>
              <a:latin typeface="Myriad Pro"/>
              <a:ea typeface="Liberation Serif" panose="02020603050405020304" pitchFamily="18" charset="0"/>
              <a:cs typeface="Liberation Serif" panose="02020603050405020304" pitchFamily="18" charset="0"/>
            </a:rPr>
            <a:t>*Any consignment manifested as restricted access which exceeds </a:t>
          </a:r>
          <a:r>
            <a:rPr lang="en-GB" sz="1100" b="1">
              <a:solidFill>
                <a:schemeClr val="dk1"/>
              </a:solidFill>
              <a:effectLst/>
              <a:latin typeface="Myriad Pro"/>
              <a:ea typeface="Liberation Serif" panose="02020603050405020304" pitchFamily="18" charset="0"/>
              <a:cs typeface="Liberation Serif" panose="02020603050405020304" pitchFamily="18" charset="0"/>
            </a:rPr>
            <a:t>4</a:t>
          </a:r>
          <a:r>
            <a:rPr lang="en-GB" sz="1100" b="0">
              <a:solidFill>
                <a:schemeClr val="dk1"/>
              </a:solidFill>
              <a:effectLst/>
              <a:latin typeface="Myriad Pro"/>
              <a:ea typeface="Liberation Serif" panose="02020603050405020304" pitchFamily="18" charset="0"/>
              <a:cs typeface="Liberation Serif" panose="02020603050405020304" pitchFamily="18" charset="0"/>
            </a:rPr>
            <a:t> x standard pallets and</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a</a:t>
          </a:r>
          <a:r>
            <a:rPr lang="en-GB" sz="1100" b="0">
              <a:solidFill>
                <a:schemeClr val="dk1"/>
              </a:solidFill>
              <a:effectLst/>
              <a:latin typeface="Myriad Pro"/>
              <a:ea typeface="Liberation Serif" panose="02020603050405020304" pitchFamily="18" charset="0"/>
              <a:cs typeface="Liberation Serif" panose="02020603050405020304" pitchFamily="18" charset="0"/>
            </a:rPr>
            <a:t> maximum weight of </a:t>
          </a:r>
          <a:r>
            <a:rPr lang="en-GB" sz="1100" b="1">
              <a:solidFill>
                <a:schemeClr val="dk1"/>
              </a:solidFill>
              <a:effectLst/>
              <a:latin typeface="Myriad Pro"/>
              <a:ea typeface="Liberation Serif" panose="02020603050405020304" pitchFamily="18" charset="0"/>
              <a:cs typeface="Liberation Serif" panose="02020603050405020304" pitchFamily="18" charset="0"/>
            </a:rPr>
            <a:t>2500 kg OR </a:t>
          </a:r>
          <a:r>
            <a:rPr lang="en-GB" sz="1100" b="0">
              <a:solidFill>
                <a:schemeClr val="dk1"/>
              </a:solidFill>
              <a:effectLst/>
              <a:latin typeface="Myriad Pro"/>
              <a:ea typeface="Liberation Serif" panose="02020603050405020304" pitchFamily="18" charset="0"/>
              <a:cs typeface="Liberation Serif" panose="02020603050405020304" pitchFamily="18" charset="0"/>
            </a:rPr>
            <a:t>any pallet exceeding </a:t>
          </a:r>
          <a:r>
            <a:rPr lang="en-GB" sz="1100" b="1">
              <a:solidFill>
                <a:schemeClr val="dk1"/>
              </a:solidFill>
              <a:effectLst/>
              <a:latin typeface="Myriad Pro"/>
              <a:ea typeface="Liberation Serif" panose="02020603050405020304" pitchFamily="18" charset="0"/>
              <a:cs typeface="Liberation Serif" panose="02020603050405020304" pitchFamily="18" charset="0"/>
            </a:rPr>
            <a:t>500 (cm) </a:t>
          </a:r>
          <a:r>
            <a:rPr lang="en-GB" sz="1100" b="0">
              <a:solidFill>
                <a:schemeClr val="dk1"/>
              </a:solidFill>
              <a:effectLst/>
              <a:latin typeface="Myriad Pro"/>
              <a:ea typeface="Liberation Serif" panose="02020603050405020304" pitchFamily="18" charset="0"/>
              <a:cs typeface="Liberation Serif" panose="02020603050405020304" pitchFamily="18" charset="0"/>
            </a:rPr>
            <a:t>in length, </a:t>
          </a:r>
          <a:r>
            <a:rPr lang="en-GB" sz="1100" b="1">
              <a:solidFill>
                <a:schemeClr val="dk1"/>
              </a:solidFill>
              <a:effectLst/>
              <a:latin typeface="Myriad Pro"/>
              <a:ea typeface="Liberation Serif" panose="02020603050405020304" pitchFamily="18" charset="0"/>
              <a:cs typeface="Liberation Serif" panose="02020603050405020304" pitchFamily="18" charset="0"/>
            </a:rPr>
            <a:t>120 (cm) </a:t>
          </a:r>
          <a:r>
            <a:rPr lang="en-GB" sz="1100" b="0">
              <a:solidFill>
                <a:schemeClr val="dk1"/>
              </a:solidFill>
              <a:effectLst/>
              <a:latin typeface="Myriad Pro"/>
              <a:ea typeface="Liberation Serif" panose="02020603050405020304" pitchFamily="18" charset="0"/>
              <a:cs typeface="Liberation Serif" panose="02020603050405020304" pitchFamily="18" charset="0"/>
            </a:rPr>
            <a:t>in width and or </a:t>
          </a:r>
          <a:r>
            <a:rPr lang="en-GB" sz="1100" b="1">
              <a:solidFill>
                <a:schemeClr val="dk1"/>
              </a:solidFill>
              <a:effectLst/>
              <a:latin typeface="Myriad Pro"/>
              <a:ea typeface="Liberation Serif" panose="02020603050405020304" pitchFamily="18" charset="0"/>
              <a:cs typeface="Liberation Serif" panose="02020603050405020304" pitchFamily="18" charset="0"/>
            </a:rPr>
            <a:t>220 (cm)</a:t>
          </a:r>
          <a:r>
            <a:rPr lang="en-GB" sz="1100" b="0">
              <a:solidFill>
                <a:schemeClr val="dk1"/>
              </a:solidFill>
              <a:effectLst/>
              <a:latin typeface="Myriad Pro"/>
              <a:ea typeface="Liberation Serif" panose="02020603050405020304" pitchFamily="18" charset="0"/>
              <a:cs typeface="Liberation Serif" panose="02020603050405020304" pitchFamily="18" charset="0"/>
            </a:rPr>
            <a:t> in height can travel through the network but needs to be pre-advised by telephone, agreed</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with the delivery member and communicated via a system message.</a:t>
          </a:r>
          <a:r>
            <a:rPr lang="en-GB" sz="1100" b="0">
              <a:solidFill>
                <a:schemeClr val="dk1"/>
              </a:solidFill>
              <a:effectLst/>
              <a:latin typeface="Myriad Pro"/>
              <a:ea typeface="Liberation Serif" panose="02020603050405020304" pitchFamily="18" charset="0"/>
              <a:cs typeface="Liberation Serif" panose="02020603050405020304" pitchFamily="18" charset="0"/>
            </a:rPr>
            <a:t> In</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these events b</a:t>
          </a:r>
          <a:r>
            <a:rPr lang="en-GB" sz="1100" b="0">
              <a:solidFill>
                <a:schemeClr val="dk1"/>
              </a:solidFill>
              <a:effectLst/>
              <a:latin typeface="Myriad Pro"/>
              <a:ea typeface="Liberation Serif" panose="02020603050405020304" pitchFamily="18" charset="0"/>
              <a:cs typeface="Liberation Serif" panose="02020603050405020304" pitchFamily="18" charset="0"/>
            </a:rPr>
            <a:t>oth parties must agree a suitable</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charge. </a:t>
          </a:r>
          <a:endParaRPr lang="en-GB" sz="1100" b="0">
            <a:latin typeface="Myriad Pro"/>
            <a:ea typeface="Liberation Serif" panose="02020603050405020304" pitchFamily="18" charset="0"/>
            <a:cs typeface="Liberation Serif" panose="02020603050405020304" pitchFamily="18" charset="0"/>
          </a:endParaRPr>
        </a:p>
      </xdr:txBody>
    </xdr:sp>
    <xdr:clientData/>
  </xdr:twoCellAnchor>
  <xdr:twoCellAnchor>
    <xdr:from>
      <xdr:col>0</xdr:col>
      <xdr:colOff>276226</xdr:colOff>
      <xdr:row>21</xdr:row>
      <xdr:rowOff>171450</xdr:rowOff>
    </xdr:from>
    <xdr:to>
      <xdr:col>8</xdr:col>
      <xdr:colOff>800100</xdr:colOff>
      <xdr:row>25</xdr:row>
      <xdr:rowOff>76200</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276226" y="4981575"/>
          <a:ext cx="7286624" cy="847725"/>
        </a:xfrm>
        <a:prstGeom prst="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GB" sz="1100" b="0">
              <a:solidFill>
                <a:schemeClr val="dk1"/>
              </a:solidFill>
              <a:effectLst/>
              <a:latin typeface="Myriad Pro"/>
              <a:ea typeface="Liberation Serif" panose="02020603050405020304" pitchFamily="18" charset="0"/>
              <a:cs typeface="Liberation Serif" panose="02020603050405020304" pitchFamily="18" charset="0"/>
            </a:rPr>
            <a:t>Should a pallet footprint be manifested as oversize, the oversize % of dimensions of the footprint, will increase the weight of the pallet at the same %. </a:t>
          </a:r>
        </a:p>
        <a:p>
          <a:endParaRPr lang="en-GB" sz="1100" b="0">
            <a:solidFill>
              <a:schemeClr val="dk1"/>
            </a:solidFill>
            <a:effectLst/>
            <a:latin typeface="Myriad Pro"/>
            <a:ea typeface="Liberation Serif" panose="02020603050405020304" pitchFamily="18" charset="0"/>
            <a:cs typeface="Liberation Serif" panose="02020603050405020304" pitchFamily="18" charset="0"/>
          </a:endParaRPr>
        </a:p>
        <a:p>
          <a:r>
            <a:rPr lang="en-GB" sz="1100" b="0">
              <a:solidFill>
                <a:schemeClr val="dk1"/>
              </a:solidFill>
              <a:effectLst/>
              <a:latin typeface="Myriad Pro"/>
              <a:ea typeface="Liberation Serif" panose="02020603050405020304" pitchFamily="18" charset="0"/>
              <a:cs typeface="Liberation Serif" panose="02020603050405020304" pitchFamily="18" charset="0"/>
            </a:rPr>
            <a:t>i.e.) 1 x oversize half pallet charged at 2 spaces allows the pallet to weigh 2 x 600kg ie.) 1200kg</a:t>
          </a:r>
        </a:p>
        <a:p>
          <a:pPr algn="l"/>
          <a:endParaRPr lang="en-GB" sz="1100" b="0">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twoCellAnchor>
    <xdr:from>
      <xdr:col>2</xdr:col>
      <xdr:colOff>742950</xdr:colOff>
      <xdr:row>0</xdr:row>
      <xdr:rowOff>133350</xdr:rowOff>
    </xdr:from>
    <xdr:to>
      <xdr:col>12</xdr:col>
      <xdr:colOff>628650</xdr:colOff>
      <xdr:row>2</xdr:row>
      <xdr:rowOff>28575</xdr:rowOff>
    </xdr:to>
    <xdr:sp macro="" textlink="">
      <xdr:nvSpPr>
        <xdr:cNvPr id="20" name="TextBox 19">
          <a:extLst>
            <a:ext uri="{FF2B5EF4-FFF2-40B4-BE49-F238E27FC236}">
              <a16:creationId xmlns:a16="http://schemas.microsoft.com/office/drawing/2014/main" id="{00000000-0008-0000-0900-000014000000}"/>
            </a:ext>
          </a:extLst>
        </xdr:cNvPr>
        <xdr:cNvSpPr txBox="1"/>
      </xdr:nvSpPr>
      <xdr:spPr>
        <a:xfrm>
          <a:off x="2162175" y="133350"/>
          <a:ext cx="8620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latin typeface="Myriad Pro"/>
            </a:rPr>
            <a:t>PALL-EX UK INTER-MEMBER RATES - OVERSIZED</a:t>
          </a:r>
          <a:r>
            <a:rPr lang="en-GB" sz="1800" b="1" baseline="0">
              <a:solidFill>
                <a:srgbClr val="C00000"/>
              </a:solidFill>
              <a:latin typeface="Myriad Pro"/>
            </a:rPr>
            <a:t> PALLET DELIVERY CHARGES</a:t>
          </a:r>
          <a:endParaRPr lang="en-GB" sz="1800" b="1">
            <a:solidFill>
              <a:srgbClr val="C00000"/>
            </a:solidFill>
            <a:latin typeface="Myriad Pro"/>
          </a:endParaRPr>
        </a:p>
      </xdr:txBody>
    </xdr:sp>
    <xdr:clientData/>
  </xdr:twoCellAnchor>
  <xdr:twoCellAnchor>
    <xdr:from>
      <xdr:col>15</xdr:col>
      <xdr:colOff>28575</xdr:colOff>
      <xdr:row>0</xdr:row>
      <xdr:rowOff>76200</xdr:rowOff>
    </xdr:from>
    <xdr:to>
      <xdr:col>15</xdr:col>
      <xdr:colOff>723900</xdr:colOff>
      <xdr:row>1</xdr:row>
      <xdr:rowOff>180975</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12725400" y="7620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6</a:t>
          </a:r>
          <a:endParaRPr lang="en-GB" sz="1200" b="1">
            <a:latin typeface="Myriad Pro" panose="020B0503030403020204"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105267</xdr:colOff>
      <xdr:row>7</xdr:row>
      <xdr:rowOff>190500</xdr:rowOff>
    </xdr:from>
    <xdr:ext cx="6543611" cy="9309100"/>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267" y="1778000"/>
          <a:ext cx="6543611" cy="9309100"/>
        </a:xfrm>
        <a:prstGeom prst="rect">
          <a:avLst/>
        </a:prstGeom>
      </xdr:spPr>
    </xdr:pic>
    <xdr:clientData/>
  </xdr:oneCellAnchor>
  <xdr:twoCellAnchor>
    <xdr:from>
      <xdr:col>12</xdr:col>
      <xdr:colOff>0</xdr:colOff>
      <xdr:row>0</xdr:row>
      <xdr:rowOff>0</xdr:rowOff>
    </xdr:from>
    <xdr:to>
      <xdr:col>12</xdr:col>
      <xdr:colOff>19050</xdr:colOff>
      <xdr:row>1</xdr:row>
      <xdr:rowOff>142875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7315200" y="0"/>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177801</xdr:colOff>
      <xdr:row>0</xdr:row>
      <xdr:rowOff>9525</xdr:rowOff>
    </xdr:from>
    <xdr:to>
      <xdr:col>5</xdr:col>
      <xdr:colOff>6351</xdr:colOff>
      <xdr:row>1</xdr:row>
      <xdr:rowOff>152400</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2616201" y="9525"/>
          <a:ext cx="4381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3</xdr:col>
      <xdr:colOff>165100</xdr:colOff>
      <xdr:row>1</xdr:row>
      <xdr:rowOff>228600</xdr:rowOff>
    </xdr:from>
    <xdr:to>
      <xdr:col>4</xdr:col>
      <xdr:colOff>812800</xdr:colOff>
      <xdr:row>6</xdr:row>
      <xdr:rowOff>101600</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993900" y="323850"/>
          <a:ext cx="1057275" cy="749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800" b="0" i="0" u="none" strike="noStrike" baseline="30000">
              <a:solidFill>
                <a:schemeClr val="bg1"/>
              </a:solidFill>
              <a:latin typeface="+mn-lt"/>
              <a:ea typeface="+mn-ea"/>
              <a:cs typeface="+mn-cs"/>
            </a:rPr>
            <a:t>The earliest delivery and collection times</a:t>
          </a:r>
          <a:r>
            <a:rPr lang="en-GB" sz="1800" b="0" i="0" u="none" strike="noStrike" baseline="0">
              <a:solidFill>
                <a:schemeClr val="bg1"/>
              </a:solidFill>
              <a:latin typeface="+mn-lt"/>
              <a:ea typeface="+mn-ea"/>
              <a:cs typeface="+mn-cs"/>
            </a:rPr>
            <a:t> </a:t>
          </a:r>
          <a:r>
            <a:rPr lang="en-GB" sz="1800" b="0" i="0" u="none" strike="noStrike" baseline="30000">
              <a:solidFill>
                <a:schemeClr val="bg1"/>
              </a:solidFill>
              <a:latin typeface="+mn-lt"/>
              <a:ea typeface="+mn-ea"/>
              <a:cs typeface="+mn-cs"/>
            </a:rPr>
            <a:t>indicated on this map are for all Pall-Ex delivery services (Premium and Economy).</a:t>
          </a:r>
          <a:endParaRPr lang="en-GB" sz="1100"/>
        </a:p>
      </xdr:txBody>
    </xdr:sp>
    <xdr:clientData/>
  </xdr:twoCellAnchor>
  <xdr:twoCellAnchor>
    <xdr:from>
      <xdr:col>0</xdr:col>
      <xdr:colOff>88900</xdr:colOff>
      <xdr:row>1</xdr:row>
      <xdr:rowOff>177800</xdr:rowOff>
    </xdr:from>
    <xdr:to>
      <xdr:col>3</xdr:col>
      <xdr:colOff>0</xdr:colOff>
      <xdr:row>6</xdr:row>
      <xdr:rowOff>63500</xdr:rowOff>
    </xdr:to>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88900" y="320675"/>
          <a:ext cx="173990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dk1"/>
              </a:solidFill>
              <a:effectLst/>
              <a:latin typeface="+mn-lt"/>
              <a:ea typeface="+mn-ea"/>
              <a:cs typeface="+mn-cs"/>
            </a:rPr>
            <a:t>Earliest delivery and collection times for selected UK postcodes</a:t>
          </a:r>
        </a:p>
        <a:p>
          <a:r>
            <a:rPr lang="en-GB" sz="1600" b="0">
              <a:solidFill>
                <a:srgbClr val="FF0000"/>
              </a:solidFill>
              <a:effectLst/>
              <a:latin typeface="+mn-lt"/>
              <a:ea typeface="+mn-ea"/>
              <a:cs typeface="+mn-cs"/>
            </a:rPr>
            <a:t>For both Central and Northern</a:t>
          </a:r>
          <a:r>
            <a:rPr lang="en-GB" sz="1600" b="0" baseline="0">
              <a:solidFill>
                <a:srgbClr val="FF0000"/>
              </a:solidFill>
              <a:effectLst/>
              <a:latin typeface="+mn-lt"/>
              <a:ea typeface="+mn-ea"/>
              <a:cs typeface="+mn-cs"/>
            </a:rPr>
            <a:t> Hub</a:t>
          </a:r>
          <a:endParaRPr lang="en-GB" sz="1600" b="0">
            <a:solidFill>
              <a:srgbClr val="FF0000"/>
            </a:solidFill>
            <a:effectLst/>
            <a:latin typeface="+mn-lt"/>
            <a:ea typeface="+mn-ea"/>
            <a:cs typeface="+mn-cs"/>
          </a:endParaRPr>
        </a:p>
        <a:p>
          <a:endParaRPr lang="en-GB" sz="1100"/>
        </a:p>
      </xdr:txBody>
    </xdr:sp>
    <xdr:clientData/>
  </xdr:twoCellAnchor>
  <xdr:oneCellAnchor>
    <xdr:from>
      <xdr:col>0</xdr:col>
      <xdr:colOff>105267</xdr:colOff>
      <xdr:row>7</xdr:row>
      <xdr:rowOff>190500</xdr:rowOff>
    </xdr:from>
    <xdr:ext cx="6543611" cy="9309100"/>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267" y="1790700"/>
          <a:ext cx="6543611" cy="9309100"/>
        </a:xfrm>
        <a:prstGeom prst="rect">
          <a:avLst/>
        </a:prstGeom>
      </xdr:spPr>
    </xdr:pic>
    <xdr:clientData/>
  </xdr:oneCellAnchor>
  <xdr:twoCellAnchor>
    <xdr:from>
      <xdr:col>12</xdr:col>
      <xdr:colOff>0</xdr:colOff>
      <xdr:row>0</xdr:row>
      <xdr:rowOff>0</xdr:rowOff>
    </xdr:from>
    <xdr:to>
      <xdr:col>12</xdr:col>
      <xdr:colOff>19050</xdr:colOff>
      <xdr:row>1</xdr:row>
      <xdr:rowOff>142875</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13592175" y="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3</xdr:col>
      <xdr:colOff>1905000</xdr:colOff>
      <xdr:row>0</xdr:row>
      <xdr:rowOff>33338</xdr:rowOff>
    </xdr:from>
    <xdr:to>
      <xdr:col>4</xdr:col>
      <xdr:colOff>188914</xdr:colOff>
      <xdr:row>1</xdr:row>
      <xdr:rowOff>176213</xdr:rowOff>
    </xdr:to>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5246688" y="33338"/>
          <a:ext cx="696914"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3</xdr:col>
      <xdr:colOff>165100</xdr:colOff>
      <xdr:row>1</xdr:row>
      <xdr:rowOff>228600</xdr:rowOff>
    </xdr:from>
    <xdr:to>
      <xdr:col>4</xdr:col>
      <xdr:colOff>812800</xdr:colOff>
      <xdr:row>6</xdr:row>
      <xdr:rowOff>101600</xdr:rowOff>
    </xdr:to>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508375" y="495300"/>
          <a:ext cx="3057525" cy="987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800" b="0" i="0" u="none" strike="noStrike" baseline="30000">
              <a:solidFill>
                <a:schemeClr val="bg1"/>
              </a:solidFill>
              <a:latin typeface="+mn-lt"/>
              <a:ea typeface="+mn-ea"/>
              <a:cs typeface="+mn-cs"/>
            </a:rPr>
            <a:t>The earliest delivery and collection times</a:t>
          </a:r>
          <a:r>
            <a:rPr lang="en-GB" sz="1800" b="0" i="0" u="none" strike="noStrike" baseline="0">
              <a:solidFill>
                <a:schemeClr val="bg1"/>
              </a:solidFill>
              <a:latin typeface="+mn-lt"/>
              <a:ea typeface="+mn-ea"/>
              <a:cs typeface="+mn-cs"/>
            </a:rPr>
            <a:t> </a:t>
          </a:r>
          <a:r>
            <a:rPr lang="en-GB" sz="1800" b="0" i="0" u="none" strike="noStrike" baseline="30000">
              <a:solidFill>
                <a:schemeClr val="bg1"/>
              </a:solidFill>
              <a:latin typeface="+mn-lt"/>
              <a:ea typeface="+mn-ea"/>
              <a:cs typeface="+mn-cs"/>
            </a:rPr>
            <a:t>indicated on this map are for all Pall-Ex delivery services (Premium and Economy).</a:t>
          </a:r>
          <a:endParaRPr lang="en-GB" sz="1100"/>
        </a:p>
      </xdr:txBody>
    </xdr:sp>
    <xdr:clientData/>
  </xdr:twoCellAnchor>
  <xdr:twoCellAnchor>
    <xdr:from>
      <xdr:col>0</xdr:col>
      <xdr:colOff>88900</xdr:colOff>
      <xdr:row>1</xdr:row>
      <xdr:rowOff>177800</xdr:rowOff>
    </xdr:from>
    <xdr:to>
      <xdr:col>3</xdr:col>
      <xdr:colOff>0</xdr:colOff>
      <xdr:row>6</xdr:row>
      <xdr:rowOff>63500</xdr:rowOff>
    </xdr:to>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88900" y="444500"/>
          <a:ext cx="3254375" cy="1000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dk1"/>
              </a:solidFill>
              <a:effectLst/>
              <a:latin typeface="+mn-lt"/>
              <a:ea typeface="+mn-ea"/>
              <a:cs typeface="+mn-cs"/>
            </a:rPr>
            <a:t>Earliest delivery and collection times for selected UK postcodes</a:t>
          </a:r>
        </a:p>
        <a:p>
          <a:r>
            <a:rPr lang="en-GB" sz="1600" b="0">
              <a:solidFill>
                <a:srgbClr val="FF0000"/>
              </a:solidFill>
              <a:effectLst/>
              <a:latin typeface="+mn-lt"/>
              <a:ea typeface="+mn-ea"/>
              <a:cs typeface="+mn-cs"/>
            </a:rPr>
            <a:t>For both Central and Northern</a:t>
          </a:r>
          <a:r>
            <a:rPr lang="en-GB" sz="1600" b="0" baseline="0">
              <a:solidFill>
                <a:srgbClr val="FF0000"/>
              </a:solidFill>
              <a:effectLst/>
              <a:latin typeface="+mn-lt"/>
              <a:ea typeface="+mn-ea"/>
              <a:cs typeface="+mn-cs"/>
            </a:rPr>
            <a:t> Hub</a:t>
          </a:r>
          <a:endParaRPr lang="en-GB" sz="1600" b="0">
            <a:solidFill>
              <a:srgbClr val="FF0000"/>
            </a:solidFill>
            <a:effectLst/>
            <a:latin typeface="+mn-lt"/>
            <a:ea typeface="+mn-ea"/>
            <a:cs typeface="+mn-cs"/>
          </a:endParaRPr>
        </a:p>
        <a:p>
          <a:endParaRPr lang="en-GB"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0</xdr:colOff>
      <xdr:row>2</xdr:row>
      <xdr:rowOff>0</xdr:rowOff>
    </xdr:from>
    <xdr:to>
      <xdr:col>12</xdr:col>
      <xdr:colOff>19050</xdr:colOff>
      <xdr:row>3</xdr:row>
      <xdr:rowOff>142875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7315200" y="0"/>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50801</xdr:colOff>
      <xdr:row>0</xdr:row>
      <xdr:rowOff>85725</xdr:rowOff>
    </xdr:from>
    <xdr:to>
      <xdr:col>4</xdr:col>
      <xdr:colOff>806451</xdr:colOff>
      <xdr:row>2</xdr:row>
      <xdr:rowOff>165100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56601" y="85725"/>
          <a:ext cx="7556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8</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14887575" y="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7670801" y="441325"/>
          <a:ext cx="7556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6" name="TextBox 5">
          <a:extLst>
            <a:ext uri="{FF2B5EF4-FFF2-40B4-BE49-F238E27FC236}">
              <a16:creationId xmlns:a16="http://schemas.microsoft.com/office/drawing/2014/main" id="{7158739C-15EE-47A7-A474-79821B79F254}"/>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8" name="TextBox 7">
          <a:extLst>
            <a:ext uri="{FF2B5EF4-FFF2-40B4-BE49-F238E27FC236}">
              <a16:creationId xmlns:a16="http://schemas.microsoft.com/office/drawing/2014/main" id="{7FBD74F5-616F-4A0E-88CF-FE7F192349B7}"/>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9" name="TextBox 8">
          <a:extLst>
            <a:ext uri="{FF2B5EF4-FFF2-40B4-BE49-F238E27FC236}">
              <a16:creationId xmlns:a16="http://schemas.microsoft.com/office/drawing/2014/main" id="{04BA68CA-CE3C-48DB-9F61-6CC4F0996A96}"/>
            </a:ext>
          </a:extLst>
        </xdr:cNvPr>
        <xdr:cNvSpPr txBox="1"/>
      </xdr:nvSpPr>
      <xdr:spPr>
        <a:xfrm>
          <a:off x="8458201" y="765175"/>
          <a:ext cx="755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10" name="TextBox 9">
          <a:extLst>
            <a:ext uri="{FF2B5EF4-FFF2-40B4-BE49-F238E27FC236}">
              <a16:creationId xmlns:a16="http://schemas.microsoft.com/office/drawing/2014/main" id="{85B42DCD-C3A1-4356-BA5B-1C35C518FA43}"/>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12" name="TextBox 11">
          <a:extLst>
            <a:ext uri="{FF2B5EF4-FFF2-40B4-BE49-F238E27FC236}">
              <a16:creationId xmlns:a16="http://schemas.microsoft.com/office/drawing/2014/main" id="{5F27E7DF-AD53-42BD-9E35-8B5C9E74CFA9}"/>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13" name="TextBox 12">
          <a:extLst>
            <a:ext uri="{FF2B5EF4-FFF2-40B4-BE49-F238E27FC236}">
              <a16:creationId xmlns:a16="http://schemas.microsoft.com/office/drawing/2014/main" id="{B06985C4-2BEC-49A6-8623-7679C3CC7485}"/>
            </a:ext>
          </a:extLst>
        </xdr:cNvPr>
        <xdr:cNvSpPr txBox="1"/>
      </xdr:nvSpPr>
      <xdr:spPr>
        <a:xfrm>
          <a:off x="8458201" y="765175"/>
          <a:ext cx="755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0</xdr:colOff>
      <xdr:row>3</xdr:row>
      <xdr:rowOff>0</xdr:rowOff>
    </xdr:from>
    <xdr:to>
      <xdr:col>12</xdr:col>
      <xdr:colOff>19050</xdr:colOff>
      <xdr:row>4</xdr:row>
      <xdr:rowOff>142875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7315200" y="485775"/>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9</xdr:col>
      <xdr:colOff>508000</xdr:colOff>
      <xdr:row>0</xdr:row>
      <xdr:rowOff>85725</xdr:rowOff>
    </xdr:from>
    <xdr:to>
      <xdr:col>11</xdr:col>
      <xdr:colOff>0</xdr:colOff>
      <xdr:row>2</xdr:row>
      <xdr:rowOff>63500</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7861300" y="85725"/>
          <a:ext cx="736600"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9</a:t>
          </a:r>
          <a:endParaRPr lang="en-GB" sz="1200" b="1">
            <a:latin typeface="Myriad Pro" panose="020B0503030403020204" pitchFamily="34" charset="0"/>
          </a:endParaRPr>
        </a:p>
      </xdr:txBody>
    </xdr:sp>
    <xdr:clientData/>
  </xdr:twoCellAnchor>
  <xdr:twoCellAnchor>
    <xdr:from>
      <xdr:col>5</xdr:col>
      <xdr:colOff>431800</xdr:colOff>
      <xdr:row>31</xdr:row>
      <xdr:rowOff>88900</xdr:rowOff>
    </xdr:from>
    <xdr:to>
      <xdr:col>10</xdr:col>
      <xdr:colOff>190500</xdr:colOff>
      <xdr:row>51</xdr:row>
      <xdr:rowOff>25400</xdr:rowOff>
    </xdr:to>
    <xdr:sp macro="" textlink="">
      <xdr:nvSpPr>
        <xdr:cNvPr id="6" name="Rectangle 5">
          <a:extLst>
            <a:ext uri="{FF2B5EF4-FFF2-40B4-BE49-F238E27FC236}">
              <a16:creationId xmlns:a16="http://schemas.microsoft.com/office/drawing/2014/main" id="{00000000-0008-0000-0C00-000006000000}"/>
            </a:ext>
          </a:extLst>
        </xdr:cNvPr>
        <xdr:cNvSpPr/>
      </xdr:nvSpPr>
      <xdr:spPr>
        <a:xfrm>
          <a:off x="4419600" y="6705600"/>
          <a:ext cx="3759200" cy="42545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0</xdr:colOff>
      <xdr:row>3</xdr:row>
      <xdr:rowOff>0</xdr:rowOff>
    </xdr:from>
    <xdr:to>
      <xdr:col>14</xdr:col>
      <xdr:colOff>19050</xdr:colOff>
      <xdr:row>4</xdr:row>
      <xdr:rowOff>142875</xdr:rowOff>
    </xdr:to>
    <xdr:sp macro="" textlink="">
      <xdr:nvSpPr>
        <xdr:cNvPr id="7" name="TextBox 6">
          <a:extLst>
            <a:ext uri="{FF2B5EF4-FFF2-40B4-BE49-F238E27FC236}">
              <a16:creationId xmlns:a16="http://schemas.microsoft.com/office/drawing/2014/main" id="{00000000-0008-0000-0C00-000007000000}"/>
            </a:ext>
          </a:extLst>
        </xdr:cNvPr>
        <xdr:cNvSpPr txBox="1"/>
      </xdr:nvSpPr>
      <xdr:spPr>
        <a:xfrm>
          <a:off x="10382250" y="485775"/>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5</xdr:col>
      <xdr:colOff>419100</xdr:colOff>
      <xdr:row>31</xdr:row>
      <xdr:rowOff>114300</xdr:rowOff>
    </xdr:from>
    <xdr:to>
      <xdr:col>9</xdr:col>
      <xdr:colOff>520700</xdr:colOff>
      <xdr:row>50</xdr:row>
      <xdr:rowOff>50800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406900" y="6731000"/>
          <a:ext cx="3467100" cy="403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Transit times are calculated from hub arrival and</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based on consignments being manifested in accordance with the correct service levels noted above.</a:t>
          </a:r>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Premium service</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s listed are fastest available.</a:t>
          </a:r>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All premium freight must arrive on the date of manifest before 23:30hrs in accordance with BAND</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A</a:t>
          </a:r>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sortation schedules at the hub.</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Timed delivery services are not offered as standard and must be agreed with the depot prior to manifesting the consignment.</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Southern Irish counties are exempt from providing digital signature capture at the point of delivery.</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Delivery schedules can be affected by adverse</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weather on the Irish sea but would be notified by the delivery member.</a:t>
          </a:r>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pPr rtl="0"/>
          <a:endParaRPr lang="en-GB" sz="1200" b="1" i="0" u="none" strike="noStrike" baseline="30000">
            <a:solidFill>
              <a:schemeClr val="bg1"/>
            </a:solidFill>
            <a:latin typeface="Liberation Serif" panose="02020603050405020304" pitchFamily="18" charset="0"/>
            <a:ea typeface="Liberation Serif" panose="02020603050405020304" pitchFamily="18" charset="0"/>
            <a:cs typeface="Liberation Serif" panose="02020603050405020304" pitchFamily="18" charset="0"/>
          </a:endParaRPr>
        </a:p>
        <a:p>
          <a:pPr rtl="0"/>
          <a:endParaRPr lang="en-GB" sz="1700" b="0" i="0" u="none" strike="noStrike" baseline="30000">
            <a:solidFill>
              <a:schemeClr val="bg1"/>
            </a:solidFill>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09FEA-593B-4241-A912-8113C6E97066}" name="Table1" displayName="Table1" ref="B2:C17" totalsRowShown="0">
  <autoFilter ref="B2:C17" xr:uid="{09AB93EE-C048-453B-8CB3-84DDB249C9CC}"/>
  <tableColumns count="2">
    <tableColumn id="1" xr3:uid="{EF159CEC-89D4-42E7-99B3-2B1CEBB0F8A6}" name="Column1"/>
    <tableColumn id="2" xr3:uid="{4E09F57A-B485-4416-BA28-81BADD30569D}"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P1:BJ47"/>
  <sheetViews>
    <sheetView view="pageBreakPreview" topLeftCell="A9" zoomScale="60" zoomScaleNormal="100" zoomScalePageLayoutView="69" workbookViewId="0">
      <selection activeCell="A37" sqref="A37"/>
    </sheetView>
  </sheetViews>
  <sheetFormatPr defaultColWidth="10" defaultRowHeight="10.5" customHeight="1"/>
  <cols>
    <col min="15" max="15" width="8.28515625" customWidth="1"/>
    <col min="16" max="16" width="5" customWidth="1"/>
    <col min="20" max="20" width="44.7109375" customWidth="1"/>
    <col min="22" max="23" width="10" customWidth="1"/>
    <col min="25" max="26" width="10" customWidth="1"/>
    <col min="27" max="27" width="6.42578125" customWidth="1"/>
    <col min="28" max="28" width="5" customWidth="1"/>
    <col min="32" max="32" width="44.5703125" customWidth="1"/>
    <col min="39" max="39" width="7.85546875" customWidth="1"/>
    <col min="40" max="40" width="5.42578125" customWidth="1"/>
    <col min="44" max="44" width="44.5703125" customWidth="1"/>
    <col min="51" max="51" width="7.85546875" customWidth="1"/>
    <col min="52" max="52" width="4.85546875" customWidth="1"/>
    <col min="56" max="56" width="44.5703125" customWidth="1"/>
  </cols>
  <sheetData>
    <row r="1" spans="16:62" ht="10.5" customHeight="1">
      <c r="P1" s="40"/>
      <c r="Q1" s="40"/>
      <c r="R1" s="40"/>
      <c r="S1" s="40"/>
      <c r="T1" s="40"/>
      <c r="U1" s="40"/>
      <c r="V1" s="40"/>
      <c r="W1" s="40"/>
      <c r="X1" s="40"/>
      <c r="Y1" s="40"/>
      <c r="Z1" s="40"/>
      <c r="AA1" s="40"/>
      <c r="AB1" s="40"/>
      <c r="AC1" s="40"/>
      <c r="AD1" s="40"/>
      <c r="AE1" s="40"/>
    </row>
    <row r="2" spans="16:62" ht="10.5" customHeight="1">
      <c r="P2" s="40"/>
      <c r="Q2" s="40"/>
      <c r="R2" s="40"/>
      <c r="S2" s="40"/>
      <c r="T2" s="40"/>
      <c r="U2" s="40"/>
      <c r="V2" s="40"/>
      <c r="W2" s="40"/>
      <c r="X2" s="40"/>
      <c r="Y2" s="40"/>
      <c r="Z2" s="40"/>
      <c r="AA2" s="40"/>
      <c r="AB2" s="40"/>
      <c r="AC2" s="40"/>
      <c r="AD2" s="40"/>
      <c r="AE2" s="40"/>
    </row>
    <row r="3" spans="16:62" ht="10.5" customHeight="1">
      <c r="P3" s="40"/>
      <c r="Q3" s="40"/>
      <c r="R3" s="40"/>
      <c r="S3" s="40"/>
      <c r="T3" s="40"/>
      <c r="U3" s="40"/>
      <c r="V3" s="40"/>
      <c r="W3" s="40"/>
      <c r="X3" s="40"/>
      <c r="Y3" s="40"/>
      <c r="Z3" s="40"/>
      <c r="AA3" s="40"/>
      <c r="AB3" s="40"/>
      <c r="AC3" s="40"/>
      <c r="AD3" s="40"/>
      <c r="AE3" s="40"/>
    </row>
    <row r="4" spans="16:62" ht="16.5" customHeight="1">
      <c r="P4" s="40"/>
      <c r="Q4" s="40"/>
      <c r="R4" s="40"/>
      <c r="S4" s="40"/>
      <c r="T4" s="40"/>
      <c r="U4" s="40"/>
      <c r="V4" s="40"/>
      <c r="W4" s="40"/>
      <c r="X4" s="40"/>
      <c r="Y4" s="40"/>
      <c r="Z4" s="40"/>
      <c r="AA4" s="40"/>
      <c r="AB4" s="40"/>
      <c r="AC4" s="40"/>
      <c r="AD4" s="40"/>
      <c r="AE4" s="40"/>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row>
    <row r="5" spans="16:62" ht="12.75" customHeight="1">
      <c r="P5" s="40"/>
      <c r="Q5" s="40"/>
      <c r="R5" s="40"/>
      <c r="S5" s="40"/>
      <c r="T5" s="40"/>
      <c r="U5" s="40"/>
      <c r="V5" s="40"/>
      <c r="W5" s="40"/>
      <c r="X5" s="40"/>
      <c r="Y5" s="40"/>
      <c r="Z5" s="40"/>
      <c r="AA5" s="40"/>
      <c r="AB5" s="40"/>
      <c r="AC5" s="40"/>
      <c r="AD5" s="40"/>
      <c r="AE5" s="40"/>
      <c r="AF5" s="8"/>
      <c r="AG5" s="9"/>
      <c r="AH5" s="9"/>
      <c r="AI5" s="9"/>
      <c r="AJ5" s="9"/>
      <c r="AK5" s="9"/>
      <c r="AL5" s="9"/>
      <c r="AM5" s="9"/>
      <c r="AN5" s="7"/>
      <c r="AO5" s="7"/>
      <c r="AP5" s="8"/>
      <c r="AQ5" s="8"/>
      <c r="AR5" s="8"/>
      <c r="AS5" s="9"/>
      <c r="AT5" s="9"/>
      <c r="AU5" s="9"/>
      <c r="AV5" s="10"/>
      <c r="AW5" s="10"/>
      <c r="AX5" s="10"/>
      <c r="AY5" s="10"/>
      <c r="AZ5" s="7"/>
      <c r="BA5" s="7"/>
      <c r="BB5" s="8"/>
      <c r="BC5" s="8"/>
      <c r="BD5" s="8"/>
      <c r="BE5" s="9"/>
      <c r="BF5" s="9"/>
      <c r="BG5" s="9"/>
      <c r="BH5" s="10"/>
      <c r="BI5" s="10"/>
      <c r="BJ5" s="10"/>
    </row>
    <row r="6" spans="16:62" ht="15" customHeight="1">
      <c r="P6" s="40"/>
      <c r="Q6" s="40"/>
      <c r="R6" s="40"/>
      <c r="S6" s="40"/>
      <c r="T6" s="40"/>
      <c r="U6" s="40"/>
      <c r="V6" s="40"/>
      <c r="W6" s="40"/>
      <c r="X6" s="40"/>
      <c r="Y6" s="40"/>
      <c r="Z6" s="40"/>
      <c r="AA6" s="40"/>
      <c r="AB6" s="40"/>
      <c r="AC6" s="40"/>
      <c r="AD6" s="40"/>
      <c r="AE6" s="40"/>
      <c r="AF6" s="8"/>
      <c r="AG6" s="9"/>
      <c r="AH6" s="9"/>
      <c r="AI6" s="9"/>
      <c r="AJ6" s="10"/>
      <c r="AK6" s="10"/>
      <c r="AL6" s="10"/>
      <c r="AM6" s="10"/>
      <c r="AN6" s="8"/>
      <c r="AO6" s="8"/>
      <c r="AP6" s="8"/>
      <c r="AQ6" s="8"/>
      <c r="AR6" s="8"/>
      <c r="AS6" s="9"/>
      <c r="AT6" s="9"/>
      <c r="AU6" s="9"/>
      <c r="AV6" s="10"/>
      <c r="AW6" s="10"/>
      <c r="AX6" s="10"/>
      <c r="AY6" s="10"/>
      <c r="AZ6" s="8"/>
      <c r="BA6" s="8"/>
      <c r="BB6" s="8"/>
      <c r="BC6" s="8"/>
      <c r="BD6" s="8"/>
      <c r="BE6" s="9"/>
      <c r="BF6" s="9"/>
      <c r="BG6" s="9"/>
      <c r="BH6" s="10"/>
      <c r="BI6" s="10"/>
      <c r="BJ6" s="10"/>
    </row>
    <row r="7" spans="16:62" ht="15" customHeight="1">
      <c r="P7" s="40"/>
      <c r="Q7" s="40"/>
      <c r="R7" s="40"/>
      <c r="S7" s="40"/>
      <c r="T7" s="40"/>
      <c r="U7" s="40"/>
      <c r="V7" s="40"/>
      <c r="W7" s="40"/>
      <c r="X7" s="40"/>
      <c r="Y7" s="40"/>
      <c r="Z7" s="40"/>
      <c r="AA7" s="40"/>
      <c r="AB7" s="40"/>
      <c r="AC7" s="40"/>
      <c r="AD7" s="40"/>
      <c r="AE7" s="40"/>
      <c r="AF7" s="38"/>
      <c r="AG7" s="39"/>
      <c r="AH7" s="39"/>
      <c r="AI7" s="39"/>
      <c r="AJ7" s="36"/>
      <c r="AK7" s="36"/>
      <c r="AL7" s="36"/>
      <c r="AM7" s="274"/>
      <c r="AN7" s="5"/>
      <c r="AO7" s="37"/>
      <c r="AP7" s="38"/>
      <c r="AQ7" s="38"/>
      <c r="AR7" s="38"/>
      <c r="AS7" s="39"/>
      <c r="AT7" s="39"/>
      <c r="AU7" s="39"/>
      <c r="AV7" s="36"/>
      <c r="AW7" s="36"/>
      <c r="AX7" s="36"/>
      <c r="AY7" s="36"/>
      <c r="AZ7" s="5"/>
      <c r="BA7" s="37"/>
      <c r="BB7" s="38"/>
      <c r="BC7" s="38"/>
      <c r="BD7" s="38"/>
      <c r="BE7" s="39"/>
      <c r="BF7" s="39"/>
      <c r="BG7" s="39"/>
      <c r="BH7" s="39"/>
      <c r="BI7" s="39"/>
      <c r="BJ7" s="39"/>
    </row>
    <row r="8" spans="16:62" ht="35.25" customHeight="1">
      <c r="P8" s="40"/>
      <c r="Q8" s="40"/>
      <c r="R8" s="40"/>
      <c r="S8" s="40"/>
      <c r="T8" s="40"/>
      <c r="U8" s="40"/>
      <c r="V8" s="40"/>
      <c r="W8" s="40"/>
      <c r="X8" s="40"/>
      <c r="Y8" s="40"/>
      <c r="Z8" s="40"/>
      <c r="AA8" s="40"/>
      <c r="AB8" s="40"/>
      <c r="AC8" s="40"/>
      <c r="AD8" s="40"/>
      <c r="AE8" s="40"/>
      <c r="AF8" s="38"/>
      <c r="AG8" s="39"/>
      <c r="AH8" s="39"/>
      <c r="AI8" s="39"/>
      <c r="AJ8" s="36"/>
      <c r="AK8" s="36"/>
      <c r="AL8" s="36"/>
      <c r="AM8" s="274"/>
      <c r="AN8" s="5"/>
      <c r="AO8" s="37"/>
      <c r="AP8" s="38"/>
      <c r="AQ8" s="38"/>
      <c r="AR8" s="38"/>
      <c r="AS8" s="39"/>
      <c r="AT8" s="39"/>
      <c r="AU8" s="39"/>
      <c r="AV8" s="36"/>
      <c r="AW8" s="36"/>
      <c r="AX8" s="36"/>
      <c r="AY8" s="36"/>
      <c r="AZ8" s="5"/>
      <c r="BA8" s="37"/>
      <c r="BB8" s="38"/>
      <c r="BC8" s="38"/>
      <c r="BD8" s="38"/>
      <c r="BE8" s="39"/>
      <c r="BF8" s="39"/>
      <c r="BG8" s="39"/>
      <c r="BH8" s="39"/>
      <c r="BI8" s="39"/>
      <c r="BJ8" s="39"/>
    </row>
    <row r="9" spans="16:62" ht="30" customHeight="1">
      <c r="P9" s="40"/>
      <c r="Q9" s="40"/>
      <c r="R9" s="40"/>
      <c r="S9" s="40"/>
      <c r="T9" s="40"/>
      <c r="U9" s="40"/>
      <c r="V9" s="40"/>
      <c r="W9" s="40"/>
      <c r="X9" s="40"/>
      <c r="Y9" s="40"/>
      <c r="Z9" s="40"/>
      <c r="AA9" s="40"/>
      <c r="AB9" s="40"/>
      <c r="AC9" s="40"/>
      <c r="AD9" s="40"/>
      <c r="AE9" s="40"/>
      <c r="AF9" s="38"/>
      <c r="AG9" s="39"/>
      <c r="AH9" s="39"/>
      <c r="AI9" s="39"/>
      <c r="AJ9" s="36"/>
      <c r="AK9" s="36"/>
      <c r="AL9" s="36"/>
      <c r="AM9" s="274"/>
      <c r="AN9" s="5"/>
      <c r="AO9" s="37"/>
      <c r="AP9" s="38"/>
      <c r="AQ9" s="38"/>
      <c r="AR9" s="38"/>
      <c r="AS9" s="39"/>
      <c r="AT9" s="39"/>
      <c r="AU9" s="39"/>
      <c r="AV9" s="36"/>
      <c r="AW9" s="36"/>
      <c r="AX9" s="36"/>
      <c r="AY9" s="36"/>
      <c r="AZ9" s="5"/>
      <c r="BA9" s="37"/>
      <c r="BB9" s="38"/>
      <c r="BC9" s="38"/>
      <c r="BD9" s="38"/>
      <c r="BE9" s="39"/>
      <c r="BF9" s="39"/>
      <c r="BG9" s="39"/>
      <c r="BH9" s="39"/>
      <c r="BI9" s="39"/>
      <c r="BJ9" s="39"/>
    </row>
    <row r="10" spans="16:62" ht="39.75" customHeight="1">
      <c r="P10" s="40"/>
      <c r="Q10" s="40"/>
      <c r="R10" s="40"/>
      <c r="S10" s="40"/>
      <c r="T10" s="40"/>
      <c r="U10" s="40"/>
      <c r="V10" s="40"/>
      <c r="W10" s="40"/>
      <c r="X10" s="40"/>
      <c r="Y10" s="40"/>
      <c r="Z10" s="40"/>
      <c r="AA10" s="40"/>
      <c r="AB10" s="40"/>
      <c r="AC10" s="40"/>
      <c r="AD10" s="40"/>
      <c r="AE10" s="40"/>
      <c r="AF10" s="38"/>
      <c r="AG10" s="39"/>
      <c r="AH10" s="39"/>
      <c r="AI10" s="39"/>
      <c r="AJ10" s="36"/>
      <c r="AK10" s="36"/>
      <c r="AL10" s="36"/>
      <c r="AM10" s="274"/>
      <c r="AN10" s="5"/>
      <c r="AO10" s="37"/>
      <c r="AP10" s="38"/>
      <c r="AQ10" s="38"/>
      <c r="AR10" s="38"/>
      <c r="AS10" s="39"/>
      <c r="AT10" s="39"/>
      <c r="AU10" s="39"/>
      <c r="AV10" s="36"/>
      <c r="AW10" s="36"/>
      <c r="AX10" s="36"/>
      <c r="AY10" s="36"/>
      <c r="AZ10" s="5"/>
      <c r="BA10" s="37"/>
      <c r="BB10" s="38"/>
      <c r="BC10" s="38"/>
      <c r="BD10" s="38"/>
      <c r="BE10" s="39"/>
      <c r="BF10" s="39"/>
      <c r="BG10" s="39"/>
      <c r="BH10" s="39"/>
      <c r="BI10" s="39"/>
      <c r="BJ10" s="39"/>
    </row>
    <row r="11" spans="16:62" ht="14.45">
      <c r="P11" s="40"/>
      <c r="Q11" s="40"/>
      <c r="R11" s="40"/>
      <c r="S11" s="40"/>
      <c r="T11" s="40"/>
      <c r="U11" s="40"/>
      <c r="V11" s="40"/>
      <c r="W11" s="40"/>
      <c r="X11" s="40"/>
      <c r="Y11" s="40"/>
      <c r="Z11" s="40"/>
      <c r="AA11" s="40"/>
      <c r="AB11" s="40"/>
      <c r="AC11" s="40"/>
      <c r="AD11" s="40"/>
      <c r="AE11" s="40"/>
      <c r="AF11" s="38"/>
      <c r="AG11" s="39"/>
      <c r="AH11" s="39"/>
      <c r="AI11" s="39"/>
      <c r="AJ11" s="36"/>
      <c r="AK11" s="36"/>
      <c r="AL11" s="36"/>
      <c r="AM11" s="274"/>
      <c r="AN11" s="5"/>
      <c r="AO11" s="37"/>
      <c r="AP11" s="38"/>
      <c r="AQ11" s="38"/>
      <c r="AR11" s="38"/>
      <c r="AS11" s="39"/>
      <c r="AT11" s="39"/>
      <c r="AU11" s="39"/>
      <c r="AV11" s="36"/>
      <c r="AW11" s="36"/>
      <c r="AX11" s="36"/>
      <c r="AY11" s="36"/>
      <c r="AZ11" s="5"/>
      <c r="BA11" s="37"/>
      <c r="BB11" s="38"/>
      <c r="BC11" s="38"/>
      <c r="BD11" s="38"/>
      <c r="BE11" s="39"/>
      <c r="BF11" s="39"/>
      <c r="BG11" s="39"/>
      <c r="BH11" s="39"/>
      <c r="BI11" s="39"/>
      <c r="BJ11" s="39"/>
    </row>
    <row r="12" spans="16:62" ht="15" customHeight="1">
      <c r="P12" s="40"/>
      <c r="Q12" s="40"/>
      <c r="R12" s="40"/>
      <c r="S12" s="40"/>
      <c r="T12" s="40"/>
      <c r="U12" s="40"/>
      <c r="V12" s="40"/>
      <c r="W12" s="40"/>
      <c r="X12" s="40"/>
      <c r="Y12" s="40"/>
      <c r="Z12" s="40"/>
      <c r="AA12" s="40"/>
      <c r="AB12" s="40"/>
      <c r="AC12" s="40"/>
      <c r="AD12" s="40"/>
      <c r="AE12" s="40"/>
      <c r="AF12" s="38"/>
      <c r="AG12" s="39"/>
      <c r="AH12" s="39"/>
      <c r="AI12" s="39"/>
      <c r="AJ12" s="36"/>
      <c r="AK12" s="36"/>
      <c r="AL12" s="36"/>
      <c r="AM12" s="274"/>
      <c r="AN12" s="5"/>
      <c r="AO12" s="37"/>
      <c r="AP12" s="38"/>
      <c r="AQ12" s="38"/>
      <c r="AR12" s="38"/>
      <c r="AS12" s="39"/>
      <c r="AT12" s="39"/>
      <c r="AU12" s="39"/>
      <c r="AV12" s="36"/>
      <c r="AW12" s="36"/>
      <c r="AX12" s="36"/>
      <c r="AY12" s="36"/>
      <c r="AZ12" s="5"/>
      <c r="BA12" s="37"/>
      <c r="BB12" s="38"/>
      <c r="BC12" s="38"/>
      <c r="BD12" s="38"/>
      <c r="BE12" s="39"/>
      <c r="BF12" s="39"/>
      <c r="BG12" s="39"/>
      <c r="BH12" s="39"/>
      <c r="BI12" s="39"/>
      <c r="BJ12" s="39"/>
    </row>
    <row r="13" spans="16:62" ht="29.25" customHeight="1">
      <c r="P13" s="40"/>
      <c r="Q13" s="40"/>
      <c r="R13" s="40"/>
      <c r="S13" s="40"/>
      <c r="T13" s="40"/>
      <c r="U13" s="40"/>
      <c r="V13" s="40"/>
      <c r="W13" s="40"/>
      <c r="X13" s="40"/>
      <c r="Y13" s="40"/>
      <c r="Z13" s="40"/>
      <c r="AA13" s="40"/>
      <c r="AB13" s="40"/>
      <c r="AC13" s="40"/>
      <c r="AD13" s="40"/>
      <c r="AE13" s="40"/>
      <c r="AF13" s="38"/>
      <c r="AG13" s="39"/>
      <c r="AH13" s="39"/>
      <c r="AI13" s="39"/>
      <c r="AJ13" s="36"/>
      <c r="AK13" s="36"/>
      <c r="AL13" s="36"/>
      <c r="AM13" s="274"/>
      <c r="AN13" s="5"/>
      <c r="AO13" s="37"/>
      <c r="AP13" s="38"/>
      <c r="AQ13" s="38"/>
      <c r="AR13" s="38"/>
      <c r="AS13" s="39"/>
      <c r="AT13" s="39"/>
      <c r="AU13" s="39"/>
      <c r="AV13" s="36"/>
      <c r="AW13" s="36"/>
      <c r="AX13" s="36"/>
      <c r="AY13" s="36"/>
      <c r="AZ13" s="5"/>
      <c r="BA13" s="37"/>
      <c r="BB13" s="38"/>
      <c r="BC13" s="38"/>
      <c r="BD13" s="38"/>
      <c r="BE13" s="39"/>
      <c r="BF13" s="39"/>
      <c r="BG13" s="39"/>
      <c r="BH13" s="39"/>
      <c r="BI13" s="39"/>
      <c r="BJ13" s="39"/>
    </row>
    <row r="14" spans="16:62" ht="15.75" customHeight="1">
      <c r="P14" s="40"/>
      <c r="Q14" s="40"/>
      <c r="R14" s="40"/>
      <c r="S14" s="40"/>
      <c r="T14" s="40"/>
      <c r="U14" s="40"/>
      <c r="V14" s="40"/>
      <c r="W14" s="40"/>
      <c r="X14" s="40"/>
      <c r="Y14" s="40"/>
      <c r="Z14" s="40"/>
      <c r="AA14" s="40"/>
      <c r="AB14" s="40"/>
      <c r="AC14" s="40"/>
      <c r="AD14" s="40"/>
      <c r="AE14" s="40"/>
      <c r="AF14" s="38"/>
      <c r="AG14" s="39"/>
      <c r="AH14" s="39"/>
      <c r="AI14" s="39"/>
      <c r="AJ14" s="36"/>
      <c r="AK14" s="36"/>
      <c r="AL14" s="36"/>
      <c r="AM14" s="274"/>
      <c r="AN14" s="5"/>
      <c r="AO14" s="37"/>
      <c r="AP14" s="38"/>
      <c r="AQ14" s="38"/>
      <c r="AR14" s="38"/>
      <c r="AS14" s="39"/>
      <c r="AT14" s="39"/>
      <c r="AU14" s="39"/>
      <c r="AV14" s="36"/>
      <c r="AW14" s="36"/>
      <c r="AX14" s="36"/>
      <c r="AY14" s="36"/>
      <c r="AZ14" s="5"/>
      <c r="BA14" s="37"/>
      <c r="BB14" s="38"/>
      <c r="BC14" s="38"/>
      <c r="BD14" s="38"/>
      <c r="BE14" s="39"/>
      <c r="BF14" s="39"/>
      <c r="BG14" s="39"/>
      <c r="BH14" s="39"/>
      <c r="BI14" s="39"/>
      <c r="BJ14" s="39"/>
    </row>
    <row r="15" spans="16:62" ht="15.75" customHeight="1">
      <c r="P15" s="40"/>
      <c r="Q15" s="40"/>
      <c r="R15" s="40"/>
      <c r="S15" s="40"/>
      <c r="T15" s="40"/>
      <c r="U15" s="40"/>
      <c r="V15" s="40"/>
      <c r="W15" s="40"/>
      <c r="X15" s="40"/>
      <c r="Y15" s="40"/>
      <c r="Z15" s="40"/>
      <c r="AA15" s="40"/>
      <c r="AB15" s="40"/>
      <c r="AC15" s="40"/>
      <c r="AD15" s="40"/>
      <c r="AE15" s="40"/>
      <c r="AF15" s="38"/>
      <c r="AG15" s="39"/>
      <c r="AH15" s="39"/>
      <c r="AI15" s="39"/>
      <c r="AJ15" s="36"/>
      <c r="AK15" s="36"/>
      <c r="AL15" s="36"/>
      <c r="AM15" s="274"/>
      <c r="AN15" s="5"/>
      <c r="AO15" s="37"/>
      <c r="AP15" s="38"/>
      <c r="AQ15" s="38"/>
      <c r="AR15" s="38"/>
      <c r="AS15" s="39"/>
      <c r="AT15" s="39"/>
      <c r="AU15" s="39"/>
      <c r="AV15" s="36"/>
      <c r="AW15" s="36"/>
      <c r="AX15" s="36"/>
      <c r="AY15" s="36"/>
      <c r="AZ15" s="5"/>
      <c r="BA15" s="37"/>
      <c r="BB15" s="38"/>
      <c r="BC15" s="38"/>
      <c r="BD15" s="38"/>
      <c r="BE15" s="39"/>
      <c r="BF15" s="39"/>
      <c r="BG15" s="39"/>
      <c r="BH15" s="39"/>
      <c r="BI15" s="39"/>
      <c r="BJ15" s="39"/>
    </row>
    <row r="16" spans="16:62" ht="28.5" customHeight="1">
      <c r="P16" s="40"/>
      <c r="Q16" s="40"/>
      <c r="R16" s="40"/>
      <c r="S16" s="40"/>
      <c r="T16" s="40"/>
      <c r="U16" s="40"/>
      <c r="V16" s="40"/>
      <c r="W16" s="40"/>
      <c r="X16" s="40"/>
      <c r="Y16" s="40"/>
      <c r="Z16" s="40"/>
      <c r="AA16" s="40"/>
      <c r="AB16" s="40"/>
      <c r="AC16" s="40"/>
      <c r="AD16" s="40"/>
      <c r="AE16" s="40"/>
      <c r="AF16" s="38"/>
      <c r="AG16" s="39"/>
      <c r="AH16" s="39"/>
      <c r="AI16" s="39"/>
      <c r="AJ16" s="36"/>
      <c r="AK16" s="36"/>
      <c r="AL16" s="36"/>
      <c r="AM16" s="274"/>
      <c r="AN16" s="5"/>
      <c r="AO16" s="37"/>
      <c r="AP16" s="38"/>
      <c r="AQ16" s="38"/>
      <c r="AR16" s="38"/>
      <c r="AS16" s="39"/>
      <c r="AT16" s="39"/>
      <c r="AU16" s="39"/>
      <c r="AV16" s="36"/>
      <c r="AW16" s="36"/>
      <c r="AX16" s="36"/>
      <c r="AY16" s="36"/>
      <c r="AZ16" s="5"/>
      <c r="BA16" s="37"/>
      <c r="BB16" s="38"/>
      <c r="BC16" s="38"/>
      <c r="BD16" s="38"/>
      <c r="BE16" s="39"/>
      <c r="BF16" s="39"/>
      <c r="BG16" s="39"/>
      <c r="BH16" s="39"/>
      <c r="BI16" s="39"/>
      <c r="BJ16" s="39"/>
    </row>
    <row r="17" spans="16:62" ht="15.75" customHeight="1">
      <c r="P17" s="40"/>
      <c r="Q17" s="40"/>
      <c r="R17" s="40"/>
      <c r="S17" s="40"/>
      <c r="T17" s="40"/>
      <c r="U17" s="40"/>
      <c r="V17" s="40"/>
      <c r="W17" s="40"/>
      <c r="X17" s="40"/>
      <c r="Y17" s="40"/>
      <c r="Z17" s="40"/>
      <c r="AA17" s="40"/>
      <c r="AB17" s="40"/>
      <c r="AC17" s="40"/>
      <c r="AD17" s="40"/>
      <c r="AE17" s="40"/>
      <c r="AF17" s="38"/>
      <c r="AG17" s="39"/>
      <c r="AH17" s="39"/>
      <c r="AI17" s="39"/>
      <c r="AJ17" s="36"/>
      <c r="AK17" s="36"/>
      <c r="AL17" s="36"/>
      <c r="AM17" s="274"/>
      <c r="AN17" s="5"/>
      <c r="AO17" s="37"/>
      <c r="AP17" s="38"/>
      <c r="AQ17" s="38"/>
      <c r="AR17" s="38"/>
      <c r="AS17" s="39"/>
      <c r="AT17" s="39"/>
      <c r="AU17" s="39"/>
      <c r="AV17" s="36"/>
      <c r="AW17" s="36"/>
      <c r="AX17" s="36"/>
      <c r="AY17" s="36"/>
      <c r="AZ17" s="5"/>
      <c r="BA17" s="37"/>
      <c r="BB17" s="38"/>
      <c r="BC17" s="38"/>
      <c r="BD17" s="38"/>
      <c r="BE17" s="39"/>
      <c r="BF17" s="39"/>
      <c r="BG17" s="39"/>
      <c r="BH17" s="39"/>
      <c r="BI17" s="39"/>
      <c r="BJ17" s="39"/>
    </row>
    <row r="18" spans="16:62" ht="15.75" customHeight="1">
      <c r="P18" s="40"/>
      <c r="Q18" s="40"/>
      <c r="R18" s="40"/>
      <c r="S18" s="40"/>
      <c r="T18" s="40"/>
      <c r="U18" s="40"/>
      <c r="V18" s="40"/>
      <c r="W18" s="40"/>
      <c r="X18" s="40"/>
      <c r="Y18" s="40"/>
      <c r="Z18" s="40"/>
      <c r="AA18" s="40"/>
      <c r="AB18" s="40"/>
      <c r="AC18" s="40"/>
      <c r="AD18" s="40"/>
      <c r="AE18" s="40"/>
      <c r="AF18" s="38"/>
      <c r="AG18" s="39"/>
      <c r="AH18" s="39"/>
      <c r="AI18" s="39"/>
      <c r="AJ18" s="36"/>
      <c r="AK18" s="36"/>
      <c r="AL18" s="36"/>
      <c r="AM18" s="274"/>
      <c r="AN18" s="5"/>
      <c r="AO18" s="37"/>
      <c r="AP18" s="38"/>
      <c r="AQ18" s="38"/>
      <c r="AR18" s="38"/>
      <c r="AS18" s="39"/>
      <c r="AT18" s="39"/>
      <c r="AU18" s="39"/>
      <c r="AV18" s="36"/>
      <c r="AW18" s="36"/>
      <c r="AX18" s="36"/>
      <c r="AY18" s="36"/>
      <c r="AZ18" s="5"/>
      <c r="BA18" s="37"/>
      <c r="BB18" s="38"/>
      <c r="BC18" s="38"/>
      <c r="BD18" s="38"/>
      <c r="BE18" s="39"/>
      <c r="BF18" s="39"/>
      <c r="BG18" s="39"/>
      <c r="BH18" s="39"/>
      <c r="BI18" s="39"/>
      <c r="BJ18" s="39"/>
    </row>
    <row r="19" spans="16:62" ht="15" customHeight="1">
      <c r="P19" s="40"/>
      <c r="Q19" s="40"/>
      <c r="R19" s="40"/>
      <c r="S19" s="40"/>
      <c r="T19" s="40"/>
      <c r="U19" s="40"/>
      <c r="V19" s="40"/>
      <c r="W19" s="40"/>
      <c r="X19" s="40"/>
      <c r="Y19" s="40"/>
      <c r="Z19" s="40"/>
      <c r="AA19" s="40"/>
      <c r="AB19" s="40"/>
      <c r="AC19" s="40"/>
      <c r="AD19" s="40"/>
      <c r="AE19" s="40"/>
      <c r="AF19" s="38"/>
      <c r="AG19" s="39"/>
      <c r="AH19" s="39"/>
      <c r="AI19" s="39"/>
      <c r="AJ19" s="36"/>
      <c r="AK19" s="36"/>
      <c r="AL19" s="36"/>
      <c r="AM19" s="274"/>
      <c r="AN19" s="5"/>
      <c r="AO19" s="37"/>
      <c r="AP19" s="38"/>
      <c r="AQ19" s="38"/>
      <c r="AR19" s="38"/>
      <c r="AS19" s="39"/>
      <c r="AT19" s="39"/>
      <c r="AU19" s="39"/>
      <c r="AV19" s="36"/>
      <c r="AW19" s="36"/>
      <c r="AX19" s="36"/>
      <c r="AY19" s="36"/>
      <c r="AZ19" s="5"/>
      <c r="BA19" s="37"/>
      <c r="BB19" s="38"/>
      <c r="BC19" s="38"/>
      <c r="BD19" s="38"/>
      <c r="BE19" s="39"/>
      <c r="BF19" s="39"/>
      <c r="BG19" s="39"/>
      <c r="BH19" s="39"/>
      <c r="BI19" s="39"/>
      <c r="BJ19" s="39"/>
    </row>
    <row r="20" spans="16:62" ht="15.75" customHeight="1">
      <c r="P20" s="40"/>
      <c r="Q20" s="40"/>
      <c r="R20" s="40"/>
      <c r="S20" s="40"/>
      <c r="T20" s="40"/>
      <c r="U20" s="40"/>
      <c r="V20" s="40"/>
      <c r="W20" s="40"/>
      <c r="X20" s="40"/>
      <c r="Y20" s="40"/>
      <c r="Z20" s="40"/>
      <c r="AA20" s="40"/>
      <c r="AB20" s="40"/>
      <c r="AC20" s="40"/>
      <c r="AD20" s="40"/>
      <c r="AE20" s="40"/>
      <c r="AF20" s="38"/>
      <c r="AG20" s="39"/>
      <c r="AH20" s="39"/>
      <c r="AI20" s="39"/>
      <c r="AJ20" s="36"/>
      <c r="AK20" s="36"/>
      <c r="AL20" s="36"/>
      <c r="AM20" s="274"/>
      <c r="AN20" s="5"/>
      <c r="AO20" s="37"/>
      <c r="AP20" s="38"/>
      <c r="AQ20" s="38"/>
      <c r="AR20" s="38"/>
      <c r="AS20" s="39"/>
      <c r="AT20" s="39"/>
      <c r="AU20" s="39"/>
      <c r="AV20" s="36"/>
      <c r="AW20" s="36"/>
      <c r="AX20" s="36"/>
      <c r="AY20" s="36"/>
      <c r="AZ20" s="5"/>
      <c r="BA20" s="37"/>
      <c r="BB20" s="38"/>
      <c r="BC20" s="38"/>
      <c r="BD20" s="38"/>
      <c r="BE20" s="39"/>
      <c r="BF20" s="39"/>
      <c r="BG20" s="39"/>
      <c r="BH20" s="39"/>
      <c r="BI20" s="39"/>
      <c r="BJ20" s="39"/>
    </row>
    <row r="21" spans="16:62" ht="15.75" customHeight="1">
      <c r="P21" s="40"/>
      <c r="Q21" s="40"/>
      <c r="R21" s="40"/>
      <c r="S21" s="40"/>
      <c r="T21" s="40"/>
      <c r="U21" s="40"/>
      <c r="V21" s="40"/>
      <c r="W21" s="40"/>
      <c r="X21" s="40"/>
      <c r="Y21" s="40"/>
      <c r="Z21" s="40"/>
      <c r="AA21" s="40"/>
      <c r="AB21" s="40"/>
      <c r="AC21" s="40"/>
      <c r="AD21" s="40"/>
      <c r="AE21" s="40"/>
      <c r="AF21" s="38"/>
      <c r="AG21" s="39"/>
      <c r="AH21" s="39"/>
      <c r="AI21" s="39"/>
      <c r="AJ21" s="36"/>
      <c r="AK21" s="36"/>
      <c r="AL21" s="36"/>
      <c r="AM21" s="274"/>
      <c r="AN21" s="5"/>
      <c r="AO21" s="37"/>
      <c r="AP21" s="38"/>
      <c r="AQ21" s="38"/>
      <c r="AR21" s="38"/>
      <c r="AS21" s="39"/>
      <c r="AT21" s="39"/>
      <c r="AU21" s="39"/>
      <c r="AV21" s="36"/>
      <c r="AW21" s="36"/>
      <c r="AX21" s="36"/>
      <c r="AY21" s="36"/>
      <c r="AZ21" s="5"/>
      <c r="BA21" s="37"/>
      <c r="BB21" s="38"/>
      <c r="BC21" s="38"/>
      <c r="BD21" s="38"/>
      <c r="BE21" s="39"/>
      <c r="BF21" s="39"/>
      <c r="BG21" s="39"/>
      <c r="BH21" s="39"/>
      <c r="BI21" s="39"/>
      <c r="BJ21" s="39"/>
    </row>
    <row r="22" spans="16:62" ht="15.75" customHeight="1">
      <c r="P22" s="40"/>
      <c r="Q22" s="40"/>
      <c r="R22" s="40"/>
      <c r="S22" s="40"/>
      <c r="T22" s="40"/>
      <c r="U22" s="40"/>
      <c r="V22" s="40"/>
      <c r="W22" s="40"/>
      <c r="X22" s="40"/>
      <c r="Y22" s="40"/>
      <c r="Z22" s="40"/>
      <c r="AA22" s="40"/>
      <c r="AB22" s="40"/>
      <c r="AC22" s="40"/>
      <c r="AD22" s="40"/>
      <c r="AE22" s="40"/>
      <c r="AF22" s="38"/>
      <c r="AG22" s="39"/>
      <c r="AH22" s="39"/>
      <c r="AI22" s="39"/>
      <c r="AJ22" s="36"/>
      <c r="AK22" s="36"/>
      <c r="AL22" s="36"/>
      <c r="AM22" s="274"/>
      <c r="AN22" s="5"/>
      <c r="AO22" s="37"/>
      <c r="AP22" s="38"/>
      <c r="AQ22" s="38"/>
      <c r="AR22" s="38"/>
      <c r="AS22" s="39"/>
      <c r="AT22" s="39"/>
      <c r="AU22" s="39"/>
      <c r="AV22" s="36"/>
      <c r="AW22" s="36"/>
      <c r="AX22" s="36"/>
      <c r="AY22" s="36"/>
      <c r="AZ22" s="5"/>
      <c r="BA22" s="37"/>
      <c r="BB22" s="38"/>
      <c r="BC22" s="38"/>
      <c r="BD22" s="38"/>
      <c r="BE22" s="39"/>
      <c r="BF22" s="39"/>
      <c r="BG22" s="39"/>
      <c r="BH22" s="39"/>
      <c r="BI22" s="39"/>
      <c r="BJ22" s="39"/>
    </row>
    <row r="23" spans="16:62" ht="15" customHeight="1">
      <c r="P23" s="40"/>
      <c r="Q23" s="40"/>
      <c r="R23" s="40"/>
      <c r="S23" s="40"/>
      <c r="T23" s="40"/>
      <c r="U23" s="40"/>
      <c r="V23" s="40"/>
      <c r="W23" s="40"/>
      <c r="X23" s="40"/>
      <c r="Y23" s="40"/>
      <c r="Z23" s="40"/>
      <c r="AA23" s="40"/>
      <c r="AB23" s="40"/>
      <c r="AC23" s="40"/>
      <c r="AD23" s="40"/>
      <c r="AE23" s="40"/>
      <c r="AF23" s="38"/>
      <c r="AG23" s="39"/>
      <c r="AH23" s="39"/>
      <c r="AI23" s="39"/>
      <c r="AJ23" s="36"/>
      <c r="AK23" s="36"/>
      <c r="AL23" s="36"/>
      <c r="AM23" s="274"/>
      <c r="AN23" s="5"/>
      <c r="AO23" s="37"/>
      <c r="AP23" s="38"/>
      <c r="AQ23" s="38"/>
      <c r="AR23" s="38"/>
      <c r="AS23" s="39"/>
      <c r="AT23" s="39"/>
      <c r="AU23" s="39"/>
      <c r="AV23" s="36"/>
      <c r="AW23" s="36"/>
      <c r="AX23" s="36"/>
      <c r="AY23" s="36"/>
      <c r="AZ23" s="5"/>
      <c r="BA23" s="37"/>
      <c r="BB23" s="38"/>
      <c r="BC23" s="38"/>
      <c r="BD23" s="38"/>
      <c r="BE23" s="39"/>
      <c r="BF23" s="39"/>
      <c r="BG23" s="39"/>
      <c r="BH23" s="39"/>
      <c r="BI23" s="39"/>
      <c r="BJ23" s="39"/>
    </row>
    <row r="24" spans="16:62" ht="15.75" customHeight="1">
      <c r="P24" s="40"/>
      <c r="Q24" s="40"/>
      <c r="R24" s="40"/>
      <c r="S24" s="40"/>
      <c r="T24" s="40"/>
      <c r="U24" s="40"/>
      <c r="V24" s="40"/>
      <c r="W24" s="40"/>
      <c r="X24" s="40"/>
      <c r="Y24" s="40"/>
      <c r="Z24" s="40"/>
      <c r="AA24" s="40"/>
      <c r="AB24" s="40"/>
      <c r="AC24" s="40"/>
      <c r="AD24" s="40"/>
      <c r="AE24" s="40"/>
      <c r="AF24" s="38"/>
      <c r="AG24" s="39"/>
      <c r="AH24" s="39"/>
      <c r="AI24" s="39"/>
      <c r="AJ24" s="36"/>
      <c r="AK24" s="36"/>
      <c r="AL24" s="36"/>
      <c r="AM24" s="274"/>
      <c r="AN24" s="5"/>
      <c r="AO24" s="37"/>
      <c r="AP24" s="38"/>
      <c r="AQ24" s="38"/>
      <c r="AR24" s="38"/>
      <c r="AS24" s="39"/>
      <c r="AT24" s="39"/>
      <c r="AU24" s="39"/>
      <c r="AV24" s="36"/>
      <c r="AW24" s="36"/>
      <c r="AX24" s="36"/>
      <c r="AY24" s="36"/>
      <c r="AZ24" s="5"/>
      <c r="BA24" s="37"/>
      <c r="BB24" s="38"/>
      <c r="BC24" s="38"/>
      <c r="BD24" s="38"/>
      <c r="BE24" s="39"/>
      <c r="BF24" s="39"/>
      <c r="BG24" s="39"/>
      <c r="BH24" s="39"/>
      <c r="BI24" s="39"/>
      <c r="BJ24" s="39"/>
    </row>
    <row r="25" spans="16:62" ht="15.75" customHeight="1">
      <c r="P25" s="40"/>
      <c r="Q25" s="40"/>
      <c r="R25" s="40"/>
      <c r="S25" s="40"/>
      <c r="T25" s="40"/>
      <c r="U25" s="40"/>
      <c r="V25" s="40"/>
      <c r="W25" s="40"/>
      <c r="X25" s="40"/>
      <c r="Y25" s="40"/>
      <c r="Z25" s="40"/>
      <c r="AA25" s="40"/>
      <c r="AB25" s="40"/>
      <c r="AC25" s="40"/>
      <c r="AD25" s="40"/>
      <c r="AE25" s="40"/>
      <c r="AF25" s="38"/>
      <c r="AG25" s="39"/>
      <c r="AH25" s="39"/>
      <c r="AI25" s="39"/>
      <c r="AJ25" s="36"/>
      <c r="AK25" s="36"/>
      <c r="AL25" s="36"/>
      <c r="AM25" s="274"/>
      <c r="AN25" s="5"/>
      <c r="AO25" s="37"/>
      <c r="AP25" s="38"/>
      <c r="AQ25" s="38"/>
      <c r="AR25" s="38"/>
      <c r="AS25" s="39"/>
      <c r="AT25" s="39"/>
      <c r="AU25" s="39"/>
      <c r="AV25" s="36"/>
      <c r="AW25" s="36"/>
      <c r="AX25" s="36"/>
      <c r="AY25" s="36"/>
      <c r="AZ25" s="5"/>
      <c r="BA25" s="37"/>
      <c r="BB25" s="38"/>
      <c r="BC25" s="38"/>
      <c r="BD25" s="38"/>
      <c r="BE25" s="39"/>
      <c r="BF25" s="39"/>
      <c r="BG25" s="39"/>
      <c r="BH25" s="39"/>
      <c r="BI25" s="39"/>
      <c r="BJ25" s="39"/>
    </row>
    <row r="26" spans="16:62" ht="15.75" customHeight="1">
      <c r="P26" s="40"/>
      <c r="Q26" s="40"/>
      <c r="R26" s="40"/>
      <c r="S26" s="40"/>
      <c r="T26" s="40"/>
      <c r="U26" s="40"/>
      <c r="V26" s="40"/>
      <c r="W26" s="40"/>
      <c r="X26" s="40"/>
      <c r="Y26" s="40"/>
      <c r="Z26" s="40"/>
      <c r="AA26" s="40"/>
      <c r="AB26" s="40"/>
      <c r="AC26" s="40"/>
      <c r="AD26" s="40"/>
      <c r="AE26" s="40"/>
      <c r="AF26" s="38"/>
      <c r="AG26" s="39"/>
      <c r="AH26" s="39"/>
      <c r="AI26" s="39"/>
      <c r="AJ26" s="36"/>
      <c r="AK26" s="36"/>
      <c r="AL26" s="36"/>
      <c r="AM26" s="274"/>
      <c r="AN26" s="5"/>
      <c r="AO26" s="37"/>
      <c r="AP26" s="38"/>
      <c r="AQ26" s="38"/>
      <c r="AR26" s="38"/>
      <c r="AS26" s="39"/>
      <c r="AT26" s="39"/>
      <c r="AU26" s="39"/>
      <c r="AV26" s="36"/>
      <c r="AW26" s="36"/>
      <c r="AX26" s="36"/>
      <c r="AY26" s="36"/>
      <c r="AZ26" s="5"/>
      <c r="BA26" s="37"/>
      <c r="BB26" s="38"/>
      <c r="BC26" s="38"/>
      <c r="BD26" s="38"/>
      <c r="BE26" s="39"/>
      <c r="BF26" s="39"/>
      <c r="BG26" s="39"/>
      <c r="BH26" s="39"/>
      <c r="BI26" s="39"/>
      <c r="BJ26" s="39"/>
    </row>
    <row r="27" spans="16:62" ht="14.45">
      <c r="P27" s="40"/>
      <c r="Q27" s="40"/>
      <c r="R27" s="40"/>
      <c r="S27" s="40"/>
      <c r="T27" s="40"/>
      <c r="U27" s="40"/>
      <c r="V27" s="40"/>
      <c r="W27" s="40"/>
      <c r="X27" s="40"/>
      <c r="Y27" s="40"/>
      <c r="Z27" s="40"/>
      <c r="AA27" s="40"/>
      <c r="AB27" s="40"/>
      <c r="AC27" s="40"/>
      <c r="AD27" s="40"/>
      <c r="AE27" s="40"/>
      <c r="AF27" s="38"/>
      <c r="AG27" s="39"/>
      <c r="AH27" s="39"/>
      <c r="AI27" s="39"/>
      <c r="AJ27" s="36"/>
      <c r="AK27" s="36"/>
      <c r="AL27" s="36"/>
      <c r="AM27" s="274"/>
      <c r="AN27" s="5"/>
      <c r="AO27" s="37"/>
      <c r="AP27" s="38"/>
      <c r="AQ27" s="38"/>
      <c r="AR27" s="38"/>
      <c r="AS27" s="39"/>
      <c r="AT27" s="39"/>
      <c r="AU27" s="39"/>
      <c r="AV27" s="36"/>
      <c r="AW27" s="36"/>
      <c r="AX27" s="36"/>
      <c r="AY27" s="36"/>
      <c r="AZ27" s="5"/>
      <c r="BA27" s="37"/>
      <c r="BB27" s="38"/>
      <c r="BC27" s="38"/>
      <c r="BD27" s="38"/>
      <c r="BE27" s="39"/>
      <c r="BF27" s="39"/>
      <c r="BG27" s="39"/>
      <c r="BH27" s="39"/>
      <c r="BI27" s="39"/>
      <c r="BJ27" s="39"/>
    </row>
    <row r="28" spans="16:62" ht="15.75" customHeight="1">
      <c r="P28" s="40"/>
      <c r="Q28" s="40"/>
      <c r="R28" s="40"/>
      <c r="S28" s="40"/>
      <c r="T28" s="40"/>
      <c r="U28" s="40"/>
      <c r="V28" s="40"/>
      <c r="W28" s="40"/>
      <c r="X28" s="40"/>
      <c r="Y28" s="40"/>
      <c r="Z28" s="40"/>
      <c r="AA28" s="40"/>
      <c r="AB28" s="40"/>
      <c r="AC28" s="40"/>
      <c r="AD28" s="40"/>
      <c r="AE28" s="40"/>
      <c r="AF28" s="38"/>
      <c r="AG28" s="39"/>
      <c r="AH28" s="39"/>
      <c r="AI28" s="39"/>
      <c r="AJ28" s="36"/>
      <c r="AK28" s="36"/>
      <c r="AL28" s="36"/>
      <c r="AM28" s="274"/>
      <c r="AN28" s="5"/>
      <c r="AO28" s="37"/>
      <c r="AP28" s="38"/>
      <c r="AQ28" s="38"/>
      <c r="AR28" s="38"/>
      <c r="AS28" s="39"/>
      <c r="AT28" s="39"/>
      <c r="AU28" s="39"/>
      <c r="AV28" s="36"/>
      <c r="AW28" s="36"/>
      <c r="AX28" s="36"/>
      <c r="AY28" s="36"/>
      <c r="AZ28" s="5"/>
      <c r="BA28" s="37"/>
      <c r="BB28" s="38"/>
      <c r="BC28" s="38"/>
      <c r="BD28" s="38"/>
      <c r="BE28" s="39"/>
      <c r="BF28" s="39"/>
      <c r="BG28" s="39"/>
      <c r="BH28" s="39"/>
      <c r="BI28" s="39"/>
      <c r="BJ28" s="39"/>
    </row>
    <row r="29" spans="16:62" ht="14.45">
      <c r="P29" s="40"/>
      <c r="Q29" s="40"/>
      <c r="R29" s="40"/>
      <c r="S29" s="40"/>
      <c r="T29" s="40"/>
      <c r="U29" s="40"/>
      <c r="V29" s="40"/>
      <c r="W29" s="40"/>
      <c r="X29" s="40"/>
      <c r="Y29" s="40"/>
      <c r="Z29" s="40"/>
      <c r="AA29" s="40"/>
      <c r="AB29" s="40"/>
      <c r="AC29" s="40"/>
      <c r="AD29" s="40"/>
      <c r="AE29" s="40"/>
      <c r="AF29" s="38"/>
      <c r="AG29" s="39"/>
      <c r="AH29" s="39"/>
      <c r="AI29" s="39"/>
      <c r="AJ29" s="36"/>
      <c r="AK29" s="36"/>
      <c r="AL29" s="36"/>
      <c r="AM29" s="274"/>
      <c r="AN29" s="5"/>
      <c r="AO29" s="37"/>
      <c r="AP29" s="38"/>
      <c r="AQ29" s="38"/>
      <c r="AR29" s="38"/>
      <c r="AS29" s="39"/>
      <c r="AT29" s="39"/>
      <c r="AU29" s="39"/>
      <c r="AV29" s="36"/>
      <c r="AW29" s="36"/>
      <c r="AX29" s="36"/>
      <c r="AY29" s="36"/>
      <c r="AZ29" s="5"/>
      <c r="BA29" s="37"/>
      <c r="BB29" s="38"/>
      <c r="BC29" s="38"/>
      <c r="BD29" s="38"/>
      <c r="BE29" s="39"/>
      <c r="BF29" s="39"/>
      <c r="BG29" s="39"/>
      <c r="BH29" s="39"/>
      <c r="BI29" s="39"/>
      <c r="BJ29" s="39"/>
    </row>
    <row r="30" spans="16:62" ht="14.45">
      <c r="P30" s="40"/>
      <c r="Q30" s="40"/>
      <c r="R30" s="40"/>
      <c r="S30" s="40"/>
      <c r="T30" s="40"/>
      <c r="U30" s="40"/>
      <c r="V30" s="40"/>
      <c r="W30" s="40"/>
      <c r="X30" s="40"/>
      <c r="Y30" s="40"/>
      <c r="Z30" s="40"/>
      <c r="AA30" s="40"/>
      <c r="AB30" s="40"/>
      <c r="AC30" s="40"/>
      <c r="AD30" s="40"/>
      <c r="AE30" s="40"/>
      <c r="AF30" s="38"/>
      <c r="AG30" s="39"/>
      <c r="AH30" s="39"/>
      <c r="AI30" s="39"/>
      <c r="AJ30" s="36"/>
      <c r="AK30" s="36"/>
      <c r="AL30" s="36"/>
      <c r="AM30" s="274"/>
      <c r="AN30" s="5"/>
      <c r="AO30" s="37"/>
      <c r="AP30" s="38"/>
      <c r="AQ30" s="38"/>
      <c r="AR30" s="38"/>
      <c r="AS30" s="39"/>
      <c r="AT30" s="39"/>
      <c r="AU30" s="39"/>
      <c r="AV30" s="36"/>
      <c r="AW30" s="36"/>
      <c r="AX30" s="36"/>
      <c r="AY30" s="36"/>
      <c r="AZ30" s="5"/>
      <c r="BA30" s="37"/>
      <c r="BB30" s="38"/>
      <c r="BC30" s="38"/>
      <c r="BD30" s="38"/>
      <c r="BE30" s="39"/>
      <c r="BF30" s="39"/>
      <c r="BG30" s="39"/>
      <c r="BH30" s="39"/>
      <c r="BI30" s="39"/>
      <c r="BJ30" s="39"/>
    </row>
    <row r="31" spans="16:62" ht="14.45">
      <c r="P31" s="40"/>
      <c r="Q31" s="40"/>
      <c r="R31" s="40"/>
      <c r="S31" s="40"/>
      <c r="T31" s="40"/>
      <c r="U31" s="40"/>
      <c r="V31" s="40"/>
      <c r="W31" s="40"/>
      <c r="X31" s="40"/>
      <c r="Y31" s="40"/>
      <c r="Z31" s="40"/>
      <c r="AA31" s="40"/>
      <c r="AB31" s="40"/>
      <c r="AC31" s="40"/>
      <c r="AD31" s="40"/>
      <c r="AE31" s="40"/>
      <c r="AF31" s="38"/>
      <c r="AG31" s="39"/>
      <c r="AH31" s="39"/>
      <c r="AI31" s="39"/>
      <c r="AJ31" s="36"/>
      <c r="AK31" s="36"/>
      <c r="AL31" s="36"/>
      <c r="AM31" s="274"/>
      <c r="AN31" s="5"/>
      <c r="AO31" s="37"/>
      <c r="AP31" s="38"/>
      <c r="AQ31" s="38"/>
      <c r="AR31" s="38"/>
      <c r="AS31" s="39"/>
      <c r="AT31" s="39"/>
      <c r="AU31" s="39"/>
      <c r="AV31" s="36"/>
      <c r="AW31" s="36"/>
      <c r="AX31" s="36"/>
      <c r="AY31" s="36"/>
      <c r="AZ31" s="5"/>
      <c r="BA31" s="37"/>
      <c r="BB31" s="38"/>
      <c r="BC31" s="38"/>
      <c r="BD31" s="38"/>
      <c r="BE31" s="39"/>
      <c r="BF31" s="39"/>
      <c r="BG31" s="39"/>
      <c r="BH31" s="39"/>
      <c r="BI31" s="39"/>
      <c r="BJ31" s="39"/>
    </row>
    <row r="32" spans="16:62" ht="14.45">
      <c r="P32" s="40"/>
      <c r="Q32" s="40"/>
      <c r="R32" s="40"/>
      <c r="S32" s="40"/>
      <c r="T32" s="40"/>
      <c r="U32" s="40"/>
      <c r="V32" s="40"/>
      <c r="W32" s="40"/>
      <c r="X32" s="40"/>
      <c r="Y32" s="40"/>
      <c r="Z32" s="40"/>
      <c r="AA32" s="40"/>
      <c r="AB32" s="40"/>
      <c r="AC32" s="40"/>
      <c r="AD32" s="40"/>
      <c r="AE32" s="40"/>
      <c r="AF32" s="38"/>
      <c r="AG32" s="39"/>
      <c r="AH32" s="39"/>
      <c r="AI32" s="39"/>
      <c r="AJ32" s="36"/>
      <c r="AK32" s="36"/>
      <c r="AL32" s="36"/>
      <c r="AM32" s="274"/>
      <c r="AN32" s="5"/>
      <c r="AO32" s="37"/>
      <c r="AP32" s="38"/>
      <c r="AQ32" s="38"/>
      <c r="AR32" s="38"/>
      <c r="AS32" s="39"/>
      <c r="AT32" s="39"/>
      <c r="AU32" s="39"/>
      <c r="AV32" s="36"/>
      <c r="AW32" s="36"/>
      <c r="AX32" s="36"/>
      <c r="AY32" s="36"/>
      <c r="AZ32" s="5"/>
      <c r="BA32" s="37"/>
      <c r="BB32" s="38"/>
      <c r="BC32" s="38"/>
      <c r="BD32" s="38"/>
      <c r="BE32" s="39"/>
      <c r="BF32" s="39"/>
      <c r="BG32" s="39"/>
      <c r="BH32" s="39"/>
      <c r="BI32" s="39"/>
      <c r="BJ32" s="39"/>
    </row>
    <row r="33" spans="16:31" ht="10.5" customHeight="1">
      <c r="P33" s="40"/>
      <c r="Q33" s="40"/>
      <c r="R33" s="40"/>
      <c r="S33" s="40"/>
      <c r="T33" s="40"/>
      <c r="U33" s="40"/>
      <c r="V33" s="40"/>
      <c r="W33" s="40"/>
      <c r="X33" s="40"/>
      <c r="Y33" s="40"/>
      <c r="Z33" s="40"/>
      <c r="AA33" s="40"/>
      <c r="AB33" s="40"/>
      <c r="AC33" s="40"/>
      <c r="AD33" s="40"/>
      <c r="AE33" s="40"/>
    </row>
    <row r="34" spans="16:31" ht="10.5" customHeight="1">
      <c r="P34" s="40"/>
      <c r="Q34" s="40"/>
      <c r="R34" s="40"/>
      <c r="S34" s="40"/>
      <c r="T34" s="40"/>
      <c r="U34" s="40"/>
      <c r="V34" s="40"/>
      <c r="W34" s="40"/>
      <c r="X34" s="40"/>
      <c r="Y34" s="40"/>
      <c r="Z34" s="40"/>
      <c r="AA34" s="40"/>
      <c r="AB34" s="40"/>
      <c r="AC34" s="40"/>
      <c r="AD34" s="40"/>
      <c r="AE34" s="40"/>
    </row>
    <row r="35" spans="16:31" ht="10.5" customHeight="1">
      <c r="P35" s="40"/>
      <c r="Q35" s="40"/>
      <c r="R35" s="40"/>
      <c r="S35" s="40"/>
      <c r="T35" s="40"/>
      <c r="U35" s="40"/>
      <c r="V35" s="40"/>
      <c r="W35" s="40"/>
      <c r="X35" s="40"/>
      <c r="Y35" s="40"/>
      <c r="Z35" s="40"/>
      <c r="AA35" s="40"/>
      <c r="AB35" s="40"/>
      <c r="AC35" s="40"/>
      <c r="AD35" s="40"/>
      <c r="AE35" s="40"/>
    </row>
    <row r="36" spans="16:31" ht="10.5" customHeight="1">
      <c r="P36" s="40"/>
      <c r="Q36" s="40"/>
      <c r="R36" s="40"/>
      <c r="S36" s="40"/>
      <c r="T36" s="40"/>
      <c r="U36" s="40"/>
      <c r="V36" s="40"/>
      <c r="W36" s="40"/>
      <c r="X36" s="40"/>
      <c r="Y36" s="40"/>
      <c r="Z36" s="40"/>
      <c r="AA36" s="40"/>
      <c r="AB36" s="40"/>
      <c r="AC36" s="40"/>
      <c r="AD36" s="40"/>
      <c r="AE36" s="40"/>
    </row>
    <row r="37" spans="16:31" ht="10.5" customHeight="1">
      <c r="P37" s="40"/>
      <c r="Q37" s="40"/>
      <c r="R37" s="40"/>
      <c r="S37" s="40"/>
      <c r="T37" s="40"/>
      <c r="U37" s="40"/>
      <c r="V37" s="40"/>
      <c r="W37" s="40"/>
      <c r="X37" s="40"/>
      <c r="Y37" s="40"/>
      <c r="Z37" s="40"/>
      <c r="AA37" s="40"/>
      <c r="AB37" s="40"/>
      <c r="AC37" s="40"/>
      <c r="AD37" s="40"/>
      <c r="AE37" s="40"/>
    </row>
    <row r="38" spans="16:31" ht="10.5" customHeight="1">
      <c r="P38" s="40"/>
      <c r="Q38" s="40"/>
      <c r="R38" s="40"/>
      <c r="S38" s="40"/>
      <c r="T38" s="40"/>
      <c r="U38" s="40"/>
      <c r="V38" s="40"/>
      <c r="W38" s="40"/>
      <c r="X38" s="40"/>
      <c r="Y38" s="40"/>
      <c r="Z38" s="40"/>
      <c r="AA38" s="40"/>
      <c r="AB38" s="40"/>
      <c r="AC38" s="40"/>
      <c r="AD38" s="40"/>
      <c r="AE38" s="40"/>
    </row>
    <row r="39" spans="16:31" ht="10.5" customHeight="1">
      <c r="P39" s="40"/>
      <c r="Q39" s="40"/>
      <c r="R39" s="40"/>
      <c r="S39" s="40"/>
      <c r="T39" s="40"/>
      <c r="U39" s="40"/>
      <c r="V39" s="40"/>
      <c r="W39" s="40"/>
      <c r="X39" s="40"/>
      <c r="Y39" s="40"/>
      <c r="Z39" s="40"/>
      <c r="AA39" s="40"/>
      <c r="AB39" s="40"/>
      <c r="AC39" s="40"/>
      <c r="AD39" s="40"/>
      <c r="AE39" s="40"/>
    </row>
    <row r="40" spans="16:31" ht="10.5" customHeight="1">
      <c r="P40" s="40"/>
      <c r="Q40" s="40"/>
      <c r="R40" s="40"/>
      <c r="S40" s="40"/>
      <c r="T40" s="40"/>
      <c r="U40" s="40"/>
      <c r="V40" s="40"/>
      <c r="W40" s="40"/>
      <c r="X40" s="40"/>
      <c r="Y40" s="40"/>
      <c r="Z40" s="40"/>
      <c r="AA40" s="40"/>
      <c r="AB40" s="40"/>
      <c r="AC40" s="40"/>
      <c r="AD40" s="40"/>
      <c r="AE40" s="40"/>
    </row>
    <row r="41" spans="16:31" ht="10.5" customHeight="1">
      <c r="P41" s="40"/>
      <c r="Q41" s="40"/>
      <c r="R41" s="40"/>
      <c r="S41" s="40"/>
      <c r="T41" s="40"/>
      <c r="U41" s="40"/>
      <c r="V41" s="40"/>
      <c r="W41" s="40"/>
      <c r="X41" s="40"/>
      <c r="Y41" s="40"/>
      <c r="Z41" s="40"/>
      <c r="AA41" s="40"/>
      <c r="AB41" s="40"/>
      <c r="AC41" s="40"/>
      <c r="AD41" s="40"/>
      <c r="AE41" s="40"/>
    </row>
    <row r="42" spans="16:31" ht="10.5" customHeight="1">
      <c r="P42" s="40"/>
      <c r="Q42" s="40"/>
      <c r="R42" s="40"/>
      <c r="S42" s="40"/>
      <c r="T42" s="40"/>
      <c r="U42" s="40"/>
      <c r="V42" s="40"/>
      <c r="W42" s="40"/>
      <c r="X42" s="40"/>
      <c r="Y42" s="40"/>
      <c r="Z42" s="40"/>
      <c r="AA42" s="40"/>
      <c r="AB42" s="40"/>
      <c r="AC42" s="40"/>
      <c r="AD42" s="40"/>
      <c r="AE42" s="40"/>
    </row>
    <row r="43" spans="16:31" ht="10.5" customHeight="1">
      <c r="P43" s="40"/>
      <c r="Q43" s="40"/>
      <c r="R43" s="40"/>
      <c r="S43" s="40"/>
      <c r="T43" s="40"/>
      <c r="U43" s="40"/>
      <c r="V43" s="40"/>
      <c r="W43" s="40"/>
      <c r="X43" s="40"/>
      <c r="Y43" s="40"/>
      <c r="Z43" s="40"/>
      <c r="AA43" s="40"/>
      <c r="AB43" s="40"/>
      <c r="AC43" s="40"/>
      <c r="AD43" s="40"/>
      <c r="AE43" s="40"/>
    </row>
    <row r="44" spans="16:31" ht="10.5" customHeight="1">
      <c r="P44" s="40"/>
      <c r="Q44" s="40"/>
      <c r="R44" s="40"/>
      <c r="S44" s="40"/>
      <c r="T44" s="40"/>
      <c r="U44" s="40"/>
      <c r="V44" s="40"/>
      <c r="W44" s="40"/>
      <c r="X44" s="40"/>
      <c r="Y44" s="40"/>
      <c r="Z44" s="40"/>
      <c r="AA44" s="40"/>
      <c r="AB44" s="40"/>
      <c r="AC44" s="40"/>
      <c r="AD44" s="40"/>
      <c r="AE44" s="40"/>
    </row>
    <row r="45" spans="16:31" ht="10.5" customHeight="1">
      <c r="P45" s="40"/>
      <c r="Q45" s="40"/>
      <c r="R45" s="40"/>
      <c r="S45" s="40"/>
      <c r="T45" s="40"/>
      <c r="U45" s="40"/>
      <c r="V45" s="40"/>
      <c r="W45" s="40"/>
      <c r="X45" s="40"/>
      <c r="Y45" s="40"/>
      <c r="Z45" s="40"/>
      <c r="AA45" s="40"/>
      <c r="AB45" s="40"/>
      <c r="AC45" s="40"/>
      <c r="AD45" s="40"/>
      <c r="AE45" s="40"/>
    </row>
    <row r="46" spans="16:31" ht="10.5" customHeight="1">
      <c r="P46" s="40"/>
      <c r="Q46" s="40"/>
      <c r="R46" s="40"/>
      <c r="S46" s="40"/>
      <c r="T46" s="40"/>
      <c r="U46" s="40"/>
      <c r="V46" s="40"/>
      <c r="W46" s="40"/>
      <c r="X46" s="40"/>
      <c r="Y46" s="40"/>
      <c r="Z46" s="40"/>
      <c r="AA46" s="40"/>
      <c r="AB46" s="40"/>
      <c r="AC46" s="40"/>
      <c r="AD46" s="40"/>
      <c r="AE46" s="40"/>
    </row>
    <row r="47" spans="16:31" ht="10.5" customHeight="1">
      <c r="P47" s="40"/>
      <c r="Q47" s="40"/>
      <c r="R47" s="40"/>
      <c r="S47" s="40"/>
      <c r="T47" s="40"/>
      <c r="U47" s="40"/>
      <c r="V47" s="40"/>
      <c r="W47" s="40"/>
      <c r="X47" s="40"/>
      <c r="Y47" s="40"/>
      <c r="Z47" s="40"/>
      <c r="AA47" s="40"/>
      <c r="AB47" s="40"/>
      <c r="AC47" s="40"/>
      <c r="AD47" s="40"/>
      <c r="AE47" s="40"/>
    </row>
  </sheetData>
  <customSheetViews>
    <customSheetView guid="{75B77ADE-79ED-4A5B-A72D-527F88ABDF60}" scale="69" showPageBreaks="1" view="pageLayout">
      <selection activeCell="O1" sqref="A1:O34"/>
      <pageMargins left="0" right="0" top="0" bottom="0" header="0" footer="0"/>
      <pageSetup paperSize="9" orientation="landscape" r:id="rId1"/>
      <headerFooter alignWithMargins="0">
        <oddFooter>&amp;L&amp;C&amp;R</oddFooter>
      </headerFooter>
    </customSheetView>
  </customSheetViews>
  <phoneticPr fontId="0" type="noConversion"/>
  <pageMargins left="0.19685039370078741" right="0" top="0.19685039370078741" bottom="0" header="0" footer="0"/>
  <pageSetup paperSize="9" scale="99" orientation="landscape" r:id="rId2"/>
  <headerFooter alignWithMargins="0">
    <oddFooter>&amp;L&amp;C&amp;R</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N17"/>
  <sheetViews>
    <sheetView view="pageBreakPreview" topLeftCell="B1" zoomScaleNormal="100" zoomScaleSheetLayoutView="100" workbookViewId="0">
      <selection activeCell="T16" sqref="T16"/>
    </sheetView>
  </sheetViews>
  <sheetFormatPr defaultColWidth="9.140625" defaultRowHeight="37.5" customHeight="1"/>
  <cols>
    <col min="1" max="1" width="3" style="146" customWidth="1"/>
    <col min="2" max="2" width="12.42578125" style="146" customWidth="1"/>
    <col min="3" max="3" width="7.42578125" style="146" customWidth="1"/>
    <col min="4" max="4" width="11.85546875" style="146" bestFit="1" customWidth="1"/>
    <col min="5" max="5" width="11.85546875" style="146" customWidth="1"/>
    <col min="6" max="6" width="24.28515625" style="146" customWidth="1"/>
    <col min="7" max="7" width="10" style="146" customWidth="1"/>
    <col min="8" max="8" width="22.140625" style="146" customWidth="1"/>
    <col min="9" max="9" width="14.28515625" style="146" customWidth="1"/>
    <col min="10" max="10" width="11.5703125" style="146" customWidth="1"/>
    <col min="11" max="11" width="11.28515625" style="146" customWidth="1"/>
    <col min="12" max="12" width="13.28515625" style="146" customWidth="1"/>
    <col min="13" max="16384" width="9.140625" style="146"/>
  </cols>
  <sheetData>
    <row r="1" spans="2:14" ht="44.25" customHeight="1"/>
    <row r="2" spans="2:14" ht="18.75" customHeight="1">
      <c r="H2" s="298" t="s">
        <v>0</v>
      </c>
      <c r="I2" s="298"/>
      <c r="J2" s="298"/>
      <c r="K2" s="298"/>
      <c r="L2" s="298"/>
    </row>
    <row r="3" spans="2:14" ht="7.5" customHeight="1">
      <c r="H3" s="298"/>
      <c r="I3" s="298"/>
      <c r="J3" s="298"/>
      <c r="K3" s="298"/>
      <c r="L3" s="298"/>
    </row>
    <row r="4" spans="2:14" ht="26.25" customHeight="1">
      <c r="B4" s="298" t="s">
        <v>1</v>
      </c>
      <c r="C4" s="298"/>
      <c r="D4" s="298"/>
      <c r="E4" s="298"/>
      <c r="F4" s="298"/>
      <c r="H4" s="147" t="s">
        <v>2</v>
      </c>
      <c r="I4" s="148" t="s">
        <v>3</v>
      </c>
      <c r="J4" s="148" t="s">
        <v>4</v>
      </c>
      <c r="K4" s="148" t="s">
        <v>5</v>
      </c>
      <c r="L4" s="148" t="s">
        <v>6</v>
      </c>
    </row>
    <row r="5" spans="2:14" ht="14.1">
      <c r="B5" s="299" t="s">
        <v>7</v>
      </c>
      <c r="C5" s="299"/>
      <c r="D5" s="149">
        <v>900</v>
      </c>
      <c r="E5" s="300" t="s">
        <v>8</v>
      </c>
      <c r="F5" s="301"/>
      <c r="H5" s="150" t="s">
        <v>9</v>
      </c>
      <c r="I5" s="157" t="s">
        <v>10</v>
      </c>
      <c r="J5" s="157" t="s">
        <v>10</v>
      </c>
      <c r="K5" s="157" t="s">
        <v>11</v>
      </c>
      <c r="L5" s="157"/>
    </row>
    <row r="6" spans="2:14" ht="36" customHeight="1">
      <c r="B6" s="299" t="s">
        <v>12</v>
      </c>
      <c r="C6" s="299"/>
      <c r="D6" s="152">
        <v>1362.5</v>
      </c>
      <c r="E6" s="300" t="s">
        <v>13</v>
      </c>
      <c r="F6" s="301"/>
      <c r="H6" s="150" t="s">
        <v>14</v>
      </c>
      <c r="I6" s="157" t="s">
        <v>10</v>
      </c>
      <c r="J6" s="157" t="s">
        <v>10</v>
      </c>
      <c r="K6" s="157" t="s">
        <v>11</v>
      </c>
      <c r="L6" s="157" t="s">
        <v>10</v>
      </c>
    </row>
    <row r="7" spans="2:14" ht="45.75" customHeight="1">
      <c r="B7" s="299" t="s">
        <v>15</v>
      </c>
      <c r="C7" s="299"/>
      <c r="D7" s="149">
        <v>250</v>
      </c>
      <c r="E7" s="300" t="s">
        <v>16</v>
      </c>
      <c r="F7" s="301"/>
      <c r="H7" s="153" t="s">
        <v>17</v>
      </c>
      <c r="I7" s="157" t="s">
        <v>10</v>
      </c>
      <c r="J7" s="157" t="s">
        <v>10</v>
      </c>
      <c r="K7" s="157" t="s">
        <v>11</v>
      </c>
      <c r="L7" s="152">
        <v>1.17</v>
      </c>
    </row>
    <row r="8" spans="2:14" ht="21.75" customHeight="1">
      <c r="B8" s="299" t="s">
        <v>18</v>
      </c>
      <c r="C8" s="299"/>
      <c r="D8" s="149" t="s">
        <v>19</v>
      </c>
      <c r="E8" s="300" t="s">
        <v>20</v>
      </c>
      <c r="F8" s="301"/>
      <c r="H8" s="153" t="s">
        <v>21</v>
      </c>
      <c r="I8" s="157" t="s">
        <v>10</v>
      </c>
      <c r="J8" s="157" t="s">
        <v>10</v>
      </c>
      <c r="K8" s="157" t="s">
        <v>11</v>
      </c>
      <c r="L8" s="152">
        <v>3.02</v>
      </c>
    </row>
    <row r="9" spans="2:14" ht="37.5" customHeight="1">
      <c r="B9" s="302"/>
      <c r="C9" s="303"/>
      <c r="D9" s="303"/>
      <c r="E9" s="303"/>
      <c r="F9" s="303"/>
      <c r="H9" s="151" t="s">
        <v>22</v>
      </c>
      <c r="I9" s="157" t="s">
        <v>10</v>
      </c>
      <c r="J9" s="157" t="s">
        <v>10</v>
      </c>
      <c r="K9" s="157" t="s">
        <v>11</v>
      </c>
      <c r="L9" s="157" t="s">
        <v>23</v>
      </c>
    </row>
    <row r="10" spans="2:14" ht="24" customHeight="1">
      <c r="B10" s="298" t="s">
        <v>24</v>
      </c>
      <c r="C10" s="298"/>
      <c r="D10" s="298"/>
      <c r="E10" s="298"/>
      <c r="F10" s="298"/>
      <c r="H10" s="154"/>
      <c r="I10" s="154"/>
      <c r="J10" s="154"/>
      <c r="K10" s="154"/>
      <c r="L10" s="155"/>
    </row>
    <row r="11" spans="2:14" ht="31.5" customHeight="1">
      <c r="B11" s="287" t="s">
        <v>25</v>
      </c>
      <c r="C11" s="288"/>
      <c r="D11" s="288"/>
      <c r="E11" s="289"/>
      <c r="F11" s="150" t="s">
        <v>26</v>
      </c>
      <c r="H11" s="293" t="s">
        <v>27</v>
      </c>
      <c r="I11" s="294"/>
      <c r="J11" s="294"/>
      <c r="K11" s="294"/>
      <c r="L11" s="295"/>
      <c r="M11" s="145"/>
      <c r="N11" s="145"/>
    </row>
    <row r="12" spans="2:14" ht="32.25" customHeight="1">
      <c r="B12" s="286" t="s">
        <v>28</v>
      </c>
      <c r="C12" s="286"/>
      <c r="D12" s="286"/>
      <c r="E12" s="286"/>
      <c r="F12" s="150" t="s">
        <v>29</v>
      </c>
      <c r="H12" s="296"/>
      <c r="I12" s="297"/>
      <c r="J12" s="156" t="s">
        <v>30</v>
      </c>
      <c r="K12" s="156" t="s">
        <v>4</v>
      </c>
      <c r="L12" s="156" t="s">
        <v>6</v>
      </c>
      <c r="M12" s="154"/>
      <c r="N12" s="154"/>
    </row>
    <row r="13" spans="2:14" ht="29.25" customHeight="1">
      <c r="B13" s="287" t="s">
        <v>31</v>
      </c>
      <c r="C13" s="288"/>
      <c r="D13" s="288"/>
      <c r="E13" s="289"/>
      <c r="F13" s="150" t="s">
        <v>32</v>
      </c>
      <c r="H13" s="286" t="s">
        <v>33</v>
      </c>
      <c r="I13" s="286"/>
      <c r="J13" s="157">
        <v>0</v>
      </c>
      <c r="K13" s="157" t="s">
        <v>11</v>
      </c>
      <c r="L13" s="157" t="s">
        <v>11</v>
      </c>
      <c r="M13" s="154"/>
      <c r="N13" s="154"/>
    </row>
    <row r="14" spans="2:14" ht="30.75" customHeight="1">
      <c r="B14" s="287" t="s">
        <v>34</v>
      </c>
      <c r="C14" s="288"/>
      <c r="D14" s="288"/>
      <c r="E14" s="289"/>
      <c r="F14" s="150" t="s">
        <v>35</v>
      </c>
      <c r="H14" s="286" t="s">
        <v>36</v>
      </c>
      <c r="I14" s="286"/>
      <c r="J14" s="157" t="s">
        <v>11</v>
      </c>
      <c r="K14" s="157">
        <v>0</v>
      </c>
      <c r="L14" s="157" t="s">
        <v>11</v>
      </c>
      <c r="M14" s="154"/>
      <c r="N14" s="154"/>
    </row>
    <row r="15" spans="2:14" ht="24" customHeight="1">
      <c r="B15" s="290" t="s">
        <v>37</v>
      </c>
      <c r="C15" s="291"/>
      <c r="D15" s="291"/>
      <c r="E15" s="291"/>
      <c r="F15" s="292"/>
      <c r="H15" s="286" t="s">
        <v>38</v>
      </c>
      <c r="I15" s="286"/>
      <c r="J15" s="157">
        <v>0</v>
      </c>
      <c r="K15" s="157" t="s">
        <v>11</v>
      </c>
      <c r="L15" s="157" t="s">
        <v>11</v>
      </c>
    </row>
    <row r="16" spans="2:14" ht="31.5" customHeight="1">
      <c r="B16" s="287" t="s">
        <v>39</v>
      </c>
      <c r="C16" s="288"/>
      <c r="D16" s="288"/>
      <c r="E16" s="289"/>
      <c r="F16" s="150" t="s">
        <v>40</v>
      </c>
      <c r="H16" s="286" t="s">
        <v>41</v>
      </c>
      <c r="I16" s="286"/>
      <c r="J16" s="157">
        <v>0</v>
      </c>
      <c r="K16" s="157">
        <v>0</v>
      </c>
      <c r="L16" s="157" t="s">
        <v>42</v>
      </c>
    </row>
    <row r="17" spans="8:12" ht="30.75" customHeight="1">
      <c r="H17" s="286" t="s">
        <v>43</v>
      </c>
      <c r="I17" s="286"/>
      <c r="J17" s="157">
        <v>0</v>
      </c>
      <c r="K17" s="157">
        <v>0</v>
      </c>
      <c r="L17" s="157" t="s">
        <v>42</v>
      </c>
    </row>
  </sheetData>
  <mergeCells count="25">
    <mergeCell ref="B10:F10"/>
    <mergeCell ref="H2:L3"/>
    <mergeCell ref="B4:F4"/>
    <mergeCell ref="B5:C5"/>
    <mergeCell ref="E5:F5"/>
    <mergeCell ref="B6:C6"/>
    <mergeCell ref="E6:F6"/>
    <mergeCell ref="B7:C7"/>
    <mergeCell ref="E7:F7"/>
    <mergeCell ref="B8:C8"/>
    <mergeCell ref="E8:F8"/>
    <mergeCell ref="B9:F9"/>
    <mergeCell ref="B11:E11"/>
    <mergeCell ref="H11:L11"/>
    <mergeCell ref="B12:E12"/>
    <mergeCell ref="H12:I12"/>
    <mergeCell ref="B13:E13"/>
    <mergeCell ref="H13:I13"/>
    <mergeCell ref="H17:I17"/>
    <mergeCell ref="B14:E14"/>
    <mergeCell ref="H14:I14"/>
    <mergeCell ref="B15:F15"/>
    <mergeCell ref="H15:I15"/>
    <mergeCell ref="B16:E16"/>
    <mergeCell ref="H16:I16"/>
  </mergeCells>
  <pageMargins left="0.7" right="0.7" top="0.75" bottom="0.75" header="0.3" footer="0.3"/>
  <pageSetup paperSize="9" scale="8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31"/>
  <sheetViews>
    <sheetView view="pageBreakPreview" topLeftCell="A7" zoomScaleNormal="100" zoomScaleSheetLayoutView="100" workbookViewId="0">
      <selection activeCell="B10" sqref="B10:E10"/>
    </sheetView>
  </sheetViews>
  <sheetFormatPr defaultColWidth="9" defaultRowHeight="12.4"/>
  <cols>
    <col min="1" max="1" width="4.85546875" customWidth="1"/>
    <col min="5" max="5" width="44.5703125" customWidth="1"/>
    <col min="6" max="8" width="10" customWidth="1"/>
    <col min="9" max="9" width="10.5703125" customWidth="1"/>
    <col min="10" max="10" width="11" customWidth="1"/>
    <col min="11" max="11" width="10" customWidth="1"/>
  </cols>
  <sheetData>
    <row r="2" spans="1:12" ht="14.45">
      <c r="J2" s="220"/>
    </row>
    <row r="3" spans="1:12" ht="7.5" customHeight="1" thickBot="1"/>
    <row r="4" spans="1:12" ht="15.95" thickBot="1">
      <c r="A4" s="315" t="s">
        <v>44</v>
      </c>
      <c r="B4" s="316"/>
      <c r="C4" s="316"/>
      <c r="D4" s="316"/>
      <c r="E4" s="316"/>
      <c r="F4" s="316"/>
      <c r="G4" s="316"/>
      <c r="H4" s="316"/>
      <c r="I4" s="316"/>
      <c r="J4" s="316"/>
      <c r="K4" s="317"/>
      <c r="L4" s="6"/>
    </row>
    <row r="5" spans="1:12" ht="14.25" customHeight="1" thickBot="1">
      <c r="A5" s="318" t="s">
        <v>45</v>
      </c>
      <c r="B5" s="320" t="s">
        <v>46</v>
      </c>
      <c r="C5" s="321"/>
      <c r="D5" s="321"/>
      <c r="E5" s="322"/>
      <c r="F5" s="323" t="s">
        <v>47</v>
      </c>
      <c r="G5" s="324"/>
      <c r="H5" s="325"/>
      <c r="I5" s="326" t="s">
        <v>48</v>
      </c>
      <c r="J5" s="326"/>
      <c r="K5" s="327"/>
      <c r="L5" s="310"/>
    </row>
    <row r="6" spans="1:12" ht="14.25" customHeight="1" thickBot="1">
      <c r="A6" s="319"/>
      <c r="B6" s="308"/>
      <c r="C6" s="308"/>
      <c r="D6" s="308"/>
      <c r="E6" s="309"/>
      <c r="F6" s="247" t="s">
        <v>49</v>
      </c>
      <c r="G6" s="247" t="s">
        <v>50</v>
      </c>
      <c r="H6" s="247" t="s">
        <v>51</v>
      </c>
      <c r="I6" s="240" t="s">
        <v>49</v>
      </c>
      <c r="J6" s="219" t="s">
        <v>50</v>
      </c>
      <c r="K6" s="219" t="s">
        <v>51</v>
      </c>
      <c r="L6" s="311"/>
    </row>
    <row r="7" spans="1:12" ht="16.5" customHeight="1">
      <c r="A7" s="158">
        <v>1</v>
      </c>
      <c r="B7" s="307" t="s">
        <v>52</v>
      </c>
      <c r="C7" s="308"/>
      <c r="D7" s="308"/>
      <c r="E7" s="309"/>
      <c r="F7" s="241">
        <v>33</v>
      </c>
      <c r="G7" s="242">
        <v>36</v>
      </c>
      <c r="H7" s="243">
        <v>39.5</v>
      </c>
      <c r="I7" s="244">
        <v>32</v>
      </c>
      <c r="J7" s="245">
        <v>33</v>
      </c>
      <c r="K7" s="246">
        <v>35.5</v>
      </c>
      <c r="L7" s="5"/>
    </row>
    <row r="8" spans="1:12" ht="42.75" customHeight="1">
      <c r="A8" s="158">
        <v>2</v>
      </c>
      <c r="B8" s="307" t="s">
        <v>53</v>
      </c>
      <c r="C8" s="308"/>
      <c r="D8" s="308"/>
      <c r="E8" s="309"/>
      <c r="F8" s="223">
        <v>35</v>
      </c>
      <c r="G8" s="222">
        <v>40</v>
      </c>
      <c r="H8" s="229">
        <v>42.5</v>
      </c>
      <c r="I8" s="231">
        <v>33</v>
      </c>
      <c r="J8" s="221">
        <v>35</v>
      </c>
      <c r="K8" s="224">
        <v>39.5</v>
      </c>
      <c r="L8" s="5"/>
    </row>
    <row r="9" spans="1:12" ht="25.5" customHeight="1">
      <c r="A9" s="158">
        <v>3</v>
      </c>
      <c r="B9" s="307" t="s">
        <v>54</v>
      </c>
      <c r="C9" s="308"/>
      <c r="D9" s="308"/>
      <c r="E9" s="309"/>
      <c r="F9" s="223">
        <v>36</v>
      </c>
      <c r="G9" s="222">
        <v>41</v>
      </c>
      <c r="H9" s="229">
        <v>44.5</v>
      </c>
      <c r="I9" s="231">
        <v>34</v>
      </c>
      <c r="J9" s="221">
        <v>36</v>
      </c>
      <c r="K9" s="224">
        <v>40.5</v>
      </c>
      <c r="L9" s="5"/>
    </row>
    <row r="10" spans="1:12" ht="48" customHeight="1">
      <c r="A10" s="158">
        <v>4</v>
      </c>
      <c r="B10" s="312" t="s">
        <v>55</v>
      </c>
      <c r="C10" s="313"/>
      <c r="D10" s="313"/>
      <c r="E10" s="314"/>
      <c r="F10" s="223">
        <v>38</v>
      </c>
      <c r="G10" s="222">
        <v>43</v>
      </c>
      <c r="H10" s="229">
        <v>47.5</v>
      </c>
      <c r="I10" s="231">
        <v>35</v>
      </c>
      <c r="J10" s="221">
        <v>38</v>
      </c>
      <c r="K10" s="224">
        <v>42.5</v>
      </c>
      <c r="L10" s="5"/>
    </row>
    <row r="11" spans="1:12" ht="15" customHeight="1">
      <c r="A11" s="158">
        <v>5</v>
      </c>
      <c r="B11" s="307" t="s">
        <v>56</v>
      </c>
      <c r="C11" s="308"/>
      <c r="D11" s="308"/>
      <c r="E11" s="309"/>
      <c r="F11" s="223">
        <v>39</v>
      </c>
      <c r="G11" s="222">
        <v>44</v>
      </c>
      <c r="H11" s="229">
        <v>49.5</v>
      </c>
      <c r="I11" s="231">
        <v>36</v>
      </c>
      <c r="J11" s="221">
        <v>39</v>
      </c>
      <c r="K11" s="224">
        <v>43.5</v>
      </c>
      <c r="L11" s="5"/>
    </row>
    <row r="12" spans="1:12" ht="15" customHeight="1">
      <c r="A12" s="158">
        <v>6</v>
      </c>
      <c r="B12" s="307" t="s">
        <v>57</v>
      </c>
      <c r="C12" s="308"/>
      <c r="D12" s="308"/>
      <c r="E12" s="309"/>
      <c r="F12" s="223">
        <v>42</v>
      </c>
      <c r="G12" s="222">
        <v>48</v>
      </c>
      <c r="H12" s="229">
        <v>52.5</v>
      </c>
      <c r="I12" s="231">
        <v>41</v>
      </c>
      <c r="J12" s="221">
        <v>42</v>
      </c>
      <c r="K12" s="224">
        <v>47.5</v>
      </c>
      <c r="L12" s="5"/>
    </row>
    <row r="13" spans="1:12" ht="30" customHeight="1">
      <c r="A13" s="158">
        <v>7</v>
      </c>
      <c r="B13" s="307" t="s">
        <v>58</v>
      </c>
      <c r="C13" s="308"/>
      <c r="D13" s="308"/>
      <c r="E13" s="309"/>
      <c r="F13" s="223">
        <v>42</v>
      </c>
      <c r="G13" s="222">
        <v>48</v>
      </c>
      <c r="H13" s="229">
        <v>56.5</v>
      </c>
      <c r="I13" s="231">
        <v>37</v>
      </c>
      <c r="J13" s="221">
        <v>42</v>
      </c>
      <c r="K13" s="224">
        <v>47.5</v>
      </c>
      <c r="L13" s="5"/>
    </row>
    <row r="14" spans="1:12" ht="15" customHeight="1">
      <c r="A14" s="158">
        <v>8</v>
      </c>
      <c r="B14" s="307" t="s">
        <v>59</v>
      </c>
      <c r="C14" s="308"/>
      <c r="D14" s="308"/>
      <c r="E14" s="309"/>
      <c r="F14" s="223">
        <v>57</v>
      </c>
      <c r="G14" s="222">
        <v>57</v>
      </c>
      <c r="H14" s="229">
        <v>57</v>
      </c>
      <c r="I14" s="231">
        <v>57</v>
      </c>
      <c r="J14" s="221">
        <v>57</v>
      </c>
      <c r="K14" s="224">
        <v>57</v>
      </c>
      <c r="L14" s="212"/>
    </row>
    <row r="15" spans="1:12" ht="15" customHeight="1">
      <c r="A15" s="158">
        <v>9</v>
      </c>
      <c r="B15" s="307" t="s">
        <v>60</v>
      </c>
      <c r="C15" s="308"/>
      <c r="D15" s="308"/>
      <c r="E15" s="309"/>
      <c r="F15" s="223">
        <v>43</v>
      </c>
      <c r="G15" s="222">
        <v>51</v>
      </c>
      <c r="H15" s="229">
        <v>60.5</v>
      </c>
      <c r="I15" s="231">
        <v>42</v>
      </c>
      <c r="J15" s="221">
        <v>44</v>
      </c>
      <c r="K15" s="224">
        <v>51.5</v>
      </c>
      <c r="L15" s="5"/>
    </row>
    <row r="16" spans="1:12" ht="25.5" customHeight="1">
      <c r="A16" s="158">
        <v>10</v>
      </c>
      <c r="B16" s="307" t="s">
        <v>61</v>
      </c>
      <c r="C16" s="308"/>
      <c r="D16" s="308"/>
      <c r="E16" s="309"/>
      <c r="F16" s="223">
        <v>43</v>
      </c>
      <c r="G16" s="222">
        <v>51</v>
      </c>
      <c r="H16" s="229">
        <v>62</v>
      </c>
      <c r="I16" s="231">
        <v>42</v>
      </c>
      <c r="J16" s="221">
        <v>44</v>
      </c>
      <c r="K16" s="224">
        <v>52</v>
      </c>
      <c r="L16" s="5"/>
    </row>
    <row r="17" spans="1:12" ht="15" customHeight="1">
      <c r="A17" s="158">
        <v>11</v>
      </c>
      <c r="B17" s="307" t="s">
        <v>62</v>
      </c>
      <c r="C17" s="308"/>
      <c r="D17" s="308"/>
      <c r="E17" s="309"/>
      <c r="F17" s="223">
        <v>48</v>
      </c>
      <c r="G17" s="222">
        <v>55</v>
      </c>
      <c r="H17" s="229">
        <v>65</v>
      </c>
      <c r="I17" s="231">
        <v>44</v>
      </c>
      <c r="J17" s="221">
        <v>48</v>
      </c>
      <c r="K17" s="224">
        <v>55</v>
      </c>
      <c r="L17" s="5"/>
    </row>
    <row r="18" spans="1:12" ht="15" customHeight="1">
      <c r="A18" s="158">
        <v>12</v>
      </c>
      <c r="B18" s="307" t="s">
        <v>63</v>
      </c>
      <c r="C18" s="308"/>
      <c r="D18" s="308"/>
      <c r="E18" s="309"/>
      <c r="F18" s="223">
        <v>73</v>
      </c>
      <c r="G18" s="222">
        <v>75</v>
      </c>
      <c r="H18" s="229">
        <v>77</v>
      </c>
      <c r="I18" s="231">
        <v>73</v>
      </c>
      <c r="J18" s="221">
        <v>75</v>
      </c>
      <c r="K18" s="224">
        <v>77</v>
      </c>
      <c r="L18" s="5"/>
    </row>
    <row r="19" spans="1:12" ht="15" customHeight="1">
      <c r="A19" s="158">
        <v>13</v>
      </c>
      <c r="B19" s="307" t="s">
        <v>64</v>
      </c>
      <c r="C19" s="308"/>
      <c r="D19" s="308"/>
      <c r="E19" s="309"/>
      <c r="F19" s="223">
        <v>72</v>
      </c>
      <c r="G19" s="222">
        <v>77</v>
      </c>
      <c r="H19" s="229">
        <v>87</v>
      </c>
      <c r="I19" s="231">
        <v>67</v>
      </c>
      <c r="J19" s="221">
        <v>72</v>
      </c>
      <c r="K19" s="224">
        <v>77</v>
      </c>
      <c r="L19" s="5"/>
    </row>
    <row r="20" spans="1:12" ht="15" customHeight="1">
      <c r="A20" s="158">
        <v>14</v>
      </c>
      <c r="B20" s="307" t="s">
        <v>65</v>
      </c>
      <c r="C20" s="308"/>
      <c r="D20" s="308"/>
      <c r="E20" s="309"/>
      <c r="F20" s="223">
        <v>67</v>
      </c>
      <c r="G20" s="222">
        <v>72</v>
      </c>
      <c r="H20" s="229">
        <v>77</v>
      </c>
      <c r="I20" s="231">
        <v>67</v>
      </c>
      <c r="J20" s="221">
        <v>72</v>
      </c>
      <c r="K20" s="224">
        <v>77</v>
      </c>
      <c r="L20" s="5"/>
    </row>
    <row r="21" spans="1:12" ht="15" customHeight="1">
      <c r="A21" s="158">
        <v>15</v>
      </c>
      <c r="B21" s="307" t="s">
        <v>66</v>
      </c>
      <c r="C21" s="308"/>
      <c r="D21" s="308"/>
      <c r="E21" s="309"/>
      <c r="F21" s="223">
        <v>69</v>
      </c>
      <c r="G21" s="222">
        <v>69</v>
      </c>
      <c r="H21" s="229">
        <v>84</v>
      </c>
      <c r="I21" s="231">
        <v>57</v>
      </c>
      <c r="J21" s="221">
        <v>61</v>
      </c>
      <c r="K21" s="224">
        <v>68</v>
      </c>
      <c r="L21" s="5"/>
    </row>
    <row r="22" spans="1:12" ht="15" customHeight="1">
      <c r="A22" s="158">
        <v>16</v>
      </c>
      <c r="B22" s="307" t="s">
        <v>67</v>
      </c>
      <c r="C22" s="308"/>
      <c r="D22" s="308"/>
      <c r="E22" s="309"/>
      <c r="F22" s="223">
        <v>102</v>
      </c>
      <c r="G22" s="222">
        <v>102</v>
      </c>
      <c r="H22" s="229">
        <v>102</v>
      </c>
      <c r="I22" s="231">
        <v>102</v>
      </c>
      <c r="J22" s="221">
        <v>102</v>
      </c>
      <c r="K22" s="224">
        <v>102</v>
      </c>
      <c r="L22" s="5"/>
    </row>
    <row r="23" spans="1:12" ht="14.45">
      <c r="A23" s="158">
        <v>17</v>
      </c>
      <c r="B23" s="307" t="s">
        <v>68</v>
      </c>
      <c r="C23" s="308"/>
      <c r="D23" s="308"/>
      <c r="E23" s="309"/>
      <c r="F23" s="223">
        <v>110</v>
      </c>
      <c r="G23" s="222">
        <v>110</v>
      </c>
      <c r="H23" s="229">
        <v>110</v>
      </c>
      <c r="I23" s="231">
        <v>110</v>
      </c>
      <c r="J23" s="221">
        <v>110</v>
      </c>
      <c r="K23" s="224">
        <v>110</v>
      </c>
      <c r="L23" s="5"/>
    </row>
    <row r="24" spans="1:12" ht="15" customHeight="1">
      <c r="A24" s="158">
        <v>18</v>
      </c>
      <c r="B24" s="307" t="s">
        <v>69</v>
      </c>
      <c r="C24" s="308"/>
      <c r="D24" s="308"/>
      <c r="E24" s="309"/>
      <c r="F24" s="223">
        <v>142</v>
      </c>
      <c r="G24" s="222">
        <v>142</v>
      </c>
      <c r="H24" s="229">
        <v>142</v>
      </c>
      <c r="I24" s="231">
        <v>142</v>
      </c>
      <c r="J24" s="221">
        <v>142</v>
      </c>
      <c r="K24" s="224">
        <v>142</v>
      </c>
      <c r="L24" s="5"/>
    </row>
    <row r="25" spans="1:12" ht="15" customHeight="1">
      <c r="A25" s="158">
        <v>19</v>
      </c>
      <c r="B25" s="307" t="s">
        <v>70</v>
      </c>
      <c r="C25" s="308"/>
      <c r="D25" s="308"/>
      <c r="E25" s="309"/>
      <c r="F25" s="223">
        <v>84</v>
      </c>
      <c r="G25" s="222">
        <v>84</v>
      </c>
      <c r="H25" s="229">
        <v>84</v>
      </c>
      <c r="I25" s="231">
        <v>77</v>
      </c>
      <c r="J25" s="221">
        <v>77</v>
      </c>
      <c r="K25" s="224">
        <v>77</v>
      </c>
      <c r="L25" s="5"/>
    </row>
    <row r="26" spans="1:12" ht="15" customHeight="1">
      <c r="A26" s="158">
        <v>20</v>
      </c>
      <c r="B26" s="307" t="s">
        <v>71</v>
      </c>
      <c r="C26" s="308"/>
      <c r="D26" s="308"/>
      <c r="E26" s="309"/>
      <c r="F26" s="223">
        <v>89</v>
      </c>
      <c r="G26" s="222">
        <v>89</v>
      </c>
      <c r="H26" s="229">
        <v>89</v>
      </c>
      <c r="I26" s="231">
        <v>77</v>
      </c>
      <c r="J26" s="221">
        <v>77</v>
      </c>
      <c r="K26" s="224">
        <v>77</v>
      </c>
      <c r="L26" s="5"/>
    </row>
    <row r="27" spans="1:12" ht="15">
      <c r="A27" s="158">
        <v>21</v>
      </c>
      <c r="B27" s="307" t="s">
        <v>72</v>
      </c>
      <c r="C27" s="308"/>
      <c r="D27" s="308"/>
      <c r="E27" s="309"/>
      <c r="F27" s="223">
        <v>99</v>
      </c>
      <c r="G27" s="222">
        <v>99</v>
      </c>
      <c r="H27" s="229">
        <v>99</v>
      </c>
      <c r="I27" s="231">
        <v>84</v>
      </c>
      <c r="J27" s="221">
        <v>84</v>
      </c>
      <c r="K27" s="224">
        <v>84</v>
      </c>
      <c r="L27" s="5"/>
    </row>
    <row r="28" spans="1:12" ht="15" customHeight="1">
      <c r="A28" s="158">
        <v>22</v>
      </c>
      <c r="B28" s="307" t="s">
        <v>73</v>
      </c>
      <c r="C28" s="308"/>
      <c r="D28" s="308"/>
      <c r="E28" s="309"/>
      <c r="F28" s="223">
        <v>104</v>
      </c>
      <c r="G28" s="222">
        <v>104</v>
      </c>
      <c r="H28" s="229">
        <v>104</v>
      </c>
      <c r="I28" s="231">
        <v>89</v>
      </c>
      <c r="J28" s="221">
        <v>89</v>
      </c>
      <c r="K28" s="224">
        <v>89</v>
      </c>
      <c r="L28" s="5"/>
    </row>
    <row r="29" spans="1:12" ht="14.45">
      <c r="A29" s="158">
        <v>23</v>
      </c>
      <c r="B29" s="307" t="s">
        <v>74</v>
      </c>
      <c r="C29" s="308"/>
      <c r="D29" s="308"/>
      <c r="E29" s="309"/>
      <c r="F29" s="223">
        <v>63</v>
      </c>
      <c r="G29" s="222">
        <v>71</v>
      </c>
      <c r="H29" s="229">
        <v>83</v>
      </c>
      <c r="I29" s="231">
        <v>57</v>
      </c>
      <c r="J29" s="221">
        <v>63</v>
      </c>
      <c r="K29" s="224">
        <v>72</v>
      </c>
      <c r="L29" s="5"/>
    </row>
    <row r="30" spans="1:12" ht="14.45">
      <c r="A30" s="158">
        <v>24</v>
      </c>
      <c r="B30" s="307" t="s">
        <v>75</v>
      </c>
      <c r="C30" s="308"/>
      <c r="D30" s="308"/>
      <c r="E30" s="309"/>
      <c r="F30" s="223">
        <v>102</v>
      </c>
      <c r="G30" s="222">
        <v>102</v>
      </c>
      <c r="H30" s="229">
        <v>119</v>
      </c>
      <c r="I30" s="231">
        <v>102</v>
      </c>
      <c r="J30" s="221">
        <v>102</v>
      </c>
      <c r="K30" s="224">
        <v>119</v>
      </c>
      <c r="L30" s="5"/>
    </row>
    <row r="31" spans="1:12" ht="14.65" thickBot="1">
      <c r="A31" s="159">
        <v>25</v>
      </c>
      <c r="B31" s="304" t="s">
        <v>76</v>
      </c>
      <c r="C31" s="305"/>
      <c r="D31" s="305"/>
      <c r="E31" s="306"/>
      <c r="F31" s="225">
        <v>109</v>
      </c>
      <c r="G31" s="226">
        <v>109</v>
      </c>
      <c r="H31" s="230">
        <v>112</v>
      </c>
      <c r="I31" s="232">
        <v>109</v>
      </c>
      <c r="J31" s="227">
        <v>109</v>
      </c>
      <c r="K31" s="228">
        <v>112</v>
      </c>
      <c r="L31" s="5"/>
    </row>
  </sheetData>
  <customSheetViews>
    <customSheetView guid="{75B77ADE-79ED-4A5B-A72D-527F88ABDF60}" showPageBreaks="1" view="pageLayout">
      <selection activeCell="F10" sqref="F10"/>
      <pageMargins left="0" right="0" top="0" bottom="0" header="0" footer="0"/>
      <pageSetup paperSize="9" orientation="landscape" r:id="rId1"/>
    </customSheetView>
  </customSheetViews>
  <mergeCells count="31">
    <mergeCell ref="A4:K4"/>
    <mergeCell ref="A5:A6"/>
    <mergeCell ref="B5:E6"/>
    <mergeCell ref="F5:H5"/>
    <mergeCell ref="I5:K5"/>
    <mergeCell ref="L5:L6"/>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30:E30"/>
    <mergeCell ref="B31:E31"/>
    <mergeCell ref="B25:E25"/>
    <mergeCell ref="B26:E26"/>
    <mergeCell ref="B27:E27"/>
    <mergeCell ref="B28:E28"/>
    <mergeCell ref="B29:E29"/>
  </mergeCells>
  <pageMargins left="0.59055118110236227" right="0" top="0.19685039370078741" bottom="0" header="0" footer="0"/>
  <pageSetup paperSize="9" scale="96"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39007-53DB-4557-A158-206C9909B1BF}">
  <dimension ref="A3:S32"/>
  <sheetViews>
    <sheetView workbookViewId="0">
      <selection activeCell="N7" sqref="N7:S15"/>
    </sheetView>
  </sheetViews>
  <sheetFormatPr defaultColWidth="9" defaultRowHeight="12.4"/>
  <cols>
    <col min="1" max="1" width="4.85546875" customWidth="1"/>
    <col min="5" max="5" width="44.5703125" customWidth="1"/>
    <col min="6" max="8" width="10" customWidth="1"/>
    <col min="9" max="9" width="10.5703125" customWidth="1"/>
    <col min="10" max="10" width="11" customWidth="1"/>
    <col min="11" max="11" width="10" customWidth="1"/>
  </cols>
  <sheetData>
    <row r="3" spans="1:19" ht="7.5" customHeight="1" thickBot="1"/>
    <row r="4" spans="1:19" ht="15.95" thickBot="1">
      <c r="A4" s="315" t="s">
        <v>44</v>
      </c>
      <c r="B4" s="316"/>
      <c r="C4" s="316"/>
      <c r="D4" s="316"/>
      <c r="E4" s="316"/>
      <c r="F4" s="316"/>
      <c r="G4" s="316"/>
      <c r="H4" s="316"/>
      <c r="I4" s="316"/>
      <c r="J4" s="316"/>
      <c r="K4" s="317"/>
      <c r="L4" s="6"/>
    </row>
    <row r="5" spans="1:19" ht="14.25" customHeight="1" thickBot="1">
      <c r="A5" s="318" t="s">
        <v>45</v>
      </c>
      <c r="B5" s="320" t="s">
        <v>46</v>
      </c>
      <c r="C5" s="321"/>
      <c r="D5" s="321"/>
      <c r="E5" s="322"/>
      <c r="F5" s="328" t="s">
        <v>47</v>
      </c>
      <c r="G5" s="329"/>
      <c r="H5" s="330"/>
      <c r="I5" s="326" t="s">
        <v>48</v>
      </c>
      <c r="J5" s="326"/>
      <c r="K5" s="327"/>
      <c r="L5" s="310"/>
      <c r="N5" s="328" t="s">
        <v>47</v>
      </c>
      <c r="O5" s="329"/>
      <c r="P5" s="330"/>
      <c r="Q5" s="326" t="s">
        <v>48</v>
      </c>
      <c r="R5" s="326"/>
      <c r="S5" s="327"/>
    </row>
    <row r="6" spans="1:19" ht="14.25" customHeight="1" thickBot="1">
      <c r="A6" s="319"/>
      <c r="B6" s="308"/>
      <c r="C6" s="308"/>
      <c r="D6" s="308"/>
      <c r="E6" s="309"/>
      <c r="F6" s="199" t="s">
        <v>49</v>
      </c>
      <c r="G6" s="200" t="s">
        <v>50</v>
      </c>
      <c r="H6" s="201" t="s">
        <v>51</v>
      </c>
      <c r="I6" s="202" t="s">
        <v>49</v>
      </c>
      <c r="J6" s="203" t="s">
        <v>50</v>
      </c>
      <c r="K6" s="204" t="s">
        <v>51</v>
      </c>
      <c r="L6" s="311"/>
      <c r="N6" s="199" t="s">
        <v>49</v>
      </c>
      <c r="O6" s="200" t="s">
        <v>50</v>
      </c>
      <c r="P6" s="201" t="s">
        <v>51</v>
      </c>
      <c r="Q6" s="202" t="s">
        <v>49</v>
      </c>
      <c r="R6" s="203" t="s">
        <v>50</v>
      </c>
      <c r="S6" s="204" t="s">
        <v>51</v>
      </c>
    </row>
    <row r="7" spans="1:19">
      <c r="A7" s="158">
        <v>1</v>
      </c>
      <c r="B7" s="331" t="s">
        <v>52</v>
      </c>
      <c r="C7" s="332"/>
      <c r="D7" s="332"/>
      <c r="E7" s="333"/>
      <c r="F7" s="193">
        <v>10</v>
      </c>
      <c r="G7" s="194">
        <v>13</v>
      </c>
      <c r="H7" s="195">
        <v>17</v>
      </c>
      <c r="I7" s="196">
        <v>9</v>
      </c>
      <c r="J7" s="197">
        <v>10</v>
      </c>
      <c r="K7" s="198">
        <v>13</v>
      </c>
      <c r="L7" s="5"/>
      <c r="N7" s="193">
        <f>F7+1</f>
        <v>11</v>
      </c>
      <c r="O7" s="194">
        <f>G7+1</f>
        <v>14</v>
      </c>
      <c r="P7" s="195">
        <f>H7+0.5</f>
        <v>17.5</v>
      </c>
      <c r="Q7" s="196">
        <f>I7+1</f>
        <v>10</v>
      </c>
      <c r="R7" s="197">
        <f>J7+1</f>
        <v>11</v>
      </c>
      <c r="S7" s="198">
        <f>K7+0.5</f>
        <v>13.5</v>
      </c>
    </row>
    <row r="8" spans="1:19" ht="42.75" customHeight="1">
      <c r="A8" s="158">
        <v>2</v>
      </c>
      <c r="B8" s="334" t="s">
        <v>77</v>
      </c>
      <c r="C8" s="335"/>
      <c r="D8" s="335"/>
      <c r="E8" s="336"/>
      <c r="F8" s="166">
        <v>12</v>
      </c>
      <c r="G8" s="167">
        <v>17</v>
      </c>
      <c r="H8" s="168">
        <v>20</v>
      </c>
      <c r="I8" s="169">
        <v>10</v>
      </c>
      <c r="J8" s="170">
        <v>12</v>
      </c>
      <c r="K8" s="171">
        <v>17</v>
      </c>
      <c r="L8" s="5"/>
      <c r="N8" s="193">
        <f t="shared" ref="N8:N14" si="0">F8+1</f>
        <v>13</v>
      </c>
      <c r="O8" s="194">
        <f t="shared" ref="O8:O15" si="1">G8+1</f>
        <v>18</v>
      </c>
      <c r="P8" s="195">
        <f t="shared" ref="P8:P15" si="2">H8+0.5</f>
        <v>20.5</v>
      </c>
      <c r="Q8" s="196">
        <f t="shared" ref="Q8:Q15" si="3">I8+1</f>
        <v>11</v>
      </c>
      <c r="R8" s="197">
        <f t="shared" ref="R8:R15" si="4">J8+1</f>
        <v>13</v>
      </c>
      <c r="S8" s="198">
        <f t="shared" ref="S8:S15" si="5">K8+0.5</f>
        <v>17.5</v>
      </c>
    </row>
    <row r="9" spans="1:19" ht="25.5" customHeight="1">
      <c r="A9" s="158">
        <v>3</v>
      </c>
      <c r="B9" s="334" t="s">
        <v>78</v>
      </c>
      <c r="C9" s="335"/>
      <c r="D9" s="335"/>
      <c r="E9" s="336"/>
      <c r="F9" s="166">
        <v>13</v>
      </c>
      <c r="G9" s="167">
        <v>18</v>
      </c>
      <c r="H9" s="168">
        <v>22</v>
      </c>
      <c r="I9" s="169">
        <v>11</v>
      </c>
      <c r="J9" s="170">
        <v>13</v>
      </c>
      <c r="K9" s="171">
        <v>18</v>
      </c>
      <c r="L9" s="5"/>
      <c r="N9" s="193">
        <f t="shared" si="0"/>
        <v>14</v>
      </c>
      <c r="O9" s="194">
        <f t="shared" si="1"/>
        <v>19</v>
      </c>
      <c r="P9" s="195">
        <f t="shared" si="2"/>
        <v>22.5</v>
      </c>
      <c r="Q9" s="196">
        <f t="shared" si="3"/>
        <v>12</v>
      </c>
      <c r="R9" s="197">
        <f t="shared" si="4"/>
        <v>14</v>
      </c>
      <c r="S9" s="198">
        <f t="shared" si="5"/>
        <v>18.5</v>
      </c>
    </row>
    <row r="10" spans="1:19" ht="56.25" customHeight="1">
      <c r="A10" s="158">
        <v>4</v>
      </c>
      <c r="B10" s="334" t="s">
        <v>79</v>
      </c>
      <c r="C10" s="335"/>
      <c r="D10" s="335"/>
      <c r="E10" s="336"/>
      <c r="F10" s="166">
        <v>15</v>
      </c>
      <c r="G10" s="167">
        <v>20</v>
      </c>
      <c r="H10" s="168">
        <v>25</v>
      </c>
      <c r="I10" s="169">
        <v>12</v>
      </c>
      <c r="J10" s="170">
        <v>15</v>
      </c>
      <c r="K10" s="171">
        <v>20</v>
      </c>
      <c r="L10" s="5"/>
      <c r="N10" s="193">
        <f t="shared" si="0"/>
        <v>16</v>
      </c>
      <c r="O10" s="194">
        <f t="shared" si="1"/>
        <v>21</v>
      </c>
      <c r="P10" s="195">
        <f t="shared" si="2"/>
        <v>25.5</v>
      </c>
      <c r="Q10" s="196">
        <f t="shared" si="3"/>
        <v>13</v>
      </c>
      <c r="R10" s="197">
        <f t="shared" si="4"/>
        <v>16</v>
      </c>
      <c r="S10" s="198">
        <f t="shared" si="5"/>
        <v>20.5</v>
      </c>
    </row>
    <row r="11" spans="1:19" ht="15" customHeight="1">
      <c r="A11" s="158">
        <v>5</v>
      </c>
      <c r="B11" s="334" t="s">
        <v>80</v>
      </c>
      <c r="C11" s="335"/>
      <c r="D11" s="335"/>
      <c r="E11" s="336"/>
      <c r="F11" s="166">
        <v>16</v>
      </c>
      <c r="G11" s="167">
        <v>21</v>
      </c>
      <c r="H11" s="168">
        <v>27</v>
      </c>
      <c r="I11" s="169">
        <v>13</v>
      </c>
      <c r="J11" s="170">
        <v>16</v>
      </c>
      <c r="K11" s="171">
        <v>21</v>
      </c>
      <c r="L11" s="5"/>
      <c r="N11" s="193">
        <f t="shared" si="0"/>
        <v>17</v>
      </c>
      <c r="O11" s="194">
        <f t="shared" si="1"/>
        <v>22</v>
      </c>
      <c r="P11" s="195">
        <f t="shared" si="2"/>
        <v>27.5</v>
      </c>
      <c r="Q11" s="196">
        <f t="shared" si="3"/>
        <v>14</v>
      </c>
      <c r="R11" s="197">
        <f t="shared" si="4"/>
        <v>17</v>
      </c>
      <c r="S11" s="198">
        <f t="shared" si="5"/>
        <v>21.5</v>
      </c>
    </row>
    <row r="12" spans="1:19">
      <c r="A12" s="158">
        <v>6</v>
      </c>
      <c r="B12" s="334" t="s">
        <v>81</v>
      </c>
      <c r="C12" s="335"/>
      <c r="D12" s="335"/>
      <c r="E12" s="336"/>
      <c r="F12" s="166">
        <v>19</v>
      </c>
      <c r="G12" s="167">
        <v>25</v>
      </c>
      <c r="H12" s="168">
        <v>30</v>
      </c>
      <c r="I12" s="169">
        <v>18</v>
      </c>
      <c r="J12" s="170">
        <v>19</v>
      </c>
      <c r="K12" s="171">
        <v>25</v>
      </c>
      <c r="L12" s="5"/>
      <c r="N12" s="193">
        <f t="shared" si="0"/>
        <v>20</v>
      </c>
      <c r="O12" s="194">
        <f t="shared" si="1"/>
        <v>26</v>
      </c>
      <c r="P12" s="195">
        <f t="shared" si="2"/>
        <v>30.5</v>
      </c>
      <c r="Q12" s="196">
        <f t="shared" si="3"/>
        <v>19</v>
      </c>
      <c r="R12" s="197">
        <f t="shared" si="4"/>
        <v>20</v>
      </c>
      <c r="S12" s="198">
        <f t="shared" si="5"/>
        <v>25.5</v>
      </c>
    </row>
    <row r="13" spans="1:19" ht="30" customHeight="1">
      <c r="A13" s="158">
        <v>7</v>
      </c>
      <c r="B13" s="334" t="s">
        <v>82</v>
      </c>
      <c r="C13" s="335"/>
      <c r="D13" s="335"/>
      <c r="E13" s="336"/>
      <c r="F13" s="166">
        <v>19</v>
      </c>
      <c r="G13" s="167">
        <v>25</v>
      </c>
      <c r="H13" s="168">
        <v>34</v>
      </c>
      <c r="I13" s="169">
        <v>14</v>
      </c>
      <c r="J13" s="170">
        <v>19</v>
      </c>
      <c r="K13" s="171">
        <v>25</v>
      </c>
      <c r="L13" s="5"/>
      <c r="N13" s="193">
        <f t="shared" si="0"/>
        <v>20</v>
      </c>
      <c r="O13" s="194">
        <f t="shared" si="1"/>
        <v>26</v>
      </c>
      <c r="P13" s="195">
        <f t="shared" si="2"/>
        <v>34.5</v>
      </c>
      <c r="Q13" s="196">
        <f t="shared" si="3"/>
        <v>15</v>
      </c>
      <c r="R13" s="197">
        <f t="shared" si="4"/>
        <v>20</v>
      </c>
      <c r="S13" s="198">
        <f t="shared" si="5"/>
        <v>25.5</v>
      </c>
    </row>
    <row r="14" spans="1:19" ht="15" customHeight="1">
      <c r="A14" s="158">
        <v>8</v>
      </c>
      <c r="B14" s="334" t="s">
        <v>83</v>
      </c>
      <c r="C14" s="335"/>
      <c r="D14" s="335"/>
      <c r="E14" s="336"/>
      <c r="F14" s="166">
        <v>34</v>
      </c>
      <c r="G14" s="167">
        <v>34</v>
      </c>
      <c r="H14" s="168">
        <v>34</v>
      </c>
      <c r="I14" s="169">
        <v>34</v>
      </c>
      <c r="J14" s="170">
        <v>34</v>
      </c>
      <c r="K14" s="171">
        <v>34</v>
      </c>
      <c r="L14" s="5"/>
      <c r="N14" s="193">
        <f t="shared" si="0"/>
        <v>35</v>
      </c>
      <c r="O14" s="194">
        <f t="shared" si="1"/>
        <v>35</v>
      </c>
      <c r="P14" s="195">
        <f t="shared" si="2"/>
        <v>34.5</v>
      </c>
      <c r="Q14" s="196">
        <f t="shared" si="3"/>
        <v>35</v>
      </c>
      <c r="R14" s="197">
        <f t="shared" si="4"/>
        <v>35</v>
      </c>
      <c r="S14" s="198">
        <f t="shared" si="5"/>
        <v>34.5</v>
      </c>
    </row>
    <row r="15" spans="1:19" ht="15" customHeight="1">
      <c r="A15" s="158">
        <v>9</v>
      </c>
      <c r="B15" s="334" t="s">
        <v>84</v>
      </c>
      <c r="C15" s="335"/>
      <c r="D15" s="335"/>
      <c r="E15" s="336"/>
      <c r="F15" s="166">
        <v>20</v>
      </c>
      <c r="G15" s="167">
        <v>28</v>
      </c>
      <c r="H15" s="168">
        <v>38</v>
      </c>
      <c r="I15" s="169">
        <v>19</v>
      </c>
      <c r="J15" s="170">
        <v>21</v>
      </c>
      <c r="K15" s="171">
        <v>29</v>
      </c>
      <c r="L15" s="5"/>
      <c r="N15" s="193">
        <f>F15+1</f>
        <v>21</v>
      </c>
      <c r="O15" s="194">
        <f t="shared" si="1"/>
        <v>29</v>
      </c>
      <c r="P15" s="195">
        <f t="shared" si="2"/>
        <v>38.5</v>
      </c>
      <c r="Q15" s="196">
        <f t="shared" si="3"/>
        <v>20</v>
      </c>
      <c r="R15" s="197">
        <f t="shared" si="4"/>
        <v>22</v>
      </c>
      <c r="S15" s="198">
        <f t="shared" si="5"/>
        <v>29.5</v>
      </c>
    </row>
    <row r="16" spans="1:19" ht="25.5" customHeight="1">
      <c r="A16" s="158">
        <v>10</v>
      </c>
      <c r="B16" s="334" t="s">
        <v>85</v>
      </c>
      <c r="C16" s="335"/>
      <c r="D16" s="335"/>
      <c r="E16" s="336"/>
      <c r="F16" s="166">
        <v>21</v>
      </c>
      <c r="G16" s="167">
        <v>29</v>
      </c>
      <c r="H16" s="168">
        <v>40</v>
      </c>
      <c r="I16" s="169">
        <v>20</v>
      </c>
      <c r="J16" s="170">
        <v>22</v>
      </c>
      <c r="K16" s="171">
        <v>30</v>
      </c>
      <c r="L16" s="5"/>
    </row>
    <row r="17" spans="1:12" ht="15" customHeight="1">
      <c r="A17" s="158">
        <v>11</v>
      </c>
      <c r="B17" s="334" t="s">
        <v>86</v>
      </c>
      <c r="C17" s="335"/>
      <c r="D17" s="335"/>
      <c r="E17" s="336"/>
      <c r="F17" s="166">
        <v>26</v>
      </c>
      <c r="G17" s="167">
        <v>33</v>
      </c>
      <c r="H17" s="168">
        <v>43</v>
      </c>
      <c r="I17" s="169">
        <v>22</v>
      </c>
      <c r="J17" s="170">
        <v>26</v>
      </c>
      <c r="K17" s="171">
        <v>33</v>
      </c>
      <c r="L17" s="5"/>
    </row>
    <row r="18" spans="1:12" ht="15" customHeight="1">
      <c r="A18" s="158">
        <v>12</v>
      </c>
      <c r="B18" s="334" t="s">
        <v>63</v>
      </c>
      <c r="C18" s="335"/>
      <c r="D18" s="335"/>
      <c r="E18" s="336"/>
      <c r="F18" s="166">
        <v>51</v>
      </c>
      <c r="G18" s="167">
        <v>53</v>
      </c>
      <c r="H18" s="168">
        <v>55</v>
      </c>
      <c r="I18" s="169">
        <v>51</v>
      </c>
      <c r="J18" s="170">
        <v>53</v>
      </c>
      <c r="K18" s="171">
        <v>55</v>
      </c>
      <c r="L18" s="5"/>
    </row>
    <row r="19" spans="1:12">
      <c r="A19" s="158">
        <v>13</v>
      </c>
      <c r="B19" s="334" t="s">
        <v>64</v>
      </c>
      <c r="C19" s="335"/>
      <c r="D19" s="335"/>
      <c r="E19" s="336"/>
      <c r="F19" s="166">
        <v>50</v>
      </c>
      <c r="G19" s="167">
        <v>55</v>
      </c>
      <c r="H19" s="168">
        <v>65</v>
      </c>
      <c r="I19" s="169">
        <v>45</v>
      </c>
      <c r="J19" s="170">
        <v>50</v>
      </c>
      <c r="K19" s="171">
        <v>55</v>
      </c>
      <c r="L19" s="5"/>
    </row>
    <row r="20" spans="1:12">
      <c r="A20" s="158">
        <v>14</v>
      </c>
      <c r="B20" s="331" t="s">
        <v>65</v>
      </c>
      <c r="C20" s="332"/>
      <c r="D20" s="332"/>
      <c r="E20" s="333"/>
      <c r="F20" s="160">
        <v>45</v>
      </c>
      <c r="G20" s="161">
        <v>50</v>
      </c>
      <c r="H20" s="162">
        <v>55</v>
      </c>
      <c r="I20" s="163">
        <v>45</v>
      </c>
      <c r="J20" s="164">
        <v>50</v>
      </c>
      <c r="K20" s="165">
        <v>55</v>
      </c>
      <c r="L20" s="5"/>
    </row>
    <row r="21" spans="1:12">
      <c r="A21" s="158">
        <v>15</v>
      </c>
      <c r="B21" s="331" t="s">
        <v>66</v>
      </c>
      <c r="C21" s="332"/>
      <c r="D21" s="332"/>
      <c r="E21" s="333"/>
      <c r="F21" s="160">
        <v>47</v>
      </c>
      <c r="G21" s="161">
        <v>47</v>
      </c>
      <c r="H21" s="162">
        <v>62</v>
      </c>
      <c r="I21" s="163">
        <v>35</v>
      </c>
      <c r="J21" s="164">
        <v>39</v>
      </c>
      <c r="K21" s="165">
        <v>46</v>
      </c>
      <c r="L21" s="5"/>
    </row>
    <row r="22" spans="1:12">
      <c r="A22" s="158">
        <v>16</v>
      </c>
      <c r="B22" s="331" t="s">
        <v>67</v>
      </c>
      <c r="C22" s="332"/>
      <c r="D22" s="332"/>
      <c r="E22" s="333"/>
      <c r="F22" s="160">
        <v>80</v>
      </c>
      <c r="G22" s="161">
        <v>80</v>
      </c>
      <c r="H22" s="162">
        <v>80</v>
      </c>
      <c r="I22" s="163">
        <v>80</v>
      </c>
      <c r="J22" s="164">
        <v>80</v>
      </c>
      <c r="K22" s="165">
        <v>80</v>
      </c>
      <c r="L22" s="5"/>
    </row>
    <row r="23" spans="1:12">
      <c r="A23" s="158">
        <v>17</v>
      </c>
      <c r="B23" s="331" t="s">
        <v>68</v>
      </c>
      <c r="C23" s="332"/>
      <c r="D23" s="332"/>
      <c r="E23" s="333"/>
      <c r="F23" s="160">
        <v>88</v>
      </c>
      <c r="G23" s="161">
        <v>88</v>
      </c>
      <c r="H23" s="162">
        <v>88</v>
      </c>
      <c r="I23" s="163">
        <v>88</v>
      </c>
      <c r="J23" s="164">
        <v>88</v>
      </c>
      <c r="K23" s="165">
        <v>88</v>
      </c>
      <c r="L23" s="5"/>
    </row>
    <row r="24" spans="1:12">
      <c r="A24" s="158">
        <v>18</v>
      </c>
      <c r="B24" s="331" t="s">
        <v>69</v>
      </c>
      <c r="C24" s="332"/>
      <c r="D24" s="332"/>
      <c r="E24" s="333"/>
      <c r="F24" s="160">
        <v>120</v>
      </c>
      <c r="G24" s="161">
        <v>120</v>
      </c>
      <c r="H24" s="162">
        <v>120</v>
      </c>
      <c r="I24" s="163">
        <v>120</v>
      </c>
      <c r="J24" s="164">
        <v>120</v>
      </c>
      <c r="K24" s="165">
        <v>120</v>
      </c>
      <c r="L24" s="5"/>
    </row>
    <row r="25" spans="1:12">
      <c r="A25" s="158">
        <v>19</v>
      </c>
      <c r="B25" s="331" t="s">
        <v>70</v>
      </c>
      <c r="C25" s="332"/>
      <c r="D25" s="332"/>
      <c r="E25" s="333"/>
      <c r="F25" s="160">
        <v>62</v>
      </c>
      <c r="G25" s="161">
        <v>62</v>
      </c>
      <c r="H25" s="162">
        <v>62</v>
      </c>
      <c r="I25" s="163">
        <v>55</v>
      </c>
      <c r="J25" s="164">
        <v>55</v>
      </c>
      <c r="K25" s="165">
        <v>55</v>
      </c>
      <c r="L25" s="5"/>
    </row>
    <row r="26" spans="1:12">
      <c r="A26" s="158">
        <v>20</v>
      </c>
      <c r="B26" s="331" t="s">
        <v>71</v>
      </c>
      <c r="C26" s="332"/>
      <c r="D26" s="332"/>
      <c r="E26" s="333"/>
      <c r="F26" s="160">
        <v>67</v>
      </c>
      <c r="G26" s="161">
        <v>67</v>
      </c>
      <c r="H26" s="162">
        <v>67</v>
      </c>
      <c r="I26" s="163">
        <v>55</v>
      </c>
      <c r="J26" s="164">
        <v>55</v>
      </c>
      <c r="K26" s="165">
        <v>55</v>
      </c>
      <c r="L26" s="5"/>
    </row>
    <row r="27" spans="1:12">
      <c r="A27" s="158">
        <v>21</v>
      </c>
      <c r="B27" s="331" t="s">
        <v>72</v>
      </c>
      <c r="C27" s="332"/>
      <c r="D27" s="332"/>
      <c r="E27" s="333"/>
      <c r="F27" s="160">
        <v>77</v>
      </c>
      <c r="G27" s="161">
        <v>77</v>
      </c>
      <c r="H27" s="162">
        <v>77</v>
      </c>
      <c r="I27" s="163">
        <v>62</v>
      </c>
      <c r="J27" s="164">
        <v>62</v>
      </c>
      <c r="K27" s="165">
        <v>62</v>
      </c>
      <c r="L27" s="5"/>
    </row>
    <row r="28" spans="1:12">
      <c r="A28" s="158">
        <v>22</v>
      </c>
      <c r="B28" s="331" t="s">
        <v>73</v>
      </c>
      <c r="C28" s="332"/>
      <c r="D28" s="332"/>
      <c r="E28" s="333"/>
      <c r="F28" s="160">
        <v>82</v>
      </c>
      <c r="G28" s="161">
        <v>82</v>
      </c>
      <c r="H28" s="162">
        <v>82</v>
      </c>
      <c r="I28" s="163">
        <v>67</v>
      </c>
      <c r="J28" s="164">
        <v>67</v>
      </c>
      <c r="K28" s="165">
        <v>67</v>
      </c>
      <c r="L28" s="5"/>
    </row>
    <row r="29" spans="1:12">
      <c r="A29" s="158">
        <v>23</v>
      </c>
      <c r="B29" s="331" t="s">
        <v>74</v>
      </c>
      <c r="C29" s="332"/>
      <c r="D29" s="332"/>
      <c r="E29" s="333"/>
      <c r="F29" s="160">
        <v>41</v>
      </c>
      <c r="G29" s="161">
        <v>49</v>
      </c>
      <c r="H29" s="162">
        <v>61</v>
      </c>
      <c r="I29" s="163">
        <v>35</v>
      </c>
      <c r="J29" s="164">
        <v>41</v>
      </c>
      <c r="K29" s="165">
        <v>50</v>
      </c>
      <c r="L29" s="5"/>
    </row>
    <row r="30" spans="1:12">
      <c r="A30" s="158">
        <v>24</v>
      </c>
      <c r="B30" s="331" t="s">
        <v>87</v>
      </c>
      <c r="C30" s="332"/>
      <c r="D30" s="332"/>
      <c r="E30" s="333"/>
      <c r="F30" s="160">
        <v>26</v>
      </c>
      <c r="G30" s="161">
        <v>26</v>
      </c>
      <c r="H30" s="162">
        <v>33</v>
      </c>
      <c r="I30" s="163">
        <v>26</v>
      </c>
      <c r="J30" s="164">
        <v>26</v>
      </c>
      <c r="K30" s="165">
        <v>33</v>
      </c>
      <c r="L30" s="5"/>
    </row>
    <row r="31" spans="1:12">
      <c r="A31" s="158">
        <v>25</v>
      </c>
      <c r="B31" s="331" t="s">
        <v>75</v>
      </c>
      <c r="C31" s="332"/>
      <c r="D31" s="332"/>
      <c r="E31" s="333"/>
      <c r="F31" s="160">
        <v>80</v>
      </c>
      <c r="G31" s="161">
        <v>80</v>
      </c>
      <c r="H31" s="162">
        <v>97</v>
      </c>
      <c r="I31" s="163">
        <v>80</v>
      </c>
      <c r="J31" s="164">
        <v>80</v>
      </c>
      <c r="K31" s="165">
        <v>97</v>
      </c>
      <c r="L31" s="5"/>
    </row>
    <row r="32" spans="1:12" ht="12.6" thickBot="1">
      <c r="A32" s="159">
        <v>26</v>
      </c>
      <c r="B32" s="337" t="s">
        <v>76</v>
      </c>
      <c r="C32" s="338"/>
      <c r="D32" s="338"/>
      <c r="E32" s="339"/>
      <c r="F32" s="172">
        <v>87</v>
      </c>
      <c r="G32" s="173">
        <v>87</v>
      </c>
      <c r="H32" s="174">
        <v>90</v>
      </c>
      <c r="I32" s="175">
        <v>87</v>
      </c>
      <c r="J32" s="176">
        <v>87</v>
      </c>
      <c r="K32" s="177">
        <v>90</v>
      </c>
      <c r="L32" s="5"/>
    </row>
  </sheetData>
  <mergeCells count="34">
    <mergeCell ref="B32:E32"/>
    <mergeCell ref="N5:P5"/>
    <mergeCell ref="B20:E20"/>
    <mergeCell ref="B21:E21"/>
    <mergeCell ref="B22:E22"/>
    <mergeCell ref="B11:E11"/>
    <mergeCell ref="B12:E12"/>
    <mergeCell ref="B13:E13"/>
    <mergeCell ref="B14:E14"/>
    <mergeCell ref="B15:E15"/>
    <mergeCell ref="B16:E16"/>
    <mergeCell ref="B7:E7"/>
    <mergeCell ref="B8:E8"/>
    <mergeCell ref="B18:E18"/>
    <mergeCell ref="B19:E19"/>
    <mergeCell ref="L5:L6"/>
    <mergeCell ref="B30:E30"/>
    <mergeCell ref="B31:E31"/>
    <mergeCell ref="B9:E9"/>
    <mergeCell ref="B10:E10"/>
    <mergeCell ref="Q5:S5"/>
    <mergeCell ref="B29:E29"/>
    <mergeCell ref="B23:E23"/>
    <mergeCell ref="B24:E24"/>
    <mergeCell ref="B25:E25"/>
    <mergeCell ref="B26:E26"/>
    <mergeCell ref="B27:E27"/>
    <mergeCell ref="B28:E28"/>
    <mergeCell ref="B17:E17"/>
    <mergeCell ref="A4:K4"/>
    <mergeCell ref="A5:A6"/>
    <mergeCell ref="B5:E6"/>
    <mergeCell ref="F5:H5"/>
    <mergeCell ref="I5:K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K32"/>
  <sheetViews>
    <sheetView view="pageBreakPreview" zoomScaleNormal="100" zoomScaleSheetLayoutView="100" workbookViewId="0">
      <selection activeCell="L10" sqref="L10"/>
    </sheetView>
  </sheetViews>
  <sheetFormatPr defaultColWidth="9" defaultRowHeight="12.4"/>
  <cols>
    <col min="1" max="1" width="4.85546875" customWidth="1"/>
    <col min="5" max="5" width="44.5703125" customWidth="1"/>
    <col min="6" max="11" width="10" customWidth="1"/>
  </cols>
  <sheetData>
    <row r="2" spans="1:11" ht="15.75" customHeight="1"/>
    <row r="3" spans="1:11" ht="6.75" customHeight="1" thickBot="1"/>
    <row r="4" spans="1:11" ht="15.95" thickBot="1">
      <c r="A4" s="346" t="s">
        <v>88</v>
      </c>
      <c r="B4" s="347"/>
      <c r="C4" s="347"/>
      <c r="D4" s="347"/>
      <c r="E4" s="347"/>
      <c r="F4" s="347"/>
      <c r="G4" s="347"/>
      <c r="H4" s="347"/>
      <c r="I4" s="347"/>
      <c r="J4" s="347"/>
      <c r="K4" s="348"/>
    </row>
    <row r="5" spans="1:11" ht="14.25" customHeight="1" thickBot="1">
      <c r="A5" s="318" t="s">
        <v>45</v>
      </c>
      <c r="B5" s="320" t="s">
        <v>46</v>
      </c>
      <c r="C5" s="321"/>
      <c r="D5" s="321"/>
      <c r="E5" s="322"/>
      <c r="F5" s="349" t="s">
        <v>47</v>
      </c>
      <c r="G5" s="350"/>
      <c r="H5" s="350"/>
      <c r="I5" s="351" t="s">
        <v>48</v>
      </c>
      <c r="J5" s="352"/>
      <c r="K5" s="353"/>
    </row>
    <row r="6" spans="1:11" ht="14.25" customHeight="1">
      <c r="A6" s="319"/>
      <c r="B6" s="308"/>
      <c r="C6" s="308"/>
      <c r="D6" s="308"/>
      <c r="E6" s="309"/>
      <c r="F6" s="24" t="s">
        <v>49</v>
      </c>
      <c r="G6" s="25" t="s">
        <v>50</v>
      </c>
      <c r="H6" s="27" t="s">
        <v>51</v>
      </c>
      <c r="I6" s="30" t="s">
        <v>49</v>
      </c>
      <c r="J6" s="1" t="s">
        <v>50</v>
      </c>
      <c r="K6" s="2" t="s">
        <v>51</v>
      </c>
    </row>
    <row r="7" spans="1:11" ht="14.45">
      <c r="A7" s="3">
        <v>1</v>
      </c>
      <c r="B7" s="340" t="s">
        <v>52</v>
      </c>
      <c r="C7" s="341"/>
      <c r="D7" s="341"/>
      <c r="E7" s="342"/>
      <c r="F7" s="17">
        <v>11</v>
      </c>
      <c r="G7" s="18">
        <v>11</v>
      </c>
      <c r="H7" s="28">
        <v>11</v>
      </c>
      <c r="I7" s="31">
        <v>10</v>
      </c>
      <c r="J7" s="23">
        <v>10</v>
      </c>
      <c r="K7" s="32">
        <v>10</v>
      </c>
    </row>
    <row r="8" spans="1:11" ht="38.25" customHeight="1">
      <c r="A8" s="3">
        <v>2</v>
      </c>
      <c r="B8" s="340" t="s">
        <v>77</v>
      </c>
      <c r="C8" s="341"/>
      <c r="D8" s="341"/>
      <c r="E8" s="342"/>
      <c r="F8" s="17">
        <v>13</v>
      </c>
      <c r="G8" s="18">
        <v>13</v>
      </c>
      <c r="H8" s="28">
        <v>13</v>
      </c>
      <c r="I8" s="31">
        <v>11.5</v>
      </c>
      <c r="J8" s="23">
        <v>11.5</v>
      </c>
      <c r="K8" s="32">
        <v>11.5</v>
      </c>
    </row>
    <row r="9" spans="1:11" ht="28.5" customHeight="1">
      <c r="A9" s="3">
        <v>3</v>
      </c>
      <c r="B9" s="340" t="s">
        <v>78</v>
      </c>
      <c r="C9" s="341"/>
      <c r="D9" s="341"/>
      <c r="E9" s="342"/>
      <c r="F9" s="17">
        <v>13</v>
      </c>
      <c r="G9" s="18">
        <v>13</v>
      </c>
      <c r="H9" s="28">
        <v>13</v>
      </c>
      <c r="I9" s="31">
        <v>11.5</v>
      </c>
      <c r="J9" s="23">
        <v>11.5</v>
      </c>
      <c r="K9" s="32">
        <v>11.5</v>
      </c>
    </row>
    <row r="10" spans="1:11" ht="45.75" customHeight="1">
      <c r="A10" s="3">
        <v>4</v>
      </c>
      <c r="B10" s="340" t="s">
        <v>89</v>
      </c>
      <c r="C10" s="341"/>
      <c r="D10" s="341"/>
      <c r="E10" s="342"/>
      <c r="F10" s="17">
        <v>15</v>
      </c>
      <c r="G10" s="18">
        <v>15</v>
      </c>
      <c r="H10" s="28">
        <v>15</v>
      </c>
      <c r="I10" s="31">
        <v>13.5</v>
      </c>
      <c r="J10" s="23">
        <v>13.5</v>
      </c>
      <c r="K10" s="32">
        <v>13.5</v>
      </c>
    </row>
    <row r="11" spans="1:11" ht="14.45">
      <c r="A11" s="3">
        <v>5</v>
      </c>
      <c r="B11" s="340" t="s">
        <v>90</v>
      </c>
      <c r="C11" s="341"/>
      <c r="D11" s="341"/>
      <c r="E11" s="342"/>
      <c r="F11" s="17">
        <v>15</v>
      </c>
      <c r="G11" s="18">
        <v>15</v>
      </c>
      <c r="H11" s="28">
        <v>15</v>
      </c>
      <c r="I11" s="31">
        <v>13.5</v>
      </c>
      <c r="J11" s="23">
        <v>13.5</v>
      </c>
      <c r="K11" s="32">
        <v>13.5</v>
      </c>
    </row>
    <row r="12" spans="1:11" ht="14.45">
      <c r="A12" s="3">
        <v>6</v>
      </c>
      <c r="B12" s="340" t="s">
        <v>91</v>
      </c>
      <c r="C12" s="341"/>
      <c r="D12" s="341"/>
      <c r="E12" s="342"/>
      <c r="F12" s="17">
        <v>20</v>
      </c>
      <c r="G12" s="18">
        <v>20</v>
      </c>
      <c r="H12" s="28">
        <v>20</v>
      </c>
      <c r="I12" s="31">
        <v>18</v>
      </c>
      <c r="J12" s="23">
        <v>18</v>
      </c>
      <c r="K12" s="32">
        <v>18</v>
      </c>
    </row>
    <row r="13" spans="1:11" ht="24.75" customHeight="1">
      <c r="A13" s="3">
        <v>7</v>
      </c>
      <c r="B13" s="340" t="s">
        <v>92</v>
      </c>
      <c r="C13" s="341"/>
      <c r="D13" s="341"/>
      <c r="E13" s="342"/>
      <c r="F13" s="17">
        <v>18</v>
      </c>
      <c r="G13" s="18">
        <v>18</v>
      </c>
      <c r="H13" s="28">
        <v>18</v>
      </c>
      <c r="I13" s="31">
        <v>16.25</v>
      </c>
      <c r="J13" s="23">
        <v>16.25</v>
      </c>
      <c r="K13" s="32">
        <v>16.25</v>
      </c>
    </row>
    <row r="14" spans="1:11" ht="14.45">
      <c r="A14" s="3">
        <v>8</v>
      </c>
      <c r="B14" s="340" t="s">
        <v>83</v>
      </c>
      <c r="C14" s="341"/>
      <c r="D14" s="341"/>
      <c r="E14" s="342"/>
      <c r="F14" s="17">
        <v>25</v>
      </c>
      <c r="G14" s="18">
        <v>25</v>
      </c>
      <c r="H14" s="28">
        <v>25</v>
      </c>
      <c r="I14" s="31">
        <v>23</v>
      </c>
      <c r="J14" s="23">
        <v>23</v>
      </c>
      <c r="K14" s="32">
        <v>23</v>
      </c>
    </row>
    <row r="15" spans="1:11" ht="14.45">
      <c r="A15" s="3">
        <v>9</v>
      </c>
      <c r="B15" s="340" t="s">
        <v>93</v>
      </c>
      <c r="C15" s="341"/>
      <c r="D15" s="341"/>
      <c r="E15" s="342"/>
      <c r="F15" s="17">
        <v>25</v>
      </c>
      <c r="G15" s="18">
        <v>25</v>
      </c>
      <c r="H15" s="28">
        <v>25</v>
      </c>
      <c r="I15" s="31">
        <v>23</v>
      </c>
      <c r="J15" s="23">
        <v>23</v>
      </c>
      <c r="K15" s="32">
        <v>23</v>
      </c>
    </row>
    <row r="16" spans="1:11" ht="30.75" customHeight="1">
      <c r="A16" s="3">
        <v>10</v>
      </c>
      <c r="B16" s="340" t="s">
        <v>85</v>
      </c>
      <c r="C16" s="341"/>
      <c r="D16" s="341"/>
      <c r="E16" s="342"/>
      <c r="F16" s="17">
        <v>25</v>
      </c>
      <c r="G16" s="18">
        <v>25</v>
      </c>
      <c r="H16" s="28">
        <v>25</v>
      </c>
      <c r="I16" s="31">
        <v>23</v>
      </c>
      <c r="J16" s="23">
        <v>23</v>
      </c>
      <c r="K16" s="32">
        <v>23</v>
      </c>
    </row>
    <row r="17" spans="1:11" ht="14.45">
      <c r="A17" s="3">
        <v>11</v>
      </c>
      <c r="B17" s="340" t="s">
        <v>86</v>
      </c>
      <c r="C17" s="341"/>
      <c r="D17" s="341"/>
      <c r="E17" s="342"/>
      <c r="F17" s="17">
        <v>27.5</v>
      </c>
      <c r="G17" s="18">
        <v>27.5</v>
      </c>
      <c r="H17" s="28">
        <v>27.5</v>
      </c>
      <c r="I17" s="31">
        <v>25.3</v>
      </c>
      <c r="J17" s="23">
        <v>25.3</v>
      </c>
      <c r="K17" s="32">
        <v>25.3</v>
      </c>
    </row>
    <row r="18" spans="1:11" ht="14.45">
      <c r="A18" s="3">
        <v>12</v>
      </c>
      <c r="B18" s="340" t="s">
        <v>63</v>
      </c>
      <c r="C18" s="341"/>
      <c r="D18" s="341"/>
      <c r="E18" s="342"/>
      <c r="F18" s="17">
        <v>48</v>
      </c>
      <c r="G18" s="18">
        <v>48</v>
      </c>
      <c r="H18" s="28">
        <v>48</v>
      </c>
      <c r="I18" s="31">
        <v>48</v>
      </c>
      <c r="J18" s="23">
        <v>48</v>
      </c>
      <c r="K18" s="32">
        <v>48</v>
      </c>
    </row>
    <row r="19" spans="1:11" ht="14.45">
      <c r="A19" s="3">
        <v>13</v>
      </c>
      <c r="B19" s="340" t="s">
        <v>94</v>
      </c>
      <c r="C19" s="341"/>
      <c r="D19" s="341"/>
      <c r="E19" s="342"/>
      <c r="F19" s="17">
        <v>50</v>
      </c>
      <c r="G19" s="18">
        <v>50</v>
      </c>
      <c r="H19" s="28">
        <v>50</v>
      </c>
      <c r="I19" s="31">
        <v>35</v>
      </c>
      <c r="J19" s="23">
        <v>35</v>
      </c>
      <c r="K19" s="32">
        <v>35</v>
      </c>
    </row>
    <row r="20" spans="1:11" ht="14.45">
      <c r="A20" s="3">
        <v>14</v>
      </c>
      <c r="B20" s="340" t="s">
        <v>95</v>
      </c>
      <c r="C20" s="341"/>
      <c r="D20" s="341"/>
      <c r="E20" s="342"/>
      <c r="F20" s="17">
        <v>35</v>
      </c>
      <c r="G20" s="18">
        <v>35</v>
      </c>
      <c r="H20" s="28">
        <v>35</v>
      </c>
      <c r="I20" s="31">
        <v>35</v>
      </c>
      <c r="J20" s="23">
        <v>35</v>
      </c>
      <c r="K20" s="32">
        <v>35</v>
      </c>
    </row>
    <row r="21" spans="1:11" ht="14.45">
      <c r="A21" s="3">
        <v>15</v>
      </c>
      <c r="B21" s="340" t="s">
        <v>66</v>
      </c>
      <c r="C21" s="341"/>
      <c r="D21" s="341"/>
      <c r="E21" s="342"/>
      <c r="F21" s="17">
        <v>40</v>
      </c>
      <c r="G21" s="18">
        <v>40</v>
      </c>
      <c r="H21" s="28">
        <v>40</v>
      </c>
      <c r="I21" s="31">
        <v>35</v>
      </c>
      <c r="J21" s="23">
        <v>35</v>
      </c>
      <c r="K21" s="32">
        <v>35</v>
      </c>
    </row>
    <row r="22" spans="1:11" ht="14.45">
      <c r="A22" s="3">
        <v>16</v>
      </c>
      <c r="B22" s="340" t="s">
        <v>67</v>
      </c>
      <c r="C22" s="341"/>
      <c r="D22" s="341"/>
      <c r="E22" s="342"/>
      <c r="F22" s="17">
        <v>79.3</v>
      </c>
      <c r="G22" s="18">
        <v>79.3</v>
      </c>
      <c r="H22" s="28">
        <v>79.3</v>
      </c>
      <c r="I22" s="31">
        <v>60</v>
      </c>
      <c r="J22" s="23">
        <v>60</v>
      </c>
      <c r="K22" s="32">
        <v>60</v>
      </c>
    </row>
    <row r="23" spans="1:11" ht="14.45">
      <c r="A23" s="3">
        <v>17</v>
      </c>
      <c r="B23" s="340" t="s">
        <v>68</v>
      </c>
      <c r="C23" s="341"/>
      <c r="D23" s="341"/>
      <c r="E23" s="342"/>
      <c r="F23" s="17">
        <v>87.55</v>
      </c>
      <c r="G23" s="18">
        <v>87.55</v>
      </c>
      <c r="H23" s="28">
        <v>87.55</v>
      </c>
      <c r="I23" s="31">
        <v>75</v>
      </c>
      <c r="J23" s="23">
        <v>75</v>
      </c>
      <c r="K23" s="32">
        <v>75</v>
      </c>
    </row>
    <row r="24" spans="1:11" ht="14.45">
      <c r="A24" s="3">
        <v>18</v>
      </c>
      <c r="B24" s="340" t="s">
        <v>69</v>
      </c>
      <c r="C24" s="341"/>
      <c r="D24" s="341"/>
      <c r="E24" s="342"/>
      <c r="F24" s="17">
        <v>158.6</v>
      </c>
      <c r="G24" s="18">
        <v>158.6</v>
      </c>
      <c r="H24" s="28">
        <v>158.6</v>
      </c>
      <c r="I24" s="31">
        <v>100</v>
      </c>
      <c r="J24" s="23">
        <v>100</v>
      </c>
      <c r="K24" s="32">
        <v>100</v>
      </c>
    </row>
    <row r="25" spans="1:11" ht="14.45">
      <c r="A25" s="3">
        <v>19</v>
      </c>
      <c r="B25" s="340" t="s">
        <v>70</v>
      </c>
      <c r="C25" s="341"/>
      <c r="D25" s="341"/>
      <c r="E25" s="342"/>
      <c r="F25" s="17">
        <v>61.8</v>
      </c>
      <c r="G25" s="18">
        <v>61.8</v>
      </c>
      <c r="H25" s="28">
        <v>61.8</v>
      </c>
      <c r="I25" s="31">
        <v>55</v>
      </c>
      <c r="J25" s="23">
        <v>55</v>
      </c>
      <c r="K25" s="32">
        <v>55</v>
      </c>
    </row>
    <row r="26" spans="1:11" ht="14.45">
      <c r="A26" s="3">
        <v>20</v>
      </c>
      <c r="B26" s="340" t="s">
        <v>71</v>
      </c>
      <c r="C26" s="341"/>
      <c r="D26" s="341"/>
      <c r="E26" s="342"/>
      <c r="F26" s="17">
        <v>66.8</v>
      </c>
      <c r="G26" s="18">
        <v>66.8</v>
      </c>
      <c r="H26" s="28">
        <v>66.8</v>
      </c>
      <c r="I26" s="31">
        <v>55</v>
      </c>
      <c r="J26" s="23">
        <v>55</v>
      </c>
      <c r="K26" s="32">
        <v>55</v>
      </c>
    </row>
    <row r="27" spans="1:11" ht="14.45">
      <c r="A27" s="3">
        <v>21</v>
      </c>
      <c r="B27" s="340" t="s">
        <v>72</v>
      </c>
      <c r="C27" s="341"/>
      <c r="D27" s="341"/>
      <c r="E27" s="342"/>
      <c r="F27" s="17">
        <v>60</v>
      </c>
      <c r="G27" s="18">
        <v>60</v>
      </c>
      <c r="H27" s="28">
        <v>60</v>
      </c>
      <c r="I27" s="31">
        <v>55</v>
      </c>
      <c r="J27" s="23">
        <v>55</v>
      </c>
      <c r="K27" s="32">
        <v>55</v>
      </c>
    </row>
    <row r="28" spans="1:11" ht="14.45">
      <c r="A28" s="3">
        <v>22</v>
      </c>
      <c r="B28" s="340" t="s">
        <v>73</v>
      </c>
      <c r="C28" s="341"/>
      <c r="D28" s="341"/>
      <c r="E28" s="342"/>
      <c r="F28" s="17">
        <v>82</v>
      </c>
      <c r="G28" s="18">
        <v>82</v>
      </c>
      <c r="H28" s="28">
        <v>82</v>
      </c>
      <c r="I28" s="31">
        <v>55</v>
      </c>
      <c r="J28" s="23">
        <v>55</v>
      </c>
      <c r="K28" s="32">
        <v>55</v>
      </c>
    </row>
    <row r="29" spans="1:11" ht="14.45">
      <c r="A29" s="3">
        <v>23</v>
      </c>
      <c r="B29" s="340" t="s">
        <v>74</v>
      </c>
      <c r="C29" s="341"/>
      <c r="D29" s="341"/>
      <c r="E29" s="342"/>
      <c r="F29" s="17">
        <v>35</v>
      </c>
      <c r="G29" s="18">
        <v>35</v>
      </c>
      <c r="H29" s="28">
        <v>35</v>
      </c>
      <c r="I29" s="31">
        <v>35</v>
      </c>
      <c r="J29" s="23">
        <v>35</v>
      </c>
      <c r="K29" s="32">
        <v>35</v>
      </c>
    </row>
    <row r="30" spans="1:11" ht="14.45">
      <c r="A30" s="3">
        <v>24</v>
      </c>
      <c r="B30" s="340" t="s">
        <v>87</v>
      </c>
      <c r="C30" s="341"/>
      <c r="D30" s="341"/>
      <c r="E30" s="342"/>
      <c r="F30" s="17">
        <v>20.05</v>
      </c>
      <c r="G30" s="18">
        <v>20.05</v>
      </c>
      <c r="H30" s="28">
        <v>27.8</v>
      </c>
      <c r="I30" s="31">
        <v>20.05</v>
      </c>
      <c r="J30" s="23">
        <v>20.05</v>
      </c>
      <c r="K30" s="32">
        <v>27.8</v>
      </c>
    </row>
    <row r="31" spans="1:11" ht="14.45">
      <c r="A31" s="3">
        <v>25</v>
      </c>
      <c r="B31" s="340" t="s">
        <v>75</v>
      </c>
      <c r="C31" s="341"/>
      <c r="D31" s="341"/>
      <c r="E31" s="342"/>
      <c r="F31" s="17">
        <v>79.05</v>
      </c>
      <c r="G31" s="18">
        <v>79.05</v>
      </c>
      <c r="H31" s="28">
        <v>96.9</v>
      </c>
      <c r="I31" s="31">
        <v>81.599999999999994</v>
      </c>
      <c r="J31" s="23">
        <v>81.599999999999994</v>
      </c>
      <c r="K31" s="32">
        <v>81.599999999999994</v>
      </c>
    </row>
    <row r="32" spans="1:11" ht="14.65" thickBot="1">
      <c r="A32" s="4">
        <v>26</v>
      </c>
      <c r="B32" s="343" t="s">
        <v>76</v>
      </c>
      <c r="C32" s="344"/>
      <c r="D32" s="344"/>
      <c r="E32" s="345"/>
      <c r="F32" s="20">
        <v>75</v>
      </c>
      <c r="G32" s="21">
        <v>75</v>
      </c>
      <c r="H32" s="29">
        <v>75</v>
      </c>
      <c r="I32" s="33">
        <v>75</v>
      </c>
      <c r="J32" s="34">
        <v>75</v>
      </c>
      <c r="K32" s="35">
        <v>75</v>
      </c>
    </row>
  </sheetData>
  <customSheetViews>
    <customSheetView guid="{75B77ADE-79ED-4A5B-A72D-527F88ABDF60}" showPageBreaks="1" view="pageLayout" topLeftCell="A16">
      <selection activeCell="H34" sqref="H34"/>
      <pageMargins left="0" right="0" top="0" bottom="0" header="0" footer="0"/>
      <pageSetup paperSize="9" orientation="landscape" r:id="rId1"/>
    </customSheetView>
  </customSheetViews>
  <mergeCells count="31">
    <mergeCell ref="A4:K4"/>
    <mergeCell ref="A5:A6"/>
    <mergeCell ref="B5:E6"/>
    <mergeCell ref="F5:H5"/>
    <mergeCell ref="I5:K5"/>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32:E32"/>
    <mergeCell ref="B26:E26"/>
    <mergeCell ref="B27:E27"/>
    <mergeCell ref="B28:E28"/>
    <mergeCell ref="B29:E29"/>
    <mergeCell ref="B30:E30"/>
    <mergeCell ref="B31:E31"/>
  </mergeCells>
  <pageMargins left="0.59055118110236227" right="0" top="0" bottom="0" header="0" footer="0"/>
  <pageSetup paperSize="9" scale="97"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K32"/>
  <sheetViews>
    <sheetView view="pageBreakPreview" zoomScaleNormal="100" zoomScaleSheetLayoutView="100" workbookViewId="0">
      <selection activeCell="K66" sqref="K66"/>
    </sheetView>
  </sheetViews>
  <sheetFormatPr defaultColWidth="9" defaultRowHeight="12.4"/>
  <cols>
    <col min="1" max="1" width="4.85546875" customWidth="1"/>
    <col min="5" max="5" width="44.5703125" customWidth="1"/>
    <col min="6" max="11" width="10" customWidth="1"/>
  </cols>
  <sheetData>
    <row r="2" spans="1:11" ht="15" customHeight="1"/>
    <row r="3" spans="1:11" ht="6.75" customHeight="1" thickBot="1"/>
    <row r="4" spans="1:11" ht="15.95" thickBot="1">
      <c r="A4" s="346" t="s">
        <v>96</v>
      </c>
      <c r="B4" s="347"/>
      <c r="C4" s="347"/>
      <c r="D4" s="347"/>
      <c r="E4" s="347"/>
      <c r="F4" s="347"/>
      <c r="G4" s="347"/>
      <c r="H4" s="347"/>
      <c r="I4" s="347"/>
      <c r="J4" s="347"/>
      <c r="K4" s="348"/>
    </row>
    <row r="5" spans="1:11" ht="15.95" thickBot="1">
      <c r="A5" s="318" t="s">
        <v>45</v>
      </c>
      <c r="B5" s="320" t="s">
        <v>46</v>
      </c>
      <c r="C5" s="321"/>
      <c r="D5" s="321"/>
      <c r="E5" s="322"/>
      <c r="F5" s="349" t="s">
        <v>47</v>
      </c>
      <c r="G5" s="350"/>
      <c r="H5" s="354"/>
      <c r="I5" s="351" t="s">
        <v>48</v>
      </c>
      <c r="J5" s="352"/>
      <c r="K5" s="353"/>
    </row>
    <row r="6" spans="1:11" ht="14.25" customHeight="1">
      <c r="A6" s="319"/>
      <c r="B6" s="308"/>
      <c r="C6" s="308"/>
      <c r="D6" s="308"/>
      <c r="E6" s="309"/>
      <c r="F6" s="24" t="s">
        <v>49</v>
      </c>
      <c r="G6" s="25" t="s">
        <v>50</v>
      </c>
      <c r="H6" s="26" t="s">
        <v>51</v>
      </c>
      <c r="I6" s="30" t="s">
        <v>49</v>
      </c>
      <c r="J6" s="1" t="s">
        <v>50</v>
      </c>
      <c r="K6" s="2" t="s">
        <v>51</v>
      </c>
    </row>
    <row r="7" spans="1:11" ht="14.45">
      <c r="A7" s="3">
        <v>1</v>
      </c>
      <c r="B7" s="340" t="s">
        <v>52</v>
      </c>
      <c r="C7" s="341"/>
      <c r="D7" s="341"/>
      <c r="E7" s="342"/>
      <c r="F7" s="17">
        <v>9.75</v>
      </c>
      <c r="G7" s="18">
        <v>9.75</v>
      </c>
      <c r="H7" s="19">
        <v>9.75</v>
      </c>
      <c r="I7" s="12">
        <v>8.5</v>
      </c>
      <c r="J7" s="11">
        <v>8.5</v>
      </c>
      <c r="K7" s="13">
        <v>8.5</v>
      </c>
    </row>
    <row r="8" spans="1:11" ht="39" customHeight="1">
      <c r="A8" s="3">
        <v>2</v>
      </c>
      <c r="B8" s="340" t="s">
        <v>77</v>
      </c>
      <c r="C8" s="341"/>
      <c r="D8" s="341"/>
      <c r="E8" s="342"/>
      <c r="F8" s="17">
        <v>11</v>
      </c>
      <c r="G8" s="18">
        <v>11</v>
      </c>
      <c r="H8" s="19">
        <v>11</v>
      </c>
      <c r="I8" s="12">
        <v>9.5</v>
      </c>
      <c r="J8" s="11">
        <v>9.5</v>
      </c>
      <c r="K8" s="13">
        <v>9.5</v>
      </c>
    </row>
    <row r="9" spans="1:11" ht="30" customHeight="1">
      <c r="A9" s="3">
        <v>3</v>
      </c>
      <c r="B9" s="340" t="s">
        <v>78</v>
      </c>
      <c r="C9" s="341"/>
      <c r="D9" s="341"/>
      <c r="E9" s="342"/>
      <c r="F9" s="17">
        <v>12.75</v>
      </c>
      <c r="G9" s="18">
        <v>12.75</v>
      </c>
      <c r="H9" s="19">
        <v>12.75</v>
      </c>
      <c r="I9" s="12">
        <v>11</v>
      </c>
      <c r="J9" s="11">
        <v>11</v>
      </c>
      <c r="K9" s="13">
        <v>11</v>
      </c>
    </row>
    <row r="10" spans="1:11" ht="40.5" customHeight="1">
      <c r="A10" s="3">
        <v>4</v>
      </c>
      <c r="B10" s="340" t="s">
        <v>89</v>
      </c>
      <c r="C10" s="341"/>
      <c r="D10" s="341"/>
      <c r="E10" s="342"/>
      <c r="F10" s="17">
        <v>14.75</v>
      </c>
      <c r="G10" s="18">
        <v>14.75</v>
      </c>
      <c r="H10" s="19">
        <v>14.75</v>
      </c>
      <c r="I10" s="12">
        <v>12</v>
      </c>
      <c r="J10" s="11">
        <v>12</v>
      </c>
      <c r="K10" s="13">
        <v>12</v>
      </c>
    </row>
    <row r="11" spans="1:11" ht="14.45">
      <c r="A11" s="3">
        <v>5</v>
      </c>
      <c r="B11" s="340" t="s">
        <v>90</v>
      </c>
      <c r="C11" s="341"/>
      <c r="D11" s="341"/>
      <c r="E11" s="342"/>
      <c r="F11" s="17">
        <v>14.75</v>
      </c>
      <c r="G11" s="18">
        <v>14.75</v>
      </c>
      <c r="H11" s="19">
        <v>14.75</v>
      </c>
      <c r="I11" s="12">
        <v>12.75</v>
      </c>
      <c r="J11" s="11">
        <v>12.75</v>
      </c>
      <c r="K11" s="13">
        <v>12.75</v>
      </c>
    </row>
    <row r="12" spans="1:11" ht="14.45">
      <c r="A12" s="3">
        <v>6</v>
      </c>
      <c r="B12" s="340" t="s">
        <v>91</v>
      </c>
      <c r="C12" s="341"/>
      <c r="D12" s="341"/>
      <c r="E12" s="342"/>
      <c r="F12" s="17">
        <v>24.75</v>
      </c>
      <c r="G12" s="18">
        <v>24.75</v>
      </c>
      <c r="H12" s="19">
        <v>24.75</v>
      </c>
      <c r="I12" s="12">
        <v>18.25</v>
      </c>
      <c r="J12" s="11">
        <v>18.25</v>
      </c>
      <c r="K12" s="13">
        <v>18.25</v>
      </c>
    </row>
    <row r="13" spans="1:11" ht="30.75" customHeight="1">
      <c r="A13" s="3">
        <v>7</v>
      </c>
      <c r="B13" s="340" t="s">
        <v>92</v>
      </c>
      <c r="C13" s="341"/>
      <c r="D13" s="341"/>
      <c r="E13" s="342"/>
      <c r="F13" s="17">
        <v>17.5</v>
      </c>
      <c r="G13" s="18">
        <v>17.5</v>
      </c>
      <c r="H13" s="19">
        <v>17.5</v>
      </c>
      <c r="I13" s="12">
        <v>14.75</v>
      </c>
      <c r="J13" s="11">
        <v>14.75</v>
      </c>
      <c r="K13" s="13">
        <v>14.75</v>
      </c>
    </row>
    <row r="14" spans="1:11" ht="14.45">
      <c r="A14" s="3">
        <v>8</v>
      </c>
      <c r="B14" s="340" t="s">
        <v>83</v>
      </c>
      <c r="C14" s="341"/>
      <c r="D14" s="341"/>
      <c r="E14" s="342"/>
      <c r="F14" s="17">
        <v>17.5</v>
      </c>
      <c r="G14" s="18">
        <v>17.5</v>
      </c>
      <c r="H14" s="19">
        <v>17.5</v>
      </c>
      <c r="I14" s="12">
        <v>14.75</v>
      </c>
      <c r="J14" s="11">
        <v>14.75</v>
      </c>
      <c r="K14" s="13">
        <v>14.75</v>
      </c>
    </row>
    <row r="15" spans="1:11" ht="14.45">
      <c r="A15" s="3">
        <v>9</v>
      </c>
      <c r="B15" s="340" t="s">
        <v>93</v>
      </c>
      <c r="C15" s="341"/>
      <c r="D15" s="341"/>
      <c r="E15" s="342"/>
      <c r="F15" s="17">
        <v>24</v>
      </c>
      <c r="G15" s="18">
        <v>24</v>
      </c>
      <c r="H15" s="19">
        <v>24</v>
      </c>
      <c r="I15" s="12">
        <v>19.5</v>
      </c>
      <c r="J15" s="11">
        <v>19.5</v>
      </c>
      <c r="K15" s="13">
        <v>19.5</v>
      </c>
    </row>
    <row r="16" spans="1:11" ht="27.75" customHeight="1">
      <c r="A16" s="3">
        <v>10</v>
      </c>
      <c r="B16" s="340" t="s">
        <v>85</v>
      </c>
      <c r="C16" s="341"/>
      <c r="D16" s="341"/>
      <c r="E16" s="342"/>
      <c r="F16" s="17">
        <v>24</v>
      </c>
      <c r="G16" s="18">
        <v>24</v>
      </c>
      <c r="H16" s="19">
        <v>24</v>
      </c>
      <c r="I16" s="12">
        <v>19.5</v>
      </c>
      <c r="J16" s="11">
        <v>19.5</v>
      </c>
      <c r="K16" s="13">
        <v>19.5</v>
      </c>
    </row>
    <row r="17" spans="1:11" ht="14.45">
      <c r="A17" s="3">
        <v>11</v>
      </c>
      <c r="B17" s="340" t="s">
        <v>86</v>
      </c>
      <c r="C17" s="341"/>
      <c r="D17" s="341"/>
      <c r="E17" s="342"/>
      <c r="F17" s="17">
        <v>26.4</v>
      </c>
      <c r="G17" s="18">
        <v>26.4</v>
      </c>
      <c r="H17" s="19">
        <v>26.4</v>
      </c>
      <c r="I17" s="12">
        <v>21.45</v>
      </c>
      <c r="J17" s="11">
        <v>21.45</v>
      </c>
      <c r="K17" s="13">
        <v>21.45</v>
      </c>
    </row>
    <row r="18" spans="1:11" ht="14.45">
      <c r="A18" s="3">
        <v>12</v>
      </c>
      <c r="B18" s="340" t="s">
        <v>63</v>
      </c>
      <c r="C18" s="341"/>
      <c r="D18" s="341"/>
      <c r="E18" s="342"/>
      <c r="F18" s="17">
        <v>48</v>
      </c>
      <c r="G18" s="18">
        <v>48</v>
      </c>
      <c r="H18" s="19">
        <v>48</v>
      </c>
      <c r="I18" s="12">
        <v>48</v>
      </c>
      <c r="J18" s="11">
        <v>48</v>
      </c>
      <c r="K18" s="13">
        <v>48</v>
      </c>
    </row>
    <row r="19" spans="1:11" ht="14.45">
      <c r="A19" s="3">
        <v>13</v>
      </c>
      <c r="B19" s="340" t="s">
        <v>94</v>
      </c>
      <c r="C19" s="341"/>
      <c r="D19" s="341"/>
      <c r="E19" s="342"/>
      <c r="F19" s="17">
        <v>40</v>
      </c>
      <c r="G19" s="18">
        <v>40</v>
      </c>
      <c r="H19" s="19">
        <v>40</v>
      </c>
      <c r="I19" s="12">
        <v>33</v>
      </c>
      <c r="J19" s="11">
        <v>33</v>
      </c>
      <c r="K19" s="13">
        <v>33</v>
      </c>
    </row>
    <row r="20" spans="1:11" ht="14.45">
      <c r="A20" s="3">
        <v>14</v>
      </c>
      <c r="B20" s="340" t="s">
        <v>95</v>
      </c>
      <c r="C20" s="341"/>
      <c r="D20" s="341"/>
      <c r="E20" s="342"/>
      <c r="F20" s="17">
        <v>33</v>
      </c>
      <c r="G20" s="18">
        <v>33</v>
      </c>
      <c r="H20" s="19">
        <v>33</v>
      </c>
      <c r="I20" s="12">
        <v>33</v>
      </c>
      <c r="J20" s="11">
        <v>33</v>
      </c>
      <c r="K20" s="13">
        <v>33</v>
      </c>
    </row>
    <row r="21" spans="1:11" ht="14.45">
      <c r="A21" s="3">
        <v>15</v>
      </c>
      <c r="B21" s="340" t="s">
        <v>66</v>
      </c>
      <c r="C21" s="341"/>
      <c r="D21" s="341"/>
      <c r="E21" s="342"/>
      <c r="F21" s="17">
        <v>35</v>
      </c>
      <c r="G21" s="18">
        <v>35</v>
      </c>
      <c r="H21" s="19">
        <v>35</v>
      </c>
      <c r="I21" s="12">
        <v>33</v>
      </c>
      <c r="J21" s="11">
        <v>33</v>
      </c>
      <c r="K21" s="13">
        <v>33</v>
      </c>
    </row>
    <row r="22" spans="1:11" ht="14.45">
      <c r="A22" s="3">
        <v>16</v>
      </c>
      <c r="B22" s="340" t="s">
        <v>67</v>
      </c>
      <c r="C22" s="341"/>
      <c r="D22" s="341"/>
      <c r="E22" s="342"/>
      <c r="F22" s="17">
        <v>79.3</v>
      </c>
      <c r="G22" s="18">
        <v>79.3</v>
      </c>
      <c r="H22" s="19">
        <v>79.3</v>
      </c>
      <c r="I22" s="12">
        <v>50</v>
      </c>
      <c r="J22" s="11">
        <v>50</v>
      </c>
      <c r="K22" s="13">
        <v>50</v>
      </c>
    </row>
    <row r="23" spans="1:11" ht="14.45">
      <c r="A23" s="3">
        <v>17</v>
      </c>
      <c r="B23" s="340" t="s">
        <v>68</v>
      </c>
      <c r="C23" s="341"/>
      <c r="D23" s="341"/>
      <c r="E23" s="342"/>
      <c r="F23" s="17">
        <v>87.55</v>
      </c>
      <c r="G23" s="18">
        <v>87.55</v>
      </c>
      <c r="H23" s="19">
        <v>87.55</v>
      </c>
      <c r="I23" s="12">
        <v>65</v>
      </c>
      <c r="J23" s="11">
        <v>65</v>
      </c>
      <c r="K23" s="13">
        <v>65</v>
      </c>
    </row>
    <row r="24" spans="1:11" ht="14.45">
      <c r="A24" s="3">
        <v>18</v>
      </c>
      <c r="B24" s="340" t="s">
        <v>69</v>
      </c>
      <c r="C24" s="341"/>
      <c r="D24" s="341"/>
      <c r="E24" s="342"/>
      <c r="F24" s="17">
        <v>158.6</v>
      </c>
      <c r="G24" s="18">
        <v>158.6</v>
      </c>
      <c r="H24" s="19">
        <v>158.6</v>
      </c>
      <c r="I24" s="12">
        <v>90</v>
      </c>
      <c r="J24" s="11">
        <v>90</v>
      </c>
      <c r="K24" s="13">
        <v>90</v>
      </c>
    </row>
    <row r="25" spans="1:11" ht="14.45">
      <c r="A25" s="3">
        <v>19</v>
      </c>
      <c r="B25" s="340" t="s">
        <v>70</v>
      </c>
      <c r="C25" s="341"/>
      <c r="D25" s="341"/>
      <c r="E25" s="342"/>
      <c r="F25" s="17">
        <v>35</v>
      </c>
      <c r="G25" s="18">
        <v>35</v>
      </c>
      <c r="H25" s="19">
        <v>35</v>
      </c>
      <c r="I25" s="12">
        <v>33</v>
      </c>
      <c r="J25" s="11">
        <v>33</v>
      </c>
      <c r="K25" s="13">
        <v>33</v>
      </c>
    </row>
    <row r="26" spans="1:11" ht="14.45">
      <c r="A26" s="3">
        <v>20</v>
      </c>
      <c r="B26" s="340" t="s">
        <v>71</v>
      </c>
      <c r="C26" s="341"/>
      <c r="D26" s="341"/>
      <c r="E26" s="342"/>
      <c r="F26" s="17">
        <v>35</v>
      </c>
      <c r="G26" s="18">
        <v>35</v>
      </c>
      <c r="H26" s="19">
        <v>35</v>
      </c>
      <c r="I26" s="12">
        <v>33</v>
      </c>
      <c r="J26" s="11">
        <v>33</v>
      </c>
      <c r="K26" s="13">
        <v>33</v>
      </c>
    </row>
    <row r="27" spans="1:11" ht="14.45">
      <c r="A27" s="3">
        <v>21</v>
      </c>
      <c r="B27" s="340" t="s">
        <v>72</v>
      </c>
      <c r="C27" s="341"/>
      <c r="D27" s="341"/>
      <c r="E27" s="342"/>
      <c r="F27" s="17">
        <v>50</v>
      </c>
      <c r="G27" s="18">
        <v>50</v>
      </c>
      <c r="H27" s="19">
        <v>50</v>
      </c>
      <c r="I27" s="12">
        <v>45</v>
      </c>
      <c r="J27" s="11">
        <v>45</v>
      </c>
      <c r="K27" s="13">
        <v>45</v>
      </c>
    </row>
    <row r="28" spans="1:11" ht="14.45">
      <c r="A28" s="3">
        <v>22</v>
      </c>
      <c r="B28" s="340" t="s">
        <v>73</v>
      </c>
      <c r="C28" s="341"/>
      <c r="D28" s="341"/>
      <c r="E28" s="342"/>
      <c r="F28" s="17">
        <v>73</v>
      </c>
      <c r="G28" s="18">
        <v>73</v>
      </c>
      <c r="H28" s="19">
        <v>73</v>
      </c>
      <c r="I28" s="12">
        <v>45</v>
      </c>
      <c r="J28" s="11">
        <v>45</v>
      </c>
      <c r="K28" s="13">
        <v>45</v>
      </c>
    </row>
    <row r="29" spans="1:11" ht="14.45">
      <c r="A29" s="3">
        <v>23</v>
      </c>
      <c r="B29" s="340" t="s">
        <v>74</v>
      </c>
      <c r="C29" s="341"/>
      <c r="D29" s="341"/>
      <c r="E29" s="342"/>
      <c r="F29" s="17">
        <v>33</v>
      </c>
      <c r="G29" s="18">
        <v>33</v>
      </c>
      <c r="H29" s="19">
        <v>35</v>
      </c>
      <c r="I29" s="12">
        <v>33</v>
      </c>
      <c r="J29" s="11">
        <v>33</v>
      </c>
      <c r="K29" s="13">
        <v>33</v>
      </c>
    </row>
    <row r="30" spans="1:11" ht="14.45">
      <c r="A30" s="3">
        <v>24</v>
      </c>
      <c r="B30" s="340" t="s">
        <v>87</v>
      </c>
      <c r="C30" s="341"/>
      <c r="D30" s="341"/>
      <c r="E30" s="342"/>
      <c r="F30" s="17">
        <v>17.5</v>
      </c>
      <c r="G30" s="18">
        <v>17.5</v>
      </c>
      <c r="H30" s="19">
        <v>24.7</v>
      </c>
      <c r="I30" s="12">
        <v>17.5</v>
      </c>
      <c r="J30" s="11">
        <v>17.5</v>
      </c>
      <c r="K30" s="13">
        <v>24.7</v>
      </c>
    </row>
    <row r="31" spans="1:11" ht="14.45">
      <c r="A31" s="3">
        <v>25</v>
      </c>
      <c r="B31" s="340" t="s">
        <v>75</v>
      </c>
      <c r="C31" s="341"/>
      <c r="D31" s="341"/>
      <c r="E31" s="342"/>
      <c r="F31" s="17">
        <v>79.05</v>
      </c>
      <c r="G31" s="18">
        <v>79.05</v>
      </c>
      <c r="H31" s="19">
        <v>96.9</v>
      </c>
      <c r="I31" s="12">
        <v>81.599999999999994</v>
      </c>
      <c r="J31" s="11">
        <v>81.599999999999994</v>
      </c>
      <c r="K31" s="13">
        <v>81.599999999999994</v>
      </c>
    </row>
    <row r="32" spans="1:11" ht="14.65" thickBot="1">
      <c r="A32" s="4">
        <v>26</v>
      </c>
      <c r="B32" s="343" t="s">
        <v>76</v>
      </c>
      <c r="C32" s="344"/>
      <c r="D32" s="344"/>
      <c r="E32" s="345"/>
      <c r="F32" s="20">
        <v>88.35</v>
      </c>
      <c r="G32" s="21">
        <v>88.35</v>
      </c>
      <c r="H32" s="22">
        <v>88.35</v>
      </c>
      <c r="I32" s="14">
        <v>70</v>
      </c>
      <c r="J32" s="15">
        <v>70</v>
      </c>
      <c r="K32" s="16">
        <v>70</v>
      </c>
    </row>
  </sheetData>
  <customSheetViews>
    <customSheetView guid="{75B77ADE-79ED-4A5B-A72D-527F88ABDF60}" showPageBreaks="1" view="pageLayout" topLeftCell="A13">
      <selection activeCell="K7" sqref="K7"/>
      <pageMargins left="0" right="0" top="0" bottom="0" header="0" footer="0"/>
      <pageSetup paperSize="9" orientation="landscape" r:id="rId1"/>
    </customSheetView>
  </customSheetViews>
  <mergeCells count="31">
    <mergeCell ref="A4:K4"/>
    <mergeCell ref="A5:A6"/>
    <mergeCell ref="B5:E6"/>
    <mergeCell ref="F5:H5"/>
    <mergeCell ref="I5:K5"/>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32:E32"/>
    <mergeCell ref="B26:E26"/>
    <mergeCell ref="B27:E27"/>
    <mergeCell ref="B28:E28"/>
    <mergeCell ref="B29:E29"/>
    <mergeCell ref="B30:E30"/>
    <mergeCell ref="B31:E31"/>
  </mergeCells>
  <pageMargins left="0.59055118110236227" right="0" top="0" bottom="0" header="0" footer="0"/>
  <pageSetup paperSize="9" scale="97"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L31"/>
  <sheetViews>
    <sheetView view="pageBreakPreview" zoomScaleNormal="100" zoomScaleSheetLayoutView="100" workbookViewId="0">
      <selection activeCell="B28" sqref="B28:E28"/>
    </sheetView>
  </sheetViews>
  <sheetFormatPr defaultColWidth="9" defaultRowHeight="12.4"/>
  <cols>
    <col min="1" max="1" width="4.85546875" customWidth="1"/>
    <col min="5" max="5" width="44.5703125" customWidth="1"/>
    <col min="6" max="8" width="10" customWidth="1"/>
    <col min="9" max="9" width="10.28515625" customWidth="1"/>
    <col min="10" max="10" width="10.42578125" customWidth="1"/>
    <col min="11" max="11" width="10" customWidth="1"/>
  </cols>
  <sheetData>
    <row r="2" spans="1:12" ht="14.45">
      <c r="J2" s="220"/>
    </row>
    <row r="3" spans="1:12" ht="7.5" customHeight="1" thickBot="1"/>
    <row r="4" spans="1:12" ht="15.95" thickBot="1">
      <c r="A4" s="355" t="s">
        <v>97</v>
      </c>
      <c r="B4" s="356"/>
      <c r="C4" s="356"/>
      <c r="D4" s="356"/>
      <c r="E4" s="356"/>
      <c r="F4" s="356"/>
      <c r="G4" s="356"/>
      <c r="H4" s="356"/>
      <c r="I4" s="356"/>
      <c r="J4" s="356"/>
      <c r="K4" s="357"/>
    </row>
    <row r="5" spans="1:12" ht="14.25" customHeight="1" thickBot="1">
      <c r="A5" s="318" t="s">
        <v>45</v>
      </c>
      <c r="B5" s="320" t="s">
        <v>46</v>
      </c>
      <c r="C5" s="321"/>
      <c r="D5" s="321"/>
      <c r="E5" s="322"/>
      <c r="F5" s="323" t="s">
        <v>47</v>
      </c>
      <c r="G5" s="324"/>
      <c r="H5" s="325"/>
      <c r="I5" s="358" t="s">
        <v>48</v>
      </c>
      <c r="J5" s="326"/>
      <c r="K5" s="327"/>
    </row>
    <row r="6" spans="1:12" ht="14.25" customHeight="1" thickBot="1">
      <c r="A6" s="319"/>
      <c r="B6" s="308"/>
      <c r="C6" s="308"/>
      <c r="D6" s="308"/>
      <c r="E6" s="309"/>
      <c r="F6" s="248" t="s">
        <v>49</v>
      </c>
      <c r="G6" s="249" t="s">
        <v>50</v>
      </c>
      <c r="H6" s="250" t="s">
        <v>51</v>
      </c>
      <c r="I6" s="238" t="s">
        <v>49</v>
      </c>
      <c r="J6" s="240" t="s">
        <v>50</v>
      </c>
      <c r="K6" s="239" t="s">
        <v>51</v>
      </c>
    </row>
    <row r="7" spans="1:12" ht="14.45">
      <c r="A7" s="3">
        <v>1</v>
      </c>
      <c r="B7" s="307" t="s">
        <v>52</v>
      </c>
      <c r="C7" s="308"/>
      <c r="D7" s="308"/>
      <c r="E7" s="309"/>
      <c r="F7" s="251">
        <v>31</v>
      </c>
      <c r="G7" s="252">
        <v>33</v>
      </c>
      <c r="H7" s="253">
        <v>37</v>
      </c>
      <c r="I7" s="235">
        <v>31</v>
      </c>
      <c r="J7" s="233">
        <v>31</v>
      </c>
      <c r="K7" s="234">
        <v>33</v>
      </c>
      <c r="L7" s="36"/>
    </row>
    <row r="8" spans="1:12" ht="40.5" customHeight="1">
      <c r="A8" s="3">
        <v>2</v>
      </c>
      <c r="B8" s="307" t="s">
        <v>53</v>
      </c>
      <c r="C8" s="308"/>
      <c r="D8" s="308"/>
      <c r="E8" s="309"/>
      <c r="F8" s="223">
        <v>32</v>
      </c>
      <c r="G8" s="222">
        <v>35</v>
      </c>
      <c r="H8" s="254">
        <v>39</v>
      </c>
      <c r="I8" s="236">
        <v>32</v>
      </c>
      <c r="J8" s="221">
        <v>32</v>
      </c>
      <c r="K8" s="224">
        <v>35</v>
      </c>
      <c r="L8" s="265"/>
    </row>
    <row r="9" spans="1:12" ht="27" customHeight="1">
      <c r="A9" s="3">
        <v>3</v>
      </c>
      <c r="B9" s="307" t="s">
        <v>54</v>
      </c>
      <c r="C9" s="308"/>
      <c r="D9" s="308"/>
      <c r="E9" s="309"/>
      <c r="F9" s="223">
        <v>34</v>
      </c>
      <c r="G9" s="222">
        <v>37</v>
      </c>
      <c r="H9" s="254">
        <v>41</v>
      </c>
      <c r="I9" s="236">
        <v>33</v>
      </c>
      <c r="J9" s="221">
        <v>34</v>
      </c>
      <c r="K9" s="224">
        <v>37</v>
      </c>
    </row>
    <row r="10" spans="1:12" ht="40.5" customHeight="1">
      <c r="A10" s="3">
        <v>4</v>
      </c>
      <c r="B10" s="307" t="s">
        <v>55</v>
      </c>
      <c r="C10" s="308"/>
      <c r="D10" s="308"/>
      <c r="E10" s="309"/>
      <c r="F10" s="223">
        <v>35</v>
      </c>
      <c r="G10" s="222">
        <v>37</v>
      </c>
      <c r="H10" s="254">
        <v>44</v>
      </c>
      <c r="I10" s="236">
        <v>33</v>
      </c>
      <c r="J10" s="221">
        <v>35</v>
      </c>
      <c r="K10" s="224">
        <v>37</v>
      </c>
    </row>
    <row r="11" spans="1:12" ht="15" customHeight="1">
      <c r="A11" s="3">
        <v>5</v>
      </c>
      <c r="B11" s="307" t="s">
        <v>56</v>
      </c>
      <c r="C11" s="308"/>
      <c r="D11" s="308"/>
      <c r="E11" s="309"/>
      <c r="F11" s="223">
        <v>36</v>
      </c>
      <c r="G11" s="222">
        <v>38</v>
      </c>
      <c r="H11" s="254">
        <v>45</v>
      </c>
      <c r="I11" s="236">
        <v>35</v>
      </c>
      <c r="J11" s="221">
        <v>36</v>
      </c>
      <c r="K11" s="224">
        <v>38</v>
      </c>
    </row>
    <row r="12" spans="1:12" ht="15" customHeight="1">
      <c r="A12" s="3">
        <v>6</v>
      </c>
      <c r="B12" s="307" t="s">
        <v>57</v>
      </c>
      <c r="C12" s="308"/>
      <c r="D12" s="308"/>
      <c r="E12" s="309"/>
      <c r="F12" s="223">
        <v>38</v>
      </c>
      <c r="G12" s="222">
        <v>41</v>
      </c>
      <c r="H12" s="254">
        <v>47</v>
      </c>
      <c r="I12" s="236">
        <v>37</v>
      </c>
      <c r="J12" s="221">
        <v>38</v>
      </c>
      <c r="K12" s="224">
        <v>41</v>
      </c>
    </row>
    <row r="13" spans="1:12" ht="25.5" customHeight="1">
      <c r="A13" s="3">
        <v>7</v>
      </c>
      <c r="B13" s="307" t="s">
        <v>58</v>
      </c>
      <c r="C13" s="308"/>
      <c r="D13" s="308"/>
      <c r="E13" s="309"/>
      <c r="F13" s="223">
        <v>37</v>
      </c>
      <c r="G13" s="222">
        <v>43</v>
      </c>
      <c r="H13" s="254">
        <v>51</v>
      </c>
      <c r="I13" s="236">
        <v>36</v>
      </c>
      <c r="J13" s="221">
        <v>37</v>
      </c>
      <c r="K13" s="224">
        <v>43</v>
      </c>
    </row>
    <row r="14" spans="1:12" ht="15" customHeight="1">
      <c r="A14" s="3">
        <v>8</v>
      </c>
      <c r="B14" s="307" t="s">
        <v>59</v>
      </c>
      <c r="C14" s="308"/>
      <c r="D14" s="308"/>
      <c r="E14" s="309"/>
      <c r="F14" s="223">
        <v>51</v>
      </c>
      <c r="G14" s="222">
        <v>51</v>
      </c>
      <c r="H14" s="254">
        <v>51</v>
      </c>
      <c r="I14" s="236">
        <v>51</v>
      </c>
      <c r="J14" s="221">
        <v>51</v>
      </c>
      <c r="K14" s="224">
        <v>51</v>
      </c>
    </row>
    <row r="15" spans="1:12" ht="15" customHeight="1">
      <c r="A15" s="3">
        <v>9</v>
      </c>
      <c r="B15" s="307" t="s">
        <v>60</v>
      </c>
      <c r="C15" s="308"/>
      <c r="D15" s="308"/>
      <c r="E15" s="309"/>
      <c r="F15" s="223">
        <v>38</v>
      </c>
      <c r="G15" s="222">
        <v>45</v>
      </c>
      <c r="H15" s="254">
        <v>54</v>
      </c>
      <c r="I15" s="236">
        <v>37</v>
      </c>
      <c r="J15" s="221">
        <v>39</v>
      </c>
      <c r="K15" s="224">
        <v>45</v>
      </c>
    </row>
    <row r="16" spans="1:12" ht="26.25" customHeight="1">
      <c r="A16" s="3">
        <v>10</v>
      </c>
      <c r="B16" s="307" t="s">
        <v>61</v>
      </c>
      <c r="C16" s="308"/>
      <c r="D16" s="308"/>
      <c r="E16" s="309"/>
      <c r="F16" s="223">
        <v>37</v>
      </c>
      <c r="G16" s="222">
        <v>45</v>
      </c>
      <c r="H16" s="254">
        <v>54</v>
      </c>
      <c r="I16" s="236">
        <v>36</v>
      </c>
      <c r="J16" s="221">
        <v>39</v>
      </c>
      <c r="K16" s="224">
        <v>45</v>
      </c>
    </row>
    <row r="17" spans="1:11" ht="15" customHeight="1">
      <c r="A17" s="3">
        <v>11</v>
      </c>
      <c r="B17" s="307" t="s">
        <v>62</v>
      </c>
      <c r="C17" s="308"/>
      <c r="D17" s="308"/>
      <c r="E17" s="309"/>
      <c r="F17" s="223">
        <v>43</v>
      </c>
      <c r="G17" s="222">
        <v>47</v>
      </c>
      <c r="H17" s="254">
        <v>59</v>
      </c>
      <c r="I17" s="236">
        <v>40</v>
      </c>
      <c r="J17" s="221">
        <v>43</v>
      </c>
      <c r="K17" s="224">
        <v>47</v>
      </c>
    </row>
    <row r="18" spans="1:11" ht="15" customHeight="1">
      <c r="A18" s="3">
        <v>12</v>
      </c>
      <c r="B18" s="307" t="s">
        <v>63</v>
      </c>
      <c r="C18" s="308"/>
      <c r="D18" s="308"/>
      <c r="E18" s="309"/>
      <c r="F18" s="223">
        <v>73</v>
      </c>
      <c r="G18" s="222">
        <v>75</v>
      </c>
      <c r="H18" s="254">
        <v>77</v>
      </c>
      <c r="I18" s="236">
        <v>73</v>
      </c>
      <c r="J18" s="221">
        <v>75</v>
      </c>
      <c r="K18" s="224">
        <v>77</v>
      </c>
    </row>
    <row r="19" spans="1:11" ht="15" customHeight="1">
      <c r="A19" s="3">
        <v>13</v>
      </c>
      <c r="B19" s="307" t="s">
        <v>64</v>
      </c>
      <c r="C19" s="308"/>
      <c r="D19" s="308"/>
      <c r="E19" s="309"/>
      <c r="F19" s="223">
        <v>67</v>
      </c>
      <c r="G19" s="222">
        <v>72</v>
      </c>
      <c r="H19" s="254">
        <v>82</v>
      </c>
      <c r="I19" s="236">
        <v>52</v>
      </c>
      <c r="J19" s="221">
        <v>53</v>
      </c>
      <c r="K19" s="224">
        <v>59</v>
      </c>
    </row>
    <row r="20" spans="1:11" ht="15" customHeight="1">
      <c r="A20" s="3">
        <v>14</v>
      </c>
      <c r="B20" s="307" t="s">
        <v>65</v>
      </c>
      <c r="C20" s="308"/>
      <c r="D20" s="308"/>
      <c r="E20" s="309"/>
      <c r="F20" s="223">
        <v>52</v>
      </c>
      <c r="G20" s="222">
        <v>53</v>
      </c>
      <c r="H20" s="254">
        <v>59</v>
      </c>
      <c r="I20" s="236">
        <v>52</v>
      </c>
      <c r="J20" s="221">
        <v>53</v>
      </c>
      <c r="K20" s="224">
        <v>59</v>
      </c>
    </row>
    <row r="21" spans="1:11" ht="15" customHeight="1">
      <c r="A21" s="3">
        <v>15</v>
      </c>
      <c r="B21" s="307" t="s">
        <v>66</v>
      </c>
      <c r="C21" s="308"/>
      <c r="D21" s="308"/>
      <c r="E21" s="309"/>
      <c r="F21" s="223">
        <v>60</v>
      </c>
      <c r="G21" s="222">
        <v>60</v>
      </c>
      <c r="H21" s="254">
        <v>72</v>
      </c>
      <c r="I21" s="236">
        <v>52</v>
      </c>
      <c r="J21" s="221">
        <v>53</v>
      </c>
      <c r="K21" s="224">
        <v>59</v>
      </c>
    </row>
    <row r="22" spans="1:11" ht="15" customHeight="1">
      <c r="A22" s="3">
        <v>16</v>
      </c>
      <c r="B22" s="307" t="s">
        <v>67</v>
      </c>
      <c r="C22" s="308"/>
      <c r="D22" s="308"/>
      <c r="E22" s="309"/>
      <c r="F22" s="223">
        <v>86</v>
      </c>
      <c r="G22" s="222">
        <v>86</v>
      </c>
      <c r="H22" s="254">
        <v>86</v>
      </c>
      <c r="I22" s="236">
        <v>86</v>
      </c>
      <c r="J22" s="221">
        <v>86</v>
      </c>
      <c r="K22" s="224">
        <v>86</v>
      </c>
    </row>
    <row r="23" spans="1:11" ht="14.45">
      <c r="A23" s="3">
        <v>17</v>
      </c>
      <c r="B23" s="307" t="s">
        <v>68</v>
      </c>
      <c r="C23" s="308"/>
      <c r="D23" s="308"/>
      <c r="E23" s="309"/>
      <c r="F23" s="223">
        <v>92</v>
      </c>
      <c r="G23" s="222">
        <v>92</v>
      </c>
      <c r="H23" s="254">
        <v>92</v>
      </c>
      <c r="I23" s="236">
        <v>92</v>
      </c>
      <c r="J23" s="221">
        <v>92</v>
      </c>
      <c r="K23" s="224">
        <v>92</v>
      </c>
    </row>
    <row r="24" spans="1:11" ht="15" customHeight="1">
      <c r="A24" s="3">
        <v>18</v>
      </c>
      <c r="B24" s="307" t="s">
        <v>69</v>
      </c>
      <c r="C24" s="308"/>
      <c r="D24" s="308"/>
      <c r="E24" s="309"/>
      <c r="F24" s="223">
        <v>142</v>
      </c>
      <c r="G24" s="222">
        <v>142</v>
      </c>
      <c r="H24" s="254">
        <v>142</v>
      </c>
      <c r="I24" s="236">
        <v>142</v>
      </c>
      <c r="J24" s="221">
        <v>142</v>
      </c>
      <c r="K24" s="224">
        <v>142</v>
      </c>
    </row>
    <row r="25" spans="1:11" ht="15" customHeight="1">
      <c r="A25" s="3">
        <v>19</v>
      </c>
      <c r="B25" s="307" t="s">
        <v>70</v>
      </c>
      <c r="C25" s="308"/>
      <c r="D25" s="308"/>
      <c r="E25" s="309"/>
      <c r="F25" s="223">
        <v>77</v>
      </c>
      <c r="G25" s="222">
        <v>77</v>
      </c>
      <c r="H25" s="254">
        <v>77</v>
      </c>
      <c r="I25" s="236">
        <v>69</v>
      </c>
      <c r="J25" s="221">
        <v>69</v>
      </c>
      <c r="K25" s="224">
        <v>69</v>
      </c>
    </row>
    <row r="26" spans="1:11" ht="15" customHeight="1">
      <c r="A26" s="3">
        <v>20</v>
      </c>
      <c r="B26" s="307" t="s">
        <v>71</v>
      </c>
      <c r="C26" s="308"/>
      <c r="D26" s="308"/>
      <c r="E26" s="309"/>
      <c r="F26" s="223">
        <v>80</v>
      </c>
      <c r="G26" s="222">
        <v>80</v>
      </c>
      <c r="H26" s="254">
        <v>80</v>
      </c>
      <c r="I26" s="236">
        <v>69</v>
      </c>
      <c r="J26" s="221">
        <v>69</v>
      </c>
      <c r="K26" s="224">
        <v>69</v>
      </c>
    </row>
    <row r="27" spans="1:11" ht="14.45">
      <c r="A27" s="3">
        <v>21</v>
      </c>
      <c r="B27" s="307" t="s">
        <v>72</v>
      </c>
      <c r="C27" s="308"/>
      <c r="D27" s="308"/>
      <c r="E27" s="309"/>
      <c r="F27" s="223">
        <v>84</v>
      </c>
      <c r="G27" s="222">
        <v>84</v>
      </c>
      <c r="H27" s="254">
        <v>84</v>
      </c>
      <c r="I27" s="236">
        <v>72</v>
      </c>
      <c r="J27" s="221">
        <v>72</v>
      </c>
      <c r="K27" s="224">
        <v>72</v>
      </c>
    </row>
    <row r="28" spans="1:11" ht="15" customHeight="1">
      <c r="A28" s="3">
        <v>22</v>
      </c>
      <c r="B28" s="307" t="s">
        <v>73</v>
      </c>
      <c r="C28" s="308"/>
      <c r="D28" s="308"/>
      <c r="E28" s="309"/>
      <c r="F28" s="223">
        <v>84</v>
      </c>
      <c r="G28" s="222">
        <v>84</v>
      </c>
      <c r="H28" s="254">
        <v>84</v>
      </c>
      <c r="I28" s="236">
        <v>72</v>
      </c>
      <c r="J28" s="221">
        <v>72</v>
      </c>
      <c r="K28" s="224">
        <v>72</v>
      </c>
    </row>
    <row r="29" spans="1:11" ht="14.45">
      <c r="A29" s="3">
        <v>23</v>
      </c>
      <c r="B29" s="307" t="s">
        <v>74</v>
      </c>
      <c r="C29" s="308"/>
      <c r="D29" s="308"/>
      <c r="E29" s="309"/>
      <c r="F29" s="223">
        <v>63</v>
      </c>
      <c r="G29" s="222">
        <v>67</v>
      </c>
      <c r="H29" s="254">
        <v>78</v>
      </c>
      <c r="I29" s="236">
        <v>57</v>
      </c>
      <c r="J29" s="221">
        <v>61</v>
      </c>
      <c r="K29" s="224">
        <v>69</v>
      </c>
    </row>
    <row r="30" spans="1:11" ht="14.45">
      <c r="A30" s="3">
        <v>24</v>
      </c>
      <c r="B30" s="307" t="s">
        <v>75</v>
      </c>
      <c r="C30" s="308"/>
      <c r="D30" s="308"/>
      <c r="E30" s="309"/>
      <c r="F30" s="223">
        <v>102</v>
      </c>
      <c r="G30" s="222">
        <v>102</v>
      </c>
      <c r="H30" s="254">
        <v>119</v>
      </c>
      <c r="I30" s="236">
        <v>102</v>
      </c>
      <c r="J30" s="221">
        <v>102</v>
      </c>
      <c r="K30" s="224">
        <v>119</v>
      </c>
    </row>
    <row r="31" spans="1:11" ht="14.65" thickBot="1">
      <c r="A31" s="4">
        <v>25</v>
      </c>
      <c r="B31" s="304" t="s">
        <v>76</v>
      </c>
      <c r="C31" s="305"/>
      <c r="D31" s="305"/>
      <c r="E31" s="306"/>
      <c r="F31" s="225">
        <v>106</v>
      </c>
      <c r="G31" s="226">
        <v>106</v>
      </c>
      <c r="H31" s="255">
        <v>109</v>
      </c>
      <c r="I31" s="237">
        <v>106</v>
      </c>
      <c r="J31" s="227">
        <v>106</v>
      </c>
      <c r="K31" s="228">
        <v>109</v>
      </c>
    </row>
  </sheetData>
  <customSheetViews>
    <customSheetView guid="{75B77ADE-79ED-4A5B-A72D-527F88ABDF60}" showPageBreaks="1" view="pageLayout">
      <selection activeCell="A3" sqref="A3:IV3"/>
      <pageMargins left="0" right="0" top="0" bottom="0" header="0" footer="0"/>
      <pageSetup paperSize="9" orientation="landscape" r:id="rId1"/>
    </customSheetView>
  </customSheetViews>
  <mergeCells count="30">
    <mergeCell ref="A4:K4"/>
    <mergeCell ref="A5:A6"/>
    <mergeCell ref="B5:E6"/>
    <mergeCell ref="F5:H5"/>
    <mergeCell ref="I5:K5"/>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31:E31"/>
    <mergeCell ref="B26:E26"/>
    <mergeCell ref="B27:E27"/>
    <mergeCell ref="B28:E28"/>
    <mergeCell ref="B29:E29"/>
    <mergeCell ref="B30:E30"/>
  </mergeCells>
  <pageMargins left="0.59055118110236227" right="0" top="0.19685039370078741" bottom="0" header="0" footer="0"/>
  <pageSetup paperSize="9" scale="97"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J37"/>
  <sheetViews>
    <sheetView view="pageBreakPreview" zoomScaleNormal="100" zoomScaleSheetLayoutView="100" workbookViewId="0">
      <selection activeCell="C11" sqref="C11:F11"/>
    </sheetView>
  </sheetViews>
  <sheetFormatPr defaultColWidth="9" defaultRowHeight="12.4"/>
  <cols>
    <col min="1" max="1" width="12.28515625" customWidth="1"/>
    <col min="3" max="3" width="11.5703125" customWidth="1"/>
    <col min="4" max="4" width="5.7109375" customWidth="1"/>
    <col min="5" max="5" width="10.140625" customWidth="1"/>
    <col min="6" max="6" width="46.28515625" customWidth="1"/>
    <col min="7" max="7" width="23.42578125" customWidth="1"/>
    <col min="8" max="8" width="22.140625" customWidth="1"/>
    <col min="9" max="9" width="23" customWidth="1"/>
    <col min="10" max="10" width="8.85546875" customWidth="1"/>
  </cols>
  <sheetData>
    <row r="6" spans="1:10" ht="14.45">
      <c r="G6" s="220">
        <v>17</v>
      </c>
    </row>
    <row r="7" spans="1:10" ht="12.6" thickBot="1"/>
    <row r="8" spans="1:10" ht="16.5" customHeight="1" thickBot="1">
      <c r="A8" s="386" t="s">
        <v>98</v>
      </c>
      <c r="B8" s="386" t="s">
        <v>99</v>
      </c>
      <c r="C8" s="388" t="s">
        <v>46</v>
      </c>
      <c r="D8" s="389"/>
      <c r="E8" s="389"/>
      <c r="F8" s="390"/>
      <c r="G8" s="394" t="s">
        <v>100</v>
      </c>
      <c r="H8" s="395"/>
      <c r="I8" s="396"/>
    </row>
    <row r="9" spans="1:10" ht="15.95" thickBot="1">
      <c r="A9" s="387"/>
      <c r="B9" s="387"/>
      <c r="C9" s="391"/>
      <c r="D9" s="392"/>
      <c r="E9" s="392"/>
      <c r="F9" s="393"/>
      <c r="G9" s="190" t="s">
        <v>49</v>
      </c>
      <c r="H9" s="191" t="s">
        <v>50</v>
      </c>
      <c r="I9" s="192" t="s">
        <v>51</v>
      </c>
    </row>
    <row r="10" spans="1:10" ht="14.65" thickBot="1">
      <c r="A10" s="189">
        <v>1</v>
      </c>
      <c r="B10" s="213">
        <v>1</v>
      </c>
      <c r="C10" s="397" t="s">
        <v>52</v>
      </c>
      <c r="D10" s="398"/>
      <c r="E10" s="398"/>
      <c r="F10" s="399"/>
      <c r="G10" s="256">
        <v>31</v>
      </c>
      <c r="H10" s="257">
        <v>32</v>
      </c>
      <c r="I10" s="258">
        <v>35</v>
      </c>
      <c r="J10" s="218"/>
    </row>
    <row r="11" spans="1:10" ht="42.75" customHeight="1" thickBot="1">
      <c r="A11" s="189">
        <v>2</v>
      </c>
      <c r="B11" s="213">
        <v>2</v>
      </c>
      <c r="C11" s="400" t="s">
        <v>53</v>
      </c>
      <c r="D11" s="398"/>
      <c r="E11" s="398"/>
      <c r="F11" s="399"/>
      <c r="G11" s="259">
        <v>32</v>
      </c>
      <c r="H11" s="260">
        <v>34</v>
      </c>
      <c r="I11" s="261">
        <v>39</v>
      </c>
      <c r="J11" s="210"/>
    </row>
    <row r="12" spans="1:10" ht="24.75" customHeight="1">
      <c r="A12" s="374">
        <v>3</v>
      </c>
      <c r="B12" s="188">
        <v>3</v>
      </c>
      <c r="C12" s="365" t="s">
        <v>54</v>
      </c>
      <c r="D12" s="366"/>
      <c r="E12" s="366"/>
      <c r="F12" s="367"/>
      <c r="G12" s="359">
        <v>32</v>
      </c>
      <c r="H12" s="361">
        <v>35</v>
      </c>
      <c r="I12" s="363">
        <v>40</v>
      </c>
    </row>
    <row r="13" spans="1:10" ht="41.25" customHeight="1">
      <c r="A13" s="374"/>
      <c r="B13" s="183">
        <v>4</v>
      </c>
      <c r="C13" s="365" t="s">
        <v>55</v>
      </c>
      <c r="D13" s="366"/>
      <c r="E13" s="366"/>
      <c r="F13" s="367"/>
      <c r="G13" s="359"/>
      <c r="H13" s="361"/>
      <c r="I13" s="363"/>
    </row>
    <row r="14" spans="1:10" ht="16.5" customHeight="1">
      <c r="A14" s="374"/>
      <c r="B14" s="183">
        <v>5</v>
      </c>
      <c r="C14" s="365" t="s">
        <v>56</v>
      </c>
      <c r="D14" s="366"/>
      <c r="E14" s="366"/>
      <c r="F14" s="367"/>
      <c r="G14" s="359"/>
      <c r="H14" s="361"/>
      <c r="I14" s="363"/>
    </row>
    <row r="15" spans="1:10" ht="15.75" customHeight="1">
      <c r="A15" s="374"/>
      <c r="B15" s="183">
        <v>6</v>
      </c>
      <c r="C15" s="365" t="s">
        <v>57</v>
      </c>
      <c r="D15" s="366"/>
      <c r="E15" s="366"/>
      <c r="F15" s="367"/>
      <c r="G15" s="359"/>
      <c r="H15" s="361"/>
      <c r="I15" s="363"/>
    </row>
    <row r="16" spans="1:10" ht="25.5" customHeight="1">
      <c r="A16" s="374"/>
      <c r="B16" s="183">
        <v>7</v>
      </c>
      <c r="C16" s="365" t="s">
        <v>58</v>
      </c>
      <c r="D16" s="366"/>
      <c r="E16" s="366"/>
      <c r="F16" s="367"/>
      <c r="G16" s="359"/>
      <c r="H16" s="361"/>
      <c r="I16" s="363"/>
    </row>
    <row r="17" spans="1:9" ht="18.75" customHeight="1" thickBot="1">
      <c r="A17" s="375"/>
      <c r="B17" s="184">
        <v>9</v>
      </c>
      <c r="C17" s="365" t="s">
        <v>60</v>
      </c>
      <c r="D17" s="366"/>
      <c r="E17" s="366"/>
      <c r="F17" s="367"/>
      <c r="G17" s="359"/>
      <c r="H17" s="361"/>
      <c r="I17" s="363"/>
    </row>
    <row r="18" spans="1:9" ht="26.25" customHeight="1">
      <c r="A18" s="379">
        <v>4</v>
      </c>
      <c r="B18" s="182">
        <v>10</v>
      </c>
      <c r="C18" s="380" t="s">
        <v>101</v>
      </c>
      <c r="D18" s="381"/>
      <c r="E18" s="381"/>
      <c r="F18" s="382"/>
      <c r="G18" s="383">
        <v>35</v>
      </c>
      <c r="H18" s="384">
        <v>38</v>
      </c>
      <c r="I18" s="385">
        <v>43</v>
      </c>
    </row>
    <row r="19" spans="1:9" ht="15" customHeight="1">
      <c r="A19" s="374"/>
      <c r="B19" s="183">
        <v>11</v>
      </c>
      <c r="C19" s="365" t="s">
        <v>62</v>
      </c>
      <c r="D19" s="366"/>
      <c r="E19" s="366"/>
      <c r="F19" s="367"/>
      <c r="G19" s="359"/>
      <c r="H19" s="361"/>
      <c r="I19" s="363"/>
    </row>
    <row r="20" spans="1:9" ht="18" customHeight="1">
      <c r="A20" s="374"/>
      <c r="B20" s="183">
        <v>13</v>
      </c>
      <c r="C20" s="365" t="s">
        <v>64</v>
      </c>
      <c r="D20" s="366"/>
      <c r="E20" s="366"/>
      <c r="F20" s="367"/>
      <c r="G20" s="359"/>
      <c r="H20" s="361"/>
      <c r="I20" s="363"/>
    </row>
    <row r="21" spans="1:9" ht="15.75" customHeight="1">
      <c r="A21" s="374"/>
      <c r="B21" s="183">
        <v>14</v>
      </c>
      <c r="C21" s="365" t="s">
        <v>65</v>
      </c>
      <c r="D21" s="366"/>
      <c r="E21" s="366"/>
      <c r="F21" s="367"/>
      <c r="G21" s="359"/>
      <c r="H21" s="361"/>
      <c r="I21" s="363"/>
    </row>
    <row r="22" spans="1:9" ht="16.5" customHeight="1">
      <c r="A22" s="374"/>
      <c r="B22" s="183">
        <v>15</v>
      </c>
      <c r="C22" s="365" t="s">
        <v>66</v>
      </c>
      <c r="D22" s="366"/>
      <c r="E22" s="366"/>
      <c r="F22" s="367"/>
      <c r="G22" s="359"/>
      <c r="H22" s="361"/>
      <c r="I22" s="363"/>
    </row>
    <row r="23" spans="1:9" ht="15" customHeight="1">
      <c r="A23" s="374"/>
      <c r="B23" s="183">
        <v>19</v>
      </c>
      <c r="C23" s="365" t="s">
        <v>70</v>
      </c>
      <c r="D23" s="366"/>
      <c r="E23" s="366"/>
      <c r="F23" s="367"/>
      <c r="G23" s="359"/>
      <c r="H23" s="361"/>
      <c r="I23" s="363"/>
    </row>
    <row r="24" spans="1:9" ht="15" customHeight="1">
      <c r="A24" s="374"/>
      <c r="B24" s="183">
        <v>20</v>
      </c>
      <c r="C24" s="365" t="s">
        <v>71</v>
      </c>
      <c r="D24" s="366"/>
      <c r="E24" s="366"/>
      <c r="F24" s="367"/>
      <c r="G24" s="359"/>
      <c r="H24" s="361"/>
      <c r="I24" s="363"/>
    </row>
    <row r="25" spans="1:9" ht="14.25" customHeight="1">
      <c r="A25" s="374"/>
      <c r="B25" s="183">
        <v>21</v>
      </c>
      <c r="C25" s="365" t="s">
        <v>72</v>
      </c>
      <c r="D25" s="366"/>
      <c r="E25" s="366"/>
      <c r="F25" s="367"/>
      <c r="G25" s="359"/>
      <c r="H25" s="361"/>
      <c r="I25" s="363"/>
    </row>
    <row r="26" spans="1:9" ht="16.5" customHeight="1">
      <c r="A26" s="374"/>
      <c r="B26" s="183">
        <v>22</v>
      </c>
      <c r="C26" s="365" t="s">
        <v>73</v>
      </c>
      <c r="D26" s="366"/>
      <c r="E26" s="366"/>
      <c r="F26" s="367"/>
      <c r="G26" s="359"/>
      <c r="H26" s="361"/>
      <c r="I26" s="363"/>
    </row>
    <row r="27" spans="1:9" ht="18.75" customHeight="1">
      <c r="A27" s="374"/>
      <c r="B27" s="183">
        <v>23</v>
      </c>
      <c r="C27" s="365" t="s">
        <v>74</v>
      </c>
      <c r="D27" s="366"/>
      <c r="E27" s="366"/>
      <c r="F27" s="367"/>
      <c r="G27" s="359"/>
      <c r="H27" s="361"/>
      <c r="I27" s="363"/>
    </row>
    <row r="28" spans="1:9" ht="12.75" customHeight="1">
      <c r="A28" s="374"/>
      <c r="B28" s="183">
        <v>24</v>
      </c>
      <c r="C28" s="365" t="s">
        <v>75</v>
      </c>
      <c r="D28" s="366"/>
      <c r="E28" s="366"/>
      <c r="F28" s="367"/>
      <c r="G28" s="359"/>
      <c r="H28" s="361"/>
      <c r="I28" s="363"/>
    </row>
    <row r="29" spans="1:9" ht="13.5" customHeight="1" thickBot="1">
      <c r="A29" s="375"/>
      <c r="B29" s="184">
        <v>25</v>
      </c>
      <c r="C29" s="368" t="s">
        <v>76</v>
      </c>
      <c r="D29" s="369"/>
      <c r="E29" s="369"/>
      <c r="F29" s="370"/>
      <c r="G29" s="360"/>
      <c r="H29" s="362"/>
      <c r="I29" s="364"/>
    </row>
    <row r="30" spans="1:9" ht="15.75" customHeight="1" thickBot="1">
      <c r="A30" s="189">
        <v>5</v>
      </c>
      <c r="B30" s="181">
        <v>8</v>
      </c>
      <c r="C30" s="307" t="s">
        <v>59</v>
      </c>
      <c r="D30" s="308"/>
      <c r="E30" s="308"/>
      <c r="F30" s="309"/>
      <c r="G30" s="262">
        <v>50.45</v>
      </c>
      <c r="H30" s="263">
        <v>50.45</v>
      </c>
      <c r="I30" s="264">
        <v>50.45</v>
      </c>
    </row>
    <row r="31" spans="1:9" ht="15.75" customHeight="1" thickBot="1">
      <c r="A31" s="189">
        <v>6</v>
      </c>
      <c r="B31" s="181">
        <v>12</v>
      </c>
      <c r="C31" s="371" t="s">
        <v>63</v>
      </c>
      <c r="D31" s="372"/>
      <c r="E31" s="372"/>
      <c r="F31" s="373"/>
      <c r="G31" s="259">
        <v>57</v>
      </c>
      <c r="H31" s="260">
        <v>57</v>
      </c>
      <c r="I31" s="261">
        <v>57</v>
      </c>
    </row>
    <row r="32" spans="1:9" ht="12.75" customHeight="1">
      <c r="A32" s="374">
        <v>7</v>
      </c>
      <c r="B32" s="188">
        <v>16</v>
      </c>
      <c r="C32" s="376" t="s">
        <v>67</v>
      </c>
      <c r="D32" s="377"/>
      <c r="E32" s="377"/>
      <c r="F32" s="378"/>
      <c r="G32" s="359">
        <v>77</v>
      </c>
      <c r="H32" s="361">
        <v>77</v>
      </c>
      <c r="I32" s="363">
        <v>77</v>
      </c>
    </row>
    <row r="33" spans="1:9" ht="12.75" customHeight="1">
      <c r="A33" s="374"/>
      <c r="B33" s="183">
        <v>17</v>
      </c>
      <c r="C33" s="365" t="s">
        <v>68</v>
      </c>
      <c r="D33" s="366"/>
      <c r="E33" s="366"/>
      <c r="F33" s="367"/>
      <c r="G33" s="359"/>
      <c r="H33" s="361"/>
      <c r="I33" s="363"/>
    </row>
    <row r="34" spans="1:9" ht="13.5" customHeight="1" thickBot="1">
      <c r="A34" s="375"/>
      <c r="B34" s="184">
        <v>18</v>
      </c>
      <c r="C34" s="368" t="s">
        <v>69</v>
      </c>
      <c r="D34" s="369"/>
      <c r="E34" s="369"/>
      <c r="F34" s="370"/>
      <c r="G34" s="360"/>
      <c r="H34" s="362"/>
      <c r="I34" s="364"/>
    </row>
    <row r="35" spans="1:9" ht="14.45">
      <c r="A35" s="185"/>
      <c r="B35" s="186" t="s">
        <v>102</v>
      </c>
      <c r="G35" s="187"/>
    </row>
    <row r="36" spans="1:9">
      <c r="A36" s="185"/>
      <c r="B36" t="s">
        <v>103</v>
      </c>
      <c r="G36" s="187"/>
    </row>
    <row r="37" spans="1:9">
      <c r="A37" s="185"/>
      <c r="B37" t="s">
        <v>104</v>
      </c>
      <c r="G37" s="187"/>
    </row>
  </sheetData>
  <mergeCells count="41">
    <mergeCell ref="I12:I17"/>
    <mergeCell ref="A8:A9"/>
    <mergeCell ref="B8:B9"/>
    <mergeCell ref="C8:F9"/>
    <mergeCell ref="G8:I8"/>
    <mergeCell ref="C10:F10"/>
    <mergeCell ref="C11:F11"/>
    <mergeCell ref="A12:A17"/>
    <mergeCell ref="C12:F12"/>
    <mergeCell ref="G12:G17"/>
    <mergeCell ref="H12:H17"/>
    <mergeCell ref="C13:F13"/>
    <mergeCell ref="C14:F14"/>
    <mergeCell ref="C15:F15"/>
    <mergeCell ref="C16:F16"/>
    <mergeCell ref="C17:F17"/>
    <mergeCell ref="G18:G29"/>
    <mergeCell ref="H18:H29"/>
    <mergeCell ref="I18:I29"/>
    <mergeCell ref="C19:F19"/>
    <mergeCell ref="C20:F20"/>
    <mergeCell ref="C21:F21"/>
    <mergeCell ref="C22:F22"/>
    <mergeCell ref="C23:F23"/>
    <mergeCell ref="C24:F24"/>
    <mergeCell ref="C25:F25"/>
    <mergeCell ref="C26:F26"/>
    <mergeCell ref="C27:F27"/>
    <mergeCell ref="C28:F28"/>
    <mergeCell ref="C29:F29"/>
    <mergeCell ref="C30:F30"/>
    <mergeCell ref="C31:F31"/>
    <mergeCell ref="A32:A34"/>
    <mergeCell ref="C32:F32"/>
    <mergeCell ref="A18:A29"/>
    <mergeCell ref="C18:F18"/>
    <mergeCell ref="G32:G34"/>
    <mergeCell ref="H32:H34"/>
    <mergeCell ref="I32:I34"/>
    <mergeCell ref="C33:F33"/>
    <mergeCell ref="C34:F34"/>
  </mergeCells>
  <pageMargins left="0.78740157480314965" right="0" top="0.19685039370078741" bottom="0" header="0" footer="0"/>
  <pageSetup paperSize="9" scale="8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5BD-030D-4B51-BD5B-C6277F1476EA}">
  <dimension ref="A1:X2834"/>
  <sheetViews>
    <sheetView tabSelected="1" topLeftCell="A2801" workbookViewId="0">
      <selection activeCell="F2832" sqref="F2832:F2834"/>
    </sheetView>
  </sheetViews>
  <sheetFormatPr defaultRowHeight="12.75"/>
  <cols>
    <col min="1" max="1" width="9.7109375" customWidth="1"/>
    <col min="2" max="2" width="15" customWidth="1"/>
    <col min="3" max="3" width="9.85546875" customWidth="1"/>
    <col min="4" max="4" width="10.28515625" customWidth="1"/>
    <col min="5" max="5" width="10.85546875" customWidth="1"/>
    <col min="6" max="6" width="9.140625" bestFit="1" customWidth="1"/>
    <col min="8" max="9" width="9.85546875" customWidth="1"/>
  </cols>
  <sheetData>
    <row r="1" spans="1:24" ht="15.75" customHeight="1">
      <c r="A1" s="128" t="s">
        <v>105</v>
      </c>
      <c r="B1" s="128" t="s">
        <v>106</v>
      </c>
      <c r="C1" s="128" t="s">
        <v>107</v>
      </c>
      <c r="D1" s="128" t="s">
        <v>108</v>
      </c>
      <c r="F1" s="284" t="s">
        <v>109</v>
      </c>
      <c r="M1" s="40"/>
      <c r="Q1" s="40"/>
      <c r="U1" s="40"/>
    </row>
    <row r="2" spans="1:24" ht="15.75" customHeight="1">
      <c r="A2" s="128"/>
      <c r="B2" s="128"/>
      <c r="C2" s="128"/>
      <c r="D2" s="128"/>
      <c r="F2" s="40"/>
      <c r="G2" s="40"/>
      <c r="H2" s="40"/>
      <c r="J2" s="40"/>
      <c r="K2" s="40"/>
      <c r="L2" s="40"/>
      <c r="N2" s="40"/>
      <c r="O2" s="40"/>
      <c r="P2" s="40"/>
      <c r="R2" s="40"/>
      <c r="S2" s="40"/>
      <c r="T2" s="40"/>
      <c r="V2" s="40"/>
      <c r="W2" s="40"/>
      <c r="X2" s="40"/>
    </row>
    <row r="3" spans="1:24" ht="15.75" customHeight="1">
      <c r="A3" t="s">
        <v>110</v>
      </c>
      <c r="B3" t="s">
        <v>111</v>
      </c>
      <c r="C3">
        <v>57.134999999999998</v>
      </c>
      <c r="D3">
        <v>-2.117</v>
      </c>
      <c r="F3">
        <v>13</v>
      </c>
      <c r="J3" s="40"/>
      <c r="K3" s="40"/>
      <c r="L3" s="40"/>
      <c r="N3" s="40"/>
      <c r="O3" s="40"/>
      <c r="P3" s="40"/>
      <c r="R3" s="40"/>
      <c r="S3" s="40"/>
      <c r="T3" s="40"/>
      <c r="V3" s="40"/>
      <c r="W3" s="40"/>
      <c r="X3" s="40"/>
    </row>
    <row r="4" spans="1:24" ht="15.75" customHeight="1">
      <c r="A4" t="s">
        <v>112</v>
      </c>
      <c r="B4" t="s">
        <v>111</v>
      </c>
      <c r="C4">
        <v>57.134999999999998</v>
      </c>
      <c r="D4">
        <v>-2.117</v>
      </c>
      <c r="F4">
        <v>13</v>
      </c>
      <c r="J4" s="40"/>
      <c r="K4" s="40"/>
      <c r="L4" s="40"/>
      <c r="N4" s="40"/>
      <c r="O4" s="40"/>
      <c r="P4" s="40"/>
      <c r="R4" s="40"/>
      <c r="S4" s="40"/>
      <c r="T4" s="40"/>
      <c r="V4" s="40"/>
      <c r="W4" s="40"/>
      <c r="X4" s="40"/>
    </row>
    <row r="5" spans="1:24" ht="15.75" customHeight="1">
      <c r="A5" t="s">
        <v>113</v>
      </c>
      <c r="B5" t="s">
        <v>111</v>
      </c>
      <c r="C5">
        <v>57.134999999999998</v>
      </c>
      <c r="D5">
        <v>-2.117</v>
      </c>
      <c r="F5">
        <v>13</v>
      </c>
      <c r="J5" s="40"/>
      <c r="K5" s="40"/>
      <c r="L5" s="40"/>
      <c r="N5" s="40"/>
      <c r="O5" s="40"/>
      <c r="P5" s="40"/>
      <c r="R5" s="40"/>
      <c r="S5" s="40"/>
      <c r="T5" s="40"/>
      <c r="V5" s="40"/>
      <c r="W5" s="40"/>
      <c r="X5" s="40"/>
    </row>
    <row r="6" spans="1:24" ht="15.75" customHeight="1">
      <c r="A6" t="s">
        <v>114</v>
      </c>
      <c r="B6" t="s">
        <v>111</v>
      </c>
      <c r="C6">
        <v>57.134999999999998</v>
      </c>
      <c r="D6">
        <v>-2.117</v>
      </c>
      <c r="F6">
        <v>13</v>
      </c>
      <c r="J6" s="40"/>
      <c r="K6" s="40"/>
      <c r="L6" s="40"/>
      <c r="N6" s="40"/>
      <c r="O6" s="40"/>
      <c r="P6" s="40"/>
      <c r="R6" s="40"/>
      <c r="S6" s="40"/>
      <c r="T6" s="40"/>
      <c r="V6" s="40"/>
      <c r="W6" s="40"/>
      <c r="X6" s="40"/>
    </row>
    <row r="7" spans="1:24" ht="15.75" customHeight="1">
      <c r="A7" t="s">
        <v>115</v>
      </c>
      <c r="B7" t="s">
        <v>111</v>
      </c>
      <c r="C7">
        <v>57.134999999999998</v>
      </c>
      <c r="D7">
        <v>-2.117</v>
      </c>
      <c r="F7">
        <v>13</v>
      </c>
      <c r="J7" s="40"/>
      <c r="K7" s="40"/>
      <c r="L7" s="40"/>
      <c r="N7" s="40"/>
      <c r="O7" s="40"/>
      <c r="P7" s="40"/>
      <c r="R7" s="40"/>
      <c r="S7" s="40"/>
      <c r="T7" s="40"/>
      <c r="V7" s="40"/>
      <c r="W7" s="40"/>
      <c r="X7" s="40"/>
    </row>
    <row r="8" spans="1:24" ht="15.75" customHeight="1">
      <c r="A8" t="s">
        <v>116</v>
      </c>
      <c r="B8" t="s">
        <v>111</v>
      </c>
      <c r="C8">
        <v>57.134999999999998</v>
      </c>
      <c r="D8">
        <v>-2.117</v>
      </c>
      <c r="F8">
        <v>13</v>
      </c>
      <c r="J8" s="40"/>
      <c r="K8" s="40"/>
      <c r="L8" s="40"/>
      <c r="N8" s="40"/>
      <c r="O8" s="40"/>
      <c r="P8" s="40"/>
      <c r="R8" s="40"/>
      <c r="S8" s="40"/>
      <c r="T8" s="40"/>
      <c r="V8" s="40"/>
      <c r="W8" s="40"/>
      <c r="X8" s="40"/>
    </row>
    <row r="9" spans="1:24" ht="15.75" customHeight="1">
      <c r="A9" t="s">
        <v>117</v>
      </c>
      <c r="B9" t="s">
        <v>111</v>
      </c>
      <c r="C9">
        <v>57.134999999999998</v>
      </c>
      <c r="D9">
        <v>-2.117</v>
      </c>
      <c r="F9">
        <v>13</v>
      </c>
      <c r="J9" s="40"/>
      <c r="K9" s="40"/>
      <c r="L9" s="40"/>
      <c r="N9" s="40"/>
      <c r="O9" s="40"/>
      <c r="P9" s="40"/>
      <c r="R9" s="40"/>
      <c r="S9" s="40"/>
      <c r="T9" s="40"/>
      <c r="V9" s="40"/>
      <c r="W9" s="40"/>
      <c r="X9" s="40"/>
    </row>
    <row r="10" spans="1:24" ht="15.75" customHeight="1">
      <c r="A10" t="s">
        <v>118</v>
      </c>
      <c r="B10" t="s">
        <v>111</v>
      </c>
      <c r="C10">
        <v>57.134999999999998</v>
      </c>
      <c r="D10">
        <v>-2.117</v>
      </c>
      <c r="F10">
        <v>13</v>
      </c>
      <c r="J10" s="40"/>
      <c r="K10" s="40"/>
      <c r="L10" s="40"/>
      <c r="N10" s="40"/>
      <c r="O10" s="40"/>
      <c r="P10" s="40"/>
      <c r="R10" s="40"/>
      <c r="S10" s="40"/>
      <c r="T10" s="40"/>
      <c r="V10" s="40"/>
      <c r="W10" s="40"/>
      <c r="X10" s="40"/>
    </row>
    <row r="11" spans="1:24" ht="15.75" customHeight="1">
      <c r="A11" t="s">
        <v>119</v>
      </c>
      <c r="B11" t="s">
        <v>111</v>
      </c>
      <c r="C11">
        <v>57.134999999999998</v>
      </c>
      <c r="D11">
        <v>-2.117</v>
      </c>
      <c r="F11">
        <v>13</v>
      </c>
      <c r="J11" s="40"/>
      <c r="K11" s="40"/>
      <c r="L11" s="40"/>
      <c r="N11" s="40"/>
      <c r="O11" s="40"/>
      <c r="P11" s="40"/>
      <c r="R11" s="40"/>
      <c r="S11" s="40"/>
      <c r="T11" s="40"/>
      <c r="V11" s="40"/>
      <c r="W11" s="40"/>
      <c r="X11" s="40"/>
    </row>
    <row r="12" spans="1:24">
      <c r="A12" t="s">
        <v>120</v>
      </c>
      <c r="B12" t="s">
        <v>111</v>
      </c>
      <c r="C12">
        <v>57.134999999999998</v>
      </c>
      <c r="D12">
        <v>-2.117</v>
      </c>
      <c r="F12">
        <v>13</v>
      </c>
    </row>
    <row r="13" spans="1:24">
      <c r="A13" t="s">
        <v>121</v>
      </c>
      <c r="B13" t="s">
        <v>111</v>
      </c>
      <c r="C13">
        <v>57.134999999999998</v>
      </c>
      <c r="D13">
        <v>-2.117</v>
      </c>
      <c r="F13">
        <v>13</v>
      </c>
    </row>
    <row r="14" spans="1:24">
      <c r="A14" t="s">
        <v>122</v>
      </c>
      <c r="B14" t="s">
        <v>111</v>
      </c>
      <c r="C14">
        <v>57.134999999999998</v>
      </c>
      <c r="D14">
        <v>-2.117</v>
      </c>
      <c r="F14">
        <v>13</v>
      </c>
    </row>
    <row r="15" spans="1:24">
      <c r="A15" t="s">
        <v>123</v>
      </c>
      <c r="B15" t="s">
        <v>111</v>
      </c>
      <c r="C15">
        <v>57.134999999999998</v>
      </c>
      <c r="D15">
        <v>-2.117</v>
      </c>
      <c r="F15">
        <v>13</v>
      </c>
    </row>
    <row r="16" spans="1:24">
      <c r="A16" t="s">
        <v>124</v>
      </c>
      <c r="B16" t="s">
        <v>111</v>
      </c>
      <c r="C16">
        <v>57.134999999999998</v>
      </c>
      <c r="D16">
        <v>-2.117</v>
      </c>
      <c r="F16">
        <v>13</v>
      </c>
    </row>
    <row r="17" spans="1:6">
      <c r="A17" t="s">
        <v>125</v>
      </c>
      <c r="B17" t="s">
        <v>111</v>
      </c>
      <c r="C17">
        <v>57.134999999999998</v>
      </c>
      <c r="D17">
        <v>-2.117</v>
      </c>
      <c r="F17">
        <v>13</v>
      </c>
    </row>
    <row r="18" spans="1:6">
      <c r="A18" t="s">
        <v>126</v>
      </c>
      <c r="B18" t="s">
        <v>111</v>
      </c>
      <c r="C18">
        <v>57.134999999999998</v>
      </c>
      <c r="D18">
        <v>-2.117</v>
      </c>
      <c r="F18">
        <v>13</v>
      </c>
    </row>
    <row r="19" spans="1:6">
      <c r="A19" t="s">
        <v>127</v>
      </c>
      <c r="B19" t="s">
        <v>111</v>
      </c>
      <c r="C19">
        <v>57.134999999999998</v>
      </c>
      <c r="D19">
        <v>-2.117</v>
      </c>
      <c r="F19">
        <v>13</v>
      </c>
    </row>
    <row r="20" spans="1:6">
      <c r="A20" t="s">
        <v>128</v>
      </c>
      <c r="B20" t="s">
        <v>111</v>
      </c>
      <c r="C20">
        <v>57.134999999999998</v>
      </c>
      <c r="D20">
        <v>-2.117</v>
      </c>
      <c r="F20">
        <v>13</v>
      </c>
    </row>
    <row r="21" spans="1:6">
      <c r="A21" t="s">
        <v>129</v>
      </c>
      <c r="B21" t="s">
        <v>111</v>
      </c>
      <c r="C21">
        <v>57.134999999999998</v>
      </c>
      <c r="D21">
        <v>-2.117</v>
      </c>
      <c r="F21">
        <v>13</v>
      </c>
    </row>
    <row r="22" spans="1:6">
      <c r="A22" t="s">
        <v>130</v>
      </c>
      <c r="B22" t="s">
        <v>111</v>
      </c>
      <c r="C22">
        <v>57.134999999999998</v>
      </c>
      <c r="D22">
        <v>-2.117</v>
      </c>
      <c r="F22">
        <v>13</v>
      </c>
    </row>
    <row r="23" spans="1:6">
      <c r="A23" t="s">
        <v>131</v>
      </c>
      <c r="B23" t="s">
        <v>111</v>
      </c>
      <c r="C23">
        <v>57.134999999999998</v>
      </c>
      <c r="D23">
        <v>-2.117</v>
      </c>
      <c r="F23">
        <v>13</v>
      </c>
    </row>
    <row r="24" spans="1:6">
      <c r="A24" t="s">
        <v>132</v>
      </c>
      <c r="B24" t="s">
        <v>111</v>
      </c>
      <c r="C24">
        <v>57.134999999999998</v>
      </c>
      <c r="D24">
        <v>-2.117</v>
      </c>
      <c r="F24">
        <v>13</v>
      </c>
    </row>
    <row r="25" spans="1:6">
      <c r="A25" t="s">
        <v>133</v>
      </c>
      <c r="B25" t="s">
        <v>111</v>
      </c>
      <c r="C25">
        <v>57.134999999999998</v>
      </c>
      <c r="D25">
        <v>-2.117</v>
      </c>
      <c r="F25">
        <v>13</v>
      </c>
    </row>
    <row r="26" spans="1:6">
      <c r="A26" t="s">
        <v>134</v>
      </c>
      <c r="B26" t="s">
        <v>111</v>
      </c>
      <c r="C26">
        <v>57.134999999999998</v>
      </c>
      <c r="D26">
        <v>-2.117</v>
      </c>
      <c r="F26">
        <v>13</v>
      </c>
    </row>
    <row r="27" spans="1:6">
      <c r="A27" t="s">
        <v>135</v>
      </c>
      <c r="B27" t="s">
        <v>111</v>
      </c>
      <c r="C27">
        <v>57.134999999999998</v>
      </c>
      <c r="D27">
        <v>-2.117</v>
      </c>
      <c r="F27">
        <v>13</v>
      </c>
    </row>
    <row r="28" spans="1:6">
      <c r="A28" t="s">
        <v>136</v>
      </c>
      <c r="B28" t="s">
        <v>111</v>
      </c>
      <c r="C28">
        <v>57.134999999999998</v>
      </c>
      <c r="D28">
        <v>-2.117</v>
      </c>
    </row>
    <row r="29" spans="1:6">
      <c r="A29" t="s">
        <v>137</v>
      </c>
      <c r="B29" t="s">
        <v>111</v>
      </c>
      <c r="C29">
        <v>57.134999999999998</v>
      </c>
      <c r="D29">
        <v>-2.117</v>
      </c>
    </row>
    <row r="30" spans="1:6">
      <c r="A30" t="s">
        <v>138</v>
      </c>
      <c r="B30" t="s">
        <v>111</v>
      </c>
      <c r="C30">
        <v>57.134999999999998</v>
      </c>
      <c r="D30">
        <v>-2.117</v>
      </c>
    </row>
    <row r="31" spans="1:6">
      <c r="A31" t="s">
        <v>139</v>
      </c>
      <c r="B31" t="s">
        <v>111</v>
      </c>
      <c r="C31">
        <v>57.134999999999998</v>
      </c>
      <c r="D31">
        <v>-2.117</v>
      </c>
    </row>
    <row r="32" spans="1:6">
      <c r="A32" t="s">
        <v>140</v>
      </c>
      <c r="B32" t="s">
        <v>111</v>
      </c>
      <c r="C32">
        <v>57.134999999999998</v>
      </c>
      <c r="D32">
        <v>-2.117</v>
      </c>
      <c r="F32">
        <v>14</v>
      </c>
    </row>
    <row r="33" spans="1:6">
      <c r="A33" t="s">
        <v>141</v>
      </c>
      <c r="B33" t="s">
        <v>111</v>
      </c>
      <c r="C33">
        <v>57.134999999999998</v>
      </c>
      <c r="D33">
        <v>-2.117</v>
      </c>
      <c r="F33">
        <v>14</v>
      </c>
    </row>
    <row r="34" spans="1:6">
      <c r="A34" t="s">
        <v>142</v>
      </c>
      <c r="B34" t="s">
        <v>111</v>
      </c>
      <c r="C34">
        <v>57.134999999999998</v>
      </c>
      <c r="D34">
        <v>-2.117</v>
      </c>
      <c r="F34">
        <v>14</v>
      </c>
    </row>
    <row r="35" spans="1:6">
      <c r="A35" t="s">
        <v>143</v>
      </c>
      <c r="B35" t="s">
        <v>111</v>
      </c>
      <c r="C35">
        <v>57.134999999999998</v>
      </c>
      <c r="D35">
        <v>-2.117</v>
      </c>
      <c r="F35">
        <v>14</v>
      </c>
    </row>
    <row r="36" spans="1:6">
      <c r="A36" t="s">
        <v>144</v>
      </c>
      <c r="B36" t="s">
        <v>111</v>
      </c>
      <c r="C36">
        <v>57.134999999999998</v>
      </c>
      <c r="D36">
        <v>-2.117</v>
      </c>
      <c r="F36">
        <v>14</v>
      </c>
    </row>
    <row r="37" spans="1:6">
      <c r="A37" t="s">
        <v>145</v>
      </c>
      <c r="B37" t="s">
        <v>111</v>
      </c>
      <c r="C37">
        <v>57.134999999999998</v>
      </c>
      <c r="D37">
        <v>-2.117</v>
      </c>
      <c r="F37">
        <v>14</v>
      </c>
    </row>
    <row r="38" spans="1:6">
      <c r="A38" t="s">
        <v>146</v>
      </c>
      <c r="B38" t="s">
        <v>111</v>
      </c>
      <c r="C38">
        <v>57.134999999999998</v>
      </c>
      <c r="D38">
        <v>-2.117</v>
      </c>
      <c r="F38">
        <v>14</v>
      </c>
    </row>
    <row r="39" spans="1:6">
      <c r="A39" t="s">
        <v>147</v>
      </c>
      <c r="B39" t="s">
        <v>111</v>
      </c>
      <c r="C39">
        <v>57.134999999999998</v>
      </c>
      <c r="D39">
        <v>-2.117</v>
      </c>
      <c r="F39">
        <v>14</v>
      </c>
    </row>
    <row r="40" spans="1:6">
      <c r="A40" t="s">
        <v>148</v>
      </c>
      <c r="B40" t="s">
        <v>111</v>
      </c>
      <c r="C40">
        <v>57.134999999999998</v>
      </c>
      <c r="D40">
        <v>-2.117</v>
      </c>
      <c r="F40">
        <v>14</v>
      </c>
    </row>
    <row r="41" spans="1:6">
      <c r="A41" t="s">
        <v>149</v>
      </c>
      <c r="B41" t="s">
        <v>111</v>
      </c>
      <c r="C41">
        <v>57.134999999999998</v>
      </c>
      <c r="D41">
        <v>-2.117</v>
      </c>
      <c r="F41">
        <v>14</v>
      </c>
    </row>
    <row r="42" spans="1:6">
      <c r="A42" t="s">
        <v>150</v>
      </c>
      <c r="B42" t="s">
        <v>111</v>
      </c>
      <c r="C42">
        <v>57.134999999999998</v>
      </c>
      <c r="D42">
        <v>-2.117</v>
      </c>
      <c r="F42">
        <v>14</v>
      </c>
    </row>
    <row r="43" spans="1:6">
      <c r="A43" t="s">
        <v>151</v>
      </c>
      <c r="B43" t="s">
        <v>111</v>
      </c>
      <c r="C43">
        <v>57.134999999999998</v>
      </c>
      <c r="D43">
        <v>-2.117</v>
      </c>
      <c r="F43">
        <v>14</v>
      </c>
    </row>
    <row r="44" spans="1:6">
      <c r="A44" t="s">
        <v>152</v>
      </c>
      <c r="B44" t="s">
        <v>111</v>
      </c>
      <c r="C44">
        <v>57.134999999999998</v>
      </c>
      <c r="D44">
        <v>-2.117</v>
      </c>
      <c r="F44">
        <v>14</v>
      </c>
    </row>
    <row r="45" spans="1:6">
      <c r="A45" t="s">
        <v>153</v>
      </c>
      <c r="B45" t="s">
        <v>111</v>
      </c>
      <c r="C45">
        <v>57.134999999999998</v>
      </c>
      <c r="D45">
        <v>-2.117</v>
      </c>
      <c r="F45">
        <v>14</v>
      </c>
    </row>
    <row r="46" spans="1:6">
      <c r="A46" t="s">
        <v>154</v>
      </c>
      <c r="B46" t="s">
        <v>111</v>
      </c>
      <c r="C46">
        <v>57.134999999999998</v>
      </c>
      <c r="D46">
        <v>-2.117</v>
      </c>
      <c r="F46">
        <v>14</v>
      </c>
    </row>
    <row r="47" spans="1:6">
      <c r="A47" t="s">
        <v>155</v>
      </c>
      <c r="B47" t="s">
        <v>111</v>
      </c>
      <c r="C47">
        <v>57.134999999999998</v>
      </c>
      <c r="D47">
        <v>-2.117</v>
      </c>
      <c r="F47">
        <v>14</v>
      </c>
    </row>
    <row r="48" spans="1:6">
      <c r="A48" t="s">
        <v>156</v>
      </c>
      <c r="B48" t="s">
        <v>111</v>
      </c>
      <c r="C48">
        <v>57.134999999999998</v>
      </c>
      <c r="D48">
        <v>-2.117</v>
      </c>
      <c r="F48">
        <v>14</v>
      </c>
    </row>
    <row r="49" spans="1:6">
      <c r="A49" t="s">
        <v>157</v>
      </c>
      <c r="B49" t="s">
        <v>111</v>
      </c>
      <c r="C49">
        <v>57.134999999999998</v>
      </c>
      <c r="D49">
        <v>-2.117</v>
      </c>
      <c r="F49">
        <v>14</v>
      </c>
    </row>
    <row r="50" spans="1:6">
      <c r="A50" t="s">
        <v>158</v>
      </c>
      <c r="B50" t="s">
        <v>111</v>
      </c>
      <c r="C50">
        <v>57.134999999999998</v>
      </c>
      <c r="D50">
        <v>-2.117</v>
      </c>
      <c r="F50">
        <v>14</v>
      </c>
    </row>
    <row r="51" spans="1:6">
      <c r="A51" t="s">
        <v>159</v>
      </c>
      <c r="B51" t="s">
        <v>111</v>
      </c>
      <c r="C51">
        <v>57.134999999999998</v>
      </c>
      <c r="D51">
        <v>-2.117</v>
      </c>
      <c r="F51">
        <v>14</v>
      </c>
    </row>
    <row r="52" spans="1:6">
      <c r="A52" t="s">
        <v>160</v>
      </c>
      <c r="B52" t="s">
        <v>111</v>
      </c>
      <c r="C52">
        <v>57.134999999999998</v>
      </c>
      <c r="D52">
        <v>-2.117</v>
      </c>
      <c r="F52">
        <v>14</v>
      </c>
    </row>
    <row r="53" spans="1:6">
      <c r="A53" t="s">
        <v>161</v>
      </c>
      <c r="B53" t="s">
        <v>111</v>
      </c>
      <c r="C53">
        <v>57.134999999999998</v>
      </c>
      <c r="D53">
        <v>-2.117</v>
      </c>
      <c r="F53">
        <v>14</v>
      </c>
    </row>
    <row r="54" spans="1:6">
      <c r="A54" t="s">
        <v>162</v>
      </c>
      <c r="B54" t="s">
        <v>111</v>
      </c>
      <c r="C54">
        <v>57.134999999999998</v>
      </c>
      <c r="D54">
        <v>-2.117</v>
      </c>
      <c r="F54">
        <v>14</v>
      </c>
    </row>
    <row r="55" spans="1:6">
      <c r="A55" t="s">
        <v>163</v>
      </c>
      <c r="B55" t="s">
        <v>111</v>
      </c>
      <c r="C55">
        <v>57.134999999999998</v>
      </c>
      <c r="D55">
        <v>-2.117</v>
      </c>
      <c r="F55">
        <v>14</v>
      </c>
    </row>
    <row r="56" spans="1:6">
      <c r="A56" t="s">
        <v>164</v>
      </c>
      <c r="B56" t="s">
        <v>111</v>
      </c>
      <c r="C56">
        <v>57.134999999999998</v>
      </c>
      <c r="D56">
        <v>-2.117</v>
      </c>
      <c r="F56">
        <v>14</v>
      </c>
    </row>
    <row r="57" spans="1:6">
      <c r="A57" t="s">
        <v>165</v>
      </c>
      <c r="B57" t="s">
        <v>111</v>
      </c>
      <c r="C57">
        <v>57.134999999999998</v>
      </c>
      <c r="D57">
        <v>-2.117</v>
      </c>
      <c r="F57">
        <v>14</v>
      </c>
    </row>
    <row r="58" spans="1:6">
      <c r="A58" t="s">
        <v>166</v>
      </c>
      <c r="B58" t="s">
        <v>111</v>
      </c>
      <c r="C58">
        <v>57.134999999999998</v>
      </c>
      <c r="D58">
        <v>-2.117</v>
      </c>
      <c r="F58">
        <v>14</v>
      </c>
    </row>
    <row r="59" spans="1:6">
      <c r="A59" t="s">
        <v>167</v>
      </c>
      <c r="B59" t="s">
        <v>111</v>
      </c>
      <c r="C59">
        <v>57.134999999999998</v>
      </c>
      <c r="D59">
        <v>-2.117</v>
      </c>
    </row>
    <row r="60" spans="1:6">
      <c r="A60" t="s">
        <v>168</v>
      </c>
      <c r="B60" t="s">
        <v>111</v>
      </c>
      <c r="C60">
        <v>57.134999999999998</v>
      </c>
      <c r="D60">
        <v>-2.117</v>
      </c>
    </row>
    <row r="61" spans="1:6">
      <c r="A61" t="s">
        <v>169</v>
      </c>
      <c r="B61" t="s">
        <v>111</v>
      </c>
      <c r="C61">
        <v>57.134999999999998</v>
      </c>
      <c r="D61">
        <v>-2.117</v>
      </c>
    </row>
    <row r="62" spans="1:6">
      <c r="A62" t="s">
        <v>170</v>
      </c>
      <c r="B62" t="s">
        <v>111</v>
      </c>
      <c r="C62">
        <v>57.134999999999998</v>
      </c>
      <c r="D62">
        <v>-2.117</v>
      </c>
    </row>
    <row r="63" spans="1:6">
      <c r="A63" t="s">
        <v>171</v>
      </c>
      <c r="B63" t="s">
        <v>111</v>
      </c>
      <c r="C63">
        <v>57.134999999999998</v>
      </c>
      <c r="D63">
        <v>-2.117</v>
      </c>
    </row>
    <row r="64" spans="1:6">
      <c r="A64" t="s">
        <v>172</v>
      </c>
      <c r="B64" t="s">
        <v>111</v>
      </c>
      <c r="C64">
        <v>57.134999999999998</v>
      </c>
      <c r="D64">
        <v>-2.117</v>
      </c>
    </row>
    <row r="65" spans="1:4">
      <c r="A65" t="s">
        <v>173</v>
      </c>
      <c r="B65" t="s">
        <v>111</v>
      </c>
      <c r="C65">
        <v>57.134999999999998</v>
      </c>
      <c r="D65">
        <v>-2.117</v>
      </c>
    </row>
    <row r="66" spans="1:4">
      <c r="A66" t="s">
        <v>174</v>
      </c>
      <c r="B66" t="s">
        <v>111</v>
      </c>
      <c r="C66">
        <v>57.134999999999998</v>
      </c>
      <c r="D66">
        <v>-2.117</v>
      </c>
    </row>
    <row r="67" spans="1:4">
      <c r="A67" t="s">
        <v>175</v>
      </c>
      <c r="B67" t="s">
        <v>111</v>
      </c>
      <c r="C67">
        <v>57.134999999999998</v>
      </c>
      <c r="D67">
        <v>-2.117</v>
      </c>
    </row>
    <row r="68" spans="1:4">
      <c r="A68" t="s">
        <v>176</v>
      </c>
      <c r="B68" t="s">
        <v>111</v>
      </c>
      <c r="C68">
        <v>57.134999999999998</v>
      </c>
      <c r="D68">
        <v>-2.117</v>
      </c>
    </row>
    <row r="69" spans="1:4">
      <c r="A69" t="s">
        <v>177</v>
      </c>
      <c r="B69" t="s">
        <v>111</v>
      </c>
      <c r="C69">
        <v>57.134999999999998</v>
      </c>
      <c r="D69">
        <v>-2.117</v>
      </c>
    </row>
    <row r="70" spans="1:4">
      <c r="A70" t="s">
        <v>178</v>
      </c>
      <c r="B70" t="s">
        <v>111</v>
      </c>
      <c r="C70">
        <v>57.134999999999998</v>
      </c>
      <c r="D70">
        <v>-2.117</v>
      </c>
    </row>
    <row r="71" spans="1:4">
      <c r="A71" t="s">
        <v>179</v>
      </c>
      <c r="B71" t="s">
        <v>111</v>
      </c>
      <c r="C71">
        <v>57.134999999999998</v>
      </c>
      <c r="D71">
        <v>-2.117</v>
      </c>
    </row>
    <row r="72" spans="1:4">
      <c r="A72" t="s">
        <v>180</v>
      </c>
      <c r="B72" t="s">
        <v>111</v>
      </c>
      <c r="C72">
        <v>57.134999999999998</v>
      </c>
      <c r="D72">
        <v>-2.117</v>
      </c>
    </row>
    <row r="73" spans="1:4">
      <c r="A73" t="s">
        <v>181</v>
      </c>
      <c r="B73" t="s">
        <v>111</v>
      </c>
      <c r="C73">
        <v>57.134999999999998</v>
      </c>
      <c r="D73">
        <v>-2.117</v>
      </c>
    </row>
    <row r="74" spans="1:4">
      <c r="A74" t="s">
        <v>182</v>
      </c>
      <c r="B74" t="s">
        <v>111</v>
      </c>
      <c r="C74">
        <v>57.134999999999998</v>
      </c>
      <c r="D74">
        <v>-2.117</v>
      </c>
    </row>
    <row r="75" spans="1:4">
      <c r="A75" t="s">
        <v>183</v>
      </c>
      <c r="B75" t="s">
        <v>111</v>
      </c>
      <c r="C75">
        <v>57.134999999999998</v>
      </c>
      <c r="D75">
        <v>-2.117</v>
      </c>
    </row>
    <row r="76" spans="1:4">
      <c r="A76" t="s">
        <v>184</v>
      </c>
      <c r="B76" t="s">
        <v>111</v>
      </c>
      <c r="C76">
        <v>57.134999999999998</v>
      </c>
      <c r="D76">
        <v>-2.117</v>
      </c>
    </row>
    <row r="77" spans="1:4">
      <c r="A77" t="s">
        <v>185</v>
      </c>
      <c r="B77" t="s">
        <v>111</v>
      </c>
      <c r="C77">
        <v>57.134999999999998</v>
      </c>
      <c r="D77">
        <v>-2.117</v>
      </c>
    </row>
    <row r="78" spans="1:4">
      <c r="A78" t="s">
        <v>186</v>
      </c>
      <c r="B78" t="s">
        <v>111</v>
      </c>
      <c r="C78">
        <v>57.134999999999998</v>
      </c>
      <c r="D78">
        <v>-2.117</v>
      </c>
    </row>
    <row r="79" spans="1:4">
      <c r="A79" t="s">
        <v>187</v>
      </c>
      <c r="B79" t="s">
        <v>111</v>
      </c>
      <c r="C79">
        <v>57.134999999999998</v>
      </c>
      <c r="D79">
        <v>-2.117</v>
      </c>
    </row>
    <row r="80" spans="1:4">
      <c r="A80" t="s">
        <v>188</v>
      </c>
      <c r="B80" t="s">
        <v>111</v>
      </c>
      <c r="C80">
        <v>57.134999999999998</v>
      </c>
      <c r="D80">
        <v>-2.117</v>
      </c>
    </row>
    <row r="81" spans="1:4">
      <c r="A81" t="s">
        <v>189</v>
      </c>
      <c r="B81" t="s">
        <v>111</v>
      </c>
      <c r="C81">
        <v>57.134999999999998</v>
      </c>
      <c r="D81">
        <v>-2.117</v>
      </c>
    </row>
    <row r="82" spans="1:4">
      <c r="A82" t="s">
        <v>190</v>
      </c>
      <c r="B82" t="s">
        <v>111</v>
      </c>
      <c r="C82">
        <v>57.134999999999998</v>
      </c>
      <c r="D82">
        <v>-2.117</v>
      </c>
    </row>
    <row r="83" spans="1:4">
      <c r="A83" t="s">
        <v>191</v>
      </c>
      <c r="B83" t="s">
        <v>111</v>
      </c>
      <c r="C83">
        <v>57.134999999999998</v>
      </c>
      <c r="D83">
        <v>-2.117</v>
      </c>
    </row>
    <row r="84" spans="1:4">
      <c r="A84" t="s">
        <v>192</v>
      </c>
      <c r="B84" t="s">
        <v>111</v>
      </c>
      <c r="C84">
        <v>57.134999999999998</v>
      </c>
      <c r="D84">
        <v>-2.117</v>
      </c>
    </row>
    <row r="85" spans="1:4">
      <c r="A85" t="s">
        <v>193</v>
      </c>
      <c r="B85" t="s">
        <v>111</v>
      </c>
      <c r="C85">
        <v>57.134999999999998</v>
      </c>
      <c r="D85">
        <v>-2.117</v>
      </c>
    </row>
    <row r="86" spans="1:4">
      <c r="A86" t="s">
        <v>194</v>
      </c>
      <c r="B86" t="s">
        <v>111</v>
      </c>
      <c r="C86">
        <v>57.134999999999998</v>
      </c>
      <c r="D86">
        <v>-2.117</v>
      </c>
    </row>
    <row r="87" spans="1:4">
      <c r="A87" t="s">
        <v>195</v>
      </c>
      <c r="B87" t="s">
        <v>111</v>
      </c>
      <c r="C87">
        <v>57.134999999999998</v>
      </c>
      <c r="D87">
        <v>-2.117</v>
      </c>
    </row>
    <row r="88" spans="1:4">
      <c r="A88" t="s">
        <v>196</v>
      </c>
      <c r="B88" t="s">
        <v>111</v>
      </c>
      <c r="C88">
        <v>57.134999999999998</v>
      </c>
      <c r="D88">
        <v>-2.117</v>
      </c>
    </row>
    <row r="89" spans="1:4">
      <c r="A89" t="s">
        <v>197</v>
      </c>
      <c r="B89" t="s">
        <v>111</v>
      </c>
      <c r="C89">
        <v>57.134999999999998</v>
      </c>
      <c r="D89">
        <v>-2.117</v>
      </c>
    </row>
    <row r="90" spans="1:4">
      <c r="A90" t="s">
        <v>198</v>
      </c>
      <c r="B90" t="s">
        <v>111</v>
      </c>
      <c r="C90">
        <v>57.134999999999998</v>
      </c>
      <c r="D90">
        <v>-2.117</v>
      </c>
    </row>
    <row r="91" spans="1:4">
      <c r="A91" t="s">
        <v>199</v>
      </c>
      <c r="B91" t="s">
        <v>111</v>
      </c>
      <c r="C91">
        <v>57.134999999999998</v>
      </c>
      <c r="D91">
        <v>-2.117</v>
      </c>
    </row>
    <row r="92" spans="1:4">
      <c r="A92" t="s">
        <v>200</v>
      </c>
      <c r="B92" t="s">
        <v>111</v>
      </c>
      <c r="C92">
        <v>57.134999999999998</v>
      </c>
      <c r="D92">
        <v>-2.117</v>
      </c>
    </row>
    <row r="93" spans="1:4">
      <c r="A93" t="s">
        <v>201</v>
      </c>
      <c r="B93" t="s">
        <v>111</v>
      </c>
      <c r="C93">
        <v>57.134999999999998</v>
      </c>
      <c r="D93">
        <v>-2.117</v>
      </c>
    </row>
    <row r="94" spans="1:4">
      <c r="A94" t="s">
        <v>202</v>
      </c>
      <c r="B94" t="s">
        <v>111</v>
      </c>
      <c r="C94">
        <v>57.134999999999998</v>
      </c>
      <c r="D94">
        <v>-2.117</v>
      </c>
    </row>
    <row r="95" spans="1:4">
      <c r="A95" t="s">
        <v>203</v>
      </c>
      <c r="B95" t="s">
        <v>111</v>
      </c>
      <c r="C95">
        <v>57.134999999999998</v>
      </c>
      <c r="D95">
        <v>-2.117</v>
      </c>
    </row>
    <row r="96" spans="1:4">
      <c r="A96" t="s">
        <v>204</v>
      </c>
      <c r="B96" t="s">
        <v>111</v>
      </c>
      <c r="C96">
        <v>57.134999999999998</v>
      </c>
      <c r="D96">
        <v>-2.117</v>
      </c>
    </row>
    <row r="97" spans="1:4">
      <c r="A97" t="s">
        <v>205</v>
      </c>
      <c r="B97" t="s">
        <v>111</v>
      </c>
      <c r="C97">
        <v>57.134999999999998</v>
      </c>
      <c r="D97">
        <v>-2.117</v>
      </c>
    </row>
    <row r="98" spans="1:4">
      <c r="A98" t="s">
        <v>206</v>
      </c>
      <c r="B98" t="s">
        <v>111</v>
      </c>
      <c r="C98">
        <v>57.134999999999998</v>
      </c>
      <c r="D98">
        <v>-2.117</v>
      </c>
    </row>
    <row r="99" spans="1:4">
      <c r="A99" t="s">
        <v>207</v>
      </c>
      <c r="B99" t="s">
        <v>111</v>
      </c>
      <c r="C99">
        <v>57.134999999999998</v>
      </c>
      <c r="D99">
        <v>-2.117</v>
      </c>
    </row>
    <row r="100" spans="1:4">
      <c r="A100" t="s">
        <v>208</v>
      </c>
      <c r="B100" t="s">
        <v>111</v>
      </c>
      <c r="C100">
        <v>57.134999999999998</v>
      </c>
      <c r="D100">
        <v>-2.117</v>
      </c>
    </row>
    <row r="101" spans="1:4">
      <c r="A101" t="s">
        <v>209</v>
      </c>
      <c r="B101" t="s">
        <v>111</v>
      </c>
      <c r="C101">
        <v>57.134999999999998</v>
      </c>
      <c r="D101">
        <v>-2.117</v>
      </c>
    </row>
    <row r="102" spans="1:4">
      <c r="A102" t="s">
        <v>210</v>
      </c>
      <c r="B102" t="s">
        <v>111</v>
      </c>
      <c r="C102">
        <v>57.134999999999998</v>
      </c>
      <c r="D102">
        <v>-2.117</v>
      </c>
    </row>
    <row r="103" spans="1:4">
      <c r="A103" t="s">
        <v>211</v>
      </c>
      <c r="B103" t="s">
        <v>111</v>
      </c>
      <c r="C103">
        <v>57.134999999999998</v>
      </c>
      <c r="D103">
        <v>-2.117</v>
      </c>
    </row>
    <row r="104" spans="1:4">
      <c r="A104" t="s">
        <v>212</v>
      </c>
      <c r="B104" t="s">
        <v>111</v>
      </c>
      <c r="C104">
        <v>57.134999999999998</v>
      </c>
      <c r="D104">
        <v>-2.117</v>
      </c>
    </row>
    <row r="105" spans="1:4">
      <c r="A105" t="s">
        <v>213</v>
      </c>
      <c r="B105" t="s">
        <v>111</v>
      </c>
      <c r="C105">
        <v>57.134999999999998</v>
      </c>
      <c r="D105">
        <v>-2.117</v>
      </c>
    </row>
    <row r="106" spans="1:4">
      <c r="A106" t="s">
        <v>214</v>
      </c>
      <c r="B106" t="s">
        <v>111</v>
      </c>
      <c r="C106">
        <v>57.134999999999998</v>
      </c>
      <c r="D106">
        <v>-2.117</v>
      </c>
    </row>
    <row r="107" spans="1:4">
      <c r="A107" t="s">
        <v>215</v>
      </c>
      <c r="B107" t="s">
        <v>111</v>
      </c>
      <c r="C107">
        <v>57.134999999999998</v>
      </c>
      <c r="D107">
        <v>-2.117</v>
      </c>
    </row>
    <row r="108" spans="1:4">
      <c r="A108" t="s">
        <v>216</v>
      </c>
      <c r="B108" t="s">
        <v>111</v>
      </c>
      <c r="C108">
        <v>57.134999999999998</v>
      </c>
      <c r="D108">
        <v>-2.117</v>
      </c>
    </row>
    <row r="109" spans="1:4">
      <c r="A109" t="s">
        <v>217</v>
      </c>
      <c r="B109" t="s">
        <v>111</v>
      </c>
      <c r="C109">
        <v>57.134999999999998</v>
      </c>
      <c r="D109">
        <v>-2.117</v>
      </c>
    </row>
    <row r="110" spans="1:4">
      <c r="A110" t="s">
        <v>218</v>
      </c>
      <c r="B110" t="s">
        <v>111</v>
      </c>
      <c r="C110">
        <v>57.134999999999998</v>
      </c>
      <c r="D110">
        <v>-2.117</v>
      </c>
    </row>
    <row r="111" spans="1:4">
      <c r="A111" t="s">
        <v>219</v>
      </c>
      <c r="B111" t="s">
        <v>111</v>
      </c>
      <c r="C111">
        <v>57.134999999999998</v>
      </c>
      <c r="D111">
        <v>-2.117</v>
      </c>
    </row>
    <row r="112" spans="1:4">
      <c r="A112" t="s">
        <v>220</v>
      </c>
      <c r="B112" t="s">
        <v>111</v>
      </c>
      <c r="C112">
        <v>57.134999999999998</v>
      </c>
      <c r="D112">
        <v>-2.117</v>
      </c>
    </row>
    <row r="113" spans="1:12">
      <c r="A113" t="s">
        <v>221</v>
      </c>
      <c r="B113" t="s">
        <v>111</v>
      </c>
      <c r="C113">
        <v>57.134999999999998</v>
      </c>
      <c r="D113">
        <v>-2.117</v>
      </c>
    </row>
    <row r="114" spans="1:12">
      <c r="A114" t="s">
        <v>222</v>
      </c>
      <c r="B114" t="s">
        <v>111</v>
      </c>
      <c r="C114">
        <v>57.134999999999998</v>
      </c>
      <c r="D114">
        <v>-2.117</v>
      </c>
    </row>
    <row r="115" spans="1:12">
      <c r="A115" t="s">
        <v>223</v>
      </c>
      <c r="B115" t="s">
        <v>111</v>
      </c>
      <c r="C115">
        <v>57.134999999999998</v>
      </c>
      <c r="D115">
        <v>-2.117</v>
      </c>
    </row>
    <row r="116" spans="1:12">
      <c r="A116" t="s">
        <v>224</v>
      </c>
      <c r="B116" t="s">
        <v>111</v>
      </c>
      <c r="C116">
        <v>57.134999999999998</v>
      </c>
      <c r="D116">
        <v>-2.117</v>
      </c>
    </row>
    <row r="117" spans="1:12">
      <c r="A117" t="s">
        <v>225</v>
      </c>
      <c r="B117" t="s">
        <v>111</v>
      </c>
      <c r="C117">
        <v>57.134999999999998</v>
      </c>
      <c r="D117">
        <v>-2.117</v>
      </c>
    </row>
    <row r="118" spans="1:12">
      <c r="A118" t="s">
        <v>226</v>
      </c>
      <c r="B118" t="s">
        <v>111</v>
      </c>
      <c r="C118">
        <v>57.134999999999998</v>
      </c>
      <c r="D118">
        <v>-2.117</v>
      </c>
    </row>
    <row r="119" spans="1:12">
      <c r="A119" t="s">
        <v>227</v>
      </c>
      <c r="B119" t="s">
        <v>111</v>
      </c>
      <c r="C119">
        <v>57.134999999999998</v>
      </c>
      <c r="D119">
        <v>-2.117</v>
      </c>
    </row>
    <row r="120" spans="1:12">
      <c r="A120" t="s">
        <v>228</v>
      </c>
      <c r="B120" t="s">
        <v>111</v>
      </c>
      <c r="C120">
        <v>57.134999999999998</v>
      </c>
      <c r="D120">
        <v>-2.117</v>
      </c>
    </row>
    <row r="121" spans="1:12">
      <c r="A121" t="s">
        <v>229</v>
      </c>
      <c r="B121" t="s">
        <v>111</v>
      </c>
      <c r="C121">
        <v>57.134999999999998</v>
      </c>
      <c r="D121">
        <v>-2.117</v>
      </c>
    </row>
    <row r="122" spans="1:12">
      <c r="A122" t="s">
        <v>230</v>
      </c>
      <c r="B122" t="s">
        <v>111</v>
      </c>
      <c r="C122">
        <v>57.134999999999998</v>
      </c>
      <c r="D122">
        <v>-2.117</v>
      </c>
    </row>
    <row r="123" spans="1:12">
      <c r="A123" t="s">
        <v>231</v>
      </c>
      <c r="B123" t="s">
        <v>111</v>
      </c>
      <c r="C123">
        <v>57.134999999999998</v>
      </c>
      <c r="D123">
        <v>-2.117</v>
      </c>
    </row>
    <row r="124" spans="1:12" ht="15">
      <c r="A124" t="s">
        <v>232</v>
      </c>
      <c r="B124" t="s">
        <v>233</v>
      </c>
      <c r="C124">
        <v>52.436</v>
      </c>
      <c r="D124">
        <v>-1.774</v>
      </c>
      <c r="F124">
        <v>2</v>
      </c>
      <c r="J124" s="265"/>
      <c r="K124" s="265"/>
      <c r="L124" s="265"/>
    </row>
    <row r="125" spans="1:12" ht="15">
      <c r="A125" t="s">
        <v>234</v>
      </c>
      <c r="B125" t="s">
        <v>233</v>
      </c>
      <c r="C125">
        <v>52.38</v>
      </c>
      <c r="D125">
        <v>-1.7430000000000001</v>
      </c>
      <c r="F125">
        <v>2</v>
      </c>
      <c r="J125" s="265"/>
      <c r="K125" s="265"/>
      <c r="L125" s="265"/>
    </row>
    <row r="126" spans="1:12" ht="15">
      <c r="A126" t="s">
        <v>235</v>
      </c>
      <c r="B126" t="s">
        <v>233</v>
      </c>
      <c r="C126">
        <v>52.350999999999999</v>
      </c>
      <c r="D126">
        <v>-1.7909999999999999</v>
      </c>
      <c r="F126">
        <v>2</v>
      </c>
      <c r="J126" s="265"/>
      <c r="K126" s="265"/>
      <c r="L126" s="265"/>
    </row>
    <row r="127" spans="1:12" ht="15">
      <c r="A127" t="s">
        <v>236</v>
      </c>
      <c r="B127" t="s">
        <v>233</v>
      </c>
      <c r="C127">
        <v>52.284999999999997</v>
      </c>
      <c r="D127">
        <v>-1.7789999999999999</v>
      </c>
      <c r="F127">
        <v>2</v>
      </c>
      <c r="J127" s="265"/>
      <c r="K127" s="265"/>
      <c r="L127" s="265"/>
    </row>
    <row r="128" spans="1:12" ht="15">
      <c r="A128" t="s">
        <v>237</v>
      </c>
      <c r="B128" t="s">
        <v>233</v>
      </c>
      <c r="C128">
        <v>52.252000000000002</v>
      </c>
      <c r="D128">
        <v>-1.96</v>
      </c>
      <c r="F128">
        <v>2</v>
      </c>
      <c r="J128" s="265"/>
      <c r="K128" s="265"/>
      <c r="L128" s="265"/>
    </row>
    <row r="129" spans="1:12" ht="15">
      <c r="A129" t="s">
        <v>238</v>
      </c>
      <c r="B129" t="s">
        <v>233</v>
      </c>
      <c r="C129">
        <v>52.298999999999999</v>
      </c>
      <c r="D129">
        <v>-1.954</v>
      </c>
      <c r="F129">
        <v>2</v>
      </c>
      <c r="J129" s="265"/>
      <c r="K129" s="265"/>
      <c r="L129" s="265"/>
    </row>
    <row r="130" spans="1:12" ht="15">
      <c r="A130" t="s">
        <v>239</v>
      </c>
      <c r="B130" t="s">
        <v>233</v>
      </c>
      <c r="C130">
        <v>52.302999999999997</v>
      </c>
      <c r="D130">
        <v>-1.9139999999999999</v>
      </c>
      <c r="F130">
        <v>2</v>
      </c>
      <c r="J130" s="265"/>
      <c r="K130" s="265"/>
      <c r="L130" s="265"/>
    </row>
    <row r="131" spans="1:12">
      <c r="A131" t="s">
        <v>240</v>
      </c>
      <c r="B131" t="s">
        <v>241</v>
      </c>
      <c r="C131">
        <v>51.390999999999998</v>
      </c>
      <c r="D131">
        <v>-2.36</v>
      </c>
      <c r="F131">
        <v>5</v>
      </c>
    </row>
    <row r="132" spans="1:12">
      <c r="A132" t="s">
        <v>242</v>
      </c>
      <c r="B132" t="s">
        <v>241</v>
      </c>
      <c r="C132">
        <v>51.113</v>
      </c>
      <c r="D132">
        <v>-2.4460000000000002</v>
      </c>
      <c r="F132">
        <v>5</v>
      </c>
    </row>
    <row r="133" spans="1:12">
      <c r="A133" t="s">
        <v>243</v>
      </c>
      <c r="B133" t="s">
        <v>241</v>
      </c>
      <c r="C133">
        <v>51.235999999999997</v>
      </c>
      <c r="D133">
        <v>-2.3250000000000002</v>
      </c>
      <c r="F133">
        <v>5</v>
      </c>
    </row>
    <row r="134" spans="1:12">
      <c r="A134" t="s">
        <v>244</v>
      </c>
      <c r="B134" t="s">
        <v>241</v>
      </c>
      <c r="C134">
        <v>51.170999999999999</v>
      </c>
      <c r="D134">
        <v>-2.1869999999999998</v>
      </c>
      <c r="F134">
        <v>5</v>
      </c>
    </row>
    <row r="135" spans="1:12">
      <c r="A135" t="s">
        <v>245</v>
      </c>
      <c r="B135" t="s">
        <v>241</v>
      </c>
      <c r="C135">
        <v>51.262</v>
      </c>
      <c r="D135">
        <v>-2.1789999999999998</v>
      </c>
      <c r="F135">
        <v>5</v>
      </c>
    </row>
    <row r="136" spans="1:12">
      <c r="A136" t="s">
        <v>246</v>
      </c>
      <c r="B136" t="s">
        <v>241</v>
      </c>
      <c r="C136">
        <v>51.317999999999998</v>
      </c>
      <c r="D136">
        <v>-2.2010000000000001</v>
      </c>
      <c r="F136">
        <v>5</v>
      </c>
    </row>
    <row r="137" spans="1:12">
      <c r="A137" t="s">
        <v>247</v>
      </c>
      <c r="B137" t="s">
        <v>241</v>
      </c>
      <c r="C137">
        <v>51.350999999999999</v>
      </c>
      <c r="D137">
        <v>-2.2650000000000001</v>
      </c>
      <c r="F137">
        <v>5</v>
      </c>
    </row>
    <row r="138" spans="1:12">
      <c r="A138" t="s">
        <v>248</v>
      </c>
      <c r="B138" t="s">
        <v>241</v>
      </c>
      <c r="C138">
        <v>51.125</v>
      </c>
      <c r="D138">
        <v>-2.7429999999999999</v>
      </c>
      <c r="F138">
        <v>5</v>
      </c>
    </row>
    <row r="139" spans="1:12">
      <c r="A139" t="s">
        <v>249</v>
      </c>
      <c r="B139" t="s">
        <v>241</v>
      </c>
      <c r="C139">
        <v>51.36</v>
      </c>
      <c r="D139">
        <v>-2.3769999999999998</v>
      </c>
      <c r="F139">
        <v>5</v>
      </c>
    </row>
    <row r="140" spans="1:12">
      <c r="A140" t="s">
        <v>250</v>
      </c>
      <c r="B140" t="s">
        <v>241</v>
      </c>
      <c r="C140">
        <v>50.938000000000002</v>
      </c>
      <c r="D140">
        <v>-2.6419999999999999</v>
      </c>
      <c r="F140">
        <v>5</v>
      </c>
    </row>
    <row r="141" spans="1:12">
      <c r="A141" t="s">
        <v>251</v>
      </c>
      <c r="B141" t="s">
        <v>241</v>
      </c>
      <c r="C141">
        <v>50.951000000000001</v>
      </c>
      <c r="D141">
        <v>-2.633</v>
      </c>
      <c r="F141">
        <v>5</v>
      </c>
    </row>
    <row r="142" spans="1:12">
      <c r="A142" t="s">
        <v>252</v>
      </c>
      <c r="B142" t="s">
        <v>241</v>
      </c>
      <c r="C142">
        <v>50.968000000000004</v>
      </c>
      <c r="D142">
        <v>-2.637</v>
      </c>
      <c r="F142">
        <v>5</v>
      </c>
    </row>
    <row r="143" spans="1:12">
      <c r="A143" t="s">
        <v>253</v>
      </c>
      <c r="B143" t="s">
        <v>241</v>
      </c>
      <c r="C143">
        <v>51.274999999999999</v>
      </c>
      <c r="D143">
        <v>-2.4729999999999999</v>
      </c>
      <c r="F143">
        <v>5</v>
      </c>
    </row>
    <row r="144" spans="1:12">
      <c r="A144" t="s">
        <v>254</v>
      </c>
      <c r="B144" t="s">
        <v>241</v>
      </c>
      <c r="C144">
        <v>51.170999999999999</v>
      </c>
      <c r="D144">
        <v>-2.5310000000000001</v>
      </c>
      <c r="F144">
        <v>5</v>
      </c>
    </row>
    <row r="145" spans="1:6">
      <c r="A145" t="s">
        <v>255</v>
      </c>
      <c r="B145" t="s">
        <v>241</v>
      </c>
      <c r="C145">
        <v>51.212000000000003</v>
      </c>
      <c r="D145">
        <v>-2.653</v>
      </c>
      <c r="F145">
        <v>5</v>
      </c>
    </row>
    <row r="146" spans="1:6">
      <c r="A146" t="s">
        <v>256</v>
      </c>
      <c r="B146" t="s">
        <v>241</v>
      </c>
      <c r="C146">
        <v>51.140999999999998</v>
      </c>
      <c r="D146">
        <v>-2.7050000000000001</v>
      </c>
      <c r="F146">
        <v>5</v>
      </c>
    </row>
    <row r="147" spans="1:6">
      <c r="A147" t="s">
        <v>257</v>
      </c>
      <c r="B147" t="s">
        <v>241</v>
      </c>
      <c r="C147">
        <v>51.088999999999999</v>
      </c>
      <c r="D147">
        <v>-2.5179999999999998</v>
      </c>
      <c r="F147">
        <v>5</v>
      </c>
    </row>
    <row r="148" spans="1:6">
      <c r="A148" t="s">
        <v>258</v>
      </c>
      <c r="B148" t="s">
        <v>241</v>
      </c>
      <c r="C148">
        <v>50.999000000000002</v>
      </c>
      <c r="D148">
        <v>-2.411</v>
      </c>
      <c r="F148">
        <v>5</v>
      </c>
    </row>
    <row r="149" spans="1:6">
      <c r="A149" t="s">
        <v>259</v>
      </c>
      <c r="B149" t="s">
        <v>241</v>
      </c>
      <c r="C149">
        <v>51.057000000000002</v>
      </c>
      <c r="D149">
        <v>-2.4089999999999998</v>
      </c>
      <c r="F149">
        <v>5</v>
      </c>
    </row>
    <row r="150" spans="1:6">
      <c r="A150" t="s">
        <v>260</v>
      </c>
      <c r="B150" t="s">
        <v>261</v>
      </c>
      <c r="C150">
        <v>53.756</v>
      </c>
      <c r="D150">
        <v>-2.4620000000000002</v>
      </c>
      <c r="F150">
        <v>3</v>
      </c>
    </row>
    <row r="151" spans="1:6">
      <c r="A151" t="s">
        <v>262</v>
      </c>
      <c r="B151" t="s">
        <v>261</v>
      </c>
      <c r="C151">
        <v>53.798999999999999</v>
      </c>
      <c r="D151">
        <v>-2.2189999999999999</v>
      </c>
      <c r="F151">
        <v>3</v>
      </c>
    </row>
    <row r="152" spans="1:6">
      <c r="A152" t="s">
        <v>263</v>
      </c>
      <c r="B152" t="s">
        <v>261</v>
      </c>
      <c r="C152">
        <v>53.783000000000001</v>
      </c>
      <c r="D152">
        <v>-2.2519999999999998</v>
      </c>
      <c r="F152">
        <v>3</v>
      </c>
    </row>
    <row r="153" spans="1:6">
      <c r="A153" t="s">
        <v>264</v>
      </c>
      <c r="B153" t="s">
        <v>261</v>
      </c>
      <c r="C153">
        <v>53.802999999999997</v>
      </c>
      <c r="D153">
        <v>-2.29</v>
      </c>
      <c r="F153">
        <v>3</v>
      </c>
    </row>
    <row r="154" spans="1:6">
      <c r="A154" t="s">
        <v>265</v>
      </c>
      <c r="B154" t="s">
        <v>261</v>
      </c>
      <c r="C154">
        <v>53.914000000000001</v>
      </c>
      <c r="D154">
        <v>-2.1709999999999998</v>
      </c>
      <c r="F154">
        <v>3</v>
      </c>
    </row>
    <row r="155" spans="1:6">
      <c r="A155" t="s">
        <v>266</v>
      </c>
      <c r="B155" t="s">
        <v>261</v>
      </c>
      <c r="C155">
        <v>53.741</v>
      </c>
      <c r="D155">
        <v>-2.5</v>
      </c>
      <c r="F155">
        <v>3</v>
      </c>
    </row>
    <row r="156" spans="1:6">
      <c r="A156" t="s">
        <v>267</v>
      </c>
      <c r="B156" t="s">
        <v>261</v>
      </c>
      <c r="C156">
        <v>53.698</v>
      </c>
      <c r="D156">
        <v>-2.4649999999999999</v>
      </c>
      <c r="F156">
        <v>3</v>
      </c>
    </row>
    <row r="157" spans="1:6">
      <c r="A157" t="s">
        <v>268</v>
      </c>
      <c r="B157" t="s">
        <v>261</v>
      </c>
      <c r="C157">
        <v>53.703000000000003</v>
      </c>
      <c r="D157">
        <v>-2.29</v>
      </c>
      <c r="F157">
        <v>3</v>
      </c>
    </row>
    <row r="158" spans="1:6">
      <c r="A158" t="s">
        <v>269</v>
      </c>
      <c r="B158" t="s">
        <v>261</v>
      </c>
      <c r="C158">
        <v>53.753999999999998</v>
      </c>
      <c r="D158">
        <v>-2.371</v>
      </c>
      <c r="F158">
        <v>3</v>
      </c>
    </row>
    <row r="159" spans="1:6">
      <c r="A159" t="s">
        <v>270</v>
      </c>
      <c r="B159" t="s">
        <v>261</v>
      </c>
      <c r="C159">
        <v>53.792000000000002</v>
      </c>
      <c r="D159">
        <v>-2.4169999999999998</v>
      </c>
      <c r="F159">
        <v>3</v>
      </c>
    </row>
    <row r="160" spans="1:6">
      <c r="A160" t="s">
        <v>271</v>
      </c>
      <c r="B160" t="s">
        <v>261</v>
      </c>
      <c r="C160">
        <v>53.874000000000002</v>
      </c>
      <c r="D160">
        <v>-2.3860000000000001</v>
      </c>
      <c r="F160">
        <v>3</v>
      </c>
    </row>
    <row r="161" spans="1:6">
      <c r="A161" t="s">
        <v>272</v>
      </c>
      <c r="B161" t="s">
        <v>261</v>
      </c>
      <c r="C161">
        <v>53.857999999999997</v>
      </c>
      <c r="D161">
        <v>-2.1629999999999998</v>
      </c>
      <c r="F161">
        <v>3</v>
      </c>
    </row>
    <row r="162" spans="1:6">
      <c r="A162" t="s">
        <v>273</v>
      </c>
      <c r="B162" t="s">
        <v>261</v>
      </c>
      <c r="C162">
        <v>53.837000000000003</v>
      </c>
      <c r="D162">
        <v>-2.214</v>
      </c>
      <c r="F162">
        <v>3</v>
      </c>
    </row>
    <row r="163" spans="1:6">
      <c r="A163" t="s">
        <v>274</v>
      </c>
      <c r="B163" t="s">
        <v>275</v>
      </c>
      <c r="C163">
        <v>53.795999999999999</v>
      </c>
      <c r="D163">
        <v>-1.752</v>
      </c>
      <c r="F163">
        <v>3</v>
      </c>
    </row>
    <row r="164" spans="1:6">
      <c r="A164" t="s">
        <v>276</v>
      </c>
      <c r="B164" t="s">
        <v>275</v>
      </c>
      <c r="C164">
        <v>53.832000000000001</v>
      </c>
      <c r="D164">
        <v>-1.7250000000000001</v>
      </c>
      <c r="F164">
        <v>3</v>
      </c>
    </row>
    <row r="165" spans="1:6">
      <c r="A165" t="s">
        <v>277</v>
      </c>
      <c r="B165" t="s">
        <v>275</v>
      </c>
      <c r="C165">
        <v>53.750999999999998</v>
      </c>
      <c r="D165">
        <v>-1.6759999999999999</v>
      </c>
      <c r="F165">
        <v>3</v>
      </c>
    </row>
    <row r="166" spans="1:6">
      <c r="A166" t="s">
        <v>278</v>
      </c>
      <c r="B166" t="s">
        <v>275</v>
      </c>
      <c r="C166">
        <v>53.746000000000002</v>
      </c>
      <c r="D166">
        <v>-1.7609999999999999</v>
      </c>
      <c r="F166">
        <v>3</v>
      </c>
    </row>
    <row r="167" spans="1:6">
      <c r="A167" t="s">
        <v>279</v>
      </c>
      <c r="B167" t="s">
        <v>275</v>
      </c>
      <c r="C167">
        <v>53.786000000000001</v>
      </c>
      <c r="D167">
        <v>-1.859</v>
      </c>
      <c r="F167">
        <v>3</v>
      </c>
    </row>
    <row r="168" spans="1:6">
      <c r="A168" t="s">
        <v>280</v>
      </c>
      <c r="B168" t="s">
        <v>275</v>
      </c>
      <c r="C168">
        <v>53.781999999999996</v>
      </c>
      <c r="D168">
        <v>-1.8160000000000001</v>
      </c>
      <c r="F168">
        <v>3</v>
      </c>
    </row>
    <row r="169" spans="1:6">
      <c r="A169" t="s">
        <v>281</v>
      </c>
      <c r="B169" t="s">
        <v>275</v>
      </c>
      <c r="C169">
        <v>53.81</v>
      </c>
      <c r="D169">
        <v>-1.8360000000000001</v>
      </c>
      <c r="F169">
        <v>3</v>
      </c>
    </row>
    <row r="170" spans="1:6">
      <c r="A170" t="s">
        <v>282</v>
      </c>
      <c r="B170" t="s">
        <v>275</v>
      </c>
      <c r="C170">
        <v>53.848999999999997</v>
      </c>
      <c r="D170">
        <v>-1.833</v>
      </c>
      <c r="F170">
        <v>3</v>
      </c>
    </row>
    <row r="171" spans="1:6">
      <c r="A171" t="s">
        <v>283</v>
      </c>
      <c r="B171" t="s">
        <v>275</v>
      </c>
      <c r="C171">
        <v>53.847000000000001</v>
      </c>
      <c r="D171">
        <v>-1.7669999999999999</v>
      </c>
      <c r="F171">
        <v>3</v>
      </c>
    </row>
    <row r="172" spans="1:6">
      <c r="A172" t="s">
        <v>284</v>
      </c>
      <c r="B172" t="s">
        <v>275</v>
      </c>
      <c r="C172">
        <v>53.831000000000003</v>
      </c>
      <c r="D172">
        <v>-1.776</v>
      </c>
      <c r="F172">
        <v>3</v>
      </c>
    </row>
    <row r="173" spans="1:6">
      <c r="A173" t="s">
        <v>285</v>
      </c>
      <c r="B173" t="s">
        <v>275</v>
      </c>
      <c r="C173">
        <v>53.726999999999997</v>
      </c>
      <c r="D173">
        <v>-1.712</v>
      </c>
      <c r="F173">
        <v>3</v>
      </c>
    </row>
    <row r="174" spans="1:6">
      <c r="A174" t="s">
        <v>286</v>
      </c>
      <c r="B174" t="s">
        <v>275</v>
      </c>
      <c r="C174">
        <v>53.814</v>
      </c>
      <c r="D174">
        <v>-1.734</v>
      </c>
      <c r="F174">
        <v>3</v>
      </c>
    </row>
    <row r="175" spans="1:6">
      <c r="A175" t="s">
        <v>287</v>
      </c>
      <c r="B175" t="s">
        <v>275</v>
      </c>
      <c r="C175">
        <v>53.896999999999998</v>
      </c>
      <c r="D175">
        <v>-1.9470000000000001</v>
      </c>
      <c r="F175">
        <v>3</v>
      </c>
    </row>
    <row r="176" spans="1:6">
      <c r="A176" t="s">
        <v>288</v>
      </c>
      <c r="B176" t="s">
        <v>275</v>
      </c>
      <c r="C176">
        <v>53.863999999999997</v>
      </c>
      <c r="D176">
        <v>-1.9059999999999999</v>
      </c>
      <c r="F176">
        <v>3</v>
      </c>
    </row>
    <row r="177" spans="1:6">
      <c r="A177" t="s">
        <v>289</v>
      </c>
      <c r="B177" t="s">
        <v>275</v>
      </c>
      <c r="C177">
        <v>53.845999999999997</v>
      </c>
      <c r="D177">
        <v>-1.952</v>
      </c>
      <c r="F177">
        <v>3</v>
      </c>
    </row>
    <row r="178" spans="1:6">
      <c r="A178" t="s">
        <v>290</v>
      </c>
      <c r="B178" t="s">
        <v>275</v>
      </c>
      <c r="C178">
        <v>53.993000000000002</v>
      </c>
      <c r="D178">
        <v>-2.0539999999999998</v>
      </c>
      <c r="F178">
        <v>3</v>
      </c>
    </row>
    <row r="179" spans="1:6">
      <c r="A179" t="s">
        <v>291</v>
      </c>
      <c r="B179" t="s">
        <v>275</v>
      </c>
      <c r="C179">
        <v>54.076999999999998</v>
      </c>
      <c r="D179">
        <v>-2.274</v>
      </c>
      <c r="F179">
        <v>3</v>
      </c>
    </row>
    <row r="180" spans="1:6">
      <c r="A180" t="s">
        <v>292</v>
      </c>
      <c r="B180" t="s">
        <v>275</v>
      </c>
      <c r="C180">
        <v>53.798000000000002</v>
      </c>
      <c r="D180">
        <v>-1.7270000000000001</v>
      </c>
      <c r="F180">
        <v>3</v>
      </c>
    </row>
    <row r="181" spans="1:6">
      <c r="A181" t="s">
        <v>293</v>
      </c>
      <c r="B181" t="s">
        <v>275</v>
      </c>
      <c r="C181">
        <v>53.776000000000003</v>
      </c>
      <c r="D181">
        <v>-1.718</v>
      </c>
      <c r="F181">
        <v>3</v>
      </c>
    </row>
    <row r="182" spans="1:6">
      <c r="A182" t="s">
        <v>294</v>
      </c>
      <c r="B182" t="s">
        <v>275</v>
      </c>
      <c r="C182">
        <v>53.777999999999999</v>
      </c>
      <c r="D182">
        <v>-1.758</v>
      </c>
      <c r="F182">
        <v>3</v>
      </c>
    </row>
    <row r="183" spans="1:6">
      <c r="A183" t="s">
        <v>295</v>
      </c>
      <c r="B183" t="s">
        <v>275</v>
      </c>
      <c r="C183">
        <v>53.765000000000001</v>
      </c>
      <c r="D183">
        <v>-1.7829999999999999</v>
      </c>
      <c r="F183">
        <v>3</v>
      </c>
    </row>
    <row r="184" spans="1:6">
      <c r="A184" t="s">
        <v>296</v>
      </c>
      <c r="B184" t="s">
        <v>275</v>
      </c>
      <c r="C184">
        <v>53.783000000000001</v>
      </c>
      <c r="D184">
        <v>-1.782</v>
      </c>
      <c r="F184">
        <v>3</v>
      </c>
    </row>
    <row r="185" spans="1:6">
      <c r="A185" t="s">
        <v>297</v>
      </c>
      <c r="B185" t="s">
        <v>275</v>
      </c>
      <c r="C185">
        <v>53.801000000000002</v>
      </c>
      <c r="D185">
        <v>-1.7809999999999999</v>
      </c>
      <c r="F185">
        <v>3</v>
      </c>
    </row>
    <row r="186" spans="1:6">
      <c r="A186" t="s">
        <v>298</v>
      </c>
      <c r="B186" t="s">
        <v>275</v>
      </c>
      <c r="C186">
        <v>53.811999999999998</v>
      </c>
      <c r="D186">
        <v>-1.7889999999999999</v>
      </c>
      <c r="F186">
        <v>3</v>
      </c>
    </row>
    <row r="187" spans="1:6">
      <c r="A187" t="s">
        <v>299</v>
      </c>
      <c r="B187" t="s">
        <v>300</v>
      </c>
      <c r="C187">
        <v>50.723999999999997</v>
      </c>
      <c r="D187">
        <v>-1.86</v>
      </c>
      <c r="F187">
        <v>5</v>
      </c>
    </row>
    <row r="188" spans="1:6">
      <c r="A188" t="s">
        <v>301</v>
      </c>
      <c r="B188" t="s">
        <v>300</v>
      </c>
      <c r="C188">
        <v>50.759</v>
      </c>
      <c r="D188">
        <v>-1.891</v>
      </c>
      <c r="F188">
        <v>5</v>
      </c>
    </row>
    <row r="189" spans="1:6">
      <c r="A189" t="s">
        <v>302</v>
      </c>
      <c r="B189" t="s">
        <v>300</v>
      </c>
      <c r="C189">
        <v>50.761000000000003</v>
      </c>
      <c r="D189">
        <v>-1.917</v>
      </c>
      <c r="F189">
        <v>5</v>
      </c>
    </row>
    <row r="190" spans="1:6">
      <c r="A190" t="s">
        <v>303</v>
      </c>
      <c r="B190" t="s">
        <v>300</v>
      </c>
      <c r="C190">
        <v>50.737000000000002</v>
      </c>
      <c r="D190">
        <v>-1.9259999999999999</v>
      </c>
      <c r="F190">
        <v>5</v>
      </c>
    </row>
    <row r="191" spans="1:6">
      <c r="A191" t="s">
        <v>304</v>
      </c>
      <c r="B191" t="s">
        <v>300</v>
      </c>
      <c r="C191">
        <v>50.71</v>
      </c>
      <c r="D191">
        <v>-1.917</v>
      </c>
      <c r="F191">
        <v>5</v>
      </c>
    </row>
    <row r="192" spans="1:6">
      <c r="A192" t="s">
        <v>305</v>
      </c>
      <c r="B192" t="s">
        <v>300</v>
      </c>
      <c r="C192">
        <v>50.720999999999997</v>
      </c>
      <c r="D192">
        <v>-1.944</v>
      </c>
      <c r="F192">
        <v>5</v>
      </c>
    </row>
    <row r="193" spans="1:6">
      <c r="A193" t="s">
        <v>306</v>
      </c>
      <c r="B193" t="s">
        <v>300</v>
      </c>
      <c r="C193">
        <v>50.722000000000001</v>
      </c>
      <c r="D193">
        <v>-1.984</v>
      </c>
      <c r="F193">
        <v>5</v>
      </c>
    </row>
    <row r="194" spans="1:6">
      <c r="A194" t="s">
        <v>307</v>
      </c>
      <c r="B194" t="s">
        <v>300</v>
      </c>
      <c r="C194">
        <v>50.738</v>
      </c>
      <c r="D194">
        <v>-2.044</v>
      </c>
      <c r="F194">
        <v>5</v>
      </c>
    </row>
    <row r="195" spans="1:6">
      <c r="A195" t="s">
        <v>308</v>
      </c>
      <c r="B195" t="s">
        <v>300</v>
      </c>
      <c r="C195">
        <v>50.746000000000002</v>
      </c>
      <c r="D195">
        <v>-1.9750000000000001</v>
      </c>
      <c r="F195">
        <v>5</v>
      </c>
    </row>
    <row r="196" spans="1:6">
      <c r="A196" t="s">
        <v>309</v>
      </c>
      <c r="B196" t="s">
        <v>300</v>
      </c>
      <c r="C196">
        <v>50.758000000000003</v>
      </c>
      <c r="D196">
        <v>-1.9930000000000001</v>
      </c>
      <c r="F196">
        <v>5</v>
      </c>
    </row>
    <row r="197" spans="1:6">
      <c r="A197" t="s">
        <v>310</v>
      </c>
      <c r="B197" t="s">
        <v>300</v>
      </c>
      <c r="C197">
        <v>50.610999999999997</v>
      </c>
      <c r="D197">
        <v>-1.97</v>
      </c>
      <c r="F197">
        <v>5</v>
      </c>
    </row>
    <row r="198" spans="1:6">
      <c r="A198" t="s">
        <v>311</v>
      </c>
      <c r="B198" t="s">
        <v>300</v>
      </c>
      <c r="C198">
        <v>50.720999999999997</v>
      </c>
      <c r="D198">
        <v>-1.881</v>
      </c>
      <c r="F198">
        <v>5</v>
      </c>
    </row>
    <row r="199" spans="1:6">
      <c r="A199" t="s">
        <v>312</v>
      </c>
      <c r="B199" t="s">
        <v>300</v>
      </c>
      <c r="C199">
        <v>50.686</v>
      </c>
      <c r="D199">
        <v>-2.1459999999999999</v>
      </c>
      <c r="F199">
        <v>5</v>
      </c>
    </row>
    <row r="200" spans="1:6">
      <c r="A200" t="s">
        <v>313</v>
      </c>
      <c r="B200" t="s">
        <v>300</v>
      </c>
      <c r="C200">
        <v>50.811999999999998</v>
      </c>
      <c r="D200">
        <v>-1.9730000000000001</v>
      </c>
      <c r="F200">
        <v>5</v>
      </c>
    </row>
    <row r="201" spans="1:6">
      <c r="A201" t="s">
        <v>314</v>
      </c>
      <c r="B201" t="s">
        <v>300</v>
      </c>
      <c r="C201">
        <v>50.805</v>
      </c>
      <c r="D201">
        <v>-1.887</v>
      </c>
      <c r="F201">
        <v>5</v>
      </c>
    </row>
    <row r="202" spans="1:6">
      <c r="A202" t="s">
        <v>315</v>
      </c>
      <c r="B202" t="s">
        <v>300</v>
      </c>
      <c r="C202">
        <v>50.746000000000002</v>
      </c>
      <c r="D202">
        <v>-1.754</v>
      </c>
      <c r="F202">
        <v>5</v>
      </c>
    </row>
    <row r="203" spans="1:6">
      <c r="A203" t="s">
        <v>316</v>
      </c>
      <c r="B203" t="s">
        <v>300</v>
      </c>
      <c r="C203">
        <v>50.844000000000001</v>
      </c>
      <c r="D203">
        <v>-1.786</v>
      </c>
      <c r="F203">
        <v>5</v>
      </c>
    </row>
    <row r="204" spans="1:6">
      <c r="A204" t="s">
        <v>317</v>
      </c>
      <c r="B204" t="s">
        <v>300</v>
      </c>
      <c r="C204">
        <v>50.752000000000002</v>
      </c>
      <c r="D204">
        <v>-1.657</v>
      </c>
      <c r="F204">
        <v>5</v>
      </c>
    </row>
    <row r="205" spans="1:6">
      <c r="A205" t="s">
        <v>318</v>
      </c>
      <c r="B205" t="s">
        <v>300</v>
      </c>
      <c r="C205">
        <v>50.734999999999999</v>
      </c>
      <c r="D205">
        <v>-1.88</v>
      </c>
      <c r="F205">
        <v>5</v>
      </c>
    </row>
    <row r="206" spans="1:6">
      <c r="A206" t="s">
        <v>319</v>
      </c>
      <c r="B206" t="s">
        <v>300</v>
      </c>
      <c r="C206">
        <v>50.875999999999998</v>
      </c>
      <c r="D206">
        <v>-1.8720000000000001</v>
      </c>
      <c r="F206">
        <v>5</v>
      </c>
    </row>
    <row r="207" spans="1:6">
      <c r="A207" t="s">
        <v>320</v>
      </c>
      <c r="B207" t="s">
        <v>300</v>
      </c>
      <c r="C207">
        <v>50.720999999999997</v>
      </c>
      <c r="D207">
        <v>-1.8979999999999999</v>
      </c>
      <c r="F207">
        <v>5</v>
      </c>
    </row>
    <row r="208" spans="1:6">
      <c r="A208" t="s">
        <v>321</v>
      </c>
      <c r="B208" t="s">
        <v>300</v>
      </c>
      <c r="C208">
        <v>50.725000000000001</v>
      </c>
      <c r="D208">
        <v>-1.8340000000000001</v>
      </c>
      <c r="F208">
        <v>5</v>
      </c>
    </row>
    <row r="209" spans="1:12">
      <c r="A209" t="s">
        <v>322</v>
      </c>
      <c r="B209" t="s">
        <v>300</v>
      </c>
      <c r="C209">
        <v>50.726999999999997</v>
      </c>
      <c r="D209">
        <v>-1.804</v>
      </c>
      <c r="F209">
        <v>5</v>
      </c>
    </row>
    <row r="210" spans="1:12">
      <c r="A210" t="s">
        <v>323</v>
      </c>
      <c r="B210" t="s">
        <v>300</v>
      </c>
      <c r="C210">
        <v>50.734999999999999</v>
      </c>
      <c r="D210">
        <v>-1.831</v>
      </c>
      <c r="F210">
        <v>5</v>
      </c>
    </row>
    <row r="211" spans="1:12">
      <c r="A211" t="s">
        <v>324</v>
      </c>
      <c r="B211" t="s">
        <v>300</v>
      </c>
      <c r="C211">
        <v>50.74</v>
      </c>
      <c r="D211">
        <v>-1.851</v>
      </c>
      <c r="F211">
        <v>5</v>
      </c>
    </row>
    <row r="212" spans="1:12">
      <c r="A212" t="s">
        <v>325</v>
      </c>
      <c r="B212" t="s">
        <v>300</v>
      </c>
      <c r="C212">
        <v>50.749000000000002</v>
      </c>
      <c r="D212">
        <v>-1.871</v>
      </c>
      <c r="F212">
        <v>5</v>
      </c>
    </row>
    <row r="213" spans="1:12" ht="15">
      <c r="A213" t="s">
        <v>326</v>
      </c>
      <c r="B213" t="s">
        <v>327</v>
      </c>
      <c r="C213">
        <v>53.646000000000001</v>
      </c>
      <c r="D213">
        <v>-2.3149999999999999</v>
      </c>
      <c r="F213">
        <v>2</v>
      </c>
      <c r="J213" s="265"/>
      <c r="K213" s="265"/>
      <c r="L213" s="265"/>
    </row>
    <row r="214" spans="1:12" ht="15">
      <c r="A214" t="s">
        <v>328</v>
      </c>
      <c r="B214" t="s">
        <v>327</v>
      </c>
      <c r="C214">
        <v>53.59</v>
      </c>
      <c r="D214">
        <v>-2.444</v>
      </c>
      <c r="F214">
        <v>2</v>
      </c>
      <c r="J214" s="265"/>
      <c r="K214" s="265"/>
      <c r="L214" s="265"/>
    </row>
    <row r="215" spans="1:12" ht="15">
      <c r="A215" t="s">
        <v>329</v>
      </c>
      <c r="B215" t="s">
        <v>327</v>
      </c>
      <c r="C215">
        <v>53.588000000000001</v>
      </c>
      <c r="D215">
        <v>-2.395</v>
      </c>
      <c r="F215">
        <v>2</v>
      </c>
      <c r="J215" s="265"/>
      <c r="K215" s="265"/>
      <c r="L215" s="265"/>
    </row>
    <row r="216" spans="1:12" ht="15">
      <c r="A216" t="s">
        <v>330</v>
      </c>
      <c r="B216" t="s">
        <v>327</v>
      </c>
      <c r="C216">
        <v>53.564999999999998</v>
      </c>
      <c r="D216">
        <v>-2.431</v>
      </c>
      <c r="F216">
        <v>2</v>
      </c>
      <c r="J216" s="265"/>
      <c r="K216" s="265"/>
      <c r="L216" s="265"/>
    </row>
    <row r="217" spans="1:12" ht="15">
      <c r="A217" t="s">
        <v>331</v>
      </c>
      <c r="B217" t="s">
        <v>327</v>
      </c>
      <c r="C217">
        <v>53.546999999999997</v>
      </c>
      <c r="D217">
        <v>-2.4</v>
      </c>
      <c r="F217">
        <v>2</v>
      </c>
      <c r="J217" s="265"/>
      <c r="K217" s="265"/>
      <c r="L217" s="265"/>
    </row>
    <row r="218" spans="1:12" ht="15">
      <c r="A218" t="s">
        <v>332</v>
      </c>
      <c r="B218" t="s">
        <v>327</v>
      </c>
      <c r="C218">
        <v>53.548999999999999</v>
      </c>
      <c r="D218">
        <v>-2.5150000000000001</v>
      </c>
      <c r="F218">
        <v>2</v>
      </c>
      <c r="J218" s="265"/>
      <c r="K218" s="265"/>
      <c r="L218" s="265"/>
    </row>
    <row r="219" spans="1:12" ht="15">
      <c r="A219" t="s">
        <v>333</v>
      </c>
      <c r="B219" t="s">
        <v>327</v>
      </c>
      <c r="C219">
        <v>53.591999999999999</v>
      </c>
      <c r="D219">
        <v>-2.5390000000000001</v>
      </c>
      <c r="F219">
        <v>2</v>
      </c>
      <c r="J219" s="265"/>
      <c r="K219" s="265"/>
      <c r="L219" s="265"/>
    </row>
    <row r="220" spans="1:12" ht="15">
      <c r="A220" t="s">
        <v>334</v>
      </c>
      <c r="B220" t="s">
        <v>327</v>
      </c>
      <c r="C220">
        <v>53.63</v>
      </c>
      <c r="D220">
        <v>-2.4209999999999998</v>
      </c>
      <c r="F220">
        <v>2</v>
      </c>
      <c r="J220" s="265"/>
      <c r="K220" s="265"/>
      <c r="L220" s="265"/>
    </row>
    <row r="221" spans="1:12" ht="15">
      <c r="A221" t="s">
        <v>335</v>
      </c>
      <c r="B221" t="s">
        <v>327</v>
      </c>
      <c r="C221">
        <v>53.604999999999997</v>
      </c>
      <c r="D221">
        <v>-2.327</v>
      </c>
      <c r="F221">
        <v>2</v>
      </c>
      <c r="J221" s="265"/>
      <c r="K221" s="265"/>
      <c r="L221" s="265"/>
    </row>
    <row r="222" spans="1:12" ht="15">
      <c r="A222" t="s">
        <v>336</v>
      </c>
      <c r="B222" t="s">
        <v>327</v>
      </c>
      <c r="C222">
        <v>53.591999999999999</v>
      </c>
      <c r="D222">
        <v>-2.286</v>
      </c>
      <c r="F222">
        <v>2</v>
      </c>
      <c r="J222" s="265"/>
      <c r="K222" s="265"/>
      <c r="L222" s="265"/>
    </row>
    <row r="223" spans="1:12">
      <c r="A223" t="s">
        <v>337</v>
      </c>
      <c r="B223" t="s">
        <v>338</v>
      </c>
      <c r="C223">
        <v>50.838999999999999</v>
      </c>
      <c r="D223">
        <v>-0.13800000000000001</v>
      </c>
      <c r="F223">
        <v>9</v>
      </c>
    </row>
    <row r="224" spans="1:12">
      <c r="A224" t="s">
        <v>339</v>
      </c>
      <c r="B224" t="s">
        <v>338</v>
      </c>
      <c r="C224">
        <v>50.795000000000002</v>
      </c>
      <c r="D224">
        <v>3.0000000000000001E-3</v>
      </c>
      <c r="F224">
        <v>9</v>
      </c>
    </row>
    <row r="225" spans="1:6">
      <c r="A225" t="s">
        <v>340</v>
      </c>
      <c r="B225" t="s">
        <v>338</v>
      </c>
      <c r="C225">
        <v>50.813000000000002</v>
      </c>
      <c r="D225">
        <v>-0.376</v>
      </c>
      <c r="F225">
        <v>9</v>
      </c>
    </row>
    <row r="226" spans="1:6">
      <c r="A226" t="s">
        <v>341</v>
      </c>
      <c r="B226" t="s">
        <v>338</v>
      </c>
      <c r="C226">
        <v>50.813000000000002</v>
      </c>
      <c r="D226">
        <v>-0.42499999999999999</v>
      </c>
      <c r="F226">
        <v>9</v>
      </c>
    </row>
    <row r="227" spans="1:6">
      <c r="A227" t="s">
        <v>342</v>
      </c>
      <c r="B227" t="s">
        <v>338</v>
      </c>
      <c r="C227">
        <v>50.83</v>
      </c>
      <c r="D227">
        <v>-0.40500000000000003</v>
      </c>
      <c r="F227">
        <v>9</v>
      </c>
    </row>
    <row r="228" spans="1:6">
      <c r="A228" t="s">
        <v>343</v>
      </c>
      <c r="B228" t="s">
        <v>338</v>
      </c>
      <c r="C228">
        <v>50.832000000000001</v>
      </c>
      <c r="D228">
        <v>-0.38</v>
      </c>
      <c r="F228">
        <v>9</v>
      </c>
    </row>
    <row r="229" spans="1:6">
      <c r="A229" t="s">
        <v>344</v>
      </c>
      <c r="B229" t="s">
        <v>338</v>
      </c>
      <c r="C229">
        <v>50.83</v>
      </c>
      <c r="D229">
        <v>-0.32400000000000001</v>
      </c>
      <c r="F229">
        <v>9</v>
      </c>
    </row>
    <row r="230" spans="1:6">
      <c r="A230" t="s">
        <v>345</v>
      </c>
      <c r="B230" t="s">
        <v>338</v>
      </c>
      <c r="C230">
        <v>50.814</v>
      </c>
      <c r="D230">
        <v>-0.49399999999999999</v>
      </c>
      <c r="F230">
        <v>9</v>
      </c>
    </row>
    <row r="231" spans="1:6">
      <c r="A231" t="s">
        <v>346</v>
      </c>
      <c r="B231" t="s">
        <v>338</v>
      </c>
      <c r="C231">
        <v>50.814</v>
      </c>
      <c r="D231">
        <v>-0.53500000000000003</v>
      </c>
      <c r="F231">
        <v>9</v>
      </c>
    </row>
    <row r="232" spans="1:6">
      <c r="A232" t="s">
        <v>347</v>
      </c>
      <c r="B232" t="s">
        <v>338</v>
      </c>
      <c r="C232">
        <v>50.847999999999999</v>
      </c>
      <c r="D232">
        <v>-0.57899999999999996</v>
      </c>
      <c r="F232">
        <v>9</v>
      </c>
    </row>
    <row r="233" spans="1:6">
      <c r="A233" t="s">
        <v>348</v>
      </c>
      <c r="B233" t="s">
        <v>338</v>
      </c>
      <c r="C233">
        <v>50.823999999999998</v>
      </c>
      <c r="D233">
        <v>-0.10299999999999999</v>
      </c>
      <c r="F233">
        <v>9</v>
      </c>
    </row>
    <row r="234" spans="1:6">
      <c r="A234" t="s">
        <v>349</v>
      </c>
      <c r="B234" t="s">
        <v>338</v>
      </c>
      <c r="C234">
        <v>50.774000000000001</v>
      </c>
      <c r="D234">
        <v>0.255</v>
      </c>
      <c r="F234">
        <v>9</v>
      </c>
    </row>
    <row r="235" spans="1:6">
      <c r="A235" t="s">
        <v>350</v>
      </c>
      <c r="B235" t="s">
        <v>338</v>
      </c>
      <c r="C235">
        <v>50.773000000000003</v>
      </c>
      <c r="D235">
        <v>0.27700000000000002</v>
      </c>
      <c r="F235">
        <v>9</v>
      </c>
    </row>
    <row r="236" spans="1:6">
      <c r="A236" t="s">
        <v>351</v>
      </c>
      <c r="B236" t="s">
        <v>338</v>
      </c>
      <c r="C236">
        <v>50.787999999999997</v>
      </c>
      <c r="D236">
        <v>0.28399999999999997</v>
      </c>
      <c r="F236">
        <v>9</v>
      </c>
    </row>
    <row r="237" spans="1:6">
      <c r="A237" t="s">
        <v>352</v>
      </c>
      <c r="B237" t="s">
        <v>338</v>
      </c>
      <c r="C237">
        <v>50.798000000000002</v>
      </c>
      <c r="D237">
        <v>0.314</v>
      </c>
      <c r="F237">
        <v>9</v>
      </c>
    </row>
    <row r="238" spans="1:6">
      <c r="A238" t="s">
        <v>353</v>
      </c>
      <c r="B238" t="s">
        <v>338</v>
      </c>
      <c r="C238">
        <v>50.816000000000003</v>
      </c>
      <c r="D238">
        <v>0.33100000000000002</v>
      </c>
      <c r="F238">
        <v>9</v>
      </c>
    </row>
    <row r="239" spans="1:6">
      <c r="A239" t="s">
        <v>354</v>
      </c>
      <c r="B239" t="s">
        <v>338</v>
      </c>
      <c r="C239">
        <v>50.776000000000003</v>
      </c>
      <c r="D239">
        <v>0.11</v>
      </c>
      <c r="F239">
        <v>9</v>
      </c>
    </row>
    <row r="240" spans="1:6">
      <c r="A240" t="s">
        <v>355</v>
      </c>
      <c r="B240" t="s">
        <v>338</v>
      </c>
      <c r="C240">
        <v>50.820999999999998</v>
      </c>
      <c r="D240">
        <v>0.223</v>
      </c>
      <c r="F240">
        <v>9</v>
      </c>
    </row>
    <row r="241" spans="1:6">
      <c r="A241" t="s">
        <v>356</v>
      </c>
      <c r="B241" t="s">
        <v>338</v>
      </c>
      <c r="C241">
        <v>50.871000000000002</v>
      </c>
      <c r="D241">
        <v>0.26500000000000001</v>
      </c>
      <c r="F241">
        <v>9</v>
      </c>
    </row>
    <row r="242" spans="1:6">
      <c r="A242" t="s">
        <v>357</v>
      </c>
      <c r="B242" t="s">
        <v>338</v>
      </c>
      <c r="C242">
        <v>50.835000000000001</v>
      </c>
      <c r="D242">
        <v>-0.17399999999999999</v>
      </c>
      <c r="F242">
        <v>9</v>
      </c>
    </row>
    <row r="243" spans="1:6">
      <c r="A243" t="s">
        <v>358</v>
      </c>
      <c r="B243" t="s">
        <v>338</v>
      </c>
      <c r="C243">
        <v>50.84</v>
      </c>
      <c r="D243">
        <v>-0.215</v>
      </c>
      <c r="F243">
        <v>9</v>
      </c>
    </row>
    <row r="244" spans="1:6">
      <c r="A244" t="s">
        <v>359</v>
      </c>
      <c r="B244" t="s">
        <v>338</v>
      </c>
      <c r="C244">
        <v>50.837000000000003</v>
      </c>
      <c r="D244">
        <v>-0.23100000000000001</v>
      </c>
      <c r="F244">
        <v>9</v>
      </c>
    </row>
    <row r="245" spans="1:6">
      <c r="A245" t="s">
        <v>360</v>
      </c>
      <c r="B245" t="s">
        <v>338</v>
      </c>
      <c r="C245">
        <v>50.835999999999999</v>
      </c>
      <c r="D245">
        <v>-0.26600000000000001</v>
      </c>
      <c r="F245">
        <v>9</v>
      </c>
    </row>
    <row r="246" spans="1:6">
      <c r="A246" t="s">
        <v>361</v>
      </c>
      <c r="B246" t="s">
        <v>338</v>
      </c>
      <c r="C246">
        <v>50.89</v>
      </c>
      <c r="D246">
        <v>-0.32200000000000001</v>
      </c>
      <c r="F246">
        <v>9</v>
      </c>
    </row>
    <row r="247" spans="1:6">
      <c r="A247" t="s">
        <v>362</v>
      </c>
      <c r="B247" t="s">
        <v>338</v>
      </c>
      <c r="C247">
        <v>50.889000000000003</v>
      </c>
      <c r="D247">
        <v>-0.185</v>
      </c>
      <c r="F247">
        <v>9</v>
      </c>
    </row>
    <row r="248" spans="1:6">
      <c r="A248" t="s">
        <v>363</v>
      </c>
      <c r="B248" t="s">
        <v>338</v>
      </c>
      <c r="C248">
        <v>50.927</v>
      </c>
      <c r="D248">
        <v>-0.26800000000000002</v>
      </c>
      <c r="F248">
        <v>9</v>
      </c>
    </row>
    <row r="249" spans="1:6">
      <c r="A249" t="s">
        <v>364</v>
      </c>
      <c r="B249" t="s">
        <v>338</v>
      </c>
      <c r="C249">
        <v>50.929000000000002</v>
      </c>
      <c r="D249">
        <v>-0.152</v>
      </c>
      <c r="F249">
        <v>9</v>
      </c>
    </row>
    <row r="250" spans="1:6">
      <c r="A250" t="s">
        <v>365</v>
      </c>
      <c r="B250" t="s">
        <v>338</v>
      </c>
      <c r="C250">
        <v>50.877000000000002</v>
      </c>
      <c r="D250">
        <v>1E-3</v>
      </c>
      <c r="F250">
        <v>9</v>
      </c>
    </row>
    <row r="251" spans="1:6">
      <c r="A251" t="s">
        <v>366</v>
      </c>
      <c r="B251" t="s">
        <v>338</v>
      </c>
      <c r="C251">
        <v>50.912999999999997</v>
      </c>
      <c r="D251">
        <v>5.1999999999999998E-2</v>
      </c>
      <c r="F251">
        <v>9</v>
      </c>
    </row>
    <row r="252" spans="1:6">
      <c r="A252" t="s">
        <v>367</v>
      </c>
      <c r="B252" t="s">
        <v>338</v>
      </c>
      <c r="C252">
        <v>50.795000000000002</v>
      </c>
      <c r="D252">
        <v>5.0999999999999997E-2</v>
      </c>
      <c r="F252">
        <v>9</v>
      </c>
    </row>
    <row r="253" spans="1:6">
      <c r="A253" t="s">
        <v>368</v>
      </c>
      <c r="B253" t="s">
        <v>369</v>
      </c>
      <c r="C253">
        <v>51.411000000000001</v>
      </c>
      <c r="D253">
        <v>2.1999999999999999E-2</v>
      </c>
      <c r="F253">
        <v>7</v>
      </c>
    </row>
    <row r="254" spans="1:6">
      <c r="A254" t="s">
        <v>370</v>
      </c>
      <c r="B254" t="s">
        <v>369</v>
      </c>
      <c r="C254">
        <v>51.389000000000003</v>
      </c>
      <c r="D254">
        <v>2.3E-2</v>
      </c>
      <c r="F254">
        <v>7</v>
      </c>
    </row>
    <row r="255" spans="1:6">
      <c r="A255" t="s">
        <v>371</v>
      </c>
      <c r="B255" t="s">
        <v>369</v>
      </c>
      <c r="C255">
        <v>51.402999999999999</v>
      </c>
      <c r="D255">
        <v>-3.1E-2</v>
      </c>
      <c r="F255">
        <v>7</v>
      </c>
    </row>
    <row r="256" spans="1:6">
      <c r="A256" t="s">
        <v>372</v>
      </c>
      <c r="B256" t="s">
        <v>369</v>
      </c>
      <c r="C256">
        <v>51.375</v>
      </c>
      <c r="D256">
        <v>-7.0000000000000001E-3</v>
      </c>
      <c r="F256">
        <v>7</v>
      </c>
    </row>
    <row r="257" spans="1:6">
      <c r="A257" t="s">
        <v>373</v>
      </c>
      <c r="B257" t="s">
        <v>369</v>
      </c>
      <c r="C257">
        <v>51.39</v>
      </c>
      <c r="D257">
        <v>0.104</v>
      </c>
      <c r="F257">
        <v>7</v>
      </c>
    </row>
    <row r="258" spans="1:6">
      <c r="A258" t="s">
        <v>374</v>
      </c>
      <c r="B258" t="s">
        <v>369</v>
      </c>
      <c r="C258">
        <v>51.366</v>
      </c>
      <c r="D258">
        <v>9.4E-2</v>
      </c>
      <c r="F258">
        <v>7</v>
      </c>
    </row>
    <row r="259" spans="1:6">
      <c r="A259" t="s">
        <v>375</v>
      </c>
      <c r="B259" t="s">
        <v>369</v>
      </c>
      <c r="C259">
        <v>51.41</v>
      </c>
      <c r="D259">
        <v>7.1999999999999995E-2</v>
      </c>
      <c r="F259">
        <v>7</v>
      </c>
    </row>
    <row r="260" spans="1:6">
      <c r="A260" t="s">
        <v>376</v>
      </c>
      <c r="B260" t="s">
        <v>369</v>
      </c>
      <c r="C260">
        <v>51.398000000000003</v>
      </c>
      <c r="D260">
        <v>0.17599999999999999</v>
      </c>
      <c r="F260">
        <v>7</v>
      </c>
    </row>
    <row r="261" spans="1:6">
      <c r="A261" t="s">
        <v>377</v>
      </c>
      <c r="B261" t="s">
        <v>378</v>
      </c>
      <c r="C261">
        <v>51.453000000000003</v>
      </c>
      <c r="D261">
        <v>-2.593</v>
      </c>
      <c r="F261">
        <v>3</v>
      </c>
    </row>
    <row r="262" spans="1:6">
      <c r="A262" t="s">
        <v>379</v>
      </c>
      <c r="B262" t="s">
        <v>378</v>
      </c>
      <c r="C262">
        <v>51.506</v>
      </c>
      <c r="D262">
        <v>-2.61</v>
      </c>
      <c r="F262">
        <v>3</v>
      </c>
    </row>
    <row r="263" spans="1:6">
      <c r="A263" t="s">
        <v>380</v>
      </c>
      <c r="B263" t="s">
        <v>378</v>
      </c>
      <c r="C263">
        <v>51.497</v>
      </c>
      <c r="D263">
        <v>-2.6749999999999998</v>
      </c>
      <c r="F263">
        <v>3</v>
      </c>
    </row>
    <row r="264" spans="1:6">
      <c r="A264" t="s">
        <v>381</v>
      </c>
      <c r="B264" t="s">
        <v>378</v>
      </c>
      <c r="C264">
        <v>51.411999999999999</v>
      </c>
      <c r="D264">
        <v>-2.6110000000000002</v>
      </c>
      <c r="F264">
        <v>3</v>
      </c>
    </row>
    <row r="265" spans="1:6">
      <c r="A265" t="s">
        <v>382</v>
      </c>
      <c r="B265" t="s">
        <v>378</v>
      </c>
      <c r="C265">
        <v>51.412999999999997</v>
      </c>
      <c r="D265">
        <v>-2.5609999999999999</v>
      </c>
      <c r="F265">
        <v>3</v>
      </c>
    </row>
    <row r="266" spans="1:6">
      <c r="A266" t="s">
        <v>383</v>
      </c>
      <c r="B266" t="s">
        <v>378</v>
      </c>
      <c r="C266">
        <v>51.459000000000003</v>
      </c>
      <c r="D266">
        <v>-2.5059999999999998</v>
      </c>
      <c r="F266">
        <v>3</v>
      </c>
    </row>
    <row r="267" spans="1:6">
      <c r="A267" t="s">
        <v>384</v>
      </c>
      <c r="B267" t="s">
        <v>378</v>
      </c>
      <c r="C267">
        <v>51.484999999999999</v>
      </c>
      <c r="D267">
        <v>-2.5099999999999998</v>
      </c>
      <c r="F267">
        <v>3</v>
      </c>
    </row>
    <row r="268" spans="1:6">
      <c r="A268" t="s">
        <v>385</v>
      </c>
      <c r="B268" t="s">
        <v>378</v>
      </c>
      <c r="C268">
        <v>51.46</v>
      </c>
      <c r="D268">
        <v>-2.581</v>
      </c>
      <c r="F268">
        <v>3</v>
      </c>
    </row>
    <row r="269" spans="1:6">
      <c r="A269" t="s">
        <v>386</v>
      </c>
      <c r="B269" t="s">
        <v>378</v>
      </c>
      <c r="C269">
        <v>51.478999999999999</v>
      </c>
      <c r="D269">
        <v>-2.7519999999999998</v>
      </c>
      <c r="F269">
        <v>3</v>
      </c>
    </row>
    <row r="270" spans="1:6">
      <c r="A270" t="s">
        <v>387</v>
      </c>
      <c r="B270" t="s">
        <v>378</v>
      </c>
      <c r="C270">
        <v>51.435000000000002</v>
      </c>
      <c r="D270">
        <v>-2.8490000000000002</v>
      </c>
      <c r="F270">
        <v>3</v>
      </c>
    </row>
    <row r="271" spans="1:6">
      <c r="A271" t="s">
        <v>388</v>
      </c>
      <c r="B271" t="s">
        <v>378</v>
      </c>
      <c r="C271">
        <v>51.36</v>
      </c>
      <c r="D271">
        <v>-2.9289999999999998</v>
      </c>
      <c r="F271">
        <v>4</v>
      </c>
    </row>
    <row r="272" spans="1:6">
      <c r="A272" t="s">
        <v>389</v>
      </c>
      <c r="B272" t="s">
        <v>378</v>
      </c>
      <c r="C272">
        <v>51.343000000000004</v>
      </c>
      <c r="D272">
        <v>-2.97</v>
      </c>
      <c r="F272">
        <v>4</v>
      </c>
    </row>
    <row r="273" spans="1:6">
      <c r="A273" t="s">
        <v>390</v>
      </c>
      <c r="B273" t="s">
        <v>378</v>
      </c>
      <c r="C273">
        <v>51.326999999999998</v>
      </c>
      <c r="D273">
        <v>-2.9319999999999999</v>
      </c>
      <c r="F273">
        <v>4</v>
      </c>
    </row>
    <row r="274" spans="1:6">
      <c r="A274" t="s">
        <v>391</v>
      </c>
      <c r="B274" t="s">
        <v>378</v>
      </c>
      <c r="C274">
        <v>51.32</v>
      </c>
      <c r="D274">
        <v>-2.8260000000000001</v>
      </c>
      <c r="F274">
        <v>4</v>
      </c>
    </row>
    <row r="275" spans="1:6">
      <c r="A275" t="s">
        <v>392</v>
      </c>
      <c r="B275" t="s">
        <v>378</v>
      </c>
      <c r="C275">
        <v>51.279000000000003</v>
      </c>
      <c r="D275">
        <v>-2.855</v>
      </c>
      <c r="F275">
        <v>4</v>
      </c>
    </row>
    <row r="276" spans="1:6">
      <c r="A276" t="s">
        <v>393</v>
      </c>
      <c r="B276" t="s">
        <v>378</v>
      </c>
      <c r="C276">
        <v>51.271000000000001</v>
      </c>
      <c r="D276">
        <v>-2.77</v>
      </c>
      <c r="F276">
        <v>4</v>
      </c>
    </row>
    <row r="277" spans="1:6">
      <c r="A277" t="s">
        <v>394</v>
      </c>
      <c r="B277" t="s">
        <v>378</v>
      </c>
      <c r="C277">
        <v>51.225000000000001</v>
      </c>
      <c r="D277">
        <v>-2.8140000000000001</v>
      </c>
      <c r="F277">
        <v>4</v>
      </c>
    </row>
    <row r="278" spans="1:6">
      <c r="A278" t="s">
        <v>395</v>
      </c>
      <c r="B278" t="s">
        <v>378</v>
      </c>
      <c r="C278">
        <v>51.331000000000003</v>
      </c>
      <c r="D278">
        <v>-2.8780000000000001</v>
      </c>
      <c r="F278">
        <v>4</v>
      </c>
    </row>
    <row r="279" spans="1:6">
      <c r="A279" t="s">
        <v>396</v>
      </c>
      <c r="B279" t="s">
        <v>378</v>
      </c>
      <c r="C279">
        <v>51.438000000000002</v>
      </c>
      <c r="D279">
        <v>-2.6019999999999999</v>
      </c>
      <c r="F279">
        <v>3</v>
      </c>
    </row>
    <row r="280" spans="1:6">
      <c r="A280" t="s">
        <v>397</v>
      </c>
      <c r="B280" t="s">
        <v>378</v>
      </c>
      <c r="C280">
        <v>51.445</v>
      </c>
      <c r="D280">
        <v>-2.472</v>
      </c>
      <c r="F280">
        <v>3</v>
      </c>
    </row>
    <row r="281" spans="1:6">
      <c r="A281" t="s">
        <v>398</v>
      </c>
      <c r="B281" t="s">
        <v>378</v>
      </c>
      <c r="C281">
        <v>51.408000000000001</v>
      </c>
      <c r="D281">
        <v>-2.4910000000000001</v>
      </c>
      <c r="F281">
        <v>3</v>
      </c>
    </row>
    <row r="282" spans="1:6">
      <c r="A282" t="s">
        <v>399</v>
      </c>
      <c r="B282" t="s">
        <v>378</v>
      </c>
      <c r="C282">
        <v>51.542000000000002</v>
      </c>
      <c r="D282">
        <v>-2.5590000000000002</v>
      </c>
      <c r="F282">
        <v>3</v>
      </c>
    </row>
    <row r="283" spans="1:6">
      <c r="A283" t="s">
        <v>400</v>
      </c>
      <c r="B283" t="s">
        <v>378</v>
      </c>
      <c r="C283">
        <v>51.523000000000003</v>
      </c>
      <c r="D283">
        <v>-2.5640000000000001</v>
      </c>
      <c r="F283">
        <v>3</v>
      </c>
    </row>
    <row r="284" spans="1:6">
      <c r="A284" t="s">
        <v>401</v>
      </c>
      <c r="B284" t="s">
        <v>378</v>
      </c>
      <c r="C284">
        <v>51.595999999999997</v>
      </c>
      <c r="D284">
        <v>-2.5489999999999999</v>
      </c>
      <c r="F284">
        <v>3</v>
      </c>
    </row>
    <row r="285" spans="1:6">
      <c r="A285" t="s">
        <v>402</v>
      </c>
      <c r="B285" t="s">
        <v>378</v>
      </c>
      <c r="C285">
        <v>51.526000000000003</v>
      </c>
      <c r="D285">
        <v>-2.4860000000000002</v>
      </c>
      <c r="F285">
        <v>3</v>
      </c>
    </row>
    <row r="286" spans="1:6">
      <c r="A286" t="s">
        <v>403</v>
      </c>
      <c r="B286" t="s">
        <v>378</v>
      </c>
      <c r="C286">
        <v>51.539000000000001</v>
      </c>
      <c r="D286">
        <v>-2.4159999999999999</v>
      </c>
      <c r="F286">
        <v>3</v>
      </c>
    </row>
    <row r="287" spans="1:6">
      <c r="A287" t="s">
        <v>404</v>
      </c>
      <c r="B287" t="s">
        <v>378</v>
      </c>
      <c r="C287">
        <v>51.328000000000003</v>
      </c>
      <c r="D287">
        <v>-2.532</v>
      </c>
      <c r="F287">
        <v>3</v>
      </c>
    </row>
    <row r="288" spans="1:6">
      <c r="A288" t="s">
        <v>405</v>
      </c>
      <c r="B288" t="s">
        <v>378</v>
      </c>
      <c r="C288">
        <v>51.435000000000002</v>
      </c>
      <c r="D288">
        <v>-2.5609999999999999</v>
      </c>
      <c r="F288">
        <v>3</v>
      </c>
    </row>
    <row r="289" spans="1:6">
      <c r="A289" t="s">
        <v>406</v>
      </c>
      <c r="B289" t="s">
        <v>378</v>
      </c>
      <c r="C289">
        <v>51.345999999999997</v>
      </c>
      <c r="D289">
        <v>-2.6909999999999998</v>
      </c>
      <c r="F289">
        <v>3</v>
      </c>
    </row>
    <row r="290" spans="1:6">
      <c r="A290" t="s">
        <v>407</v>
      </c>
      <c r="B290" t="s">
        <v>378</v>
      </c>
      <c r="C290">
        <v>51.421999999999997</v>
      </c>
      <c r="D290">
        <v>-2.6509999999999998</v>
      </c>
      <c r="F290">
        <v>3</v>
      </c>
    </row>
    <row r="291" spans="1:6">
      <c r="A291" t="s">
        <v>408</v>
      </c>
      <c r="B291" t="s">
        <v>378</v>
      </c>
      <c r="C291">
        <v>51.424999999999997</v>
      </c>
      <c r="D291">
        <v>-2.7469999999999999</v>
      </c>
      <c r="F291">
        <v>3</v>
      </c>
    </row>
    <row r="292" spans="1:6">
      <c r="A292" t="s">
        <v>409</v>
      </c>
      <c r="B292" t="s">
        <v>378</v>
      </c>
      <c r="C292">
        <v>51.38</v>
      </c>
      <c r="D292">
        <v>-2.8170000000000002</v>
      </c>
      <c r="F292">
        <v>3</v>
      </c>
    </row>
    <row r="293" spans="1:6">
      <c r="A293" t="s">
        <v>410</v>
      </c>
      <c r="B293" t="s">
        <v>378</v>
      </c>
      <c r="C293">
        <v>51.462000000000003</v>
      </c>
      <c r="D293">
        <v>-2.5510000000000002</v>
      </c>
      <c r="F293">
        <v>3</v>
      </c>
    </row>
    <row r="294" spans="1:6">
      <c r="A294" t="s">
        <v>411</v>
      </c>
      <c r="B294" t="s">
        <v>378</v>
      </c>
      <c r="C294">
        <v>51.47</v>
      </c>
      <c r="D294">
        <v>-2.5990000000000002</v>
      </c>
      <c r="F294">
        <v>3</v>
      </c>
    </row>
    <row r="295" spans="1:6">
      <c r="A295" t="s">
        <v>412</v>
      </c>
      <c r="B295" t="s">
        <v>378</v>
      </c>
      <c r="C295">
        <v>51.485999999999997</v>
      </c>
      <c r="D295">
        <v>-2.58</v>
      </c>
      <c r="F295">
        <v>3</v>
      </c>
    </row>
    <row r="296" spans="1:6">
      <c r="A296" t="s">
        <v>413</v>
      </c>
      <c r="B296" t="s">
        <v>378</v>
      </c>
      <c r="C296">
        <v>51.457000000000001</v>
      </c>
      <c r="D296">
        <v>-2.621</v>
      </c>
      <c r="F296">
        <v>3</v>
      </c>
    </row>
    <row r="297" spans="1:6">
      <c r="A297" t="s">
        <v>414</v>
      </c>
      <c r="B297" t="s">
        <v>378</v>
      </c>
      <c r="C297">
        <v>51.487000000000002</v>
      </c>
      <c r="D297">
        <v>-2.625</v>
      </c>
      <c r="F297">
        <v>3</v>
      </c>
    </row>
    <row r="298" spans="1:6">
      <c r="A298" t="s">
        <v>415</v>
      </c>
      <c r="B298" t="s">
        <v>378</v>
      </c>
      <c r="C298">
        <v>51.457999999999998</v>
      </c>
      <c r="D298">
        <v>-2.573</v>
      </c>
      <c r="F298">
        <v>3</v>
      </c>
    </row>
    <row r="299" spans="1:6">
      <c r="A299" t="s">
        <v>416</v>
      </c>
      <c r="B299" t="s">
        <v>417</v>
      </c>
      <c r="C299">
        <v>54.598999999999997</v>
      </c>
      <c r="D299">
        <v>-5.9279999999999999</v>
      </c>
      <c r="F299">
        <v>19</v>
      </c>
    </row>
    <row r="300" spans="1:6">
      <c r="A300" t="s">
        <v>418</v>
      </c>
      <c r="B300" t="s">
        <v>417</v>
      </c>
      <c r="C300">
        <v>54.56</v>
      </c>
      <c r="D300">
        <v>-5.984</v>
      </c>
      <c r="F300">
        <v>19</v>
      </c>
    </row>
    <row r="301" spans="1:6">
      <c r="A301" t="s">
        <v>419</v>
      </c>
      <c r="B301" t="s">
        <v>417</v>
      </c>
      <c r="C301">
        <v>54.576000000000001</v>
      </c>
      <c r="D301">
        <v>-5.9969999999999999</v>
      </c>
      <c r="F301">
        <v>19</v>
      </c>
    </row>
    <row r="302" spans="1:6">
      <c r="A302" t="s">
        <v>420</v>
      </c>
      <c r="B302" t="s">
        <v>417</v>
      </c>
      <c r="C302">
        <v>54.591999999999999</v>
      </c>
      <c r="D302">
        <v>-5.9560000000000004</v>
      </c>
      <c r="F302">
        <v>19</v>
      </c>
    </row>
    <row r="303" spans="1:6">
      <c r="A303" t="s">
        <v>421</v>
      </c>
      <c r="B303" t="s">
        <v>417</v>
      </c>
      <c r="C303">
        <v>54.606000000000002</v>
      </c>
      <c r="D303">
        <v>-5.9580000000000002</v>
      </c>
      <c r="F303">
        <v>19</v>
      </c>
    </row>
    <row r="304" spans="1:6">
      <c r="A304" t="s">
        <v>422</v>
      </c>
      <c r="B304" t="s">
        <v>417</v>
      </c>
      <c r="C304">
        <v>54.621000000000002</v>
      </c>
      <c r="D304">
        <v>-5.9610000000000003</v>
      </c>
      <c r="F304">
        <v>19</v>
      </c>
    </row>
    <row r="305" spans="1:6">
      <c r="A305" t="s">
        <v>423</v>
      </c>
      <c r="B305" t="s">
        <v>417</v>
      </c>
      <c r="C305">
        <v>54.622999999999998</v>
      </c>
      <c r="D305">
        <v>-5.931</v>
      </c>
      <c r="F305">
        <v>19</v>
      </c>
    </row>
    <row r="306" spans="1:6">
      <c r="A306" t="s">
        <v>424</v>
      </c>
      <c r="B306" t="s">
        <v>417</v>
      </c>
      <c r="C306">
        <v>54.591000000000001</v>
      </c>
      <c r="D306">
        <v>-5.7969999999999997</v>
      </c>
      <c r="F306">
        <v>19</v>
      </c>
    </row>
    <row r="307" spans="1:6">
      <c r="A307" t="s">
        <v>425</v>
      </c>
      <c r="B307" t="s">
        <v>417</v>
      </c>
      <c r="C307">
        <v>54.554000000000002</v>
      </c>
      <c r="D307">
        <v>-6.0170000000000003</v>
      </c>
      <c r="F307">
        <v>19</v>
      </c>
    </row>
    <row r="308" spans="1:6">
      <c r="A308" t="s">
        <v>426</v>
      </c>
      <c r="B308" t="s">
        <v>417</v>
      </c>
      <c r="C308">
        <v>54.640999999999998</v>
      </c>
      <c r="D308">
        <v>-5.82</v>
      </c>
      <c r="F308">
        <v>19</v>
      </c>
    </row>
    <row r="309" spans="1:6">
      <c r="A309" t="s">
        <v>427</v>
      </c>
      <c r="B309" t="s">
        <v>417</v>
      </c>
      <c r="C309">
        <v>54.652000000000001</v>
      </c>
      <c r="D309">
        <v>-5.6660000000000004</v>
      </c>
      <c r="F309">
        <v>19</v>
      </c>
    </row>
    <row r="310" spans="1:6">
      <c r="A310" t="s">
        <v>428</v>
      </c>
      <c r="B310" t="s">
        <v>417</v>
      </c>
      <c r="C310">
        <v>54.593000000000004</v>
      </c>
      <c r="D310">
        <v>-5.93</v>
      </c>
      <c r="F310">
        <v>19</v>
      </c>
    </row>
    <row r="311" spans="1:6">
      <c r="A311" t="s">
        <v>429</v>
      </c>
      <c r="B311" t="s">
        <v>417</v>
      </c>
      <c r="C311">
        <v>54.658000000000001</v>
      </c>
      <c r="D311">
        <v>-5.6639999999999997</v>
      </c>
      <c r="F311">
        <v>19</v>
      </c>
    </row>
    <row r="312" spans="1:6">
      <c r="A312" t="s">
        <v>430</v>
      </c>
      <c r="B312" t="s">
        <v>417</v>
      </c>
      <c r="C312">
        <v>54.639000000000003</v>
      </c>
      <c r="D312">
        <v>-5.5449999999999999</v>
      </c>
      <c r="F312">
        <v>19</v>
      </c>
    </row>
    <row r="313" spans="1:6">
      <c r="A313" t="s">
        <v>431</v>
      </c>
      <c r="B313" t="s">
        <v>417</v>
      </c>
      <c r="C313">
        <v>54.503</v>
      </c>
      <c r="D313">
        <v>-5.5190000000000001</v>
      </c>
      <c r="F313">
        <v>19</v>
      </c>
    </row>
    <row r="314" spans="1:6">
      <c r="A314" t="s">
        <v>432</v>
      </c>
      <c r="B314" t="s">
        <v>417</v>
      </c>
      <c r="C314">
        <v>54.563000000000002</v>
      </c>
      <c r="D314">
        <v>-5.7149999999999999</v>
      </c>
      <c r="F314">
        <v>19</v>
      </c>
    </row>
    <row r="315" spans="1:6">
      <c r="A315" t="s">
        <v>433</v>
      </c>
      <c r="B315" t="s">
        <v>417</v>
      </c>
      <c r="C315">
        <v>54.417000000000002</v>
      </c>
      <c r="D315">
        <v>-5.8719999999999999</v>
      </c>
      <c r="F315">
        <v>20</v>
      </c>
    </row>
    <row r="316" spans="1:6">
      <c r="A316" t="s">
        <v>434</v>
      </c>
      <c r="B316" t="s">
        <v>417</v>
      </c>
      <c r="C316">
        <v>54.395000000000003</v>
      </c>
      <c r="D316">
        <v>-6.1109999999999998</v>
      </c>
      <c r="F316">
        <v>20</v>
      </c>
    </row>
    <row r="317" spans="1:6">
      <c r="A317" t="s">
        <v>435</v>
      </c>
      <c r="B317" t="s">
        <v>417</v>
      </c>
      <c r="C317">
        <v>54.451999999999998</v>
      </c>
      <c r="D317">
        <v>-6.06</v>
      </c>
      <c r="F317">
        <v>20</v>
      </c>
    </row>
    <row r="318" spans="1:6">
      <c r="A318" t="s">
        <v>436</v>
      </c>
      <c r="B318" t="s">
        <v>417</v>
      </c>
      <c r="C318">
        <v>54.51</v>
      </c>
      <c r="D318">
        <v>-6.02</v>
      </c>
      <c r="F318">
        <v>20</v>
      </c>
    </row>
    <row r="319" spans="1:6">
      <c r="A319" t="s">
        <v>437</v>
      </c>
      <c r="B319" t="s">
        <v>417</v>
      </c>
      <c r="C319">
        <v>54.523000000000003</v>
      </c>
      <c r="D319">
        <v>-6.0880000000000001</v>
      </c>
      <c r="F319">
        <v>20</v>
      </c>
    </row>
    <row r="320" spans="1:6">
      <c r="A320" t="s">
        <v>438</v>
      </c>
      <c r="B320" t="s">
        <v>417</v>
      </c>
      <c r="C320">
        <v>54.62</v>
      </c>
      <c r="D320">
        <v>-6.1950000000000003</v>
      </c>
      <c r="F320">
        <v>20</v>
      </c>
    </row>
    <row r="321" spans="1:6">
      <c r="A321" t="s">
        <v>439</v>
      </c>
      <c r="B321" t="s">
        <v>417</v>
      </c>
      <c r="C321">
        <v>54.62</v>
      </c>
      <c r="D321">
        <v>-5.9039999999999999</v>
      </c>
      <c r="F321">
        <v>19</v>
      </c>
    </row>
    <row r="322" spans="1:6">
      <c r="A322" t="s">
        <v>440</v>
      </c>
      <c r="B322" t="s">
        <v>417</v>
      </c>
      <c r="C322">
        <v>54.334000000000003</v>
      </c>
      <c r="D322">
        <v>-5.7039999999999997</v>
      </c>
      <c r="F322">
        <v>20</v>
      </c>
    </row>
    <row r="323" spans="1:6">
      <c r="A323" t="s">
        <v>441</v>
      </c>
      <c r="B323" t="s">
        <v>417</v>
      </c>
      <c r="C323">
        <v>54.277999999999999</v>
      </c>
      <c r="D323">
        <v>-5.97</v>
      </c>
      <c r="F323">
        <v>20</v>
      </c>
    </row>
    <row r="324" spans="1:6">
      <c r="A324" t="s">
        <v>442</v>
      </c>
      <c r="B324" t="s">
        <v>417</v>
      </c>
      <c r="C324">
        <v>54.335000000000001</v>
      </c>
      <c r="D324">
        <v>-6.2439999999999998</v>
      </c>
      <c r="F324">
        <v>20</v>
      </c>
    </row>
    <row r="325" spans="1:6">
      <c r="A325" t="s">
        <v>443</v>
      </c>
      <c r="B325" t="s">
        <v>417</v>
      </c>
      <c r="C325">
        <v>54.220999999999997</v>
      </c>
      <c r="D325">
        <v>-5.8929999999999998</v>
      </c>
      <c r="F325">
        <v>20</v>
      </c>
    </row>
    <row r="326" spans="1:6">
      <c r="A326" t="s">
        <v>444</v>
      </c>
      <c r="B326" t="s">
        <v>417</v>
      </c>
      <c r="C326">
        <v>54.155000000000001</v>
      </c>
      <c r="D326">
        <v>-6.18</v>
      </c>
      <c r="F326">
        <v>20</v>
      </c>
    </row>
    <row r="327" spans="1:6">
      <c r="A327" t="s">
        <v>445</v>
      </c>
      <c r="B327" t="s">
        <v>417</v>
      </c>
      <c r="C327">
        <v>54.164999999999999</v>
      </c>
      <c r="D327">
        <v>-6.444</v>
      </c>
      <c r="F327">
        <v>20</v>
      </c>
    </row>
    <row r="328" spans="1:6">
      <c r="A328" t="s">
        <v>446</v>
      </c>
      <c r="B328" t="s">
        <v>417</v>
      </c>
      <c r="C328">
        <v>54.677</v>
      </c>
      <c r="D328">
        <v>-5.9550000000000001</v>
      </c>
      <c r="F328">
        <v>19</v>
      </c>
    </row>
    <row r="329" spans="1:6">
      <c r="A329" t="s">
        <v>447</v>
      </c>
      <c r="B329" t="s">
        <v>417</v>
      </c>
      <c r="C329">
        <v>54.677</v>
      </c>
      <c r="D329">
        <v>-5.907</v>
      </c>
      <c r="F329">
        <v>19</v>
      </c>
    </row>
    <row r="330" spans="1:6">
      <c r="A330" t="s">
        <v>448</v>
      </c>
      <c r="B330" t="s">
        <v>417</v>
      </c>
      <c r="C330">
        <v>54.73</v>
      </c>
      <c r="D330">
        <v>-5.7990000000000004</v>
      </c>
      <c r="F330">
        <v>19</v>
      </c>
    </row>
    <row r="331" spans="1:6">
      <c r="A331" t="s">
        <v>449</v>
      </c>
      <c r="B331" t="s">
        <v>417</v>
      </c>
      <c r="C331">
        <v>54.744999999999997</v>
      </c>
      <c r="D331">
        <v>-6.0170000000000003</v>
      </c>
      <c r="F331">
        <v>19</v>
      </c>
    </row>
    <row r="332" spans="1:6">
      <c r="A332" t="s">
        <v>450</v>
      </c>
      <c r="B332" t="s">
        <v>417</v>
      </c>
      <c r="C332">
        <v>54.603000000000002</v>
      </c>
      <c r="D332">
        <v>-5.867</v>
      </c>
      <c r="F332">
        <v>19</v>
      </c>
    </row>
    <row r="333" spans="1:6">
      <c r="A333" t="s">
        <v>451</v>
      </c>
      <c r="B333" t="s">
        <v>417</v>
      </c>
      <c r="C333">
        <v>54.845999999999997</v>
      </c>
      <c r="D333">
        <v>-5.8220000000000001</v>
      </c>
      <c r="F333">
        <v>19</v>
      </c>
    </row>
    <row r="334" spans="1:6">
      <c r="A334" t="s">
        <v>452</v>
      </c>
      <c r="B334" t="s">
        <v>417</v>
      </c>
      <c r="C334">
        <v>54.732999999999997</v>
      </c>
      <c r="D334">
        <v>-6.26</v>
      </c>
      <c r="F334">
        <v>20</v>
      </c>
    </row>
    <row r="335" spans="1:6">
      <c r="A335" t="s">
        <v>453</v>
      </c>
      <c r="B335" t="s">
        <v>417</v>
      </c>
      <c r="C335">
        <v>54.853999999999999</v>
      </c>
      <c r="D335">
        <v>-6.282</v>
      </c>
      <c r="F335">
        <v>20</v>
      </c>
    </row>
    <row r="336" spans="1:6">
      <c r="A336" t="s">
        <v>454</v>
      </c>
      <c r="B336" t="s">
        <v>417</v>
      </c>
      <c r="C336">
        <v>54.89</v>
      </c>
      <c r="D336">
        <v>-6.2649999999999997</v>
      </c>
      <c r="F336">
        <v>20</v>
      </c>
    </row>
    <row r="337" spans="1:6">
      <c r="A337" t="s">
        <v>455</v>
      </c>
      <c r="B337" t="s">
        <v>417</v>
      </c>
      <c r="C337">
        <v>54.973999999999997</v>
      </c>
      <c r="D337">
        <v>-6.2839999999999998</v>
      </c>
      <c r="F337">
        <v>20</v>
      </c>
    </row>
    <row r="338" spans="1:6">
      <c r="A338" t="s">
        <v>456</v>
      </c>
      <c r="B338" t="s">
        <v>417</v>
      </c>
      <c r="C338">
        <v>54.76</v>
      </c>
      <c r="D338">
        <v>-6.6390000000000002</v>
      </c>
      <c r="F338">
        <v>20</v>
      </c>
    </row>
    <row r="339" spans="1:6">
      <c r="A339" t="s">
        <v>457</v>
      </c>
      <c r="B339" t="s">
        <v>417</v>
      </c>
      <c r="C339">
        <v>54.866</v>
      </c>
      <c r="D339">
        <v>-6.6639999999999997</v>
      </c>
      <c r="F339">
        <v>20</v>
      </c>
    </row>
    <row r="340" spans="1:6">
      <c r="A340" t="s">
        <v>458</v>
      </c>
      <c r="B340" t="s">
        <v>417</v>
      </c>
      <c r="C340">
        <v>54.973999999999997</v>
      </c>
      <c r="D340">
        <v>-7.2110000000000003</v>
      </c>
      <c r="F340">
        <v>20</v>
      </c>
    </row>
    <row r="341" spans="1:6">
      <c r="A341" t="s">
        <v>459</v>
      </c>
      <c r="B341" t="s">
        <v>417</v>
      </c>
      <c r="C341">
        <v>55.009</v>
      </c>
      <c r="D341">
        <v>-7.3280000000000003</v>
      </c>
      <c r="F341">
        <v>20</v>
      </c>
    </row>
    <row r="342" spans="1:6">
      <c r="A342" t="s">
        <v>460</v>
      </c>
      <c r="B342" t="s">
        <v>417</v>
      </c>
      <c r="C342">
        <v>55.048000000000002</v>
      </c>
      <c r="D342">
        <v>-6.952</v>
      </c>
      <c r="F342">
        <v>20</v>
      </c>
    </row>
    <row r="343" spans="1:6">
      <c r="A343" t="s">
        <v>461</v>
      </c>
      <c r="B343" t="s">
        <v>417</v>
      </c>
      <c r="C343">
        <v>54.588999999999999</v>
      </c>
      <c r="D343">
        <v>-5.87</v>
      </c>
      <c r="F343">
        <v>19</v>
      </c>
    </row>
    <row r="344" spans="1:6">
      <c r="A344" t="s">
        <v>462</v>
      </c>
      <c r="B344" t="s">
        <v>417</v>
      </c>
      <c r="C344">
        <v>55.058</v>
      </c>
      <c r="D344">
        <v>-6.681</v>
      </c>
      <c r="F344">
        <v>20</v>
      </c>
    </row>
    <row r="345" spans="1:6">
      <c r="A345" t="s">
        <v>463</v>
      </c>
      <c r="B345" t="s">
        <v>417</v>
      </c>
      <c r="C345">
        <v>55.134</v>
      </c>
      <c r="D345">
        <v>-6.6529999999999996</v>
      </c>
      <c r="F345">
        <v>20</v>
      </c>
    </row>
    <row r="346" spans="1:6">
      <c r="A346" t="s">
        <v>464</v>
      </c>
      <c r="B346" t="s">
        <v>417</v>
      </c>
      <c r="C346">
        <v>55.085000000000001</v>
      </c>
      <c r="D346">
        <v>-6.4729999999999999</v>
      </c>
      <c r="F346">
        <v>20</v>
      </c>
    </row>
    <row r="347" spans="1:6">
      <c r="A347" t="s">
        <v>465</v>
      </c>
      <c r="B347" t="s">
        <v>417</v>
      </c>
      <c r="C347">
        <v>55.2</v>
      </c>
      <c r="D347">
        <v>-6.258</v>
      </c>
      <c r="F347">
        <v>20</v>
      </c>
    </row>
    <row r="348" spans="1:6">
      <c r="A348" t="s">
        <v>466</v>
      </c>
      <c r="B348" t="s">
        <v>417</v>
      </c>
      <c r="C348">
        <v>55.18</v>
      </c>
      <c r="D348">
        <v>-6.71</v>
      </c>
      <c r="F348">
        <v>20</v>
      </c>
    </row>
    <row r="349" spans="1:6">
      <c r="A349" t="s">
        <v>467</v>
      </c>
      <c r="B349" t="s">
        <v>417</v>
      </c>
      <c r="C349">
        <v>55.198</v>
      </c>
      <c r="D349">
        <v>-6.649</v>
      </c>
      <c r="F349">
        <v>20</v>
      </c>
    </row>
    <row r="350" spans="1:6">
      <c r="A350" t="s">
        <v>468</v>
      </c>
      <c r="B350" t="s">
        <v>417</v>
      </c>
      <c r="C350">
        <v>55.201999999999998</v>
      </c>
      <c r="D350">
        <v>-6.5170000000000003</v>
      </c>
      <c r="F350">
        <v>20</v>
      </c>
    </row>
    <row r="351" spans="1:6">
      <c r="A351" t="s">
        <v>469</v>
      </c>
      <c r="B351" t="s">
        <v>417</v>
      </c>
      <c r="C351">
        <v>54.58</v>
      </c>
      <c r="D351">
        <v>-5.8959999999999999</v>
      </c>
      <c r="F351">
        <v>19</v>
      </c>
    </row>
    <row r="352" spans="1:6">
      <c r="A352" t="s">
        <v>470</v>
      </c>
      <c r="B352" t="s">
        <v>417</v>
      </c>
      <c r="C352">
        <v>54.292000000000002</v>
      </c>
      <c r="D352">
        <v>-6.65</v>
      </c>
      <c r="F352">
        <v>20</v>
      </c>
    </row>
    <row r="353" spans="1:6">
      <c r="A353" t="s">
        <v>471</v>
      </c>
      <c r="B353" t="s">
        <v>417</v>
      </c>
      <c r="C353">
        <v>54.368000000000002</v>
      </c>
      <c r="D353">
        <v>-6.6230000000000002</v>
      </c>
      <c r="F353">
        <v>20</v>
      </c>
    </row>
    <row r="354" spans="1:6">
      <c r="A354" t="s">
        <v>472</v>
      </c>
      <c r="B354" t="s">
        <v>417</v>
      </c>
      <c r="C354">
        <v>54.411999999999999</v>
      </c>
      <c r="D354">
        <v>-6.4640000000000004</v>
      </c>
      <c r="F354">
        <v>20</v>
      </c>
    </row>
    <row r="355" spans="1:6">
      <c r="A355" t="s">
        <v>473</v>
      </c>
      <c r="B355" t="s">
        <v>417</v>
      </c>
      <c r="C355">
        <v>54.404000000000003</v>
      </c>
      <c r="D355">
        <v>-6.3890000000000002</v>
      </c>
      <c r="F355">
        <v>20</v>
      </c>
    </row>
    <row r="356" spans="1:6">
      <c r="A356" t="s">
        <v>474</v>
      </c>
      <c r="B356" t="s">
        <v>417</v>
      </c>
      <c r="C356">
        <v>54.45</v>
      </c>
      <c r="D356">
        <v>-6.3920000000000003</v>
      </c>
      <c r="F356">
        <v>20</v>
      </c>
    </row>
    <row r="357" spans="1:6">
      <c r="A357" t="s">
        <v>475</v>
      </c>
      <c r="B357" t="s">
        <v>417</v>
      </c>
      <c r="C357">
        <v>54.445</v>
      </c>
      <c r="D357">
        <v>-6.3659999999999997</v>
      </c>
      <c r="F357">
        <v>20</v>
      </c>
    </row>
    <row r="358" spans="1:6">
      <c r="A358" t="s">
        <v>476</v>
      </c>
      <c r="B358" t="s">
        <v>417</v>
      </c>
      <c r="C358">
        <v>54.454999999999998</v>
      </c>
      <c r="D358">
        <v>-6.3330000000000002</v>
      </c>
      <c r="F358">
        <v>20</v>
      </c>
    </row>
    <row r="359" spans="1:6">
      <c r="A359" t="s">
        <v>477</v>
      </c>
      <c r="B359" t="s">
        <v>417</v>
      </c>
      <c r="C359">
        <v>54.487000000000002</v>
      </c>
      <c r="D359">
        <v>-6.2679999999999998</v>
      </c>
      <c r="F359">
        <v>20</v>
      </c>
    </row>
    <row r="360" spans="1:6">
      <c r="A360" t="s">
        <v>478</v>
      </c>
      <c r="B360" t="s">
        <v>417</v>
      </c>
      <c r="C360">
        <v>54.366</v>
      </c>
      <c r="D360">
        <v>-6.8479999999999999</v>
      </c>
      <c r="F360">
        <v>20</v>
      </c>
    </row>
    <row r="361" spans="1:6">
      <c r="A361" t="s">
        <v>479</v>
      </c>
      <c r="B361" t="s">
        <v>417</v>
      </c>
      <c r="C361">
        <v>54.423999999999999</v>
      </c>
      <c r="D361">
        <v>-6.9489999999999998</v>
      </c>
      <c r="F361">
        <v>20</v>
      </c>
    </row>
    <row r="362" spans="1:6">
      <c r="A362" t="s">
        <v>480</v>
      </c>
      <c r="B362" t="s">
        <v>417</v>
      </c>
      <c r="C362">
        <v>54.582000000000001</v>
      </c>
      <c r="D362">
        <v>-5.9240000000000004</v>
      </c>
      <c r="F362">
        <v>19</v>
      </c>
    </row>
    <row r="363" spans="1:6">
      <c r="A363" t="s">
        <v>481</v>
      </c>
      <c r="B363" t="s">
        <v>417</v>
      </c>
      <c r="C363">
        <v>54.515000000000001</v>
      </c>
      <c r="D363">
        <v>-6.8869999999999996</v>
      </c>
      <c r="F363">
        <v>20</v>
      </c>
    </row>
    <row r="364" spans="1:6">
      <c r="A364" t="s">
        <v>482</v>
      </c>
      <c r="B364" t="s">
        <v>417</v>
      </c>
      <c r="C364">
        <v>54.512999999999998</v>
      </c>
      <c r="D364">
        <v>-6.7039999999999997</v>
      </c>
      <c r="F364">
        <v>20</v>
      </c>
    </row>
    <row r="365" spans="1:6">
      <c r="A365" t="s">
        <v>483</v>
      </c>
      <c r="B365" t="s">
        <v>417</v>
      </c>
      <c r="C365">
        <v>54.343000000000004</v>
      </c>
      <c r="D365">
        <v>-7.665</v>
      </c>
      <c r="F365">
        <v>20</v>
      </c>
    </row>
    <row r="366" spans="1:6">
      <c r="A366" t="s">
        <v>484</v>
      </c>
      <c r="B366" t="s">
        <v>417</v>
      </c>
      <c r="C366">
        <v>54.375</v>
      </c>
      <c r="D366">
        <v>-7.3150000000000004</v>
      </c>
      <c r="F366">
        <v>20</v>
      </c>
    </row>
    <row r="367" spans="1:6">
      <c r="A367" t="s">
        <v>485</v>
      </c>
      <c r="B367" t="s">
        <v>417</v>
      </c>
      <c r="C367">
        <v>54.418999999999997</v>
      </c>
      <c r="D367">
        <v>-7.1909999999999998</v>
      </c>
      <c r="F367">
        <v>20</v>
      </c>
    </row>
    <row r="368" spans="1:6">
      <c r="A368" t="s">
        <v>486</v>
      </c>
      <c r="B368" t="s">
        <v>417</v>
      </c>
      <c r="C368">
        <v>54.427</v>
      </c>
      <c r="D368">
        <v>-7.117</v>
      </c>
      <c r="F368">
        <v>20</v>
      </c>
    </row>
    <row r="369" spans="1:6">
      <c r="A369" t="s">
        <v>487</v>
      </c>
      <c r="B369" t="s">
        <v>417</v>
      </c>
      <c r="C369">
        <v>54.570999999999998</v>
      </c>
      <c r="D369">
        <v>-7.3739999999999997</v>
      </c>
      <c r="F369">
        <v>20</v>
      </c>
    </row>
    <row r="370" spans="1:6">
      <c r="A370" t="s">
        <v>488</v>
      </c>
      <c r="B370" t="s">
        <v>417</v>
      </c>
      <c r="C370">
        <v>54.624000000000002</v>
      </c>
      <c r="D370">
        <v>-7.2009999999999996</v>
      </c>
      <c r="F370">
        <v>20</v>
      </c>
    </row>
    <row r="371" spans="1:6">
      <c r="A371" t="s">
        <v>489</v>
      </c>
      <c r="B371" t="s">
        <v>417</v>
      </c>
      <c r="C371">
        <v>54.54</v>
      </c>
      <c r="D371">
        <v>-5.9050000000000002</v>
      </c>
      <c r="F371">
        <v>19</v>
      </c>
    </row>
    <row r="372" spans="1:6">
      <c r="A372" t="s">
        <v>490</v>
      </c>
      <c r="B372" t="s">
        <v>417</v>
      </c>
      <c r="C372">
        <v>54.645000000000003</v>
      </c>
      <c r="D372">
        <v>-6.7480000000000002</v>
      </c>
      <c r="F372">
        <v>20</v>
      </c>
    </row>
    <row r="373" spans="1:6">
      <c r="A373" t="s">
        <v>491</v>
      </c>
      <c r="B373" t="s">
        <v>417</v>
      </c>
      <c r="C373">
        <v>54.694000000000003</v>
      </c>
      <c r="D373">
        <v>-7.6139999999999999</v>
      </c>
      <c r="F373">
        <v>20</v>
      </c>
    </row>
    <row r="374" spans="1:6">
      <c r="A374" t="s">
        <v>492</v>
      </c>
      <c r="B374" t="s">
        <v>417</v>
      </c>
      <c r="C374">
        <v>54.826000000000001</v>
      </c>
      <c r="D374">
        <v>-7.4269999999999996</v>
      </c>
      <c r="F374">
        <v>20</v>
      </c>
    </row>
    <row r="375" spans="1:6">
      <c r="A375" t="s">
        <v>493</v>
      </c>
      <c r="B375" t="s">
        <v>417</v>
      </c>
      <c r="C375">
        <v>54.572000000000003</v>
      </c>
      <c r="D375">
        <v>-5.9489999999999998</v>
      </c>
      <c r="F375">
        <v>20</v>
      </c>
    </row>
    <row r="376" spans="1:6">
      <c r="A376" t="s">
        <v>494</v>
      </c>
      <c r="B376" t="s">
        <v>417</v>
      </c>
      <c r="C376">
        <v>54.222999999999999</v>
      </c>
      <c r="D376">
        <v>-7.4619999999999997</v>
      </c>
      <c r="F376">
        <v>20</v>
      </c>
    </row>
    <row r="377" spans="1:6">
      <c r="A377" t="s">
        <v>495</v>
      </c>
      <c r="B377" t="s">
        <v>417</v>
      </c>
      <c r="C377">
        <v>54.465000000000003</v>
      </c>
      <c r="D377">
        <v>-7.8259999999999996</v>
      </c>
      <c r="F377">
        <v>20</v>
      </c>
    </row>
    <row r="378" spans="1:6">
      <c r="A378" t="s">
        <v>496</v>
      </c>
      <c r="B378" t="s">
        <v>417</v>
      </c>
      <c r="C378">
        <v>54.375999999999998</v>
      </c>
      <c r="D378">
        <v>-7.5410000000000004</v>
      </c>
      <c r="F378">
        <v>20</v>
      </c>
    </row>
    <row r="379" spans="1:6">
      <c r="A379" t="s">
        <v>497</v>
      </c>
      <c r="B379" t="s">
        <v>498</v>
      </c>
      <c r="C379">
        <v>54.886000000000003</v>
      </c>
      <c r="D379">
        <v>-2.911</v>
      </c>
      <c r="F379">
        <v>7</v>
      </c>
    </row>
    <row r="380" spans="1:6">
      <c r="A380" t="s">
        <v>499</v>
      </c>
      <c r="B380" t="s">
        <v>498</v>
      </c>
      <c r="C380">
        <v>54.610999999999997</v>
      </c>
      <c r="D380">
        <v>-2.6589999999999998</v>
      </c>
      <c r="F380">
        <v>7</v>
      </c>
    </row>
    <row r="381" spans="1:6">
      <c r="A381" t="s">
        <v>500</v>
      </c>
      <c r="B381" t="s">
        <v>498</v>
      </c>
      <c r="C381">
        <v>54.664000000000001</v>
      </c>
      <c r="D381">
        <v>-2.786</v>
      </c>
      <c r="F381">
        <v>7</v>
      </c>
    </row>
    <row r="382" spans="1:6">
      <c r="A382" t="s">
        <v>501</v>
      </c>
      <c r="B382" t="s">
        <v>498</v>
      </c>
      <c r="C382">
        <v>54.601999999999997</v>
      </c>
      <c r="D382">
        <v>-3.133</v>
      </c>
      <c r="F382">
        <v>7</v>
      </c>
    </row>
    <row r="383" spans="1:6">
      <c r="A383" t="s">
        <v>502</v>
      </c>
      <c r="B383" t="s">
        <v>498</v>
      </c>
      <c r="C383">
        <v>54.66</v>
      </c>
      <c r="D383">
        <v>-3.3660000000000001</v>
      </c>
      <c r="F383">
        <v>9</v>
      </c>
    </row>
    <row r="384" spans="1:6">
      <c r="A384" t="s">
        <v>503</v>
      </c>
      <c r="B384" t="s">
        <v>498</v>
      </c>
      <c r="C384">
        <v>54.634</v>
      </c>
      <c r="D384">
        <v>-3.5369999999999999</v>
      </c>
      <c r="F384">
        <v>9</v>
      </c>
    </row>
    <row r="385" spans="1:6">
      <c r="A385" t="s">
        <v>504</v>
      </c>
      <c r="B385" t="s">
        <v>498</v>
      </c>
      <c r="C385">
        <v>54.712000000000003</v>
      </c>
      <c r="D385">
        <v>-3.4809999999999999</v>
      </c>
      <c r="F385">
        <v>9</v>
      </c>
    </row>
    <row r="386" spans="1:6">
      <c r="A386" t="s">
        <v>505</v>
      </c>
      <c r="B386" t="s">
        <v>498</v>
      </c>
      <c r="C386">
        <v>54.573999999999998</v>
      </c>
      <c r="D386">
        <v>-2.4830000000000001</v>
      </c>
      <c r="F386">
        <v>7</v>
      </c>
    </row>
    <row r="387" spans="1:6">
      <c r="A387" t="s">
        <v>506</v>
      </c>
      <c r="B387" t="s">
        <v>498</v>
      </c>
      <c r="C387">
        <v>54.478999999999999</v>
      </c>
      <c r="D387">
        <v>-2.35</v>
      </c>
      <c r="F387">
        <v>7</v>
      </c>
    </row>
    <row r="388" spans="1:6">
      <c r="A388" t="s">
        <v>507</v>
      </c>
      <c r="B388" t="s">
        <v>498</v>
      </c>
      <c r="C388">
        <v>54.353999999999999</v>
      </c>
      <c r="D388">
        <v>-3.39</v>
      </c>
      <c r="F388">
        <v>7</v>
      </c>
    </row>
    <row r="389" spans="1:6">
      <c r="A389" t="s">
        <v>508</v>
      </c>
      <c r="B389" t="s">
        <v>498</v>
      </c>
      <c r="C389">
        <v>54.387</v>
      </c>
      <c r="D389">
        <v>-3.3820000000000001</v>
      </c>
      <c r="F389">
        <v>9</v>
      </c>
    </row>
    <row r="390" spans="1:6">
      <c r="A390" t="s">
        <v>509</v>
      </c>
      <c r="B390" t="s">
        <v>498</v>
      </c>
      <c r="C390">
        <v>54.884</v>
      </c>
      <c r="D390">
        <v>-2.9489999999999998</v>
      </c>
      <c r="F390">
        <v>7</v>
      </c>
    </row>
    <row r="391" spans="1:6">
      <c r="A391" t="s">
        <v>510</v>
      </c>
      <c r="B391" t="s">
        <v>498</v>
      </c>
      <c r="C391">
        <v>54.41</v>
      </c>
      <c r="D391">
        <v>-3.4609999999999999</v>
      </c>
      <c r="F391">
        <v>9</v>
      </c>
    </row>
    <row r="392" spans="1:6">
      <c r="A392" t="s">
        <v>511</v>
      </c>
      <c r="B392" t="s">
        <v>498</v>
      </c>
      <c r="C392">
        <v>54.445</v>
      </c>
      <c r="D392">
        <v>-3.5150000000000001</v>
      </c>
      <c r="F392">
        <v>9</v>
      </c>
    </row>
    <row r="393" spans="1:6">
      <c r="A393" t="s">
        <v>512</v>
      </c>
      <c r="B393" t="s">
        <v>498</v>
      </c>
      <c r="C393">
        <v>54.48</v>
      </c>
      <c r="D393">
        <v>-3.5310000000000001</v>
      </c>
      <c r="F393">
        <v>9</v>
      </c>
    </row>
    <row r="394" spans="1:6">
      <c r="A394" t="s">
        <v>513</v>
      </c>
      <c r="B394" t="s">
        <v>498</v>
      </c>
      <c r="C394">
        <v>54.514000000000003</v>
      </c>
      <c r="D394">
        <v>-3.4929999999999999</v>
      </c>
      <c r="F394">
        <v>9</v>
      </c>
    </row>
    <row r="395" spans="1:6">
      <c r="A395" t="s">
        <v>514</v>
      </c>
      <c r="B395" t="s">
        <v>498</v>
      </c>
      <c r="C395">
        <v>54.515000000000001</v>
      </c>
      <c r="D395">
        <v>-3.5419999999999998</v>
      </c>
      <c r="F395">
        <v>7</v>
      </c>
    </row>
    <row r="396" spans="1:6">
      <c r="A396" t="s">
        <v>515</v>
      </c>
      <c r="B396" t="s">
        <v>498</v>
      </c>
      <c r="C396">
        <v>54.523000000000003</v>
      </c>
      <c r="D396">
        <v>-3.5169999999999999</v>
      </c>
      <c r="F396">
        <v>7</v>
      </c>
    </row>
    <row r="397" spans="1:6">
      <c r="A397" t="s">
        <v>516</v>
      </c>
      <c r="B397" t="s">
        <v>498</v>
      </c>
      <c r="C397">
        <v>54.543999999999997</v>
      </c>
      <c r="D397">
        <v>-3.4809999999999999</v>
      </c>
      <c r="F397">
        <v>7</v>
      </c>
    </row>
    <row r="398" spans="1:6">
      <c r="A398" t="s">
        <v>517</v>
      </c>
      <c r="B398" t="s">
        <v>498</v>
      </c>
      <c r="C398">
        <v>54.491</v>
      </c>
      <c r="D398">
        <v>-3.5920000000000001</v>
      </c>
      <c r="F398">
        <v>7</v>
      </c>
    </row>
    <row r="399" spans="1:6">
      <c r="A399" t="s">
        <v>518</v>
      </c>
      <c r="B399" t="s">
        <v>498</v>
      </c>
      <c r="C399">
        <v>54.543999999999997</v>
      </c>
      <c r="D399">
        <v>-3.577</v>
      </c>
      <c r="F399">
        <v>7</v>
      </c>
    </row>
    <row r="400" spans="1:6">
      <c r="A400" t="s">
        <v>519</v>
      </c>
      <c r="B400" t="s">
        <v>498</v>
      </c>
      <c r="C400">
        <v>54.906999999999996</v>
      </c>
      <c r="D400">
        <v>-2.9390000000000001</v>
      </c>
      <c r="F400">
        <v>7</v>
      </c>
    </row>
    <row r="401" spans="1:12">
      <c r="A401" t="s">
        <v>520</v>
      </c>
      <c r="B401" t="s">
        <v>498</v>
      </c>
      <c r="C401">
        <v>54.847000000000001</v>
      </c>
      <c r="D401">
        <v>-2.8330000000000002</v>
      </c>
      <c r="F401">
        <v>7</v>
      </c>
    </row>
    <row r="402" spans="1:12">
      <c r="A402" t="s">
        <v>521</v>
      </c>
      <c r="B402" t="s">
        <v>498</v>
      </c>
      <c r="C402">
        <v>54.854999999999997</v>
      </c>
      <c r="D402">
        <v>-3.0150000000000001</v>
      </c>
      <c r="F402">
        <v>7</v>
      </c>
    </row>
    <row r="403" spans="1:12">
      <c r="A403" t="s">
        <v>522</v>
      </c>
      <c r="B403" t="s">
        <v>498</v>
      </c>
      <c r="C403">
        <v>54.994</v>
      </c>
      <c r="D403">
        <v>-2.8919999999999999</v>
      </c>
      <c r="F403">
        <v>7</v>
      </c>
    </row>
    <row r="404" spans="1:12">
      <c r="A404" t="s">
        <v>523</v>
      </c>
      <c r="B404" t="s">
        <v>498</v>
      </c>
      <c r="C404">
        <v>54.807000000000002</v>
      </c>
      <c r="D404">
        <v>-3.2370000000000001</v>
      </c>
      <c r="F404">
        <v>7</v>
      </c>
    </row>
    <row r="405" spans="1:12">
      <c r="A405" t="s">
        <v>524</v>
      </c>
      <c r="B405" t="s">
        <v>498</v>
      </c>
      <c r="C405">
        <v>54.939</v>
      </c>
      <c r="D405">
        <v>-2.6850000000000001</v>
      </c>
      <c r="F405">
        <v>7</v>
      </c>
    </row>
    <row r="406" spans="1:12">
      <c r="A406" t="s">
        <v>525</v>
      </c>
      <c r="B406" t="s">
        <v>498</v>
      </c>
      <c r="C406">
        <v>54.802</v>
      </c>
      <c r="D406">
        <v>-2.419</v>
      </c>
      <c r="F406">
        <v>7</v>
      </c>
    </row>
    <row r="407" spans="1:12" ht="15">
      <c r="A407" t="s">
        <v>526</v>
      </c>
      <c r="B407" t="s">
        <v>527</v>
      </c>
      <c r="C407">
        <v>52.176000000000002</v>
      </c>
      <c r="D407">
        <v>0.19</v>
      </c>
      <c r="F407">
        <v>2</v>
      </c>
      <c r="J407" s="265"/>
      <c r="K407" s="265"/>
      <c r="L407" s="265"/>
    </row>
    <row r="408" spans="1:12" ht="15">
      <c r="A408" t="s">
        <v>528</v>
      </c>
      <c r="B408" t="s">
        <v>527</v>
      </c>
      <c r="C408">
        <v>52.03</v>
      </c>
      <c r="D408">
        <v>0.26600000000000001</v>
      </c>
      <c r="F408">
        <v>2</v>
      </c>
      <c r="J408" s="265"/>
      <c r="K408" s="265"/>
      <c r="L408" s="265"/>
    </row>
    <row r="409" spans="1:12" ht="15">
      <c r="A409" t="s">
        <v>529</v>
      </c>
      <c r="B409" t="s">
        <v>527</v>
      </c>
      <c r="C409">
        <v>52</v>
      </c>
      <c r="D409">
        <v>0.214</v>
      </c>
      <c r="F409">
        <v>2</v>
      </c>
      <c r="J409" s="265"/>
      <c r="K409" s="265"/>
      <c r="L409" s="265"/>
    </row>
    <row r="410" spans="1:12" ht="15">
      <c r="A410" t="s">
        <v>530</v>
      </c>
      <c r="B410" t="s">
        <v>527</v>
      </c>
      <c r="C410">
        <v>52.162999999999997</v>
      </c>
      <c r="D410">
        <v>0.13300000000000001</v>
      </c>
      <c r="F410">
        <v>2</v>
      </c>
      <c r="J410" s="265"/>
      <c r="K410" s="265"/>
      <c r="L410" s="265"/>
    </row>
    <row r="411" spans="1:12" ht="15">
      <c r="A411" t="s">
        <v>531</v>
      </c>
      <c r="B411" t="s">
        <v>527</v>
      </c>
      <c r="C411">
        <v>52.213000000000001</v>
      </c>
      <c r="D411">
        <v>2.5000000000000001E-2</v>
      </c>
      <c r="F411">
        <v>2</v>
      </c>
      <c r="J411" s="265"/>
      <c r="K411" s="265"/>
      <c r="L411" s="265"/>
    </row>
    <row r="412" spans="1:12" ht="15">
      <c r="A412" t="s">
        <v>532</v>
      </c>
      <c r="B412" t="s">
        <v>527</v>
      </c>
      <c r="C412">
        <v>52.162999999999997</v>
      </c>
      <c r="D412">
        <v>0.13300000000000001</v>
      </c>
      <c r="F412">
        <v>2</v>
      </c>
      <c r="J412" s="265"/>
      <c r="K412" s="265"/>
      <c r="L412" s="265"/>
    </row>
    <row r="413" spans="1:12" ht="15">
      <c r="A413" t="s">
        <v>533</v>
      </c>
      <c r="B413" t="s">
        <v>527</v>
      </c>
      <c r="C413">
        <v>52.213000000000001</v>
      </c>
      <c r="D413">
        <v>2.5000000000000001E-2</v>
      </c>
      <c r="F413">
        <v>2</v>
      </c>
      <c r="J413" s="265"/>
      <c r="K413" s="265"/>
      <c r="L413" s="265"/>
    </row>
    <row r="414" spans="1:12" ht="15">
      <c r="A414" t="s">
        <v>534</v>
      </c>
      <c r="B414" t="s">
        <v>527</v>
      </c>
      <c r="C414">
        <v>52.243000000000002</v>
      </c>
      <c r="D414">
        <v>0.115</v>
      </c>
      <c r="F414">
        <v>2</v>
      </c>
      <c r="J414" s="265"/>
      <c r="K414" s="265"/>
      <c r="L414" s="265"/>
    </row>
    <row r="415" spans="1:12" ht="15">
      <c r="A415" t="s">
        <v>535</v>
      </c>
      <c r="B415" t="s">
        <v>527</v>
      </c>
      <c r="C415">
        <v>52.238999999999997</v>
      </c>
      <c r="D415">
        <v>0.21099999999999999</v>
      </c>
      <c r="F415">
        <v>2</v>
      </c>
      <c r="J415" s="265"/>
      <c r="K415" s="265"/>
      <c r="L415" s="265"/>
    </row>
    <row r="416" spans="1:12" ht="15">
      <c r="A416" t="s">
        <v>536</v>
      </c>
      <c r="B416" t="s">
        <v>527</v>
      </c>
      <c r="C416">
        <v>52.404000000000003</v>
      </c>
      <c r="D416">
        <v>0.224</v>
      </c>
      <c r="F416">
        <v>2</v>
      </c>
      <c r="J416" s="265"/>
      <c r="K416" s="265"/>
      <c r="L416" s="265"/>
    </row>
    <row r="417" spans="1:12" ht="15">
      <c r="A417" t="s">
        <v>537</v>
      </c>
      <c r="B417" t="s">
        <v>527</v>
      </c>
      <c r="C417">
        <v>52.366</v>
      </c>
      <c r="D417">
        <v>0.32200000000000001</v>
      </c>
      <c r="F417">
        <v>2</v>
      </c>
      <c r="J417" s="265"/>
      <c r="K417" s="265"/>
      <c r="L417" s="265"/>
    </row>
    <row r="418" spans="1:12" ht="15">
      <c r="A418" t="s">
        <v>538</v>
      </c>
      <c r="B418" t="s">
        <v>527</v>
      </c>
      <c r="C418">
        <v>52.231000000000002</v>
      </c>
      <c r="D418">
        <v>0.42699999999999999</v>
      </c>
      <c r="F418">
        <v>2</v>
      </c>
      <c r="J418" s="265"/>
      <c r="K418" s="265"/>
      <c r="L418" s="265"/>
    </row>
    <row r="419" spans="1:12" ht="15">
      <c r="A419" t="s">
        <v>539</v>
      </c>
      <c r="B419" t="s">
        <v>527</v>
      </c>
      <c r="C419">
        <v>52.082000000000001</v>
      </c>
      <c r="D419">
        <v>0.441</v>
      </c>
      <c r="F419">
        <v>2</v>
      </c>
      <c r="J419" s="265"/>
      <c r="K419" s="265"/>
      <c r="L419" s="265"/>
    </row>
    <row r="420" spans="1:12">
      <c r="A420" t="s">
        <v>540</v>
      </c>
      <c r="B420" t="s">
        <v>541</v>
      </c>
      <c r="C420">
        <v>51.473999999999997</v>
      </c>
      <c r="D420">
        <v>-3.1760000000000002</v>
      </c>
      <c r="F420">
        <v>4</v>
      </c>
    </row>
    <row r="421" spans="1:12">
      <c r="A421" t="s">
        <v>542</v>
      </c>
      <c r="B421" t="s">
        <v>541</v>
      </c>
      <c r="C421">
        <v>51.472999999999999</v>
      </c>
      <c r="D421">
        <v>-3.1920000000000002</v>
      </c>
      <c r="F421">
        <v>4</v>
      </c>
    </row>
    <row r="422" spans="1:12">
      <c r="A422" t="s">
        <v>543</v>
      </c>
      <c r="B422" t="s">
        <v>541</v>
      </c>
      <c r="C422">
        <v>51.518999999999998</v>
      </c>
      <c r="D422">
        <v>-3.2029999999999998</v>
      </c>
      <c r="F422">
        <v>4</v>
      </c>
    </row>
    <row r="423" spans="1:12">
      <c r="A423" t="s">
        <v>544</v>
      </c>
      <c r="B423" t="s">
        <v>541</v>
      </c>
      <c r="C423">
        <v>51.533999999999999</v>
      </c>
      <c r="D423">
        <v>-3.2730000000000001</v>
      </c>
      <c r="F423">
        <v>4</v>
      </c>
    </row>
    <row r="424" spans="1:12">
      <c r="A424" t="s">
        <v>545</v>
      </c>
      <c r="B424" t="s">
        <v>541</v>
      </c>
      <c r="C424">
        <v>51.515000000000001</v>
      </c>
      <c r="D424">
        <v>-3.1509999999999998</v>
      </c>
      <c r="F424">
        <v>4</v>
      </c>
    </row>
    <row r="425" spans="1:12">
      <c r="A425" t="s">
        <v>546</v>
      </c>
      <c r="B425" t="s">
        <v>541</v>
      </c>
      <c r="C425">
        <v>51.484999999999999</v>
      </c>
      <c r="D425">
        <v>-3.1640000000000001</v>
      </c>
      <c r="F425">
        <v>4</v>
      </c>
    </row>
    <row r="426" spans="1:12">
      <c r="A426" t="s">
        <v>547</v>
      </c>
      <c r="B426" t="s">
        <v>541</v>
      </c>
      <c r="C426">
        <v>51.518999999999998</v>
      </c>
      <c r="D426">
        <v>-3.1110000000000002</v>
      </c>
      <c r="F426">
        <v>4</v>
      </c>
    </row>
    <row r="427" spans="1:12">
      <c r="A427" t="s">
        <v>548</v>
      </c>
      <c r="B427" t="s">
        <v>541</v>
      </c>
      <c r="C427">
        <v>51.509</v>
      </c>
      <c r="D427">
        <v>-3.5760000000000001</v>
      </c>
      <c r="F427">
        <v>4</v>
      </c>
    </row>
    <row r="428" spans="1:12">
      <c r="A428" t="s">
        <v>549</v>
      </c>
      <c r="B428" t="s">
        <v>541</v>
      </c>
      <c r="C428">
        <v>51.56</v>
      </c>
      <c r="D428">
        <v>-3.5830000000000002</v>
      </c>
      <c r="F428">
        <v>4</v>
      </c>
    </row>
    <row r="429" spans="1:12">
      <c r="A429" t="s">
        <v>550</v>
      </c>
      <c r="B429" t="s">
        <v>541</v>
      </c>
      <c r="C429">
        <v>51.524000000000001</v>
      </c>
      <c r="D429">
        <v>-3.69</v>
      </c>
      <c r="F429">
        <v>4</v>
      </c>
    </row>
    <row r="430" spans="1:12">
      <c r="A430" t="s">
        <v>551</v>
      </c>
      <c r="B430" t="s">
        <v>541</v>
      </c>
      <c r="C430">
        <v>51.61</v>
      </c>
      <c r="D430">
        <v>-3.6509999999999998</v>
      </c>
      <c r="F430">
        <v>4</v>
      </c>
    </row>
    <row r="431" spans="1:12">
      <c r="A431" t="s">
        <v>552</v>
      </c>
      <c r="B431" t="s">
        <v>541</v>
      </c>
      <c r="C431">
        <v>51.521999999999998</v>
      </c>
      <c r="D431">
        <v>-3.5190000000000001</v>
      </c>
      <c r="F431">
        <v>4</v>
      </c>
    </row>
    <row r="432" spans="1:12">
      <c r="A432" t="s">
        <v>553</v>
      </c>
      <c r="B432" t="s">
        <v>541</v>
      </c>
      <c r="C432">
        <v>51.484999999999999</v>
      </c>
      <c r="D432">
        <v>-3.698</v>
      </c>
      <c r="F432">
        <v>4</v>
      </c>
    </row>
    <row r="433" spans="1:6">
      <c r="A433" t="s">
        <v>554</v>
      </c>
      <c r="B433" t="s">
        <v>541</v>
      </c>
      <c r="C433">
        <v>51.603000000000002</v>
      </c>
      <c r="D433">
        <v>-3.3330000000000002</v>
      </c>
      <c r="F433">
        <v>4</v>
      </c>
    </row>
    <row r="434" spans="1:6">
      <c r="A434" t="s">
        <v>555</v>
      </c>
      <c r="B434" t="s">
        <v>541</v>
      </c>
      <c r="C434">
        <v>51.56</v>
      </c>
      <c r="D434">
        <v>-3.3319999999999999</v>
      </c>
      <c r="F434">
        <v>4</v>
      </c>
    </row>
    <row r="435" spans="1:6">
      <c r="A435" t="s">
        <v>556</v>
      </c>
      <c r="B435" t="s">
        <v>541</v>
      </c>
      <c r="C435">
        <v>51.600999999999999</v>
      </c>
      <c r="D435">
        <v>-3.423</v>
      </c>
      <c r="F435">
        <v>4</v>
      </c>
    </row>
    <row r="436" spans="1:6">
      <c r="A436" t="s">
        <v>557</v>
      </c>
      <c r="B436" t="s">
        <v>541</v>
      </c>
      <c r="C436">
        <v>51.62</v>
      </c>
      <c r="D436">
        <v>-3.45</v>
      </c>
      <c r="F436">
        <v>4</v>
      </c>
    </row>
    <row r="437" spans="1:6">
      <c r="A437" t="s">
        <v>558</v>
      </c>
      <c r="B437" t="s">
        <v>541</v>
      </c>
      <c r="C437">
        <v>51.646999999999998</v>
      </c>
      <c r="D437">
        <v>-3.4809999999999999</v>
      </c>
      <c r="F437">
        <v>4</v>
      </c>
    </row>
    <row r="438" spans="1:6">
      <c r="A438" t="s">
        <v>559</v>
      </c>
      <c r="B438" t="s">
        <v>541</v>
      </c>
      <c r="C438">
        <v>51.667000000000002</v>
      </c>
      <c r="D438">
        <v>-3.5219999999999998</v>
      </c>
      <c r="F438">
        <v>4</v>
      </c>
    </row>
    <row r="439" spans="1:6">
      <c r="A439" t="s">
        <v>560</v>
      </c>
      <c r="B439" t="s">
        <v>541</v>
      </c>
      <c r="C439">
        <v>51.658000000000001</v>
      </c>
      <c r="D439">
        <v>-3.4489999999999998</v>
      </c>
      <c r="F439">
        <v>4</v>
      </c>
    </row>
    <row r="440" spans="1:6">
      <c r="A440" t="s">
        <v>561</v>
      </c>
      <c r="B440" t="s">
        <v>541</v>
      </c>
      <c r="C440">
        <v>51.718000000000004</v>
      </c>
      <c r="D440">
        <v>-3.4580000000000002</v>
      </c>
      <c r="F440">
        <v>4</v>
      </c>
    </row>
    <row r="441" spans="1:6">
      <c r="A441" t="s">
        <v>562</v>
      </c>
      <c r="B441" t="s">
        <v>541</v>
      </c>
      <c r="C441">
        <v>51.668999999999997</v>
      </c>
      <c r="D441">
        <v>-3.3610000000000002</v>
      </c>
      <c r="F441">
        <v>4</v>
      </c>
    </row>
    <row r="442" spans="1:6">
      <c r="A442" t="s">
        <v>563</v>
      </c>
      <c r="B442" t="s">
        <v>541</v>
      </c>
      <c r="C442">
        <v>51.664999999999999</v>
      </c>
      <c r="D442">
        <v>-3.3</v>
      </c>
      <c r="F442">
        <v>4</v>
      </c>
    </row>
    <row r="443" spans="1:6">
      <c r="A443" t="s">
        <v>564</v>
      </c>
      <c r="B443" t="s">
        <v>541</v>
      </c>
      <c r="C443">
        <v>51.750999999999998</v>
      </c>
      <c r="D443">
        <v>-3.3740000000000001</v>
      </c>
      <c r="F443">
        <v>4</v>
      </c>
    </row>
    <row r="444" spans="1:6">
      <c r="A444" t="s">
        <v>565</v>
      </c>
      <c r="B444" t="s">
        <v>541</v>
      </c>
      <c r="C444">
        <v>51.741</v>
      </c>
      <c r="D444">
        <v>-3.3690000000000002</v>
      </c>
      <c r="F444">
        <v>4</v>
      </c>
    </row>
    <row r="445" spans="1:6">
      <c r="A445" t="s">
        <v>566</v>
      </c>
      <c r="B445" t="s">
        <v>541</v>
      </c>
      <c r="C445">
        <v>51.481999999999999</v>
      </c>
      <c r="D445">
        <v>-3.242</v>
      </c>
      <c r="F445">
        <v>4</v>
      </c>
    </row>
    <row r="446" spans="1:6">
      <c r="A446" t="s">
        <v>567</v>
      </c>
      <c r="B446" t="s">
        <v>541</v>
      </c>
      <c r="C446">
        <v>51.408000000000001</v>
      </c>
      <c r="D446">
        <v>-3.48</v>
      </c>
      <c r="F446">
        <v>4</v>
      </c>
    </row>
    <row r="447" spans="1:6">
      <c r="A447" t="s">
        <v>568</v>
      </c>
      <c r="B447" t="s">
        <v>541</v>
      </c>
      <c r="C447">
        <v>51.404000000000003</v>
      </c>
      <c r="D447">
        <v>-3.3079999999999998</v>
      </c>
      <c r="F447">
        <v>4</v>
      </c>
    </row>
    <row r="448" spans="1:6">
      <c r="A448" t="s">
        <v>569</v>
      </c>
      <c r="B448" t="s">
        <v>541</v>
      </c>
      <c r="C448">
        <v>51.411999999999999</v>
      </c>
      <c r="D448">
        <v>-3.2559999999999998</v>
      </c>
      <c r="F448">
        <v>4</v>
      </c>
    </row>
    <row r="449" spans="1:12">
      <c r="A449" t="s">
        <v>570</v>
      </c>
      <c r="B449" t="s">
        <v>541</v>
      </c>
      <c r="C449">
        <v>51.433</v>
      </c>
      <c r="D449">
        <v>-3.1890000000000001</v>
      </c>
      <c r="F449">
        <v>4</v>
      </c>
    </row>
    <row r="450" spans="1:12">
      <c r="A450" t="s">
        <v>571</v>
      </c>
      <c r="B450" t="s">
        <v>541</v>
      </c>
      <c r="C450">
        <v>51.460999999999999</v>
      </c>
      <c r="D450">
        <v>-3.4540000000000002</v>
      </c>
      <c r="F450">
        <v>4</v>
      </c>
    </row>
    <row r="451" spans="1:12">
      <c r="A451" t="s">
        <v>572</v>
      </c>
      <c r="B451" t="s">
        <v>541</v>
      </c>
      <c r="C451">
        <v>51.53</v>
      </c>
      <c r="D451">
        <v>-3.3980000000000001</v>
      </c>
      <c r="F451">
        <v>4</v>
      </c>
    </row>
    <row r="452" spans="1:12">
      <c r="A452" t="s">
        <v>573</v>
      </c>
      <c r="B452" t="s">
        <v>541</v>
      </c>
      <c r="C452">
        <v>51.7</v>
      </c>
      <c r="D452">
        <v>-3.2429999999999999</v>
      </c>
      <c r="F452">
        <v>4</v>
      </c>
    </row>
    <row r="453" spans="1:12">
      <c r="A453" t="s">
        <v>574</v>
      </c>
      <c r="B453" t="s">
        <v>541</v>
      </c>
      <c r="C453">
        <v>51.652000000000001</v>
      </c>
      <c r="D453">
        <v>-3.2360000000000002</v>
      </c>
      <c r="F453">
        <v>4</v>
      </c>
    </row>
    <row r="454" spans="1:12">
      <c r="A454" t="s">
        <v>575</v>
      </c>
      <c r="B454" t="s">
        <v>541</v>
      </c>
      <c r="C454">
        <v>51.585999999999999</v>
      </c>
      <c r="D454">
        <v>-3.2170000000000001</v>
      </c>
      <c r="F454">
        <v>4</v>
      </c>
    </row>
    <row r="455" spans="1:12" ht="15">
      <c r="A455" t="s">
        <v>576</v>
      </c>
      <c r="B455" t="s">
        <v>577</v>
      </c>
      <c r="C455">
        <v>53.201999999999998</v>
      </c>
      <c r="D455">
        <v>-2.9079999999999999</v>
      </c>
      <c r="F455">
        <v>2</v>
      </c>
      <c r="J455" s="265"/>
      <c r="K455" s="265"/>
      <c r="L455" s="265"/>
    </row>
    <row r="456" spans="1:12" ht="15">
      <c r="A456" t="s">
        <v>578</v>
      </c>
      <c r="B456" t="s">
        <v>577</v>
      </c>
      <c r="C456">
        <v>53.216000000000001</v>
      </c>
      <c r="D456">
        <v>-2.8679999999999999</v>
      </c>
      <c r="F456">
        <v>2</v>
      </c>
      <c r="J456" s="265"/>
      <c r="K456" s="265"/>
      <c r="L456" s="265"/>
    </row>
    <row r="457" spans="1:12" ht="15">
      <c r="A457" t="s">
        <v>579</v>
      </c>
      <c r="B457" t="s">
        <v>577</v>
      </c>
      <c r="C457">
        <v>53.167000000000002</v>
      </c>
      <c r="D457">
        <v>-2.8220000000000001</v>
      </c>
      <c r="F457">
        <v>2</v>
      </c>
      <c r="J457" s="265"/>
      <c r="K457" s="265"/>
      <c r="L457" s="265"/>
    </row>
    <row r="458" spans="1:12" ht="15">
      <c r="A458" t="s">
        <v>580</v>
      </c>
      <c r="B458" t="s">
        <v>577</v>
      </c>
      <c r="C458">
        <v>53.167999999999999</v>
      </c>
      <c r="D458">
        <v>-2.9390000000000001</v>
      </c>
      <c r="F458">
        <v>2</v>
      </c>
      <c r="J458" s="265"/>
      <c r="K458" s="265"/>
      <c r="L458" s="265"/>
    </row>
    <row r="459" spans="1:12">
      <c r="A459" t="s">
        <v>581</v>
      </c>
      <c r="B459" t="s">
        <v>577</v>
      </c>
      <c r="C459">
        <v>53.393999999999998</v>
      </c>
      <c r="D459">
        <v>-3.03</v>
      </c>
      <c r="F459" s="285">
        <v>2</v>
      </c>
    </row>
    <row r="460" spans="1:12">
      <c r="A460" t="s">
        <v>582</v>
      </c>
      <c r="B460" t="s">
        <v>577</v>
      </c>
      <c r="C460">
        <v>53.374000000000002</v>
      </c>
      <c r="D460">
        <v>-3.0209999999999999</v>
      </c>
      <c r="F460" s="285">
        <v>2</v>
      </c>
    </row>
    <row r="461" spans="1:12">
      <c r="A461" t="s">
        <v>583</v>
      </c>
      <c r="B461" t="s">
        <v>577</v>
      </c>
      <c r="C461">
        <v>53.383000000000003</v>
      </c>
      <c r="D461">
        <v>-3.0579999999999998</v>
      </c>
      <c r="F461" s="285">
        <v>2</v>
      </c>
    </row>
    <row r="462" spans="1:12">
      <c r="A462" t="s">
        <v>584</v>
      </c>
      <c r="B462" t="s">
        <v>577</v>
      </c>
      <c r="C462">
        <v>53.414999999999999</v>
      </c>
      <c r="D462">
        <v>-3.036</v>
      </c>
      <c r="F462" s="285">
        <v>2</v>
      </c>
    </row>
    <row r="463" spans="1:12">
      <c r="A463" t="s">
        <v>585</v>
      </c>
      <c r="B463" t="s">
        <v>577</v>
      </c>
      <c r="C463">
        <v>53.427999999999997</v>
      </c>
      <c r="D463">
        <v>-3.05</v>
      </c>
      <c r="F463" s="285">
        <v>2</v>
      </c>
    </row>
    <row r="464" spans="1:12">
      <c r="A464" t="s">
        <v>586</v>
      </c>
      <c r="B464" t="s">
        <v>577</v>
      </c>
      <c r="C464">
        <v>53.404000000000003</v>
      </c>
      <c r="D464">
        <v>-3.11</v>
      </c>
      <c r="F464" s="285">
        <v>2</v>
      </c>
    </row>
    <row r="465" spans="1:6">
      <c r="A465" t="s">
        <v>587</v>
      </c>
      <c r="B465" t="s">
        <v>577</v>
      </c>
      <c r="C465">
        <v>53.396000000000001</v>
      </c>
      <c r="D465">
        <v>-3.1680000000000001</v>
      </c>
      <c r="F465" s="285">
        <v>2</v>
      </c>
    </row>
    <row r="466" spans="1:6">
      <c r="A466" t="s">
        <v>588</v>
      </c>
      <c r="B466" t="s">
        <v>577</v>
      </c>
      <c r="C466">
        <v>53.372</v>
      </c>
      <c r="D466">
        <v>-3.169</v>
      </c>
      <c r="F466" s="285">
        <v>2</v>
      </c>
    </row>
    <row r="467" spans="1:6">
      <c r="A467" t="s">
        <v>589</v>
      </c>
      <c r="B467" t="s">
        <v>577</v>
      </c>
      <c r="C467">
        <v>53.381</v>
      </c>
      <c r="D467">
        <v>-3.1030000000000002</v>
      </c>
      <c r="F467" s="285">
        <v>2</v>
      </c>
    </row>
    <row r="468" spans="1:6">
      <c r="A468" t="s">
        <v>590</v>
      </c>
      <c r="B468" t="s">
        <v>577</v>
      </c>
      <c r="C468">
        <v>53.204000000000001</v>
      </c>
      <c r="D468">
        <v>-3.0409999999999999</v>
      </c>
      <c r="F468">
        <v>3</v>
      </c>
    </row>
    <row r="469" spans="1:6">
      <c r="A469" t="s">
        <v>591</v>
      </c>
      <c r="B469" t="s">
        <v>577</v>
      </c>
      <c r="C469">
        <v>53.25</v>
      </c>
      <c r="D469">
        <v>-3.145</v>
      </c>
      <c r="F469">
        <v>3</v>
      </c>
    </row>
    <row r="470" spans="1:6">
      <c r="A470" t="s">
        <v>592</v>
      </c>
      <c r="B470" t="s">
        <v>577</v>
      </c>
      <c r="C470">
        <v>53.326000000000001</v>
      </c>
      <c r="D470">
        <v>-3.0950000000000002</v>
      </c>
      <c r="F470">
        <v>2</v>
      </c>
    </row>
    <row r="471" spans="1:6">
      <c r="A471" t="s">
        <v>593</v>
      </c>
      <c r="B471" t="s">
        <v>577</v>
      </c>
      <c r="C471">
        <v>53.347999999999999</v>
      </c>
      <c r="D471">
        <v>-3.101</v>
      </c>
      <c r="F471">
        <v>2</v>
      </c>
    </row>
    <row r="472" spans="1:6">
      <c r="A472" t="s">
        <v>594</v>
      </c>
      <c r="B472" t="s">
        <v>577</v>
      </c>
      <c r="C472">
        <v>53.334000000000003</v>
      </c>
      <c r="D472">
        <v>-2.9809999999999999</v>
      </c>
      <c r="F472">
        <v>2</v>
      </c>
    </row>
    <row r="473" spans="1:6">
      <c r="A473" t="s">
        <v>595</v>
      </c>
      <c r="B473" t="s">
        <v>577</v>
      </c>
      <c r="C473">
        <v>53.344999999999999</v>
      </c>
      <c r="D473">
        <v>-3.0110000000000001</v>
      </c>
      <c r="F473">
        <v>2</v>
      </c>
    </row>
    <row r="474" spans="1:6">
      <c r="A474" t="s">
        <v>596</v>
      </c>
      <c r="B474" t="s">
        <v>577</v>
      </c>
      <c r="C474">
        <v>53.287999999999997</v>
      </c>
      <c r="D474">
        <v>-3.0470000000000002</v>
      </c>
      <c r="F474">
        <v>2</v>
      </c>
    </row>
    <row r="475" spans="1:6">
      <c r="A475" t="s">
        <v>597</v>
      </c>
      <c r="B475" t="s">
        <v>577</v>
      </c>
      <c r="C475">
        <v>53.277000000000001</v>
      </c>
      <c r="D475">
        <v>-2.9020000000000001</v>
      </c>
      <c r="F475">
        <v>2</v>
      </c>
    </row>
    <row r="476" spans="1:6">
      <c r="A476" t="s">
        <v>598</v>
      </c>
      <c r="B476" t="s">
        <v>577</v>
      </c>
      <c r="C476">
        <v>53.277000000000001</v>
      </c>
      <c r="D476">
        <v>-2.9340000000000002</v>
      </c>
      <c r="F476">
        <v>2</v>
      </c>
    </row>
    <row r="477" spans="1:6">
      <c r="A477" t="s">
        <v>599</v>
      </c>
      <c r="B477" t="s">
        <v>577</v>
      </c>
      <c r="C477">
        <v>53.168999999999997</v>
      </c>
      <c r="D477">
        <v>-3.133</v>
      </c>
      <c r="F477">
        <v>3</v>
      </c>
    </row>
    <row r="478" spans="1:6">
      <c r="A478" t="s">
        <v>600</v>
      </c>
      <c r="B478" t="s">
        <v>577</v>
      </c>
      <c r="C478">
        <v>53.280999999999999</v>
      </c>
      <c r="D478">
        <v>-3.2410000000000001</v>
      </c>
      <c r="F478">
        <v>3</v>
      </c>
    </row>
    <row r="479" spans="1:6">
      <c r="A479" t="s">
        <v>601</v>
      </c>
      <c r="B479" t="s">
        <v>602</v>
      </c>
      <c r="C479">
        <v>51.662999999999997</v>
      </c>
      <c r="D479">
        <v>0.83699999999999997</v>
      </c>
      <c r="F479">
        <v>4</v>
      </c>
    </row>
    <row r="480" spans="1:6">
      <c r="A480" t="s">
        <v>603</v>
      </c>
      <c r="B480" t="s">
        <v>602</v>
      </c>
      <c r="C480">
        <v>51.744999999999997</v>
      </c>
      <c r="D480">
        <v>0.45700000000000002</v>
      </c>
      <c r="F480">
        <v>4</v>
      </c>
    </row>
    <row r="481" spans="1:6">
      <c r="A481" t="s">
        <v>604</v>
      </c>
      <c r="B481" t="s">
        <v>602</v>
      </c>
      <c r="C481">
        <v>51.622999999999998</v>
      </c>
      <c r="D481">
        <v>0.44600000000000001</v>
      </c>
      <c r="F481">
        <v>4</v>
      </c>
    </row>
    <row r="482" spans="1:6">
      <c r="A482" t="s">
        <v>605</v>
      </c>
      <c r="B482" t="s">
        <v>602</v>
      </c>
      <c r="C482">
        <v>51.628</v>
      </c>
      <c r="D482">
        <v>0.41599999999999998</v>
      </c>
      <c r="F482">
        <v>4</v>
      </c>
    </row>
    <row r="483" spans="1:6">
      <c r="A483" t="s">
        <v>606</v>
      </c>
      <c r="B483" t="s">
        <v>602</v>
      </c>
      <c r="C483">
        <v>51.615000000000002</v>
      </c>
      <c r="D483">
        <v>0.33800000000000002</v>
      </c>
      <c r="F483">
        <v>4</v>
      </c>
    </row>
    <row r="484" spans="1:6">
      <c r="A484" t="s">
        <v>607</v>
      </c>
      <c r="B484" t="s">
        <v>602</v>
      </c>
      <c r="C484">
        <v>51.618000000000002</v>
      </c>
      <c r="D484">
        <v>0.29299999999999998</v>
      </c>
      <c r="F484">
        <v>4</v>
      </c>
    </row>
    <row r="485" spans="1:6">
      <c r="A485" t="s">
        <v>608</v>
      </c>
      <c r="B485" t="s">
        <v>602</v>
      </c>
      <c r="C485">
        <v>51.643000000000001</v>
      </c>
      <c r="D485">
        <v>0.30599999999999999</v>
      </c>
      <c r="F485">
        <v>4</v>
      </c>
    </row>
    <row r="486" spans="1:6">
      <c r="A486" t="s">
        <v>609</v>
      </c>
      <c r="B486" t="s">
        <v>602</v>
      </c>
      <c r="C486">
        <v>51.7</v>
      </c>
      <c r="D486">
        <v>0.122</v>
      </c>
      <c r="F486">
        <v>4</v>
      </c>
    </row>
    <row r="487" spans="1:6">
      <c r="A487" t="s">
        <v>610</v>
      </c>
      <c r="B487" t="s">
        <v>602</v>
      </c>
      <c r="C487">
        <v>51.771000000000001</v>
      </c>
      <c r="D487">
        <v>0.14599999999999999</v>
      </c>
      <c r="F487">
        <v>4</v>
      </c>
    </row>
    <row r="488" spans="1:6">
      <c r="A488" t="s">
        <v>611</v>
      </c>
      <c r="B488" t="s">
        <v>602</v>
      </c>
      <c r="C488">
        <v>51.756</v>
      </c>
      <c r="D488">
        <v>0.107</v>
      </c>
      <c r="F488">
        <v>4</v>
      </c>
    </row>
    <row r="489" spans="1:6">
      <c r="A489" t="s">
        <v>612</v>
      </c>
      <c r="B489" t="s">
        <v>602</v>
      </c>
      <c r="C489">
        <v>51.76</v>
      </c>
      <c r="D489">
        <v>7.4999999999999997E-2</v>
      </c>
      <c r="F489">
        <v>4</v>
      </c>
    </row>
    <row r="490" spans="1:6">
      <c r="A490" t="s">
        <v>613</v>
      </c>
      <c r="B490" t="s">
        <v>602</v>
      </c>
      <c r="C490">
        <v>51.722000000000001</v>
      </c>
      <c r="D490">
        <v>0.48699999999999999</v>
      </c>
      <c r="F490">
        <v>4</v>
      </c>
    </row>
    <row r="491" spans="1:6">
      <c r="A491" t="s">
        <v>614</v>
      </c>
      <c r="B491" t="s">
        <v>602</v>
      </c>
      <c r="C491">
        <v>51.774999999999999</v>
      </c>
      <c r="D491">
        <v>0.105</v>
      </c>
      <c r="F491">
        <v>4</v>
      </c>
    </row>
    <row r="492" spans="1:6">
      <c r="A492" t="s">
        <v>615</v>
      </c>
      <c r="B492" t="s">
        <v>602</v>
      </c>
      <c r="C492">
        <v>51.811999999999998</v>
      </c>
      <c r="D492">
        <v>0.14699999999999999</v>
      </c>
      <c r="F492">
        <v>4</v>
      </c>
    </row>
    <row r="493" spans="1:6">
      <c r="A493" t="s">
        <v>616</v>
      </c>
      <c r="B493" t="s">
        <v>602</v>
      </c>
      <c r="C493">
        <v>51.862000000000002</v>
      </c>
      <c r="D493">
        <v>0.222</v>
      </c>
      <c r="F493">
        <v>4</v>
      </c>
    </row>
    <row r="494" spans="1:6">
      <c r="A494" t="s">
        <v>617</v>
      </c>
      <c r="B494" t="s">
        <v>602</v>
      </c>
      <c r="C494">
        <v>51.871000000000002</v>
      </c>
      <c r="D494">
        <v>0.16</v>
      </c>
      <c r="F494">
        <v>4</v>
      </c>
    </row>
    <row r="495" spans="1:6">
      <c r="A495" t="s">
        <v>618</v>
      </c>
      <c r="B495" t="s">
        <v>602</v>
      </c>
      <c r="C495">
        <v>51.899000000000001</v>
      </c>
      <c r="D495">
        <v>0.20699999999999999</v>
      </c>
      <c r="F495">
        <v>4</v>
      </c>
    </row>
    <row r="496" spans="1:6">
      <c r="A496" t="s">
        <v>619</v>
      </c>
      <c r="B496" t="s">
        <v>602</v>
      </c>
      <c r="C496">
        <v>51.72</v>
      </c>
      <c r="D496">
        <v>0.58499999999999996</v>
      </c>
      <c r="F496">
        <v>4</v>
      </c>
    </row>
    <row r="497" spans="1:6">
      <c r="A497" t="s">
        <v>620</v>
      </c>
      <c r="B497" t="s">
        <v>602</v>
      </c>
      <c r="C497">
        <v>51.673999999999999</v>
      </c>
      <c r="D497">
        <v>0.39200000000000002</v>
      </c>
      <c r="F497">
        <v>4</v>
      </c>
    </row>
    <row r="498" spans="1:6">
      <c r="A498" t="s">
        <v>621</v>
      </c>
      <c r="B498" t="s">
        <v>602</v>
      </c>
      <c r="C498">
        <v>51.720999999999997</v>
      </c>
      <c r="D498">
        <v>0.249</v>
      </c>
      <c r="F498">
        <v>4</v>
      </c>
    </row>
    <row r="499" spans="1:6">
      <c r="A499" t="s">
        <v>622</v>
      </c>
      <c r="B499" t="s">
        <v>602</v>
      </c>
      <c r="C499">
        <v>51.877000000000002</v>
      </c>
      <c r="D499">
        <v>0.36699999999999999</v>
      </c>
      <c r="F499">
        <v>4</v>
      </c>
    </row>
    <row r="500" spans="1:6">
      <c r="A500" t="s">
        <v>623</v>
      </c>
      <c r="B500" t="s">
        <v>602</v>
      </c>
      <c r="C500">
        <v>51.896999999999998</v>
      </c>
      <c r="D500">
        <v>0.53900000000000003</v>
      </c>
      <c r="F500">
        <v>4</v>
      </c>
    </row>
    <row r="501" spans="1:6">
      <c r="A501" t="s">
        <v>624</v>
      </c>
      <c r="B501" t="s">
        <v>602</v>
      </c>
      <c r="C501">
        <v>51.805</v>
      </c>
      <c r="D501">
        <v>0.63900000000000001</v>
      </c>
      <c r="F501">
        <v>4</v>
      </c>
    </row>
    <row r="502" spans="1:6">
      <c r="A502" t="s">
        <v>625</v>
      </c>
      <c r="B502" t="s">
        <v>602</v>
      </c>
      <c r="C502">
        <v>51.741</v>
      </c>
      <c r="D502">
        <v>0.70199999999999996</v>
      </c>
      <c r="F502">
        <v>4</v>
      </c>
    </row>
    <row r="503" spans="1:6">
      <c r="A503" t="s">
        <v>626</v>
      </c>
      <c r="B503" t="s">
        <v>627</v>
      </c>
      <c r="C503">
        <v>51.889000000000003</v>
      </c>
      <c r="D503">
        <v>0.91</v>
      </c>
      <c r="F503">
        <v>4</v>
      </c>
    </row>
    <row r="504" spans="1:6">
      <c r="A504" t="s">
        <v>628</v>
      </c>
      <c r="B504" t="s">
        <v>627</v>
      </c>
      <c r="C504">
        <v>52.057000000000002</v>
      </c>
      <c r="D504">
        <v>0.72399999999999998</v>
      </c>
      <c r="F504">
        <v>4</v>
      </c>
    </row>
    <row r="505" spans="1:6">
      <c r="A505" t="s">
        <v>629</v>
      </c>
      <c r="B505" t="s">
        <v>627</v>
      </c>
      <c r="C505">
        <v>51.942</v>
      </c>
      <c r="D505">
        <v>1.079</v>
      </c>
      <c r="F505">
        <v>4</v>
      </c>
    </row>
    <row r="506" spans="1:6">
      <c r="A506" t="s">
        <v>630</v>
      </c>
      <c r="B506" t="s">
        <v>627</v>
      </c>
      <c r="C506">
        <v>51.930999999999997</v>
      </c>
      <c r="D506">
        <v>1.2549999999999999</v>
      </c>
      <c r="F506">
        <v>4</v>
      </c>
    </row>
    <row r="507" spans="1:6">
      <c r="A507" t="s">
        <v>631</v>
      </c>
      <c r="B507" t="s">
        <v>627</v>
      </c>
      <c r="C507">
        <v>51.838000000000001</v>
      </c>
      <c r="D507">
        <v>1.2390000000000001</v>
      </c>
      <c r="F507">
        <v>4</v>
      </c>
    </row>
    <row r="508" spans="1:6">
      <c r="A508" t="s">
        <v>632</v>
      </c>
      <c r="B508" t="s">
        <v>627</v>
      </c>
      <c r="C508">
        <v>51.85</v>
      </c>
      <c r="D508">
        <v>1.2689999999999999</v>
      </c>
      <c r="F508">
        <v>4</v>
      </c>
    </row>
    <row r="509" spans="1:6">
      <c r="A509" t="s">
        <v>633</v>
      </c>
      <c r="B509" t="s">
        <v>627</v>
      </c>
      <c r="C509">
        <v>51.795999999999999</v>
      </c>
      <c r="D509">
        <v>1.157</v>
      </c>
      <c r="F509">
        <v>4</v>
      </c>
    </row>
    <row r="510" spans="1:6">
      <c r="A510" t="s">
        <v>634</v>
      </c>
      <c r="B510" t="s">
        <v>627</v>
      </c>
      <c r="C510">
        <v>51.820999999999998</v>
      </c>
      <c r="D510">
        <v>1.1259999999999999</v>
      </c>
      <c r="F510">
        <v>4</v>
      </c>
    </row>
    <row r="511" spans="1:6">
      <c r="A511" t="s">
        <v>635</v>
      </c>
      <c r="B511" t="s">
        <v>627</v>
      </c>
      <c r="C511">
        <v>51.869</v>
      </c>
      <c r="D511">
        <v>0.89500000000000002</v>
      </c>
      <c r="F511">
        <v>4</v>
      </c>
    </row>
    <row r="512" spans="1:6">
      <c r="A512" t="s">
        <v>636</v>
      </c>
      <c r="B512" t="s">
        <v>627</v>
      </c>
      <c r="C512">
        <v>51.884</v>
      </c>
      <c r="D512">
        <v>0.86299999999999999</v>
      </c>
      <c r="F512">
        <v>4</v>
      </c>
    </row>
    <row r="513" spans="1:6">
      <c r="A513" t="s">
        <v>637</v>
      </c>
      <c r="B513" t="s">
        <v>627</v>
      </c>
      <c r="C513">
        <v>51.906999999999996</v>
      </c>
      <c r="D513">
        <v>0.92400000000000004</v>
      </c>
      <c r="F513">
        <v>4</v>
      </c>
    </row>
    <row r="514" spans="1:6">
      <c r="A514" t="s">
        <v>638</v>
      </c>
      <c r="B514" t="s">
        <v>627</v>
      </c>
      <c r="C514">
        <v>51.814</v>
      </c>
      <c r="D514">
        <v>0.82199999999999995</v>
      </c>
      <c r="F514">
        <v>4</v>
      </c>
    </row>
    <row r="515" spans="1:6">
      <c r="A515" t="s">
        <v>639</v>
      </c>
      <c r="B515" t="s">
        <v>627</v>
      </c>
      <c r="C515">
        <v>51.923999999999999</v>
      </c>
      <c r="D515">
        <v>0.79</v>
      </c>
      <c r="F515">
        <v>4</v>
      </c>
    </row>
    <row r="516" spans="1:6">
      <c r="A516" t="s">
        <v>640</v>
      </c>
      <c r="B516" t="s">
        <v>627</v>
      </c>
      <c r="C516">
        <v>51.884</v>
      </c>
      <c r="D516">
        <v>1.0049999999999999</v>
      </c>
      <c r="F516">
        <v>4</v>
      </c>
    </row>
    <row r="517" spans="1:6">
      <c r="A517" t="s">
        <v>641</v>
      </c>
      <c r="B517" t="s">
        <v>627</v>
      </c>
      <c r="C517">
        <v>51.972999999999999</v>
      </c>
      <c r="D517">
        <v>0.76700000000000002</v>
      </c>
      <c r="F517">
        <v>4</v>
      </c>
    </row>
    <row r="518" spans="1:6">
      <c r="A518" t="s">
        <v>642</v>
      </c>
      <c r="B518" t="s">
        <v>627</v>
      </c>
      <c r="C518">
        <v>51.969000000000001</v>
      </c>
      <c r="D518">
        <v>0.61099999999999999</v>
      </c>
      <c r="F518">
        <v>4</v>
      </c>
    </row>
    <row r="519" spans="1:6">
      <c r="A519" t="s">
        <v>643</v>
      </c>
      <c r="B519" t="s">
        <v>644</v>
      </c>
      <c r="C519">
        <v>51.372</v>
      </c>
      <c r="D519">
        <v>-7.3999999999999996E-2</v>
      </c>
      <c r="F519">
        <v>6</v>
      </c>
    </row>
    <row r="520" spans="1:6">
      <c r="A520" t="s">
        <v>645</v>
      </c>
      <c r="B520" t="s">
        <v>644</v>
      </c>
      <c r="C520">
        <v>51.35</v>
      </c>
      <c r="D520">
        <v>-0.08</v>
      </c>
      <c r="F520">
        <v>6</v>
      </c>
    </row>
    <row r="521" spans="1:6">
      <c r="A521" t="s">
        <v>646</v>
      </c>
      <c r="B521" t="s">
        <v>644</v>
      </c>
      <c r="C521">
        <v>51.286999999999999</v>
      </c>
      <c r="D521">
        <v>-0.08</v>
      </c>
      <c r="F521">
        <v>6</v>
      </c>
    </row>
    <row r="522" spans="1:6">
      <c r="A522" t="s">
        <v>647</v>
      </c>
      <c r="B522" t="s">
        <v>644</v>
      </c>
      <c r="C522">
        <v>51.404000000000003</v>
      </c>
      <c r="D522">
        <v>-0.159</v>
      </c>
      <c r="F522">
        <v>6</v>
      </c>
    </row>
    <row r="523" spans="1:6">
      <c r="A523" t="s">
        <v>648</v>
      </c>
      <c r="B523" t="s">
        <v>644</v>
      </c>
      <c r="C523">
        <v>51.311999999999998</v>
      </c>
      <c r="D523">
        <v>-0.13900000000000001</v>
      </c>
      <c r="F523">
        <v>6</v>
      </c>
    </row>
    <row r="524" spans="1:6">
      <c r="A524" t="s">
        <v>649</v>
      </c>
      <c r="B524" t="s">
        <v>644</v>
      </c>
      <c r="C524">
        <v>51.308</v>
      </c>
      <c r="D524">
        <v>-5.1999999999999998E-2</v>
      </c>
      <c r="F524">
        <v>6</v>
      </c>
    </row>
    <row r="525" spans="1:6">
      <c r="A525" t="s">
        <v>650</v>
      </c>
      <c r="B525" t="s">
        <v>644</v>
      </c>
      <c r="C525">
        <v>51.395000000000003</v>
      </c>
      <c r="D525">
        <v>-0.10299999999999999</v>
      </c>
      <c r="F525">
        <v>6</v>
      </c>
    </row>
    <row r="526" spans="1:6">
      <c r="A526" t="s">
        <v>651</v>
      </c>
      <c r="B526" t="s">
        <v>644</v>
      </c>
      <c r="C526">
        <v>51.335999999999999</v>
      </c>
      <c r="D526">
        <v>-0.11</v>
      </c>
      <c r="F526">
        <v>6</v>
      </c>
    </row>
    <row r="527" spans="1:6">
      <c r="A527" t="s">
        <v>652</v>
      </c>
      <c r="B527" t="s">
        <v>653</v>
      </c>
      <c r="C527">
        <v>51.277000000000001</v>
      </c>
      <c r="D527">
        <v>1.087</v>
      </c>
      <c r="F527">
        <v>6</v>
      </c>
    </row>
    <row r="528" spans="1:6">
      <c r="A528" t="s">
        <v>654</v>
      </c>
      <c r="B528" t="s">
        <v>653</v>
      </c>
      <c r="C528">
        <v>51.362000000000002</v>
      </c>
      <c r="D528">
        <v>1.431</v>
      </c>
      <c r="F528">
        <v>6</v>
      </c>
    </row>
    <row r="529" spans="1:6">
      <c r="A529" t="s">
        <v>655</v>
      </c>
      <c r="B529" t="s">
        <v>653</v>
      </c>
      <c r="C529">
        <v>51.335999999999999</v>
      </c>
      <c r="D529">
        <v>1.415</v>
      </c>
      <c r="F529">
        <v>6</v>
      </c>
    </row>
    <row r="530" spans="1:6">
      <c r="A530" t="s">
        <v>656</v>
      </c>
      <c r="B530" t="s">
        <v>653</v>
      </c>
      <c r="C530">
        <v>51.343000000000004</v>
      </c>
      <c r="D530">
        <v>1.373</v>
      </c>
      <c r="F530">
        <v>6</v>
      </c>
    </row>
    <row r="531" spans="1:6">
      <c r="A531" t="s">
        <v>657</v>
      </c>
      <c r="B531" t="s">
        <v>653</v>
      </c>
      <c r="C531">
        <v>51.267000000000003</v>
      </c>
      <c r="D531">
        <v>1.33</v>
      </c>
      <c r="F531">
        <v>6</v>
      </c>
    </row>
    <row r="532" spans="1:6">
      <c r="A532" t="s">
        <v>658</v>
      </c>
      <c r="B532" t="s">
        <v>653</v>
      </c>
      <c r="C532">
        <v>51.216000000000001</v>
      </c>
      <c r="D532">
        <v>1.387</v>
      </c>
      <c r="F532">
        <v>6</v>
      </c>
    </row>
    <row r="533" spans="1:6">
      <c r="A533" t="s">
        <v>659</v>
      </c>
      <c r="B533" t="s">
        <v>653</v>
      </c>
      <c r="C533">
        <v>51.170999999999999</v>
      </c>
      <c r="D533">
        <v>1.284</v>
      </c>
      <c r="F533">
        <v>6</v>
      </c>
    </row>
    <row r="534" spans="1:6">
      <c r="A534" t="s">
        <v>660</v>
      </c>
      <c r="B534" t="s">
        <v>653</v>
      </c>
      <c r="C534">
        <v>51.14</v>
      </c>
      <c r="D534">
        <v>1.302</v>
      </c>
      <c r="F534">
        <v>6</v>
      </c>
    </row>
    <row r="535" spans="1:6">
      <c r="A535" t="s">
        <v>661</v>
      </c>
      <c r="B535" t="s">
        <v>653</v>
      </c>
      <c r="C535">
        <v>51.128</v>
      </c>
      <c r="D535">
        <v>1.296</v>
      </c>
      <c r="F535">
        <v>6</v>
      </c>
    </row>
    <row r="536" spans="1:6">
      <c r="A536" t="s">
        <v>662</v>
      </c>
      <c r="B536" t="s">
        <v>653</v>
      </c>
      <c r="C536">
        <v>51.113999999999997</v>
      </c>
      <c r="D536">
        <v>1.1499999999999999</v>
      </c>
      <c r="F536">
        <v>6</v>
      </c>
    </row>
    <row r="537" spans="1:6">
      <c r="A537" t="s">
        <v>663</v>
      </c>
      <c r="B537" t="s">
        <v>653</v>
      </c>
      <c r="C537">
        <v>51.088000000000001</v>
      </c>
      <c r="D537">
        <v>1.17</v>
      </c>
      <c r="F537">
        <v>6</v>
      </c>
    </row>
    <row r="538" spans="1:6">
      <c r="A538" t="s">
        <v>664</v>
      </c>
      <c r="B538" t="s">
        <v>653</v>
      </c>
      <c r="C538">
        <v>51.292999999999999</v>
      </c>
      <c r="D538">
        <v>1.0820000000000001</v>
      </c>
      <c r="F538">
        <v>6</v>
      </c>
    </row>
    <row r="539" spans="1:6">
      <c r="A539" t="s">
        <v>665</v>
      </c>
      <c r="B539" t="s">
        <v>653</v>
      </c>
      <c r="C539">
        <v>51.079000000000001</v>
      </c>
      <c r="D539">
        <v>1.1659999999999999</v>
      </c>
      <c r="F539">
        <v>6</v>
      </c>
    </row>
    <row r="540" spans="1:6">
      <c r="A540" t="s">
        <v>666</v>
      </c>
      <c r="B540" t="s">
        <v>653</v>
      </c>
      <c r="C540">
        <v>51.073</v>
      </c>
      <c r="D540">
        <v>1.0780000000000001</v>
      </c>
      <c r="F540">
        <v>6</v>
      </c>
    </row>
    <row r="541" spans="1:6">
      <c r="A541" t="s">
        <v>667</v>
      </c>
      <c r="B541" t="s">
        <v>653</v>
      </c>
      <c r="C541">
        <v>51.277999999999999</v>
      </c>
      <c r="D541">
        <v>1.212</v>
      </c>
      <c r="F541">
        <v>6</v>
      </c>
    </row>
    <row r="542" spans="1:6">
      <c r="A542" t="s">
        <v>668</v>
      </c>
      <c r="B542" t="s">
        <v>653</v>
      </c>
      <c r="C542">
        <v>51.225000000000001</v>
      </c>
      <c r="D542">
        <v>1.0680000000000001</v>
      </c>
      <c r="F542">
        <v>6</v>
      </c>
    </row>
    <row r="543" spans="1:6">
      <c r="A543" t="s">
        <v>669</v>
      </c>
      <c r="B543" t="s">
        <v>653</v>
      </c>
      <c r="C543">
        <v>51.353000000000002</v>
      </c>
      <c r="D543">
        <v>1.0369999999999999</v>
      </c>
      <c r="F543">
        <v>6</v>
      </c>
    </row>
    <row r="544" spans="1:6">
      <c r="A544" t="s">
        <v>670</v>
      </c>
      <c r="B544" t="s">
        <v>653</v>
      </c>
      <c r="C544">
        <v>51.363999999999997</v>
      </c>
      <c r="D544">
        <v>1.131</v>
      </c>
      <c r="F544">
        <v>6</v>
      </c>
    </row>
    <row r="545" spans="1:6">
      <c r="A545" t="s">
        <v>671</v>
      </c>
      <c r="B545" t="s">
        <v>653</v>
      </c>
      <c r="C545">
        <v>51.371000000000002</v>
      </c>
      <c r="D545">
        <v>1.3009999999999999</v>
      </c>
      <c r="F545">
        <v>6</v>
      </c>
    </row>
    <row r="546" spans="1:6">
      <c r="A546" t="s">
        <v>672</v>
      </c>
      <c r="B546" t="s">
        <v>653</v>
      </c>
      <c r="C546">
        <v>51.38</v>
      </c>
      <c r="D546">
        <v>1.341</v>
      </c>
      <c r="F546">
        <v>6</v>
      </c>
    </row>
    <row r="547" spans="1:6">
      <c r="A547" t="s">
        <v>673</v>
      </c>
      <c r="B547" t="s">
        <v>653</v>
      </c>
      <c r="C547">
        <v>51.383000000000003</v>
      </c>
      <c r="D547">
        <v>1.391</v>
      </c>
      <c r="F547">
        <v>6</v>
      </c>
    </row>
    <row r="548" spans="1:6">
      <c r="A548" t="s">
        <v>674</v>
      </c>
      <c r="B548" t="s">
        <v>675</v>
      </c>
      <c r="C548">
        <v>52.41</v>
      </c>
      <c r="D548">
        <v>-1.5069999999999999</v>
      </c>
      <c r="F548">
        <v>2</v>
      </c>
    </row>
    <row r="549" spans="1:6">
      <c r="A549" t="s">
        <v>676</v>
      </c>
      <c r="B549" t="s">
        <v>675</v>
      </c>
      <c r="C549">
        <v>52.524999999999999</v>
      </c>
      <c r="D549">
        <v>-1.5</v>
      </c>
      <c r="F549">
        <v>2</v>
      </c>
    </row>
    <row r="550" spans="1:6">
      <c r="A550" t="s">
        <v>677</v>
      </c>
      <c r="B550" t="s">
        <v>675</v>
      </c>
      <c r="C550">
        <v>52.518999999999998</v>
      </c>
      <c r="D550">
        <v>-1.4530000000000001</v>
      </c>
      <c r="F550">
        <v>2</v>
      </c>
    </row>
    <row r="551" spans="1:6">
      <c r="A551" t="s">
        <v>678</v>
      </c>
      <c r="B551" t="s">
        <v>675</v>
      </c>
      <c r="C551">
        <v>52.473999999999997</v>
      </c>
      <c r="D551">
        <v>-1.4730000000000001</v>
      </c>
      <c r="F551">
        <v>2</v>
      </c>
    </row>
    <row r="552" spans="1:6">
      <c r="A552" t="s">
        <v>679</v>
      </c>
      <c r="B552" t="s">
        <v>675</v>
      </c>
      <c r="C552">
        <v>52.612000000000002</v>
      </c>
      <c r="D552">
        <v>-1.4139999999999999</v>
      </c>
      <c r="F552">
        <v>2</v>
      </c>
    </row>
    <row r="553" spans="1:6">
      <c r="A553" t="s">
        <v>680</v>
      </c>
      <c r="B553" t="s">
        <v>675</v>
      </c>
      <c r="C553">
        <v>52.423000000000002</v>
      </c>
      <c r="D553">
        <v>-1.464</v>
      </c>
      <c r="F553">
        <v>2</v>
      </c>
    </row>
    <row r="554" spans="1:6">
      <c r="A554" t="s">
        <v>681</v>
      </c>
      <c r="B554" t="s">
        <v>675</v>
      </c>
      <c r="C554">
        <v>52.368000000000002</v>
      </c>
      <c r="D554">
        <v>-1.274</v>
      </c>
      <c r="F554">
        <v>2</v>
      </c>
    </row>
    <row r="555" spans="1:6">
      <c r="A555" t="s">
        <v>682</v>
      </c>
      <c r="B555" t="s">
        <v>675</v>
      </c>
      <c r="C555">
        <v>52.354999999999997</v>
      </c>
      <c r="D555">
        <v>-1.2869999999999999</v>
      </c>
      <c r="F555">
        <v>2</v>
      </c>
    </row>
    <row r="556" spans="1:6">
      <c r="A556" t="s">
        <v>683</v>
      </c>
      <c r="B556" t="s">
        <v>675</v>
      </c>
      <c r="C556">
        <v>52.360999999999997</v>
      </c>
      <c r="D556">
        <v>-1.3080000000000001</v>
      </c>
      <c r="F556">
        <v>2</v>
      </c>
    </row>
    <row r="557" spans="1:6">
      <c r="A557" t="s">
        <v>684</v>
      </c>
      <c r="B557" t="s">
        <v>675</v>
      </c>
      <c r="C557">
        <v>52.393000000000001</v>
      </c>
      <c r="D557">
        <v>-1.482</v>
      </c>
      <c r="F557">
        <v>2</v>
      </c>
    </row>
    <row r="558" spans="1:6">
      <c r="A558" t="s">
        <v>685</v>
      </c>
      <c r="B558" t="s">
        <v>675</v>
      </c>
      <c r="C558">
        <v>52.277999999999999</v>
      </c>
      <c r="D558">
        <v>-1.524</v>
      </c>
      <c r="F558">
        <v>2</v>
      </c>
    </row>
    <row r="559" spans="1:6">
      <c r="A559" t="s">
        <v>686</v>
      </c>
      <c r="B559" t="s">
        <v>675</v>
      </c>
      <c r="C559">
        <v>52.295999999999999</v>
      </c>
      <c r="D559">
        <v>-1.53</v>
      </c>
      <c r="F559">
        <v>2</v>
      </c>
    </row>
    <row r="560" spans="1:6">
      <c r="A560" t="s">
        <v>687</v>
      </c>
      <c r="B560" t="s">
        <v>675</v>
      </c>
      <c r="C560">
        <v>52.256999999999998</v>
      </c>
      <c r="D560">
        <v>-1.484</v>
      </c>
      <c r="F560">
        <v>2</v>
      </c>
    </row>
    <row r="561" spans="1:6">
      <c r="A561" t="s">
        <v>688</v>
      </c>
      <c r="B561" t="s">
        <v>675</v>
      </c>
      <c r="C561">
        <v>52.283000000000001</v>
      </c>
      <c r="D561">
        <v>-1.579</v>
      </c>
      <c r="F561">
        <v>2</v>
      </c>
    </row>
    <row r="562" spans="1:6">
      <c r="A562" t="s">
        <v>689</v>
      </c>
      <c r="B562" t="s">
        <v>675</v>
      </c>
      <c r="C562">
        <v>52.228999999999999</v>
      </c>
      <c r="D562">
        <v>-1.595</v>
      </c>
      <c r="F562">
        <v>2</v>
      </c>
    </row>
    <row r="563" spans="1:6">
      <c r="A563" t="s">
        <v>690</v>
      </c>
      <c r="B563" t="s">
        <v>675</v>
      </c>
      <c r="C563">
        <v>52.067</v>
      </c>
      <c r="D563">
        <v>-1.625</v>
      </c>
      <c r="F563">
        <v>2</v>
      </c>
    </row>
    <row r="564" spans="1:6">
      <c r="A564" t="s">
        <v>691</v>
      </c>
      <c r="B564" t="s">
        <v>675</v>
      </c>
      <c r="C564">
        <v>52.185000000000002</v>
      </c>
      <c r="D564">
        <v>-1.7130000000000001</v>
      </c>
      <c r="F564">
        <v>2</v>
      </c>
    </row>
    <row r="565" spans="1:6">
      <c r="A565" t="s">
        <v>692</v>
      </c>
      <c r="B565" t="s">
        <v>675</v>
      </c>
      <c r="C565">
        <v>52.398000000000003</v>
      </c>
      <c r="D565">
        <v>-1.5649999999999999</v>
      </c>
      <c r="F565">
        <v>2</v>
      </c>
    </row>
    <row r="566" spans="1:6">
      <c r="A566" t="s">
        <v>693</v>
      </c>
      <c r="B566" t="s">
        <v>675</v>
      </c>
      <c r="C566">
        <v>52.234000000000002</v>
      </c>
      <c r="D566">
        <v>-1.385</v>
      </c>
      <c r="F566">
        <v>2</v>
      </c>
    </row>
    <row r="567" spans="1:6">
      <c r="A567" t="s">
        <v>694</v>
      </c>
      <c r="B567" t="s">
        <v>675</v>
      </c>
      <c r="C567">
        <v>52.411999999999999</v>
      </c>
      <c r="D567">
        <v>-1.5509999999999999</v>
      </c>
      <c r="F567">
        <v>2</v>
      </c>
    </row>
    <row r="568" spans="1:6">
      <c r="A568" t="s">
        <v>695</v>
      </c>
      <c r="B568" t="s">
        <v>675</v>
      </c>
      <c r="C568">
        <v>52.432000000000002</v>
      </c>
      <c r="D568">
        <v>-1.5069999999999999</v>
      </c>
      <c r="F568">
        <v>2</v>
      </c>
    </row>
    <row r="569" spans="1:6">
      <c r="A569" t="s">
        <v>696</v>
      </c>
      <c r="B569" t="s">
        <v>675</v>
      </c>
      <c r="C569">
        <v>52.444000000000003</v>
      </c>
      <c r="D569">
        <v>-1.5629999999999999</v>
      </c>
      <c r="F569">
        <v>2</v>
      </c>
    </row>
    <row r="570" spans="1:6">
      <c r="A570" t="s">
        <v>697</v>
      </c>
      <c r="B570" t="s">
        <v>675</v>
      </c>
      <c r="C570">
        <v>52.350999999999999</v>
      </c>
      <c r="D570">
        <v>-1.5429999999999999</v>
      </c>
      <c r="F570">
        <v>2</v>
      </c>
    </row>
    <row r="571" spans="1:6">
      <c r="A571" t="s">
        <v>698</v>
      </c>
      <c r="B571" t="s">
        <v>675</v>
      </c>
      <c r="C571">
        <v>52.585000000000001</v>
      </c>
      <c r="D571">
        <v>-1.5580000000000001</v>
      </c>
      <c r="F571">
        <v>2</v>
      </c>
    </row>
    <row r="572" spans="1:6">
      <c r="A572" t="s">
        <v>699</v>
      </c>
      <c r="B572" t="s">
        <v>700</v>
      </c>
      <c r="C572">
        <v>53.103000000000002</v>
      </c>
      <c r="D572">
        <v>-2.4340000000000002</v>
      </c>
      <c r="F572">
        <v>2</v>
      </c>
    </row>
    <row r="573" spans="1:6">
      <c r="A573" t="s">
        <v>701</v>
      </c>
      <c r="B573" t="s">
        <v>700</v>
      </c>
      <c r="C573">
        <v>53.189</v>
      </c>
      <c r="D573">
        <v>-2.4449999999999998</v>
      </c>
      <c r="F573">
        <v>2</v>
      </c>
    </row>
    <row r="574" spans="1:6">
      <c r="A574" t="s">
        <v>702</v>
      </c>
      <c r="B574" t="s">
        <v>700</v>
      </c>
      <c r="C574">
        <v>53.142000000000003</v>
      </c>
      <c r="D574">
        <v>-2.3650000000000002</v>
      </c>
      <c r="F574">
        <v>2</v>
      </c>
    </row>
    <row r="575" spans="1:6">
      <c r="A575" t="s">
        <v>703</v>
      </c>
      <c r="B575" t="s">
        <v>700</v>
      </c>
      <c r="C575">
        <v>53.164999999999999</v>
      </c>
      <c r="D575">
        <v>-2.2120000000000002</v>
      </c>
      <c r="F575">
        <v>2</v>
      </c>
    </row>
    <row r="576" spans="1:6">
      <c r="A576" t="s">
        <v>704</v>
      </c>
      <c r="B576" t="s">
        <v>700</v>
      </c>
      <c r="C576">
        <v>53.081000000000003</v>
      </c>
      <c r="D576">
        <v>-2.4460000000000002</v>
      </c>
      <c r="F576">
        <v>2</v>
      </c>
    </row>
    <row r="577" spans="1:6">
      <c r="A577" t="s">
        <v>705</v>
      </c>
      <c r="B577" t="s">
        <v>700</v>
      </c>
      <c r="C577">
        <v>53</v>
      </c>
      <c r="D577">
        <v>-2.4060000000000001</v>
      </c>
      <c r="F577">
        <v>2</v>
      </c>
    </row>
    <row r="578" spans="1:6">
      <c r="A578" t="s">
        <v>706</v>
      </c>
      <c r="B578" t="s">
        <v>700</v>
      </c>
      <c r="C578">
        <v>53.207000000000001</v>
      </c>
      <c r="D578">
        <v>-2.347</v>
      </c>
      <c r="F578">
        <v>2</v>
      </c>
    </row>
    <row r="579" spans="1:6">
      <c r="A579" t="s">
        <v>707</v>
      </c>
      <c r="B579" t="s">
        <v>700</v>
      </c>
      <c r="C579">
        <v>53.061999999999998</v>
      </c>
      <c r="D579">
        <v>-2.5209999999999999</v>
      </c>
      <c r="F579">
        <v>2</v>
      </c>
    </row>
    <row r="580" spans="1:6">
      <c r="A580" t="s">
        <v>708</v>
      </c>
      <c r="B580" t="s">
        <v>700</v>
      </c>
      <c r="C580">
        <v>53.161999999999999</v>
      </c>
      <c r="D580">
        <v>-2.6659999999999999</v>
      </c>
      <c r="F580">
        <v>2</v>
      </c>
    </row>
    <row r="581" spans="1:6">
      <c r="A581" t="s">
        <v>709</v>
      </c>
      <c r="B581" t="s">
        <v>700</v>
      </c>
      <c r="C581">
        <v>53.19</v>
      </c>
      <c r="D581">
        <v>-2.5259999999999998</v>
      </c>
      <c r="F581">
        <v>2</v>
      </c>
    </row>
    <row r="582" spans="1:6">
      <c r="A582" t="s">
        <v>710</v>
      </c>
      <c r="B582" t="s">
        <v>700</v>
      </c>
      <c r="C582">
        <v>53.253999999999998</v>
      </c>
      <c r="D582">
        <v>-2.5630000000000002</v>
      </c>
      <c r="F582">
        <v>2</v>
      </c>
    </row>
    <row r="583" spans="1:6">
      <c r="A583" t="s">
        <v>711</v>
      </c>
      <c r="B583" t="s">
        <v>700</v>
      </c>
      <c r="C583">
        <v>53.259</v>
      </c>
      <c r="D583">
        <v>-2.5009999999999999</v>
      </c>
      <c r="F583">
        <v>2</v>
      </c>
    </row>
    <row r="584" spans="1:6">
      <c r="A584" t="s">
        <v>712</v>
      </c>
      <c r="B584" t="s">
        <v>713</v>
      </c>
      <c r="C584">
        <v>51.447000000000003</v>
      </c>
      <c r="D584">
        <v>0.21</v>
      </c>
      <c r="F584">
        <v>4</v>
      </c>
    </row>
    <row r="585" spans="1:6">
      <c r="A585" t="s">
        <v>714</v>
      </c>
      <c r="B585" t="s">
        <v>713</v>
      </c>
      <c r="C585">
        <v>51.444000000000003</v>
      </c>
      <c r="D585">
        <v>0.308</v>
      </c>
      <c r="F585">
        <v>3</v>
      </c>
    </row>
    <row r="586" spans="1:6">
      <c r="A586" t="s">
        <v>715</v>
      </c>
      <c r="B586" t="s">
        <v>713</v>
      </c>
      <c r="C586">
        <v>51.433999999999997</v>
      </c>
      <c r="D586">
        <v>0.35399999999999998</v>
      </c>
      <c r="F586">
        <v>3</v>
      </c>
    </row>
    <row r="587" spans="1:6">
      <c r="A587" t="s">
        <v>716</v>
      </c>
      <c r="B587" t="s">
        <v>713</v>
      </c>
      <c r="C587">
        <v>51.427</v>
      </c>
      <c r="D587">
        <v>0.38900000000000001</v>
      </c>
      <c r="F587">
        <v>3</v>
      </c>
    </row>
    <row r="588" spans="1:6">
      <c r="A588" t="s">
        <v>717</v>
      </c>
      <c r="B588" t="s">
        <v>713</v>
      </c>
      <c r="C588">
        <v>51.381999999999998</v>
      </c>
      <c r="D588">
        <v>0.35499999999999998</v>
      </c>
      <c r="F588">
        <v>3</v>
      </c>
    </row>
    <row r="589" spans="1:6">
      <c r="A589" t="s">
        <v>718</v>
      </c>
      <c r="B589" t="s">
        <v>713</v>
      </c>
      <c r="C589">
        <v>51.424999999999997</v>
      </c>
      <c r="D589">
        <v>0.113</v>
      </c>
      <c r="F589">
        <v>4</v>
      </c>
    </row>
    <row r="590" spans="1:6">
      <c r="A590" t="s">
        <v>719</v>
      </c>
      <c r="B590" t="s">
        <v>713</v>
      </c>
      <c r="C590">
        <v>51.44</v>
      </c>
      <c r="D590">
        <v>0.1</v>
      </c>
      <c r="F590">
        <v>4</v>
      </c>
    </row>
    <row r="591" spans="1:6">
      <c r="A591" t="s">
        <v>720</v>
      </c>
      <c r="B591" t="s">
        <v>713</v>
      </c>
      <c r="C591">
        <v>51.463999999999999</v>
      </c>
      <c r="D591">
        <v>0.109</v>
      </c>
      <c r="F591">
        <v>4</v>
      </c>
    </row>
    <row r="592" spans="1:6">
      <c r="A592" t="s">
        <v>721</v>
      </c>
      <c r="B592" t="s">
        <v>713</v>
      </c>
      <c r="C592">
        <v>51.487000000000002</v>
      </c>
      <c r="D592">
        <v>0.14899999999999999</v>
      </c>
      <c r="F592">
        <v>4</v>
      </c>
    </row>
    <row r="593" spans="1:6">
      <c r="A593" t="s">
        <v>722</v>
      </c>
      <c r="B593" t="s">
        <v>713</v>
      </c>
      <c r="C593">
        <v>51.491999999999997</v>
      </c>
      <c r="D593">
        <v>0.14399999999999999</v>
      </c>
      <c r="F593">
        <v>4</v>
      </c>
    </row>
    <row r="594" spans="1:6">
      <c r="A594" t="s">
        <v>723</v>
      </c>
      <c r="B594" t="s">
        <v>713</v>
      </c>
      <c r="C594">
        <v>51.432000000000002</v>
      </c>
      <c r="D594">
        <v>0.23400000000000001</v>
      </c>
      <c r="F594">
        <v>3</v>
      </c>
    </row>
    <row r="595" spans="1:6">
      <c r="A595" t="s">
        <v>724</v>
      </c>
      <c r="B595" t="s">
        <v>713</v>
      </c>
      <c r="C595">
        <v>51.384999999999998</v>
      </c>
      <c r="D595">
        <v>0.31</v>
      </c>
      <c r="F595">
        <v>3</v>
      </c>
    </row>
    <row r="596" spans="1:6">
      <c r="A596" t="s">
        <v>725</v>
      </c>
      <c r="B596" t="s">
        <v>713</v>
      </c>
      <c r="C596">
        <v>51.390999999999998</v>
      </c>
      <c r="D596">
        <v>0.23300000000000001</v>
      </c>
      <c r="F596">
        <v>3</v>
      </c>
    </row>
    <row r="597" spans="1:6">
      <c r="A597" t="s">
        <v>726</v>
      </c>
      <c r="B597" t="s">
        <v>713</v>
      </c>
      <c r="C597">
        <v>51.44</v>
      </c>
      <c r="D597">
        <v>0.14599999999999999</v>
      </c>
      <c r="F597">
        <v>4</v>
      </c>
    </row>
    <row r="598" spans="1:6">
      <c r="A598" t="s">
        <v>727</v>
      </c>
      <c r="B598" t="s">
        <v>713</v>
      </c>
      <c r="C598">
        <v>51.454999999999998</v>
      </c>
      <c r="D598">
        <v>0.14000000000000001</v>
      </c>
      <c r="F598">
        <v>4</v>
      </c>
    </row>
    <row r="599" spans="1:6">
      <c r="A599" t="s">
        <v>728</v>
      </c>
      <c r="B599" t="s">
        <v>713</v>
      </c>
      <c r="C599">
        <v>51.466000000000001</v>
      </c>
      <c r="D599">
        <v>0.14699999999999999</v>
      </c>
      <c r="F599">
        <v>4</v>
      </c>
    </row>
    <row r="600" spans="1:6">
      <c r="A600" t="s">
        <v>729</v>
      </c>
      <c r="B600" t="s">
        <v>713</v>
      </c>
      <c r="C600">
        <v>51.475000000000001</v>
      </c>
      <c r="D600">
        <v>0.17799999999999999</v>
      </c>
      <c r="F600">
        <v>4</v>
      </c>
    </row>
    <row r="601" spans="1:6">
      <c r="A601" t="s">
        <v>730</v>
      </c>
      <c r="B601" t="s">
        <v>713</v>
      </c>
      <c r="C601">
        <v>51.447000000000003</v>
      </c>
      <c r="D601">
        <v>0.28000000000000003</v>
      </c>
      <c r="F601">
        <v>3</v>
      </c>
    </row>
    <row r="602" spans="1:6">
      <c r="A602" t="s">
        <v>731</v>
      </c>
      <c r="B602" t="s">
        <v>732</v>
      </c>
      <c r="C602">
        <v>56.460999999999999</v>
      </c>
      <c r="D602">
        <v>-2.9769999999999999</v>
      </c>
      <c r="F602">
        <v>15</v>
      </c>
    </row>
    <row r="603" spans="1:6">
      <c r="A603" t="s">
        <v>733</v>
      </c>
      <c r="B603" t="s">
        <v>732</v>
      </c>
      <c r="C603">
        <v>56.747</v>
      </c>
      <c r="D603">
        <v>-2.427</v>
      </c>
      <c r="F603">
        <v>15</v>
      </c>
    </row>
    <row r="604" spans="1:6">
      <c r="A604" t="s">
        <v>734</v>
      </c>
      <c r="B604" t="s">
        <v>732</v>
      </c>
      <c r="C604">
        <v>56.573</v>
      </c>
      <c r="D604">
        <v>-2.5979999999999999</v>
      </c>
      <c r="F604">
        <v>15</v>
      </c>
    </row>
    <row r="605" spans="1:6">
      <c r="A605" t="s">
        <v>735</v>
      </c>
      <c r="B605" t="s">
        <v>732</v>
      </c>
      <c r="C605">
        <v>56.47</v>
      </c>
      <c r="D605">
        <v>-3.0270000000000001</v>
      </c>
      <c r="F605">
        <v>15</v>
      </c>
    </row>
    <row r="606" spans="1:6">
      <c r="A606" t="s">
        <v>736</v>
      </c>
      <c r="B606" t="s">
        <v>732</v>
      </c>
      <c r="C606">
        <v>56.481999999999999</v>
      </c>
      <c r="D606">
        <v>-2.988</v>
      </c>
      <c r="F606">
        <v>15</v>
      </c>
    </row>
    <row r="607" spans="1:6">
      <c r="A607" t="s">
        <v>737</v>
      </c>
      <c r="B607" t="s">
        <v>732</v>
      </c>
      <c r="C607">
        <v>56.481999999999999</v>
      </c>
      <c r="D607">
        <v>-2.9350000000000001</v>
      </c>
      <c r="F607">
        <v>15</v>
      </c>
    </row>
    <row r="608" spans="1:6">
      <c r="A608" t="s">
        <v>738</v>
      </c>
      <c r="B608" t="s">
        <v>732</v>
      </c>
      <c r="C608">
        <v>56.478000000000002</v>
      </c>
      <c r="D608">
        <v>-2.8620000000000001</v>
      </c>
      <c r="F608">
        <v>15</v>
      </c>
    </row>
    <row r="609" spans="1:6">
      <c r="A609" t="s">
        <v>739</v>
      </c>
      <c r="B609" t="s">
        <v>732</v>
      </c>
      <c r="C609">
        <v>56.436999999999998</v>
      </c>
      <c r="D609">
        <v>-2.9249999999999998</v>
      </c>
      <c r="F609">
        <v>15</v>
      </c>
    </row>
    <row r="610" spans="1:6">
      <c r="A610" t="s">
        <v>740</v>
      </c>
      <c r="B610" t="s">
        <v>732</v>
      </c>
      <c r="C610">
        <v>56.503</v>
      </c>
      <c r="D610">
        <v>-2.718</v>
      </c>
      <c r="F610">
        <v>15</v>
      </c>
    </row>
    <row r="611" spans="1:6">
      <c r="A611" t="s">
        <v>741</v>
      </c>
      <c r="B611" t="s">
        <v>732</v>
      </c>
      <c r="C611">
        <v>56.655999999999999</v>
      </c>
      <c r="D611">
        <v>-2.9220000000000002</v>
      </c>
      <c r="F611">
        <v>15</v>
      </c>
    </row>
    <row r="612" spans="1:6">
      <c r="A612" t="s">
        <v>742</v>
      </c>
      <c r="B612" t="s">
        <v>732</v>
      </c>
      <c r="C612">
        <v>56.747999999999998</v>
      </c>
      <c r="D612">
        <v>-2.6669999999999998</v>
      </c>
      <c r="F612">
        <v>15</v>
      </c>
    </row>
    <row r="613" spans="1:6">
      <c r="A613" t="s">
        <v>743</v>
      </c>
      <c r="B613" t="s">
        <v>744</v>
      </c>
      <c r="C613">
        <v>52.92</v>
      </c>
      <c r="D613">
        <v>-1.4750000000000001</v>
      </c>
      <c r="F613">
        <v>2</v>
      </c>
    </row>
    <row r="614" spans="1:6">
      <c r="A614" t="s">
        <v>745</v>
      </c>
      <c r="B614" t="s">
        <v>744</v>
      </c>
      <c r="C614">
        <v>52.773000000000003</v>
      </c>
      <c r="D614">
        <v>-1.554</v>
      </c>
      <c r="F614">
        <v>2</v>
      </c>
    </row>
    <row r="615" spans="1:6">
      <c r="A615" t="s">
        <v>746</v>
      </c>
      <c r="B615" t="s">
        <v>744</v>
      </c>
      <c r="C615">
        <v>52.725000000000001</v>
      </c>
      <c r="D615">
        <v>-1.5529999999999999</v>
      </c>
      <c r="F615">
        <v>2</v>
      </c>
    </row>
    <row r="616" spans="1:6">
      <c r="A616" t="s">
        <v>747</v>
      </c>
      <c r="B616" t="s">
        <v>744</v>
      </c>
      <c r="C616">
        <v>52.808</v>
      </c>
      <c r="D616">
        <v>-1.6879999999999999</v>
      </c>
      <c r="F616">
        <v>2</v>
      </c>
    </row>
    <row r="617" spans="1:6">
      <c r="A617" t="s">
        <v>748</v>
      </c>
      <c r="B617" t="s">
        <v>744</v>
      </c>
      <c r="C617">
        <v>52.805</v>
      </c>
      <c r="D617">
        <v>-1.64</v>
      </c>
      <c r="F617">
        <v>2</v>
      </c>
    </row>
    <row r="618" spans="1:6">
      <c r="A618" t="s">
        <v>749</v>
      </c>
      <c r="B618" t="s">
        <v>744</v>
      </c>
      <c r="C618">
        <v>52.798999999999999</v>
      </c>
      <c r="D618">
        <v>-1.6080000000000001</v>
      </c>
      <c r="F618">
        <v>2</v>
      </c>
    </row>
    <row r="619" spans="1:6">
      <c r="A619" t="s">
        <v>750</v>
      </c>
      <c r="B619" t="s">
        <v>744</v>
      </c>
      <c r="C619">
        <v>52.933</v>
      </c>
      <c r="D619">
        <v>-1.4319999999999999</v>
      </c>
      <c r="F619">
        <v>2</v>
      </c>
    </row>
    <row r="620" spans="1:6">
      <c r="A620" t="s">
        <v>751</v>
      </c>
      <c r="B620" t="s">
        <v>744</v>
      </c>
      <c r="C620">
        <v>52.933999999999997</v>
      </c>
      <c r="D620">
        <v>-1.496</v>
      </c>
      <c r="F620">
        <v>2</v>
      </c>
    </row>
    <row r="621" spans="1:6">
      <c r="A621" t="s">
        <v>752</v>
      </c>
      <c r="B621" t="s">
        <v>744</v>
      </c>
      <c r="C621">
        <v>52.901000000000003</v>
      </c>
      <c r="D621">
        <v>-1.494</v>
      </c>
      <c r="F621">
        <v>2</v>
      </c>
    </row>
    <row r="622" spans="1:6">
      <c r="A622" t="s">
        <v>753</v>
      </c>
      <c r="B622" t="s">
        <v>744</v>
      </c>
      <c r="C622">
        <v>52.89</v>
      </c>
      <c r="D622">
        <v>-1.4510000000000001</v>
      </c>
      <c r="F622">
        <v>2</v>
      </c>
    </row>
    <row r="623" spans="1:6">
      <c r="A623" t="s">
        <v>754</v>
      </c>
      <c r="B623" t="s">
        <v>744</v>
      </c>
      <c r="C623">
        <v>52.908999999999999</v>
      </c>
      <c r="D623">
        <v>-1.54</v>
      </c>
      <c r="F623">
        <v>2</v>
      </c>
    </row>
    <row r="624" spans="1:6">
      <c r="A624" t="s">
        <v>755</v>
      </c>
      <c r="B624" t="s">
        <v>744</v>
      </c>
      <c r="C624">
        <v>53.127000000000002</v>
      </c>
      <c r="D624">
        <v>-1.5640000000000001</v>
      </c>
      <c r="F624">
        <v>2</v>
      </c>
    </row>
    <row r="625" spans="1:6">
      <c r="A625" t="s">
        <v>756</v>
      </c>
      <c r="B625" t="s">
        <v>744</v>
      </c>
      <c r="C625">
        <v>53.215000000000003</v>
      </c>
      <c r="D625">
        <v>-1.6759999999999999</v>
      </c>
      <c r="F625">
        <v>2</v>
      </c>
    </row>
    <row r="626" spans="1:6">
      <c r="A626" t="s">
        <v>757</v>
      </c>
      <c r="B626" t="s">
        <v>744</v>
      </c>
      <c r="C626">
        <v>53.045000000000002</v>
      </c>
      <c r="D626">
        <v>-1.401</v>
      </c>
      <c r="F626">
        <v>2</v>
      </c>
    </row>
    <row r="627" spans="1:6">
      <c r="A627" t="s">
        <v>758</v>
      </c>
      <c r="B627" t="s">
        <v>744</v>
      </c>
      <c r="C627">
        <v>53.100999999999999</v>
      </c>
      <c r="D627">
        <v>-1.371</v>
      </c>
      <c r="F627">
        <v>2</v>
      </c>
    </row>
    <row r="628" spans="1:6">
      <c r="A628" t="s">
        <v>759</v>
      </c>
      <c r="B628" t="s">
        <v>744</v>
      </c>
      <c r="C628">
        <v>53.021999999999998</v>
      </c>
      <c r="D628">
        <v>-1.474</v>
      </c>
      <c r="F628">
        <v>2</v>
      </c>
    </row>
    <row r="629" spans="1:6">
      <c r="A629" t="s">
        <v>760</v>
      </c>
      <c r="B629" t="s">
        <v>744</v>
      </c>
      <c r="C629">
        <v>52.993000000000002</v>
      </c>
      <c r="D629">
        <v>-1.7170000000000001</v>
      </c>
      <c r="F629">
        <v>2</v>
      </c>
    </row>
    <row r="630" spans="1:6">
      <c r="A630" t="s">
        <v>761</v>
      </c>
      <c r="B630" t="s">
        <v>744</v>
      </c>
      <c r="C630">
        <v>52.866999999999997</v>
      </c>
      <c r="D630">
        <v>-1.61</v>
      </c>
      <c r="F630">
        <v>2</v>
      </c>
    </row>
    <row r="631" spans="1:6">
      <c r="A631" t="s">
        <v>762</v>
      </c>
      <c r="B631" t="s">
        <v>744</v>
      </c>
      <c r="C631">
        <v>52.972999999999999</v>
      </c>
      <c r="D631">
        <v>-1.321</v>
      </c>
      <c r="F631">
        <v>2</v>
      </c>
    </row>
    <row r="632" spans="1:6">
      <c r="A632" t="s">
        <v>763</v>
      </c>
      <c r="B632" t="s">
        <v>744</v>
      </c>
      <c r="C632">
        <v>52.893999999999998</v>
      </c>
      <c r="D632">
        <v>-1.359</v>
      </c>
      <c r="F632">
        <v>2</v>
      </c>
    </row>
    <row r="633" spans="1:6">
      <c r="A633" t="s">
        <v>764</v>
      </c>
      <c r="B633" t="s">
        <v>744</v>
      </c>
      <c r="C633">
        <v>52.847000000000001</v>
      </c>
      <c r="D633">
        <v>-1.4350000000000001</v>
      </c>
      <c r="F633">
        <v>2</v>
      </c>
    </row>
    <row r="634" spans="1:6">
      <c r="A634" t="s">
        <v>765</v>
      </c>
      <c r="B634" t="s">
        <v>744</v>
      </c>
      <c r="C634">
        <v>52.844000000000001</v>
      </c>
      <c r="D634">
        <v>-1.33</v>
      </c>
      <c r="F634">
        <v>2</v>
      </c>
    </row>
    <row r="635" spans="1:6">
      <c r="A635" t="s">
        <v>766</v>
      </c>
      <c r="B635" t="s">
        <v>744</v>
      </c>
      <c r="C635">
        <v>53.012999999999998</v>
      </c>
      <c r="D635">
        <v>-1.353</v>
      </c>
      <c r="F635">
        <v>2</v>
      </c>
    </row>
    <row r="636" spans="1:6">
      <c r="A636" t="s">
        <v>767</v>
      </c>
      <c r="B636" t="s">
        <v>768</v>
      </c>
      <c r="C636">
        <v>55.073</v>
      </c>
      <c r="D636">
        <v>-3.58</v>
      </c>
      <c r="F636">
        <v>10</v>
      </c>
    </row>
    <row r="637" spans="1:6">
      <c r="A637" t="s">
        <v>769</v>
      </c>
      <c r="B637" t="s">
        <v>768</v>
      </c>
      <c r="C637">
        <v>55.32</v>
      </c>
      <c r="D637">
        <v>-3.4369999999999998</v>
      </c>
      <c r="F637">
        <v>11</v>
      </c>
    </row>
    <row r="638" spans="1:6">
      <c r="A638" t="s">
        <v>770</v>
      </c>
      <c r="B638" t="s">
        <v>768</v>
      </c>
      <c r="C638">
        <v>55.113999999999997</v>
      </c>
      <c r="D638">
        <v>-3.3359999999999999</v>
      </c>
      <c r="F638">
        <v>10</v>
      </c>
    </row>
    <row r="639" spans="1:6">
      <c r="A639" t="s">
        <v>771</v>
      </c>
      <c r="B639" t="s">
        <v>768</v>
      </c>
      <c r="C639">
        <v>54.99</v>
      </c>
      <c r="D639">
        <v>-3.2509999999999999</v>
      </c>
      <c r="F639">
        <v>10</v>
      </c>
    </row>
    <row r="640" spans="1:6">
      <c r="A640" t="s">
        <v>772</v>
      </c>
      <c r="B640" t="s">
        <v>768</v>
      </c>
      <c r="C640">
        <v>55.173000000000002</v>
      </c>
      <c r="D640">
        <v>-3.0289999999999999</v>
      </c>
      <c r="F640">
        <v>11</v>
      </c>
    </row>
    <row r="641" spans="1:6">
      <c r="A641" t="s">
        <v>773</v>
      </c>
      <c r="B641" t="s">
        <v>768</v>
      </c>
      <c r="C641">
        <v>55.081000000000003</v>
      </c>
      <c r="D641">
        <v>-2.9849999999999999</v>
      </c>
      <c r="F641">
        <v>11</v>
      </c>
    </row>
    <row r="642" spans="1:6">
      <c r="A642" t="s">
        <v>774</v>
      </c>
      <c r="B642" t="s">
        <v>768</v>
      </c>
      <c r="C642">
        <v>54.997</v>
      </c>
      <c r="D642">
        <v>-3.0680000000000001</v>
      </c>
      <c r="F642">
        <v>10</v>
      </c>
    </row>
    <row r="643" spans="1:6">
      <c r="A643" t="s">
        <v>775</v>
      </c>
      <c r="B643" t="s">
        <v>768</v>
      </c>
      <c r="C643">
        <v>55.064999999999998</v>
      </c>
      <c r="D643">
        <v>-3.657</v>
      </c>
      <c r="F643">
        <v>10</v>
      </c>
    </row>
    <row r="644" spans="1:6">
      <c r="A644" t="s">
        <v>776</v>
      </c>
      <c r="B644" t="s">
        <v>768</v>
      </c>
      <c r="C644">
        <v>55.237000000000002</v>
      </c>
      <c r="D644">
        <v>-3.7989999999999999</v>
      </c>
      <c r="F644">
        <v>11</v>
      </c>
    </row>
    <row r="645" spans="1:6">
      <c r="A645" t="s">
        <v>777</v>
      </c>
      <c r="B645" t="s">
        <v>768</v>
      </c>
      <c r="C645">
        <v>55.375</v>
      </c>
      <c r="D645">
        <v>-3.952</v>
      </c>
      <c r="F645">
        <v>11</v>
      </c>
    </row>
    <row r="646" spans="1:6">
      <c r="A646" t="s">
        <v>778</v>
      </c>
      <c r="B646" t="s">
        <v>768</v>
      </c>
      <c r="C646">
        <v>54.921999999999997</v>
      </c>
      <c r="D646">
        <v>-3.81</v>
      </c>
      <c r="F646">
        <v>11</v>
      </c>
    </row>
    <row r="647" spans="1:6">
      <c r="A647" t="s">
        <v>779</v>
      </c>
      <c r="B647" t="s">
        <v>768</v>
      </c>
      <c r="C647">
        <v>54.837000000000003</v>
      </c>
      <c r="D647">
        <v>-4.0549999999999997</v>
      </c>
      <c r="F647">
        <v>11</v>
      </c>
    </row>
    <row r="648" spans="1:6">
      <c r="A648" t="s">
        <v>780</v>
      </c>
      <c r="B648" t="s">
        <v>768</v>
      </c>
      <c r="C648">
        <v>54.968000000000004</v>
      </c>
      <c r="D648">
        <v>-4.0119999999999996</v>
      </c>
      <c r="F648">
        <v>11</v>
      </c>
    </row>
    <row r="649" spans="1:6">
      <c r="A649" t="s">
        <v>781</v>
      </c>
      <c r="B649" t="s">
        <v>768</v>
      </c>
      <c r="C649">
        <v>54.872999999999998</v>
      </c>
      <c r="D649">
        <v>-4.516</v>
      </c>
      <c r="F649">
        <v>11</v>
      </c>
    </row>
    <row r="650" spans="1:6">
      <c r="A650" t="s">
        <v>782</v>
      </c>
      <c r="B650" t="s">
        <v>768</v>
      </c>
      <c r="C650">
        <v>54.878</v>
      </c>
      <c r="D650">
        <v>-5.0209999999999999</v>
      </c>
      <c r="F650">
        <v>11</v>
      </c>
    </row>
    <row r="651" spans="1:6">
      <c r="A651" t="s">
        <v>783</v>
      </c>
      <c r="B651" t="s">
        <v>784</v>
      </c>
      <c r="C651">
        <v>54.780999999999999</v>
      </c>
      <c r="D651">
        <v>-1.5660000000000001</v>
      </c>
      <c r="F651">
        <v>4</v>
      </c>
    </row>
    <row r="652" spans="1:6">
      <c r="A652" t="s">
        <v>785</v>
      </c>
      <c r="B652" t="s">
        <v>784</v>
      </c>
      <c r="C652">
        <v>54.86</v>
      </c>
      <c r="D652">
        <v>-1.597</v>
      </c>
      <c r="F652">
        <v>4</v>
      </c>
    </row>
    <row r="653" spans="1:6">
      <c r="A653" t="s">
        <v>786</v>
      </c>
      <c r="B653" t="s">
        <v>784</v>
      </c>
      <c r="C653">
        <v>54.872</v>
      </c>
      <c r="D653">
        <v>-1.5669999999999999</v>
      </c>
      <c r="F653">
        <v>4</v>
      </c>
    </row>
    <row r="654" spans="1:6">
      <c r="A654" t="s">
        <v>787</v>
      </c>
      <c r="B654" t="s">
        <v>784</v>
      </c>
      <c r="C654">
        <v>54.853999999999999</v>
      </c>
      <c r="D654">
        <v>-1.49</v>
      </c>
      <c r="F654">
        <v>4</v>
      </c>
    </row>
    <row r="655" spans="1:6">
      <c r="A655" t="s">
        <v>788</v>
      </c>
      <c r="B655" t="s">
        <v>784</v>
      </c>
      <c r="C655">
        <v>54.823999999999998</v>
      </c>
      <c r="D655">
        <v>-1.454</v>
      </c>
      <c r="F655">
        <v>4</v>
      </c>
    </row>
    <row r="656" spans="1:6">
      <c r="A656" t="s">
        <v>789</v>
      </c>
      <c r="B656" t="s">
        <v>784</v>
      </c>
      <c r="C656">
        <v>54.753</v>
      </c>
      <c r="D656">
        <v>-1.464</v>
      </c>
      <c r="F656">
        <v>4</v>
      </c>
    </row>
    <row r="657" spans="1:6">
      <c r="A657" t="s">
        <v>790</v>
      </c>
      <c r="B657" t="s">
        <v>784</v>
      </c>
      <c r="C657">
        <v>54.79</v>
      </c>
      <c r="D657">
        <v>-1.6639999999999999</v>
      </c>
      <c r="F657">
        <v>4</v>
      </c>
    </row>
    <row r="658" spans="1:6">
      <c r="A658" t="s">
        <v>791</v>
      </c>
      <c r="B658" t="s">
        <v>784</v>
      </c>
      <c r="C658">
        <v>54.856000000000002</v>
      </c>
      <c r="D658">
        <v>-1.8440000000000001</v>
      </c>
      <c r="F658">
        <v>4</v>
      </c>
    </row>
    <row r="659" spans="1:6">
      <c r="A659" t="s">
        <v>792</v>
      </c>
      <c r="B659" t="s">
        <v>784</v>
      </c>
      <c r="C659">
        <v>54.868000000000002</v>
      </c>
      <c r="D659">
        <v>-1.708</v>
      </c>
      <c r="F659">
        <v>4</v>
      </c>
    </row>
    <row r="660" spans="1:6">
      <c r="A660" t="s">
        <v>793</v>
      </c>
      <c r="B660" t="s">
        <v>794</v>
      </c>
      <c r="C660">
        <v>54.53</v>
      </c>
      <c r="D660">
        <v>-1.536</v>
      </c>
      <c r="F660">
        <v>7</v>
      </c>
    </row>
    <row r="661" spans="1:6">
      <c r="A661" t="s">
        <v>795</v>
      </c>
      <c r="B661" t="s">
        <v>794</v>
      </c>
      <c r="C661">
        <v>54.414000000000001</v>
      </c>
      <c r="D661">
        <v>-1.69</v>
      </c>
      <c r="F661">
        <v>7</v>
      </c>
    </row>
    <row r="662" spans="1:6">
      <c r="A662" t="s">
        <v>796</v>
      </c>
      <c r="B662" t="s">
        <v>794</v>
      </c>
      <c r="C662">
        <v>54.439</v>
      </c>
      <c r="D662">
        <v>-1.875</v>
      </c>
      <c r="F662">
        <v>7</v>
      </c>
    </row>
    <row r="663" spans="1:6">
      <c r="A663" t="s">
        <v>797</v>
      </c>
      <c r="B663" t="s">
        <v>794</v>
      </c>
      <c r="C663">
        <v>54.572000000000003</v>
      </c>
      <c r="D663">
        <v>-1.9850000000000001</v>
      </c>
      <c r="F663">
        <v>7</v>
      </c>
    </row>
    <row r="664" spans="1:6">
      <c r="A664" t="s">
        <v>798</v>
      </c>
      <c r="B664" t="s">
        <v>794</v>
      </c>
      <c r="C664">
        <v>54.716000000000001</v>
      </c>
      <c r="D664">
        <v>-1.954</v>
      </c>
      <c r="F664">
        <v>7</v>
      </c>
    </row>
    <row r="665" spans="1:6">
      <c r="A665" t="s">
        <v>799</v>
      </c>
      <c r="B665" t="s">
        <v>794</v>
      </c>
      <c r="C665">
        <v>54.652000000000001</v>
      </c>
      <c r="D665">
        <v>-1.69</v>
      </c>
      <c r="F665">
        <v>7</v>
      </c>
    </row>
    <row r="666" spans="1:6">
      <c r="A666" t="s">
        <v>800</v>
      </c>
      <c r="B666" t="s">
        <v>794</v>
      </c>
      <c r="C666">
        <v>54.71</v>
      </c>
      <c r="D666">
        <v>-1.728</v>
      </c>
      <c r="F666">
        <v>7</v>
      </c>
    </row>
    <row r="667" spans="1:6">
      <c r="A667" t="s">
        <v>801</v>
      </c>
      <c r="B667" t="s">
        <v>794</v>
      </c>
      <c r="C667">
        <v>54.698999999999998</v>
      </c>
      <c r="D667">
        <v>-1.6040000000000001</v>
      </c>
      <c r="F667">
        <v>7</v>
      </c>
    </row>
    <row r="668" spans="1:6">
      <c r="A668" t="s">
        <v>802</v>
      </c>
      <c r="B668" t="s">
        <v>794</v>
      </c>
      <c r="C668">
        <v>54.680999999999997</v>
      </c>
      <c r="D668">
        <v>-1.54</v>
      </c>
      <c r="F668">
        <v>7</v>
      </c>
    </row>
    <row r="669" spans="1:6">
      <c r="A669" t="s">
        <v>803</v>
      </c>
      <c r="B669" t="s">
        <v>794</v>
      </c>
      <c r="C669">
        <v>54.529000000000003</v>
      </c>
      <c r="D669">
        <v>-1.601</v>
      </c>
      <c r="F669">
        <v>7</v>
      </c>
    </row>
    <row r="670" spans="1:6">
      <c r="A670" t="s">
        <v>804</v>
      </c>
      <c r="B670" t="s">
        <v>794</v>
      </c>
      <c r="C670">
        <v>54.531999999999996</v>
      </c>
      <c r="D670">
        <v>-1.57</v>
      </c>
      <c r="F670">
        <v>7</v>
      </c>
    </row>
    <row r="671" spans="1:6">
      <c r="A671" t="s">
        <v>805</v>
      </c>
      <c r="B671" t="s">
        <v>794</v>
      </c>
      <c r="C671">
        <v>54.63</v>
      </c>
      <c r="D671">
        <v>-1.643</v>
      </c>
      <c r="F671">
        <v>7</v>
      </c>
    </row>
    <row r="672" spans="1:6">
      <c r="A672" t="s">
        <v>806</v>
      </c>
      <c r="B672" t="s">
        <v>794</v>
      </c>
      <c r="C672">
        <v>54.616999999999997</v>
      </c>
      <c r="D672">
        <v>-1.5760000000000001</v>
      </c>
      <c r="F672">
        <v>7</v>
      </c>
    </row>
    <row r="673" spans="1:6">
      <c r="A673" t="s">
        <v>807</v>
      </c>
      <c r="B673" t="s">
        <v>794</v>
      </c>
      <c r="C673">
        <v>54.371000000000002</v>
      </c>
      <c r="D673">
        <v>-1.389</v>
      </c>
      <c r="F673">
        <v>7</v>
      </c>
    </row>
    <row r="674" spans="1:6">
      <c r="A674" t="s">
        <v>808</v>
      </c>
      <c r="B674" t="s">
        <v>794</v>
      </c>
      <c r="C674">
        <v>54.338000000000001</v>
      </c>
      <c r="D674">
        <v>-1.4850000000000001</v>
      </c>
      <c r="F674">
        <v>7</v>
      </c>
    </row>
    <row r="675" spans="1:6">
      <c r="A675" t="s">
        <v>809</v>
      </c>
      <c r="B675" t="s">
        <v>794</v>
      </c>
      <c r="C675">
        <v>54.292999999999999</v>
      </c>
      <c r="D675">
        <v>-1.786</v>
      </c>
      <c r="F675">
        <v>7</v>
      </c>
    </row>
    <row r="676" spans="1:6">
      <c r="A676" t="s">
        <v>810</v>
      </c>
      <c r="B676" t="s">
        <v>794</v>
      </c>
      <c r="C676">
        <v>54.375</v>
      </c>
      <c r="D676">
        <v>-1.7090000000000001</v>
      </c>
      <c r="F676">
        <v>7</v>
      </c>
    </row>
    <row r="677" spans="1:6">
      <c r="A677" t="s">
        <v>811</v>
      </c>
      <c r="B677" t="s">
        <v>812</v>
      </c>
      <c r="C677">
        <v>53.521999999999998</v>
      </c>
      <c r="D677">
        <v>-1.129</v>
      </c>
      <c r="F677">
        <v>2</v>
      </c>
    </row>
    <row r="678" spans="1:6">
      <c r="A678" t="s">
        <v>813</v>
      </c>
      <c r="B678" t="s">
        <v>812</v>
      </c>
      <c r="C678">
        <v>53.427</v>
      </c>
      <c r="D678">
        <v>-0.94299999999999995</v>
      </c>
      <c r="F678">
        <v>2</v>
      </c>
    </row>
    <row r="679" spans="1:6">
      <c r="A679" t="s">
        <v>814</v>
      </c>
      <c r="B679" t="s">
        <v>812</v>
      </c>
      <c r="C679">
        <v>53.451000000000001</v>
      </c>
      <c r="D679">
        <v>-1.0820000000000001</v>
      </c>
      <c r="F679">
        <v>2</v>
      </c>
    </row>
    <row r="680" spans="1:6">
      <c r="A680" t="s">
        <v>815</v>
      </c>
      <c r="B680" t="s">
        <v>812</v>
      </c>
      <c r="C680">
        <v>53.482999999999997</v>
      </c>
      <c r="D680">
        <v>-1.2210000000000001</v>
      </c>
      <c r="F680">
        <v>2</v>
      </c>
    </row>
    <row r="681" spans="1:6">
      <c r="A681" t="s">
        <v>816</v>
      </c>
      <c r="B681" t="s">
        <v>812</v>
      </c>
      <c r="C681">
        <v>53.707999999999998</v>
      </c>
      <c r="D681">
        <v>-0.93600000000000005</v>
      </c>
      <c r="F681">
        <v>2</v>
      </c>
    </row>
    <row r="682" spans="1:6">
      <c r="A682" t="s">
        <v>817</v>
      </c>
      <c r="B682" t="s">
        <v>812</v>
      </c>
      <c r="C682">
        <v>53.613999999999997</v>
      </c>
      <c r="D682">
        <v>-0.65</v>
      </c>
      <c r="F682">
        <v>2</v>
      </c>
    </row>
    <row r="683" spans="1:6">
      <c r="A683" t="s">
        <v>818</v>
      </c>
      <c r="B683" t="s">
        <v>812</v>
      </c>
      <c r="C683">
        <v>53.567999999999998</v>
      </c>
      <c r="D683">
        <v>-0.64</v>
      </c>
      <c r="F683">
        <v>2</v>
      </c>
    </row>
    <row r="684" spans="1:6">
      <c r="A684" t="s">
        <v>819</v>
      </c>
      <c r="B684" t="s">
        <v>812</v>
      </c>
      <c r="C684">
        <v>53.572000000000003</v>
      </c>
      <c r="D684">
        <v>-0.70099999999999996</v>
      </c>
      <c r="F684">
        <v>2</v>
      </c>
    </row>
    <row r="685" spans="1:6">
      <c r="A685" t="s">
        <v>820</v>
      </c>
      <c r="B685" t="s">
        <v>812</v>
      </c>
      <c r="C685">
        <v>53.68</v>
      </c>
      <c r="D685">
        <v>-0.44600000000000001</v>
      </c>
      <c r="F685">
        <v>2</v>
      </c>
    </row>
    <row r="686" spans="1:6">
      <c r="A686" t="s">
        <v>821</v>
      </c>
      <c r="B686" t="s">
        <v>812</v>
      </c>
      <c r="C686">
        <v>53.683999999999997</v>
      </c>
      <c r="D686">
        <v>-0.35899999999999999</v>
      </c>
      <c r="F686">
        <v>2</v>
      </c>
    </row>
    <row r="687" spans="1:6">
      <c r="A687" t="s">
        <v>822</v>
      </c>
      <c r="B687" t="s">
        <v>812</v>
      </c>
      <c r="C687">
        <v>53.533000000000001</v>
      </c>
      <c r="D687">
        <v>-1.1020000000000001</v>
      </c>
      <c r="F687">
        <v>2</v>
      </c>
    </row>
    <row r="688" spans="1:6">
      <c r="A688" t="s">
        <v>823</v>
      </c>
      <c r="B688" t="s">
        <v>812</v>
      </c>
      <c r="C688">
        <v>53.558</v>
      </c>
      <c r="D688">
        <v>-0.505</v>
      </c>
      <c r="F688">
        <v>2</v>
      </c>
    </row>
    <row r="689" spans="1:6">
      <c r="A689" t="s">
        <v>824</v>
      </c>
      <c r="B689" t="s">
        <v>812</v>
      </c>
      <c r="C689">
        <v>53.418999999999997</v>
      </c>
      <c r="D689">
        <v>-0.70099999999999996</v>
      </c>
      <c r="F689">
        <v>2</v>
      </c>
    </row>
    <row r="690" spans="1:6">
      <c r="A690" t="s">
        <v>825</v>
      </c>
      <c r="B690" t="s">
        <v>812</v>
      </c>
      <c r="C690">
        <v>53.323</v>
      </c>
      <c r="D690">
        <v>-0.92700000000000005</v>
      </c>
      <c r="F690">
        <v>2</v>
      </c>
    </row>
    <row r="691" spans="1:6">
      <c r="A691" t="s">
        <v>826</v>
      </c>
      <c r="B691" t="s">
        <v>812</v>
      </c>
      <c r="C691">
        <v>53.545999999999999</v>
      </c>
      <c r="D691">
        <v>-1.0589999999999999</v>
      </c>
      <c r="F691">
        <v>2</v>
      </c>
    </row>
    <row r="692" spans="1:6">
      <c r="A692" t="s">
        <v>827</v>
      </c>
      <c r="B692" t="s">
        <v>812</v>
      </c>
      <c r="C692">
        <v>53.57</v>
      </c>
      <c r="D692">
        <v>-8.5999999999999993E-2</v>
      </c>
      <c r="F692">
        <v>2</v>
      </c>
    </row>
    <row r="693" spans="1:6">
      <c r="A693" t="s">
        <v>828</v>
      </c>
      <c r="B693" t="s">
        <v>812</v>
      </c>
      <c r="C693">
        <v>53.561999999999998</v>
      </c>
      <c r="D693">
        <v>-6.9000000000000006E-2</v>
      </c>
      <c r="F693">
        <v>2</v>
      </c>
    </row>
    <row r="694" spans="1:6">
      <c r="A694" t="s">
        <v>829</v>
      </c>
      <c r="B694" t="s">
        <v>812</v>
      </c>
      <c r="C694">
        <v>53.54</v>
      </c>
      <c r="D694">
        <v>-9.7000000000000003E-2</v>
      </c>
      <c r="F694">
        <v>2</v>
      </c>
    </row>
    <row r="695" spans="1:6">
      <c r="A695" t="s">
        <v>830</v>
      </c>
      <c r="B695" t="s">
        <v>812</v>
      </c>
      <c r="C695">
        <v>53.557000000000002</v>
      </c>
      <c r="D695">
        <v>-0.112</v>
      </c>
      <c r="F695">
        <v>2</v>
      </c>
    </row>
    <row r="696" spans="1:6">
      <c r="A696" t="s">
        <v>831</v>
      </c>
      <c r="B696" t="s">
        <v>812</v>
      </c>
      <c r="C696">
        <v>53.555</v>
      </c>
      <c r="D696">
        <v>-3.5000000000000003E-2</v>
      </c>
      <c r="F696">
        <v>2</v>
      </c>
    </row>
    <row r="697" spans="1:6">
      <c r="A697" t="s">
        <v>832</v>
      </c>
      <c r="B697" t="s">
        <v>812</v>
      </c>
      <c r="C697">
        <v>53.511000000000003</v>
      </c>
      <c r="D697">
        <v>-3.6999999999999998E-2</v>
      </c>
      <c r="F697">
        <v>2</v>
      </c>
    </row>
    <row r="698" spans="1:6">
      <c r="A698" t="s">
        <v>833</v>
      </c>
      <c r="B698" t="s">
        <v>812</v>
      </c>
      <c r="C698">
        <v>53.540999999999997</v>
      </c>
      <c r="D698">
        <v>-0.13500000000000001</v>
      </c>
      <c r="F698">
        <v>2</v>
      </c>
    </row>
    <row r="699" spans="1:6">
      <c r="A699" t="s">
        <v>834</v>
      </c>
      <c r="B699" t="s">
        <v>812</v>
      </c>
      <c r="C699">
        <v>53.561</v>
      </c>
      <c r="D699">
        <v>-0.39200000000000002</v>
      </c>
      <c r="F699">
        <v>2</v>
      </c>
    </row>
    <row r="700" spans="1:6">
      <c r="A700" t="s">
        <v>835</v>
      </c>
      <c r="B700" t="s">
        <v>812</v>
      </c>
      <c r="C700">
        <v>53.616999999999997</v>
      </c>
      <c r="D700">
        <v>-0.33400000000000002</v>
      </c>
      <c r="F700">
        <v>2</v>
      </c>
    </row>
    <row r="701" spans="1:6">
      <c r="A701" t="s">
        <v>836</v>
      </c>
      <c r="B701" t="s">
        <v>812</v>
      </c>
      <c r="C701">
        <v>53.506</v>
      </c>
      <c r="D701">
        <v>-1.121</v>
      </c>
      <c r="F701">
        <v>2</v>
      </c>
    </row>
    <row r="702" spans="1:6">
      <c r="A702" t="s">
        <v>837</v>
      </c>
      <c r="B702" t="s">
        <v>812</v>
      </c>
      <c r="C702">
        <v>53.621000000000002</v>
      </c>
      <c r="D702">
        <v>-0.224</v>
      </c>
      <c r="F702">
        <v>2</v>
      </c>
    </row>
    <row r="703" spans="1:6">
      <c r="A703" t="s">
        <v>838</v>
      </c>
      <c r="B703" t="s">
        <v>812</v>
      </c>
      <c r="C703">
        <v>53.582999999999998</v>
      </c>
      <c r="D703">
        <v>-0.19500000000000001</v>
      </c>
      <c r="F703">
        <v>2</v>
      </c>
    </row>
    <row r="704" spans="1:6">
      <c r="A704" t="s">
        <v>839</v>
      </c>
      <c r="B704" t="s">
        <v>812</v>
      </c>
      <c r="C704">
        <v>53.536999999999999</v>
      </c>
      <c r="D704">
        <v>-1.1719999999999999</v>
      </c>
      <c r="F704">
        <v>2</v>
      </c>
    </row>
    <row r="705" spans="1:6">
      <c r="A705" t="s">
        <v>840</v>
      </c>
      <c r="B705" t="s">
        <v>812</v>
      </c>
      <c r="C705">
        <v>53.595999999999997</v>
      </c>
      <c r="D705">
        <v>-1.1759999999999999</v>
      </c>
      <c r="F705">
        <v>2</v>
      </c>
    </row>
    <row r="706" spans="1:6">
      <c r="A706" t="s">
        <v>841</v>
      </c>
      <c r="B706" t="s">
        <v>812</v>
      </c>
      <c r="C706">
        <v>53.582000000000001</v>
      </c>
      <c r="D706">
        <v>-1.0149999999999999</v>
      </c>
      <c r="F706">
        <v>2</v>
      </c>
    </row>
    <row r="707" spans="1:6">
      <c r="A707" t="s">
        <v>842</v>
      </c>
      <c r="B707" t="s">
        <v>812</v>
      </c>
      <c r="C707">
        <v>53.613999999999997</v>
      </c>
      <c r="D707">
        <v>-0.95599999999999996</v>
      </c>
      <c r="F707">
        <v>2</v>
      </c>
    </row>
    <row r="708" spans="1:6">
      <c r="A708" t="s">
        <v>843</v>
      </c>
      <c r="B708" t="s">
        <v>812</v>
      </c>
      <c r="C708">
        <v>53.506</v>
      </c>
      <c r="D708">
        <v>-0.89400000000000002</v>
      </c>
      <c r="F708">
        <v>2</v>
      </c>
    </row>
    <row r="709" spans="1:6">
      <c r="A709" t="s">
        <v>844</v>
      </c>
      <c r="B709" t="s">
        <v>845</v>
      </c>
      <c r="C709">
        <v>50.710999999999999</v>
      </c>
      <c r="D709">
        <v>-2.44</v>
      </c>
      <c r="F709">
        <v>6</v>
      </c>
    </row>
    <row r="710" spans="1:6">
      <c r="A710" t="s">
        <v>846</v>
      </c>
      <c r="B710" t="s">
        <v>845</v>
      </c>
      <c r="C710">
        <v>50.936999999999998</v>
      </c>
      <c r="D710">
        <v>-2.3330000000000002</v>
      </c>
      <c r="F710">
        <v>6</v>
      </c>
    </row>
    <row r="711" spans="1:6">
      <c r="A711" t="s">
        <v>847</v>
      </c>
      <c r="B711" t="s">
        <v>845</v>
      </c>
      <c r="C711">
        <v>50.86</v>
      </c>
      <c r="D711">
        <v>-2.181</v>
      </c>
      <c r="F711">
        <v>6</v>
      </c>
    </row>
    <row r="712" spans="1:6">
      <c r="A712" t="s">
        <v>848</v>
      </c>
      <c r="B712" t="s">
        <v>845</v>
      </c>
      <c r="C712">
        <v>50.749000000000002</v>
      </c>
      <c r="D712">
        <v>-2.4529999999999998</v>
      </c>
      <c r="F712">
        <v>6</v>
      </c>
    </row>
    <row r="713" spans="1:6">
      <c r="A713" t="s">
        <v>849</v>
      </c>
      <c r="B713" t="s">
        <v>845</v>
      </c>
      <c r="C713">
        <v>50.640999999999998</v>
      </c>
      <c r="D713">
        <v>-2.4660000000000002</v>
      </c>
      <c r="F713">
        <v>6</v>
      </c>
    </row>
    <row r="714" spans="1:6">
      <c r="A714" t="s">
        <v>850</v>
      </c>
      <c r="B714" t="s">
        <v>845</v>
      </c>
      <c r="C714">
        <v>50.609000000000002</v>
      </c>
      <c r="D714">
        <v>-2.464</v>
      </c>
      <c r="F714">
        <v>6</v>
      </c>
    </row>
    <row r="715" spans="1:6">
      <c r="A715" t="s">
        <v>851</v>
      </c>
      <c r="B715" t="s">
        <v>845</v>
      </c>
      <c r="C715">
        <v>50.548000000000002</v>
      </c>
      <c r="D715">
        <v>-2.4409999999999998</v>
      </c>
      <c r="F715">
        <v>6</v>
      </c>
    </row>
    <row r="716" spans="1:6">
      <c r="A716" t="s">
        <v>852</v>
      </c>
      <c r="B716" t="s">
        <v>845</v>
      </c>
      <c r="C716">
        <v>50.738999999999997</v>
      </c>
      <c r="D716">
        <v>-2.7749999999999999</v>
      </c>
      <c r="F716">
        <v>6</v>
      </c>
    </row>
    <row r="717" spans="1:6">
      <c r="A717" t="s">
        <v>853</v>
      </c>
      <c r="B717" t="s">
        <v>845</v>
      </c>
      <c r="C717">
        <v>50.728999999999999</v>
      </c>
      <c r="D717">
        <v>-2.9460000000000002</v>
      </c>
      <c r="F717">
        <v>6</v>
      </c>
    </row>
    <row r="718" spans="1:6">
      <c r="A718" t="s">
        <v>854</v>
      </c>
      <c r="B718" t="s">
        <v>845</v>
      </c>
      <c r="C718">
        <v>50.816000000000003</v>
      </c>
      <c r="D718">
        <v>-2.758</v>
      </c>
      <c r="F718">
        <v>6</v>
      </c>
    </row>
    <row r="719" spans="1:6">
      <c r="A719" t="s">
        <v>855</v>
      </c>
      <c r="B719" t="s">
        <v>845</v>
      </c>
      <c r="C719">
        <v>50.941000000000003</v>
      </c>
      <c r="D719">
        <v>-2.5150000000000001</v>
      </c>
      <c r="F719">
        <v>6</v>
      </c>
    </row>
    <row r="720" spans="1:6">
      <c r="A720" t="s">
        <v>856</v>
      </c>
      <c r="B720" t="s">
        <v>857</v>
      </c>
      <c r="C720">
        <v>52.515999999999998</v>
      </c>
      <c r="D720">
        <v>-2.0960000000000001</v>
      </c>
      <c r="F720">
        <v>2</v>
      </c>
    </row>
    <row r="721" spans="1:6">
      <c r="A721" t="s">
        <v>858</v>
      </c>
      <c r="B721" t="s">
        <v>857</v>
      </c>
      <c r="C721">
        <v>52.386000000000003</v>
      </c>
      <c r="D721">
        <v>-2.2240000000000002</v>
      </c>
      <c r="F721">
        <v>2</v>
      </c>
    </row>
    <row r="722" spans="1:6">
      <c r="A722" t="s">
        <v>859</v>
      </c>
      <c r="B722" t="s">
        <v>857</v>
      </c>
      <c r="C722">
        <v>52.384999999999998</v>
      </c>
      <c r="D722">
        <v>-2.2610000000000001</v>
      </c>
      <c r="F722">
        <v>2</v>
      </c>
    </row>
    <row r="723" spans="1:6">
      <c r="A723" t="s">
        <v>860</v>
      </c>
      <c r="B723" t="s">
        <v>857</v>
      </c>
      <c r="C723">
        <v>52.384999999999998</v>
      </c>
      <c r="D723">
        <v>-2.3290000000000002</v>
      </c>
      <c r="F723">
        <v>2</v>
      </c>
    </row>
    <row r="724" spans="1:6">
      <c r="A724" t="s">
        <v>861</v>
      </c>
      <c r="B724" t="s">
        <v>857</v>
      </c>
      <c r="C724">
        <v>52.335999999999999</v>
      </c>
      <c r="D724">
        <v>-2.2799999999999998</v>
      </c>
      <c r="F724">
        <v>2</v>
      </c>
    </row>
    <row r="725" spans="1:6">
      <c r="A725" t="s">
        <v>862</v>
      </c>
      <c r="B725" t="s">
        <v>857</v>
      </c>
      <c r="C725">
        <v>52.38</v>
      </c>
      <c r="D725">
        <v>-2.4620000000000002</v>
      </c>
      <c r="F725">
        <v>2</v>
      </c>
    </row>
    <row r="726" spans="1:6">
      <c r="A726" t="s">
        <v>863</v>
      </c>
      <c r="B726" t="s">
        <v>857</v>
      </c>
      <c r="C726">
        <v>52.496000000000002</v>
      </c>
      <c r="D726">
        <v>-2.08</v>
      </c>
      <c r="F726">
        <v>2</v>
      </c>
    </row>
    <row r="727" spans="1:6">
      <c r="A727" t="s">
        <v>864</v>
      </c>
      <c r="B727" t="s">
        <v>857</v>
      </c>
      <c r="C727">
        <v>52.53</v>
      </c>
      <c r="D727">
        <v>-2.1280000000000001</v>
      </c>
      <c r="F727">
        <v>2</v>
      </c>
    </row>
    <row r="728" spans="1:6">
      <c r="A728" t="s">
        <v>865</v>
      </c>
      <c r="B728" t="s">
        <v>857</v>
      </c>
      <c r="C728">
        <v>52.531999999999996</v>
      </c>
      <c r="D728">
        <v>-2.0529999999999999</v>
      </c>
      <c r="F728">
        <v>2</v>
      </c>
    </row>
    <row r="729" spans="1:6">
      <c r="A729" t="s">
        <v>866</v>
      </c>
      <c r="B729" t="s">
        <v>857</v>
      </c>
      <c r="C729">
        <v>52.48</v>
      </c>
      <c r="D729">
        <v>-2.1219999999999999</v>
      </c>
      <c r="F729">
        <v>2</v>
      </c>
    </row>
    <row r="730" spans="1:6">
      <c r="A730" t="s">
        <v>867</v>
      </c>
      <c r="B730" t="s">
        <v>857</v>
      </c>
      <c r="C730">
        <v>52.497999999999998</v>
      </c>
      <c r="D730">
        <v>-2.1640000000000001</v>
      </c>
      <c r="F730">
        <v>2</v>
      </c>
    </row>
    <row r="731" spans="1:6">
      <c r="A731" t="s">
        <v>868</v>
      </c>
      <c r="B731" t="s">
        <v>857</v>
      </c>
      <c r="C731">
        <v>52.466000000000001</v>
      </c>
      <c r="D731">
        <v>-2.2240000000000002</v>
      </c>
      <c r="F731">
        <v>2</v>
      </c>
    </row>
    <row r="732" spans="1:6">
      <c r="A732" t="s">
        <v>869</v>
      </c>
      <c r="B732" t="s">
        <v>857</v>
      </c>
      <c r="C732">
        <v>52.46</v>
      </c>
      <c r="D732">
        <v>-2.1539999999999999</v>
      </c>
      <c r="F732">
        <v>2</v>
      </c>
    </row>
    <row r="733" spans="1:6">
      <c r="A733" t="s">
        <v>870</v>
      </c>
      <c r="B733" t="s">
        <v>857</v>
      </c>
      <c r="C733">
        <v>52.435000000000002</v>
      </c>
      <c r="D733">
        <v>-2.1219999999999999</v>
      </c>
      <c r="F733">
        <v>2</v>
      </c>
    </row>
    <row r="734" spans="1:6">
      <c r="A734" t="s">
        <v>871</v>
      </c>
      <c r="B734" t="s">
        <v>872</v>
      </c>
      <c r="C734">
        <v>51.517000000000003</v>
      </c>
      <c r="D734">
        <v>-5.8000000000000003E-2</v>
      </c>
      <c r="F734">
        <v>8</v>
      </c>
    </row>
    <row r="735" spans="1:6">
      <c r="A735" t="s">
        <v>873</v>
      </c>
      <c r="B735" t="s">
        <v>872</v>
      </c>
      <c r="C735">
        <v>51.567999999999998</v>
      </c>
      <c r="D735">
        <v>-1.2E-2</v>
      </c>
      <c r="F735">
        <v>7</v>
      </c>
    </row>
    <row r="736" spans="1:6">
      <c r="A736" t="s">
        <v>874</v>
      </c>
      <c r="B736" t="s">
        <v>872</v>
      </c>
      <c r="C736">
        <v>51.567999999999998</v>
      </c>
      <c r="D736">
        <v>1.4E-2</v>
      </c>
      <c r="F736">
        <v>7</v>
      </c>
    </row>
    <row r="737" spans="1:6">
      <c r="A737" t="s">
        <v>875</v>
      </c>
      <c r="B737" t="s">
        <v>872</v>
      </c>
      <c r="C737">
        <v>51.55</v>
      </c>
      <c r="D737">
        <v>5.3999999999999999E-2</v>
      </c>
      <c r="F737">
        <v>7</v>
      </c>
    </row>
    <row r="738" spans="1:6">
      <c r="A738" t="s">
        <v>876</v>
      </c>
      <c r="B738" t="s">
        <v>872</v>
      </c>
      <c r="C738">
        <v>51.527000000000001</v>
      </c>
      <c r="D738">
        <v>2.7E-2</v>
      </c>
      <c r="F738">
        <v>7</v>
      </c>
    </row>
    <row r="739" spans="1:6">
      <c r="A739" t="s">
        <v>877</v>
      </c>
      <c r="B739" t="s">
        <v>872</v>
      </c>
      <c r="C739">
        <v>51.506</v>
      </c>
      <c r="D739">
        <v>-1.9E-2</v>
      </c>
      <c r="F739">
        <v>7</v>
      </c>
    </row>
    <row r="740" spans="1:6">
      <c r="A740" t="s">
        <v>878</v>
      </c>
      <c r="B740" t="s">
        <v>872</v>
      </c>
      <c r="C740">
        <v>51.539000000000001</v>
      </c>
      <c r="D740">
        <v>3.0000000000000001E-3</v>
      </c>
      <c r="F740">
        <v>7</v>
      </c>
    </row>
    <row r="741" spans="1:6">
      <c r="A741" t="s">
        <v>879</v>
      </c>
      <c r="B741" t="s">
        <v>872</v>
      </c>
      <c r="C741">
        <v>51.511000000000003</v>
      </c>
      <c r="D741">
        <v>2.5999999999999999E-2</v>
      </c>
      <c r="F741">
        <v>7</v>
      </c>
    </row>
    <row r="742" spans="1:6">
      <c r="A742" t="s">
        <v>880</v>
      </c>
      <c r="B742" t="s">
        <v>872</v>
      </c>
      <c r="C742">
        <v>51.585999999999999</v>
      </c>
      <c r="D742">
        <v>-1.9E-2</v>
      </c>
      <c r="F742">
        <v>7</v>
      </c>
    </row>
    <row r="743" spans="1:6">
      <c r="A743" t="s">
        <v>881</v>
      </c>
      <c r="B743" t="s">
        <v>872</v>
      </c>
      <c r="C743">
        <v>51.591999999999999</v>
      </c>
      <c r="D743">
        <v>2.7E-2</v>
      </c>
      <c r="F743">
        <v>7</v>
      </c>
    </row>
    <row r="744" spans="1:6">
      <c r="A744" t="s">
        <v>882</v>
      </c>
      <c r="B744" t="s">
        <v>872</v>
      </c>
      <c r="C744">
        <v>51.508000000000003</v>
      </c>
      <c r="D744">
        <v>-5.8000000000000003E-2</v>
      </c>
      <c r="F744">
        <v>7</v>
      </c>
    </row>
    <row r="745" spans="1:6">
      <c r="A745" t="s">
        <v>883</v>
      </c>
      <c r="B745" t="s">
        <v>872</v>
      </c>
      <c r="C745">
        <v>51.529000000000003</v>
      </c>
      <c r="D745">
        <v>-6.0999999999999999E-2</v>
      </c>
      <c r="F745">
        <v>7</v>
      </c>
    </row>
    <row r="746" spans="1:6">
      <c r="A746" t="s">
        <v>884</v>
      </c>
      <c r="B746" t="s">
        <v>872</v>
      </c>
      <c r="C746">
        <v>51.527999999999999</v>
      </c>
      <c r="D746">
        <v>-2.5000000000000001E-2</v>
      </c>
      <c r="F746">
        <v>7</v>
      </c>
    </row>
    <row r="747" spans="1:6">
      <c r="A747" t="s">
        <v>885</v>
      </c>
      <c r="B747" t="s">
        <v>872</v>
      </c>
      <c r="C747">
        <v>51.622</v>
      </c>
      <c r="D747">
        <v>-3.0000000000000001E-3</v>
      </c>
      <c r="F747">
        <v>7</v>
      </c>
    </row>
    <row r="748" spans="1:6">
      <c r="A748" t="s">
        <v>886</v>
      </c>
      <c r="B748" t="s">
        <v>872</v>
      </c>
      <c r="C748">
        <v>51.558999999999997</v>
      </c>
      <c r="D748">
        <v>-5.2999999999999999E-2</v>
      </c>
      <c r="F748">
        <v>7</v>
      </c>
    </row>
    <row r="749" spans="1:6">
      <c r="A749" t="s">
        <v>887</v>
      </c>
      <c r="B749" t="s">
        <v>872</v>
      </c>
      <c r="C749">
        <v>51.526000000000003</v>
      </c>
      <c r="D749">
        <v>5.6000000000000001E-2</v>
      </c>
      <c r="F749">
        <v>7</v>
      </c>
    </row>
    <row r="750" spans="1:6">
      <c r="A750" t="s">
        <v>888</v>
      </c>
      <c r="B750" t="s">
        <v>872</v>
      </c>
      <c r="C750">
        <v>51.546999999999997</v>
      </c>
      <c r="D750">
        <v>2.8000000000000001E-2</v>
      </c>
      <c r="F750">
        <v>7</v>
      </c>
    </row>
    <row r="751" spans="1:6">
      <c r="A751" t="s">
        <v>889</v>
      </c>
      <c r="B751" t="s">
        <v>872</v>
      </c>
      <c r="C751">
        <v>51.542000000000002</v>
      </c>
      <c r="D751">
        <v>-6.4000000000000001E-2</v>
      </c>
      <c r="F751">
        <v>7</v>
      </c>
    </row>
    <row r="752" spans="1:6">
      <c r="A752" t="s">
        <v>890</v>
      </c>
      <c r="B752" t="s">
        <v>872</v>
      </c>
      <c r="C752">
        <v>51.542999999999999</v>
      </c>
      <c r="D752">
        <v>-4.2999999999999997E-2</v>
      </c>
      <c r="F752">
        <v>7</v>
      </c>
    </row>
    <row r="753" spans="1:6">
      <c r="A753" t="s">
        <v>891</v>
      </c>
      <c r="B753" t="s">
        <v>872</v>
      </c>
      <c r="C753">
        <v>51.523000000000003</v>
      </c>
      <c r="D753">
        <v>-0.10199999999999999</v>
      </c>
      <c r="F753">
        <v>8</v>
      </c>
    </row>
    <row r="754" spans="1:6">
      <c r="A754" t="s">
        <v>892</v>
      </c>
      <c r="B754" t="s">
        <v>872</v>
      </c>
      <c r="C754">
        <v>51.52</v>
      </c>
      <c r="D754">
        <v>-0.10299999999999999</v>
      </c>
      <c r="F754">
        <v>8</v>
      </c>
    </row>
    <row r="755" spans="1:6">
      <c r="A755" t="s">
        <v>893</v>
      </c>
      <c r="B755" t="s">
        <v>872</v>
      </c>
      <c r="C755">
        <v>51.521000000000001</v>
      </c>
      <c r="D755">
        <v>-0.10199999999999999</v>
      </c>
      <c r="F755">
        <v>8</v>
      </c>
    </row>
    <row r="756" spans="1:6">
      <c r="A756" t="s">
        <v>894</v>
      </c>
      <c r="B756" t="s">
        <v>872</v>
      </c>
      <c r="C756">
        <v>51.52</v>
      </c>
      <c r="D756">
        <v>-0.108</v>
      </c>
      <c r="F756">
        <v>8</v>
      </c>
    </row>
    <row r="757" spans="1:6">
      <c r="A757" t="s">
        <v>895</v>
      </c>
      <c r="B757" t="s">
        <v>872</v>
      </c>
      <c r="C757">
        <v>51.524000000000001</v>
      </c>
      <c r="D757">
        <v>-0.107</v>
      </c>
      <c r="F757">
        <v>8</v>
      </c>
    </row>
    <row r="758" spans="1:6">
      <c r="A758" t="s">
        <v>896</v>
      </c>
      <c r="B758" t="s">
        <v>872</v>
      </c>
      <c r="C758">
        <v>51.526000000000003</v>
      </c>
      <c r="D758">
        <v>-9.7000000000000003E-2</v>
      </c>
      <c r="F758">
        <v>8</v>
      </c>
    </row>
    <row r="759" spans="1:6">
      <c r="A759" t="s">
        <v>897</v>
      </c>
      <c r="B759" t="s">
        <v>872</v>
      </c>
      <c r="C759">
        <v>51.523000000000003</v>
      </c>
      <c r="D759">
        <v>-9.2999999999999999E-2</v>
      </c>
      <c r="F759">
        <v>8</v>
      </c>
    </row>
    <row r="760" spans="1:6">
      <c r="A760" t="s">
        <v>898</v>
      </c>
      <c r="B760" t="s">
        <v>872</v>
      </c>
      <c r="C760">
        <v>51.52</v>
      </c>
      <c r="D760">
        <v>-8.8999999999999996E-2</v>
      </c>
      <c r="F760">
        <v>8</v>
      </c>
    </row>
    <row r="761" spans="1:6">
      <c r="A761" t="s">
        <v>899</v>
      </c>
      <c r="B761" t="s">
        <v>872</v>
      </c>
      <c r="C761">
        <v>51.523000000000003</v>
      </c>
      <c r="D761">
        <v>-8.5000000000000006E-2</v>
      </c>
      <c r="F761">
        <v>8</v>
      </c>
    </row>
    <row r="762" spans="1:6">
      <c r="A762" t="s">
        <v>900</v>
      </c>
      <c r="B762" t="s">
        <v>872</v>
      </c>
      <c r="C762">
        <v>51.518000000000001</v>
      </c>
      <c r="D762">
        <v>-8.5999999999999993E-2</v>
      </c>
      <c r="F762">
        <v>8</v>
      </c>
    </row>
    <row r="763" spans="1:6">
      <c r="A763" t="s">
        <v>901</v>
      </c>
      <c r="B763" t="s">
        <v>872</v>
      </c>
      <c r="C763">
        <v>51.515999999999998</v>
      </c>
      <c r="D763">
        <v>-8.5999999999999993E-2</v>
      </c>
      <c r="F763">
        <v>8</v>
      </c>
    </row>
    <row r="764" spans="1:6">
      <c r="A764" t="s">
        <v>902</v>
      </c>
      <c r="B764" t="s">
        <v>872</v>
      </c>
      <c r="C764">
        <v>51.517000000000003</v>
      </c>
      <c r="D764">
        <v>-9.1999999999999998E-2</v>
      </c>
      <c r="F764">
        <v>8</v>
      </c>
    </row>
    <row r="765" spans="1:6">
      <c r="A765" t="s">
        <v>903</v>
      </c>
      <c r="B765" t="s">
        <v>872</v>
      </c>
      <c r="C765">
        <v>51.515999999999998</v>
      </c>
      <c r="D765">
        <v>-9.2999999999999999E-2</v>
      </c>
      <c r="F765">
        <v>8</v>
      </c>
    </row>
    <row r="766" spans="1:6">
      <c r="A766" t="s">
        <v>904</v>
      </c>
      <c r="B766" t="s">
        <v>872</v>
      </c>
      <c r="C766">
        <v>51.52</v>
      </c>
      <c r="D766">
        <v>-9.6000000000000002E-2</v>
      </c>
      <c r="F766">
        <v>8</v>
      </c>
    </row>
    <row r="767" spans="1:6">
      <c r="A767" t="s">
        <v>905</v>
      </c>
      <c r="B767" t="s">
        <v>872</v>
      </c>
      <c r="C767">
        <v>51.512999999999998</v>
      </c>
      <c r="D767">
        <v>-8.3000000000000004E-2</v>
      </c>
      <c r="F767">
        <v>8</v>
      </c>
    </row>
    <row r="768" spans="1:6">
      <c r="A768" t="s">
        <v>906</v>
      </c>
      <c r="B768" t="s">
        <v>872</v>
      </c>
      <c r="C768">
        <v>51.515000000000001</v>
      </c>
      <c r="D768">
        <v>-8.1000000000000003E-2</v>
      </c>
      <c r="F768">
        <v>8</v>
      </c>
    </row>
    <row r="769" spans="1:6">
      <c r="A769" t="s">
        <v>907</v>
      </c>
      <c r="B769" t="s">
        <v>872</v>
      </c>
      <c r="C769">
        <v>51.512</v>
      </c>
      <c r="D769">
        <v>-8.3000000000000004E-2</v>
      </c>
      <c r="F769">
        <v>8</v>
      </c>
    </row>
    <row r="770" spans="1:6">
      <c r="A770" t="s">
        <v>908</v>
      </c>
      <c r="B770" t="s">
        <v>872</v>
      </c>
      <c r="C770">
        <v>51.512999999999998</v>
      </c>
      <c r="D770">
        <v>-7.9000000000000001E-2</v>
      </c>
      <c r="F770">
        <v>8</v>
      </c>
    </row>
    <row r="771" spans="1:6">
      <c r="A771" t="s">
        <v>909</v>
      </c>
      <c r="B771" t="s">
        <v>872</v>
      </c>
      <c r="C771">
        <v>51.52</v>
      </c>
      <c r="D771">
        <v>-0.10100000000000001</v>
      </c>
      <c r="F771">
        <v>8</v>
      </c>
    </row>
    <row r="772" spans="1:6">
      <c r="A772" t="s">
        <v>910</v>
      </c>
      <c r="B772" t="s">
        <v>872</v>
      </c>
      <c r="C772">
        <v>51.512</v>
      </c>
      <c r="D772">
        <v>-8.5000000000000006E-2</v>
      </c>
      <c r="F772">
        <v>8</v>
      </c>
    </row>
    <row r="773" spans="1:6">
      <c r="A773" t="s">
        <v>911</v>
      </c>
      <c r="B773" t="s">
        <v>872</v>
      </c>
      <c r="C773">
        <v>51.512999999999998</v>
      </c>
      <c r="D773">
        <v>-8.5999999999999993E-2</v>
      </c>
      <c r="F773">
        <v>8</v>
      </c>
    </row>
    <row r="774" spans="1:6">
      <c r="A774" t="s">
        <v>912</v>
      </c>
      <c r="B774" t="s">
        <v>872</v>
      </c>
      <c r="C774">
        <v>51.514000000000003</v>
      </c>
      <c r="D774">
        <v>-0.10100000000000001</v>
      </c>
      <c r="F774">
        <v>8</v>
      </c>
    </row>
    <row r="775" spans="1:6">
      <c r="A775" t="s">
        <v>913</v>
      </c>
      <c r="B775" t="s">
        <v>872</v>
      </c>
      <c r="C775">
        <v>51.515999999999998</v>
      </c>
      <c r="D775">
        <v>-0.107</v>
      </c>
      <c r="F775">
        <v>8</v>
      </c>
    </row>
    <row r="776" spans="1:6">
      <c r="A776" t="s">
        <v>914</v>
      </c>
      <c r="B776" t="s">
        <v>872</v>
      </c>
      <c r="C776">
        <v>51.515000000000001</v>
      </c>
      <c r="D776">
        <v>-0.1</v>
      </c>
      <c r="F776">
        <v>8</v>
      </c>
    </row>
    <row r="777" spans="1:6">
      <c r="A777" t="s">
        <v>915</v>
      </c>
      <c r="B777" t="s">
        <v>872</v>
      </c>
      <c r="C777">
        <v>51.514000000000003</v>
      </c>
      <c r="D777">
        <v>-9.2999999999999999E-2</v>
      </c>
      <c r="F777">
        <v>8</v>
      </c>
    </row>
    <row r="778" spans="1:6">
      <c r="A778" t="s">
        <v>916</v>
      </c>
      <c r="B778" t="s">
        <v>872</v>
      </c>
      <c r="C778">
        <v>51.512</v>
      </c>
      <c r="D778">
        <v>-9.0999999999999998E-2</v>
      </c>
      <c r="F778">
        <v>8</v>
      </c>
    </row>
    <row r="779" spans="1:6">
      <c r="A779" t="s">
        <v>917</v>
      </c>
      <c r="B779" t="s">
        <v>872</v>
      </c>
      <c r="C779">
        <v>51.512999999999998</v>
      </c>
      <c r="D779">
        <v>-0.1</v>
      </c>
      <c r="F779">
        <v>8</v>
      </c>
    </row>
    <row r="780" spans="1:6">
      <c r="A780" t="s">
        <v>918</v>
      </c>
      <c r="B780" t="s">
        <v>872</v>
      </c>
      <c r="C780">
        <v>51.514000000000003</v>
      </c>
      <c r="D780">
        <v>-0.107</v>
      </c>
      <c r="F780">
        <v>8</v>
      </c>
    </row>
    <row r="781" spans="1:6">
      <c r="A781" t="s">
        <v>919</v>
      </c>
      <c r="B781" t="s">
        <v>920</v>
      </c>
      <c r="C781">
        <v>55.951999999999998</v>
      </c>
      <c r="D781">
        <v>-3.1880000000000002</v>
      </c>
      <c r="F781">
        <v>11</v>
      </c>
    </row>
    <row r="782" spans="1:6">
      <c r="A782" t="s">
        <v>921</v>
      </c>
      <c r="B782" t="s">
        <v>920</v>
      </c>
      <c r="C782">
        <v>55.92</v>
      </c>
      <c r="D782">
        <v>-3.21</v>
      </c>
      <c r="F782">
        <v>11</v>
      </c>
    </row>
    <row r="783" spans="1:6">
      <c r="A783" t="s">
        <v>922</v>
      </c>
      <c r="B783" t="s">
        <v>920</v>
      </c>
      <c r="C783">
        <v>55.933999999999997</v>
      </c>
      <c r="D783">
        <v>-3.2490000000000001</v>
      </c>
      <c r="F783">
        <v>11</v>
      </c>
    </row>
    <row r="784" spans="1:6">
      <c r="A784" t="s">
        <v>923</v>
      </c>
      <c r="B784" t="s">
        <v>920</v>
      </c>
      <c r="C784">
        <v>55.942999999999998</v>
      </c>
      <c r="D784">
        <v>-3.2719999999999998</v>
      </c>
      <c r="F784">
        <v>11</v>
      </c>
    </row>
    <row r="785" spans="1:6">
      <c r="A785" t="s">
        <v>924</v>
      </c>
      <c r="B785" t="s">
        <v>920</v>
      </c>
      <c r="C785">
        <v>55.908000000000001</v>
      </c>
      <c r="D785">
        <v>-3.2410000000000001</v>
      </c>
      <c r="F785">
        <v>11</v>
      </c>
    </row>
    <row r="786" spans="1:6">
      <c r="A786" t="s">
        <v>925</v>
      </c>
      <c r="B786" t="s">
        <v>920</v>
      </c>
      <c r="C786">
        <v>55.91</v>
      </c>
      <c r="D786">
        <v>-3.2829999999999999</v>
      </c>
      <c r="F786">
        <v>11</v>
      </c>
    </row>
    <row r="787" spans="1:6">
      <c r="A787" t="s">
        <v>926</v>
      </c>
      <c r="B787" t="s">
        <v>920</v>
      </c>
      <c r="C787">
        <v>55.945999999999998</v>
      </c>
      <c r="D787">
        <v>-3.1110000000000002</v>
      </c>
      <c r="F787">
        <v>11</v>
      </c>
    </row>
    <row r="788" spans="1:6">
      <c r="A788" t="s">
        <v>927</v>
      </c>
      <c r="B788" t="s">
        <v>920</v>
      </c>
      <c r="C788">
        <v>55.923000000000002</v>
      </c>
      <c r="D788">
        <v>-3.153</v>
      </c>
      <c r="F788">
        <v>11</v>
      </c>
    </row>
    <row r="789" spans="1:6">
      <c r="A789" t="s">
        <v>928</v>
      </c>
      <c r="B789" t="s">
        <v>920</v>
      </c>
      <c r="C789">
        <v>55.906999999999996</v>
      </c>
      <c r="D789">
        <v>-3.1419999999999999</v>
      </c>
      <c r="F789">
        <v>11</v>
      </c>
    </row>
    <row r="790" spans="1:6">
      <c r="A790" t="s">
        <v>929</v>
      </c>
      <c r="B790" t="s">
        <v>920</v>
      </c>
      <c r="C790">
        <v>55.875999999999998</v>
      </c>
      <c r="D790">
        <v>-3.121</v>
      </c>
      <c r="F790">
        <v>11</v>
      </c>
    </row>
    <row r="791" spans="1:6">
      <c r="A791" t="s">
        <v>930</v>
      </c>
      <c r="B791" t="s">
        <v>920</v>
      </c>
      <c r="C791">
        <v>55.872999999999998</v>
      </c>
      <c r="D791">
        <v>-3.1040000000000001</v>
      </c>
      <c r="F791">
        <v>11</v>
      </c>
    </row>
    <row r="792" spans="1:6">
      <c r="A792" t="s">
        <v>931</v>
      </c>
      <c r="B792" t="s">
        <v>920</v>
      </c>
      <c r="C792">
        <v>55.954000000000001</v>
      </c>
      <c r="D792">
        <v>-3.1949999999999998</v>
      </c>
      <c r="F792">
        <v>11</v>
      </c>
    </row>
    <row r="793" spans="1:6">
      <c r="A793" t="s">
        <v>932</v>
      </c>
      <c r="B793" t="s">
        <v>920</v>
      </c>
      <c r="C793">
        <v>55.878999999999998</v>
      </c>
      <c r="D793">
        <v>-3.1549999999999998</v>
      </c>
      <c r="F793">
        <v>11</v>
      </c>
    </row>
    <row r="794" spans="1:6">
      <c r="A794" t="s">
        <v>933</v>
      </c>
      <c r="B794" t="s">
        <v>920</v>
      </c>
      <c r="C794">
        <v>55.939</v>
      </c>
      <c r="D794">
        <v>-3.0449999999999999</v>
      </c>
      <c r="F794">
        <v>11</v>
      </c>
    </row>
    <row r="795" spans="1:6">
      <c r="A795" t="s">
        <v>934</v>
      </c>
      <c r="B795" t="s">
        <v>920</v>
      </c>
      <c r="C795">
        <v>55.884</v>
      </c>
      <c r="D795">
        <v>-3.06</v>
      </c>
      <c r="F795">
        <v>11</v>
      </c>
    </row>
    <row r="796" spans="1:6">
      <c r="A796" t="s">
        <v>935</v>
      </c>
      <c r="B796" t="s">
        <v>920</v>
      </c>
      <c r="C796">
        <v>55.838999999999999</v>
      </c>
      <c r="D796">
        <v>-3.0510000000000002</v>
      </c>
      <c r="F796">
        <v>11</v>
      </c>
    </row>
    <row r="797" spans="1:6">
      <c r="A797" t="s">
        <v>936</v>
      </c>
      <c r="B797" t="s">
        <v>920</v>
      </c>
      <c r="C797">
        <v>55.850999999999999</v>
      </c>
      <c r="D797">
        <v>-3.133</v>
      </c>
      <c r="F797">
        <v>11</v>
      </c>
    </row>
    <row r="798" spans="1:6">
      <c r="A798" t="s">
        <v>937</v>
      </c>
      <c r="B798" t="s">
        <v>920</v>
      </c>
      <c r="C798">
        <v>55.857999999999997</v>
      </c>
      <c r="D798">
        <v>-3.1749999999999998</v>
      </c>
      <c r="F798">
        <v>11</v>
      </c>
    </row>
    <row r="799" spans="1:6">
      <c r="A799" t="s">
        <v>938</v>
      </c>
      <c r="B799" t="s">
        <v>920</v>
      </c>
      <c r="C799">
        <v>55.832999999999998</v>
      </c>
      <c r="D799">
        <v>-3.2240000000000002</v>
      </c>
      <c r="F799">
        <v>11</v>
      </c>
    </row>
    <row r="800" spans="1:6">
      <c r="A800" t="s">
        <v>939</v>
      </c>
      <c r="B800" t="s">
        <v>920</v>
      </c>
      <c r="C800">
        <v>55.89</v>
      </c>
      <c r="D800">
        <v>-3.4220000000000002</v>
      </c>
      <c r="F800">
        <v>11</v>
      </c>
    </row>
    <row r="801" spans="1:6">
      <c r="A801" t="s">
        <v>940</v>
      </c>
      <c r="B801" t="s">
        <v>920</v>
      </c>
      <c r="C801">
        <v>55.930999999999997</v>
      </c>
      <c r="D801">
        <v>-3.387</v>
      </c>
      <c r="F801">
        <v>11</v>
      </c>
    </row>
    <row r="802" spans="1:6">
      <c r="A802" t="s">
        <v>941</v>
      </c>
      <c r="B802" t="s">
        <v>920</v>
      </c>
      <c r="C802">
        <v>55.956000000000003</v>
      </c>
      <c r="D802">
        <v>-3.399</v>
      </c>
      <c r="F802">
        <v>11</v>
      </c>
    </row>
    <row r="803" spans="1:6">
      <c r="A803" t="s">
        <v>942</v>
      </c>
      <c r="B803" t="s">
        <v>920</v>
      </c>
      <c r="C803">
        <v>55.954000000000001</v>
      </c>
      <c r="D803">
        <v>-3.2</v>
      </c>
      <c r="F803">
        <v>11</v>
      </c>
    </row>
    <row r="804" spans="1:6">
      <c r="A804" t="s">
        <v>943</v>
      </c>
      <c r="B804" t="s">
        <v>920</v>
      </c>
      <c r="C804">
        <v>55.984999999999999</v>
      </c>
      <c r="D804">
        <v>-3.3839999999999999</v>
      </c>
      <c r="F804">
        <v>11</v>
      </c>
    </row>
    <row r="805" spans="1:6">
      <c r="A805" t="s">
        <v>944</v>
      </c>
      <c r="B805" t="s">
        <v>920</v>
      </c>
      <c r="C805">
        <v>56.036999999999999</v>
      </c>
      <c r="D805">
        <v>-2.827</v>
      </c>
      <c r="F805">
        <v>11</v>
      </c>
    </row>
    <row r="806" spans="1:6">
      <c r="A806" t="s">
        <v>945</v>
      </c>
      <c r="B806" t="s">
        <v>920</v>
      </c>
      <c r="C806">
        <v>55.968000000000004</v>
      </c>
      <c r="D806">
        <v>-2.948</v>
      </c>
      <c r="F806">
        <v>11</v>
      </c>
    </row>
    <row r="807" spans="1:6">
      <c r="A807" t="s">
        <v>946</v>
      </c>
      <c r="B807" t="s">
        <v>920</v>
      </c>
      <c r="C807">
        <v>55.942</v>
      </c>
      <c r="D807">
        <v>-2.944</v>
      </c>
      <c r="F807">
        <v>11</v>
      </c>
    </row>
    <row r="808" spans="1:6">
      <c r="A808" t="s">
        <v>947</v>
      </c>
      <c r="B808" t="s">
        <v>920</v>
      </c>
      <c r="C808">
        <v>55.908999999999999</v>
      </c>
      <c r="D808">
        <v>-2.88</v>
      </c>
      <c r="F808">
        <v>11</v>
      </c>
    </row>
    <row r="809" spans="1:6">
      <c r="A809" t="s">
        <v>948</v>
      </c>
      <c r="B809" t="s">
        <v>920</v>
      </c>
      <c r="C809">
        <v>55.911000000000001</v>
      </c>
      <c r="D809">
        <v>-2.9420000000000002</v>
      </c>
      <c r="F809">
        <v>11</v>
      </c>
    </row>
    <row r="810" spans="1:6">
      <c r="A810" t="s">
        <v>949</v>
      </c>
      <c r="B810" t="s">
        <v>920</v>
      </c>
      <c r="C810">
        <v>55.856000000000002</v>
      </c>
      <c r="D810">
        <v>-2.851</v>
      </c>
      <c r="F810">
        <v>11</v>
      </c>
    </row>
    <row r="811" spans="1:6">
      <c r="A811" t="s">
        <v>950</v>
      </c>
      <c r="B811" t="s">
        <v>920</v>
      </c>
      <c r="C811">
        <v>55.862000000000002</v>
      </c>
      <c r="D811">
        <v>-2.96</v>
      </c>
      <c r="F811">
        <v>11</v>
      </c>
    </row>
    <row r="812" spans="1:6">
      <c r="A812" t="s">
        <v>951</v>
      </c>
      <c r="B812" t="s">
        <v>920</v>
      </c>
      <c r="C812">
        <v>55.786000000000001</v>
      </c>
      <c r="D812">
        <v>-2.96</v>
      </c>
      <c r="F812">
        <v>11</v>
      </c>
    </row>
    <row r="813" spans="1:6">
      <c r="A813" t="s">
        <v>952</v>
      </c>
      <c r="B813" t="s">
        <v>920</v>
      </c>
      <c r="C813">
        <v>56.046999999999997</v>
      </c>
      <c r="D813">
        <v>-2.7309999999999999</v>
      </c>
      <c r="F813">
        <v>11</v>
      </c>
    </row>
    <row r="814" spans="1:6">
      <c r="A814" t="s">
        <v>953</v>
      </c>
      <c r="B814" t="s">
        <v>920</v>
      </c>
      <c r="C814">
        <v>55.962000000000003</v>
      </c>
      <c r="D814">
        <v>-3.258</v>
      </c>
      <c r="F814">
        <v>11</v>
      </c>
    </row>
    <row r="815" spans="1:6">
      <c r="A815" t="s">
        <v>954</v>
      </c>
      <c r="B815" t="s">
        <v>920</v>
      </c>
      <c r="C815">
        <v>55.99</v>
      </c>
      <c r="D815">
        <v>-2.6549999999999998</v>
      </c>
      <c r="F815">
        <v>11</v>
      </c>
    </row>
    <row r="816" spans="1:6">
      <c r="A816" t="s">
        <v>955</v>
      </c>
      <c r="B816" t="s">
        <v>920</v>
      </c>
      <c r="C816">
        <v>55.948</v>
      </c>
      <c r="D816">
        <v>-2.774</v>
      </c>
      <c r="F816">
        <v>11</v>
      </c>
    </row>
    <row r="817" spans="1:6">
      <c r="A817" t="s">
        <v>956</v>
      </c>
      <c r="B817" t="s">
        <v>920</v>
      </c>
      <c r="C817">
        <v>55.994</v>
      </c>
      <c r="D817">
        <v>-2.5249999999999999</v>
      </c>
      <c r="F817">
        <v>11</v>
      </c>
    </row>
    <row r="818" spans="1:6">
      <c r="A818" t="s">
        <v>957</v>
      </c>
      <c r="B818" t="s">
        <v>920</v>
      </c>
      <c r="C818">
        <v>55.624000000000002</v>
      </c>
      <c r="D818">
        <v>-3.01</v>
      </c>
      <c r="F818">
        <v>11</v>
      </c>
    </row>
    <row r="819" spans="1:6">
      <c r="A819" t="s">
        <v>958</v>
      </c>
      <c r="B819" t="s">
        <v>920</v>
      </c>
      <c r="C819">
        <v>55.62</v>
      </c>
      <c r="D819">
        <v>-3.0649999999999999</v>
      </c>
      <c r="F819">
        <v>11</v>
      </c>
    </row>
    <row r="820" spans="1:6">
      <c r="A820" t="s">
        <v>959</v>
      </c>
      <c r="B820" t="s">
        <v>920</v>
      </c>
      <c r="C820">
        <v>55.655000000000001</v>
      </c>
      <c r="D820">
        <v>-3.1909999999999998</v>
      </c>
      <c r="F820">
        <v>11</v>
      </c>
    </row>
    <row r="821" spans="1:6">
      <c r="A821" t="s">
        <v>960</v>
      </c>
      <c r="B821" t="s">
        <v>920</v>
      </c>
      <c r="C821">
        <v>55.737000000000002</v>
      </c>
      <c r="D821">
        <v>-3.35</v>
      </c>
      <c r="F821">
        <v>11</v>
      </c>
    </row>
    <row r="822" spans="1:6">
      <c r="A822" t="s">
        <v>961</v>
      </c>
      <c r="B822" t="s">
        <v>920</v>
      </c>
      <c r="C822">
        <v>55.86</v>
      </c>
      <c r="D822">
        <v>-3.6629999999999998</v>
      </c>
      <c r="F822">
        <v>11</v>
      </c>
    </row>
    <row r="823" spans="1:6">
      <c r="A823" t="s">
        <v>962</v>
      </c>
      <c r="B823" t="s">
        <v>920</v>
      </c>
      <c r="C823">
        <v>55.901000000000003</v>
      </c>
      <c r="D823">
        <v>-3.6640000000000001</v>
      </c>
      <c r="F823">
        <v>11</v>
      </c>
    </row>
    <row r="824" spans="1:6">
      <c r="A824" t="s">
        <v>963</v>
      </c>
      <c r="B824" t="s">
        <v>920</v>
      </c>
      <c r="C824">
        <v>55.975999999999999</v>
      </c>
      <c r="D824">
        <v>-3.5979999999999999</v>
      </c>
      <c r="F824">
        <v>11</v>
      </c>
    </row>
    <row r="825" spans="1:6">
      <c r="A825" t="s">
        <v>964</v>
      </c>
      <c r="B825" t="s">
        <v>920</v>
      </c>
      <c r="C825">
        <v>55.975000000000001</v>
      </c>
      <c r="D825">
        <v>-3.2160000000000002</v>
      </c>
      <c r="F825">
        <v>11</v>
      </c>
    </row>
    <row r="826" spans="1:6">
      <c r="A826" t="s">
        <v>965</v>
      </c>
      <c r="B826" t="s">
        <v>920</v>
      </c>
      <c r="C826">
        <v>56.011000000000003</v>
      </c>
      <c r="D826">
        <v>-3.605</v>
      </c>
      <c r="F826">
        <v>11</v>
      </c>
    </row>
    <row r="827" spans="1:6">
      <c r="A827" t="s">
        <v>966</v>
      </c>
      <c r="B827" t="s">
        <v>920</v>
      </c>
      <c r="C827">
        <v>55.938000000000002</v>
      </c>
      <c r="D827">
        <v>-3.4830000000000001</v>
      </c>
      <c r="F827">
        <v>11</v>
      </c>
    </row>
    <row r="828" spans="1:6">
      <c r="A828" t="s">
        <v>967</v>
      </c>
      <c r="B828" t="s">
        <v>920</v>
      </c>
      <c r="C828">
        <v>55.893999999999998</v>
      </c>
      <c r="D828">
        <v>-3.476</v>
      </c>
      <c r="F828">
        <v>11</v>
      </c>
    </row>
    <row r="829" spans="1:6">
      <c r="A829" t="s">
        <v>968</v>
      </c>
      <c r="B829" t="s">
        <v>920</v>
      </c>
      <c r="C829">
        <v>55.892000000000003</v>
      </c>
      <c r="D829">
        <v>-3.5230000000000001</v>
      </c>
      <c r="F829">
        <v>11</v>
      </c>
    </row>
    <row r="830" spans="1:6">
      <c r="A830" t="s">
        <v>969</v>
      </c>
      <c r="B830" t="s">
        <v>920</v>
      </c>
      <c r="C830">
        <v>55.847999999999999</v>
      </c>
      <c r="D830">
        <v>-3.5720000000000001</v>
      </c>
      <c r="F830">
        <v>11</v>
      </c>
    </row>
    <row r="831" spans="1:6">
      <c r="A831" t="s">
        <v>970</v>
      </c>
      <c r="B831" t="s">
        <v>920</v>
      </c>
      <c r="C831">
        <v>55.970999999999997</v>
      </c>
      <c r="D831">
        <v>-3.1739999999999999</v>
      </c>
      <c r="F831">
        <v>11</v>
      </c>
    </row>
    <row r="832" spans="1:6">
      <c r="A832" t="s">
        <v>971</v>
      </c>
      <c r="B832" t="s">
        <v>920</v>
      </c>
      <c r="C832">
        <v>55.960999999999999</v>
      </c>
      <c r="D832">
        <v>-3.165</v>
      </c>
      <c r="F832">
        <v>11</v>
      </c>
    </row>
    <row r="833" spans="1:6">
      <c r="A833" t="s">
        <v>972</v>
      </c>
      <c r="B833" t="s">
        <v>920</v>
      </c>
      <c r="C833">
        <v>55.948999999999998</v>
      </c>
      <c r="D833">
        <v>-3.1629999999999998</v>
      </c>
      <c r="F833">
        <v>11</v>
      </c>
    </row>
    <row r="834" spans="1:6">
      <c r="A834" t="s">
        <v>973</v>
      </c>
      <c r="B834" t="s">
        <v>920</v>
      </c>
      <c r="C834">
        <v>55.933</v>
      </c>
      <c r="D834">
        <v>-3.1850000000000001</v>
      </c>
      <c r="F834">
        <v>11</v>
      </c>
    </row>
    <row r="835" spans="1:6">
      <c r="A835" t="s">
        <v>974</v>
      </c>
      <c r="B835" t="s">
        <v>975</v>
      </c>
      <c r="C835">
        <v>51.652999999999999</v>
      </c>
      <c r="D835">
        <v>-6.6000000000000003E-2</v>
      </c>
      <c r="F835">
        <v>4</v>
      </c>
    </row>
    <row r="836" spans="1:6">
      <c r="A836" t="s">
        <v>976</v>
      </c>
      <c r="B836" t="s">
        <v>975</v>
      </c>
      <c r="C836">
        <v>51.74</v>
      </c>
      <c r="D836">
        <v>-0.02</v>
      </c>
      <c r="F836">
        <v>3</v>
      </c>
    </row>
    <row r="837" spans="1:6">
      <c r="A837" t="s">
        <v>977</v>
      </c>
      <c r="B837" t="s">
        <v>975</v>
      </c>
      <c r="C837">
        <v>51.765000000000001</v>
      </c>
      <c r="D837">
        <v>-7.0000000000000001E-3</v>
      </c>
      <c r="F837">
        <v>3</v>
      </c>
    </row>
    <row r="838" spans="1:6">
      <c r="A838" t="s">
        <v>978</v>
      </c>
      <c r="B838" t="s">
        <v>975</v>
      </c>
      <c r="C838">
        <v>51.658999999999999</v>
      </c>
      <c r="D838">
        <v>-9.0999999999999998E-2</v>
      </c>
      <c r="F838">
        <v>4</v>
      </c>
    </row>
    <row r="839" spans="1:6">
      <c r="A839" t="s">
        <v>979</v>
      </c>
      <c r="B839" t="s">
        <v>975</v>
      </c>
      <c r="C839">
        <v>51.658999999999999</v>
      </c>
      <c r="D839">
        <v>-3.7999999999999999E-2</v>
      </c>
      <c r="F839">
        <v>4</v>
      </c>
    </row>
    <row r="840" spans="1:6">
      <c r="A840" t="s">
        <v>980</v>
      </c>
      <c r="B840" t="s">
        <v>975</v>
      </c>
      <c r="C840">
        <v>51.648000000000003</v>
      </c>
      <c r="D840">
        <v>-0.16</v>
      </c>
      <c r="F840">
        <v>4</v>
      </c>
    </row>
    <row r="841" spans="1:6">
      <c r="A841" t="s">
        <v>981</v>
      </c>
      <c r="B841" t="s">
        <v>975</v>
      </c>
      <c r="C841">
        <v>51.649000000000001</v>
      </c>
      <c r="D841">
        <v>-0.19500000000000001</v>
      </c>
      <c r="F841">
        <v>4</v>
      </c>
    </row>
    <row r="842" spans="1:6">
      <c r="A842" t="s">
        <v>982</v>
      </c>
      <c r="B842" t="s">
        <v>975</v>
      </c>
      <c r="C842">
        <v>51.698999999999998</v>
      </c>
      <c r="D842">
        <v>-0.17599999999999999</v>
      </c>
      <c r="F842">
        <v>3</v>
      </c>
    </row>
    <row r="843" spans="1:6">
      <c r="A843" t="s">
        <v>983</v>
      </c>
      <c r="B843" t="s">
        <v>975</v>
      </c>
      <c r="C843">
        <v>51.71</v>
      </c>
      <c r="D843">
        <v>-6.5000000000000002E-2</v>
      </c>
      <c r="F843">
        <v>3</v>
      </c>
    </row>
    <row r="844" spans="1:6">
      <c r="A844" t="s">
        <v>984</v>
      </c>
      <c r="B844" t="s">
        <v>975</v>
      </c>
      <c r="C844">
        <v>51.698</v>
      </c>
      <c r="D844">
        <v>-3.2000000000000001E-2</v>
      </c>
      <c r="F844">
        <v>4</v>
      </c>
    </row>
    <row r="845" spans="1:6">
      <c r="A845" t="s">
        <v>985</v>
      </c>
      <c r="B845" t="s">
        <v>975</v>
      </c>
      <c r="C845">
        <v>51.695</v>
      </c>
      <c r="D845">
        <v>1.4E-2</v>
      </c>
      <c r="F845">
        <v>3</v>
      </c>
    </row>
    <row r="846" spans="1:6">
      <c r="A846" t="s">
        <v>986</v>
      </c>
      <c r="B846" t="s">
        <v>987</v>
      </c>
      <c r="C846">
        <v>50.725999999999999</v>
      </c>
      <c r="D846">
        <v>-3.5049999999999999</v>
      </c>
      <c r="F846">
        <v>7</v>
      </c>
    </row>
    <row r="847" spans="1:6">
      <c r="A847" t="s">
        <v>988</v>
      </c>
      <c r="B847" t="s">
        <v>987</v>
      </c>
      <c r="C847">
        <v>50.692999999999998</v>
      </c>
      <c r="D847">
        <v>-3.2450000000000001</v>
      </c>
      <c r="F847">
        <v>7</v>
      </c>
    </row>
    <row r="848" spans="1:6">
      <c r="A848" t="s">
        <v>989</v>
      </c>
      <c r="B848" t="s">
        <v>987</v>
      </c>
      <c r="C848">
        <v>50.746000000000002</v>
      </c>
      <c r="D848">
        <v>-3.2879999999999998</v>
      </c>
      <c r="F848">
        <v>7</v>
      </c>
    </row>
    <row r="849" spans="1:6">
      <c r="A849" t="s">
        <v>990</v>
      </c>
      <c r="B849" t="s">
        <v>987</v>
      </c>
      <c r="C849">
        <v>50.706000000000003</v>
      </c>
      <c r="D849">
        <v>-3.081</v>
      </c>
      <c r="F849">
        <v>7</v>
      </c>
    </row>
    <row r="850" spans="1:6">
      <c r="A850" t="s">
        <v>991</v>
      </c>
      <c r="B850" t="s">
        <v>987</v>
      </c>
      <c r="C850">
        <v>50.786000000000001</v>
      </c>
      <c r="D850">
        <v>-3.0070000000000001</v>
      </c>
      <c r="F850">
        <v>7</v>
      </c>
    </row>
    <row r="851" spans="1:6">
      <c r="A851" t="s">
        <v>992</v>
      </c>
      <c r="B851" t="s">
        <v>987</v>
      </c>
      <c r="C851">
        <v>50.813000000000002</v>
      </c>
      <c r="D851">
        <v>-3.1890000000000001</v>
      </c>
      <c r="F851">
        <v>7</v>
      </c>
    </row>
    <row r="852" spans="1:6">
      <c r="A852" t="s">
        <v>993</v>
      </c>
      <c r="B852" t="s">
        <v>987</v>
      </c>
      <c r="C852">
        <v>50.877000000000002</v>
      </c>
      <c r="D852">
        <v>-3.3380000000000001</v>
      </c>
      <c r="F852">
        <v>7</v>
      </c>
    </row>
    <row r="853" spans="1:6">
      <c r="A853" t="s">
        <v>994</v>
      </c>
      <c r="B853" t="s">
        <v>987</v>
      </c>
      <c r="C853">
        <v>50.923000000000002</v>
      </c>
      <c r="D853">
        <v>-3.4910000000000001</v>
      </c>
      <c r="F853">
        <v>7</v>
      </c>
    </row>
    <row r="854" spans="1:6">
      <c r="A854" t="s">
        <v>995</v>
      </c>
      <c r="B854" t="s">
        <v>987</v>
      </c>
      <c r="C854">
        <v>50.811999999999998</v>
      </c>
      <c r="D854">
        <v>-3.702</v>
      </c>
      <c r="F854">
        <v>7</v>
      </c>
    </row>
    <row r="855" spans="1:6">
      <c r="A855" t="s">
        <v>996</v>
      </c>
      <c r="B855" t="s">
        <v>987</v>
      </c>
      <c r="C855">
        <v>50.901000000000003</v>
      </c>
      <c r="D855">
        <v>-3.887</v>
      </c>
      <c r="F855">
        <v>7</v>
      </c>
    </row>
    <row r="856" spans="1:6">
      <c r="A856" t="s">
        <v>997</v>
      </c>
      <c r="B856" t="s">
        <v>987</v>
      </c>
      <c r="C856">
        <v>50.877000000000002</v>
      </c>
      <c r="D856">
        <v>-4.0039999999999996</v>
      </c>
      <c r="F856">
        <v>7</v>
      </c>
    </row>
    <row r="857" spans="1:6">
      <c r="A857" t="s">
        <v>998</v>
      </c>
      <c r="B857" t="s">
        <v>987</v>
      </c>
      <c r="C857">
        <v>50.71</v>
      </c>
      <c r="D857">
        <v>-3.5169999999999999</v>
      </c>
      <c r="F857">
        <v>7</v>
      </c>
    </row>
    <row r="858" spans="1:6">
      <c r="A858" t="s">
        <v>999</v>
      </c>
      <c r="B858" t="s">
        <v>987</v>
      </c>
      <c r="C858">
        <v>50.75</v>
      </c>
      <c r="D858">
        <v>-4.0190000000000001</v>
      </c>
      <c r="F858">
        <v>7</v>
      </c>
    </row>
    <row r="859" spans="1:6">
      <c r="A859" t="s">
        <v>1000</v>
      </c>
      <c r="B859" t="s">
        <v>987</v>
      </c>
      <c r="C859">
        <v>50.805</v>
      </c>
      <c r="D859">
        <v>-4.2080000000000002</v>
      </c>
      <c r="F859">
        <v>9</v>
      </c>
    </row>
    <row r="860" spans="1:6">
      <c r="A860" t="s">
        <v>1001</v>
      </c>
      <c r="B860" t="s">
        <v>987</v>
      </c>
      <c r="C860">
        <v>50.828000000000003</v>
      </c>
      <c r="D860">
        <v>-4.367</v>
      </c>
      <c r="F860">
        <v>9</v>
      </c>
    </row>
    <row r="861" spans="1:6">
      <c r="A861" t="s">
        <v>1002</v>
      </c>
      <c r="B861" t="s">
        <v>987</v>
      </c>
      <c r="C861">
        <v>50.823999999999998</v>
      </c>
      <c r="D861">
        <v>-4.5330000000000004</v>
      </c>
      <c r="F861">
        <v>9</v>
      </c>
    </row>
    <row r="862" spans="1:6">
      <c r="A862" t="s">
        <v>1003</v>
      </c>
      <c r="B862" t="s">
        <v>987</v>
      </c>
      <c r="C862">
        <v>50.738999999999997</v>
      </c>
      <c r="D862">
        <v>-3.0880000000000001</v>
      </c>
      <c r="F862">
        <v>7</v>
      </c>
    </row>
    <row r="863" spans="1:6">
      <c r="A863" t="s">
        <v>1004</v>
      </c>
      <c r="B863" t="s">
        <v>987</v>
      </c>
      <c r="C863">
        <v>50.686</v>
      </c>
      <c r="D863">
        <v>-3.4580000000000002</v>
      </c>
      <c r="F863">
        <v>7</v>
      </c>
    </row>
    <row r="864" spans="1:6">
      <c r="A864" t="s">
        <v>1005</v>
      </c>
      <c r="B864" t="s">
        <v>987</v>
      </c>
      <c r="C864">
        <v>51.085999999999999</v>
      </c>
      <c r="D864">
        <v>-4.0640000000000001</v>
      </c>
      <c r="F864">
        <v>7</v>
      </c>
    </row>
    <row r="865" spans="1:6">
      <c r="A865" t="s">
        <v>1006</v>
      </c>
      <c r="B865" t="s">
        <v>987</v>
      </c>
      <c r="C865">
        <v>51.070999999999998</v>
      </c>
      <c r="D865">
        <v>-4.0179999999999998</v>
      </c>
      <c r="F865">
        <v>7</v>
      </c>
    </row>
    <row r="866" spans="1:6">
      <c r="A866" t="s">
        <v>1007</v>
      </c>
      <c r="B866" t="s">
        <v>987</v>
      </c>
      <c r="C866">
        <v>51.113999999999997</v>
      </c>
      <c r="D866">
        <v>-4.1689999999999996</v>
      </c>
      <c r="F866">
        <v>7</v>
      </c>
    </row>
    <row r="867" spans="1:6">
      <c r="A867" t="s">
        <v>1008</v>
      </c>
      <c r="B867" t="s">
        <v>987</v>
      </c>
      <c r="C867">
        <v>51.198999999999998</v>
      </c>
      <c r="D867">
        <v>-4.1029999999999998</v>
      </c>
      <c r="F867">
        <v>7</v>
      </c>
    </row>
    <row r="868" spans="1:6">
      <c r="A868" t="s">
        <v>1009</v>
      </c>
      <c r="B868" t="s">
        <v>987</v>
      </c>
      <c r="C868">
        <v>51.223999999999997</v>
      </c>
      <c r="D868">
        <v>-3.8279999999999998</v>
      </c>
      <c r="F868">
        <v>7</v>
      </c>
    </row>
    <row r="869" spans="1:6">
      <c r="A869" t="s">
        <v>1010</v>
      </c>
      <c r="B869" t="s">
        <v>987</v>
      </c>
      <c r="C869">
        <v>51.015999999999998</v>
      </c>
      <c r="D869">
        <v>-3.7919999999999998</v>
      </c>
      <c r="F869">
        <v>7</v>
      </c>
    </row>
    <row r="870" spans="1:6">
      <c r="A870" t="s">
        <v>1011</v>
      </c>
      <c r="B870" t="s">
        <v>987</v>
      </c>
      <c r="C870">
        <v>50.978999999999999</v>
      </c>
      <c r="D870">
        <v>-3.9510000000000001</v>
      </c>
      <c r="F870">
        <v>7</v>
      </c>
    </row>
    <row r="871" spans="1:6">
      <c r="A871" t="s">
        <v>1012</v>
      </c>
      <c r="B871" t="s">
        <v>987</v>
      </c>
      <c r="C871">
        <v>50.942999999999998</v>
      </c>
      <c r="D871">
        <v>-4.1509999999999998</v>
      </c>
      <c r="F871">
        <v>9</v>
      </c>
    </row>
    <row r="872" spans="1:6">
      <c r="A872" t="s">
        <v>1013</v>
      </c>
      <c r="B872" t="s">
        <v>987</v>
      </c>
      <c r="C872">
        <v>51.014000000000003</v>
      </c>
      <c r="D872">
        <v>-4.2460000000000004</v>
      </c>
      <c r="F872">
        <v>9</v>
      </c>
    </row>
    <row r="873" spans="1:6">
      <c r="A873" t="s">
        <v>1014</v>
      </c>
      <c r="B873" t="s">
        <v>987</v>
      </c>
      <c r="C873">
        <v>50.73</v>
      </c>
      <c r="D873">
        <v>-3.5259999999999998</v>
      </c>
      <c r="F873">
        <v>7</v>
      </c>
    </row>
    <row r="874" spans="1:6">
      <c r="A874" t="s">
        <v>1015</v>
      </c>
      <c r="B874" t="s">
        <v>987</v>
      </c>
      <c r="C874">
        <v>50.756999999999998</v>
      </c>
      <c r="D874">
        <v>-3.4390000000000001</v>
      </c>
      <c r="F874">
        <v>7</v>
      </c>
    </row>
    <row r="875" spans="1:6">
      <c r="A875" t="s">
        <v>1016</v>
      </c>
      <c r="B875" t="s">
        <v>987</v>
      </c>
      <c r="C875">
        <v>50.677</v>
      </c>
      <c r="D875">
        <v>-3.597</v>
      </c>
      <c r="F875">
        <v>7</v>
      </c>
    </row>
    <row r="876" spans="1:6">
      <c r="A876" t="s">
        <v>1017</v>
      </c>
      <c r="B876" t="s">
        <v>987</v>
      </c>
      <c r="C876">
        <v>50.591999999999999</v>
      </c>
      <c r="D876">
        <v>-3.4729999999999999</v>
      </c>
      <c r="F876">
        <v>7</v>
      </c>
    </row>
    <row r="877" spans="1:6">
      <c r="A877" t="s">
        <v>1018</v>
      </c>
      <c r="B877" t="s">
        <v>987</v>
      </c>
      <c r="C877">
        <v>50.628999999999998</v>
      </c>
      <c r="D877">
        <v>-3.4009999999999998</v>
      </c>
      <c r="F877">
        <v>7</v>
      </c>
    </row>
    <row r="878" spans="1:6">
      <c r="A878" t="s">
        <v>1019</v>
      </c>
      <c r="B878" t="s">
        <v>987</v>
      </c>
      <c r="C878">
        <v>50.639000000000003</v>
      </c>
      <c r="D878">
        <v>-3.323</v>
      </c>
      <c r="F878">
        <v>7</v>
      </c>
    </row>
    <row r="879" spans="1:6">
      <c r="A879" t="s">
        <v>1020</v>
      </c>
      <c r="B879" t="s">
        <v>1021</v>
      </c>
      <c r="C879">
        <v>55.984999999999999</v>
      </c>
      <c r="D879">
        <v>-3.7930000000000001</v>
      </c>
      <c r="F879">
        <v>10</v>
      </c>
    </row>
    <row r="880" spans="1:6">
      <c r="A880" t="s">
        <v>1022</v>
      </c>
      <c r="B880" t="s">
        <v>1021</v>
      </c>
      <c r="C880">
        <v>56.115000000000002</v>
      </c>
      <c r="D880">
        <v>-3.7810000000000001</v>
      </c>
      <c r="F880">
        <v>10</v>
      </c>
    </row>
    <row r="881" spans="1:6">
      <c r="A881" t="s">
        <v>1023</v>
      </c>
      <c r="B881" t="s">
        <v>1021</v>
      </c>
      <c r="C881">
        <v>56.15</v>
      </c>
      <c r="D881">
        <v>-3.85</v>
      </c>
      <c r="F881">
        <v>10</v>
      </c>
    </row>
    <row r="882" spans="1:6">
      <c r="A882" t="s">
        <v>1024</v>
      </c>
      <c r="B882" t="s">
        <v>1021</v>
      </c>
      <c r="C882">
        <v>56.152000000000001</v>
      </c>
      <c r="D882">
        <v>-3.8</v>
      </c>
      <c r="F882">
        <v>10</v>
      </c>
    </row>
    <row r="883" spans="1:6">
      <c r="A883" t="s">
        <v>1025</v>
      </c>
      <c r="B883" t="s">
        <v>1021</v>
      </c>
      <c r="C883">
        <v>56.151000000000003</v>
      </c>
      <c r="D883">
        <v>-3.74</v>
      </c>
      <c r="F883">
        <v>10</v>
      </c>
    </row>
    <row r="884" spans="1:6">
      <c r="A884" t="s">
        <v>1026</v>
      </c>
      <c r="B884" t="s">
        <v>1021</v>
      </c>
      <c r="C884">
        <v>56.165999999999997</v>
      </c>
      <c r="D884">
        <v>-3.66</v>
      </c>
      <c r="F884">
        <v>10</v>
      </c>
    </row>
    <row r="885" spans="1:6">
      <c r="A885" t="s">
        <v>1027</v>
      </c>
      <c r="B885" t="s">
        <v>1021</v>
      </c>
      <c r="C885">
        <v>56.203000000000003</v>
      </c>
      <c r="D885">
        <v>-3.9489999999999998</v>
      </c>
      <c r="F885">
        <v>10</v>
      </c>
    </row>
    <row r="886" spans="1:6">
      <c r="A886" t="s">
        <v>1028</v>
      </c>
      <c r="B886" t="s">
        <v>1021</v>
      </c>
      <c r="C886">
        <v>56.191000000000003</v>
      </c>
      <c r="D886">
        <v>-4.0590000000000002</v>
      </c>
      <c r="F886">
        <v>10</v>
      </c>
    </row>
    <row r="887" spans="1:6">
      <c r="A887" t="s">
        <v>1029</v>
      </c>
      <c r="B887" t="s">
        <v>1021</v>
      </c>
      <c r="C887">
        <v>56.24</v>
      </c>
      <c r="D887">
        <v>-4.2190000000000003</v>
      </c>
      <c r="F887">
        <v>10</v>
      </c>
    </row>
    <row r="888" spans="1:6">
      <c r="A888" t="s">
        <v>1030</v>
      </c>
      <c r="B888" t="s">
        <v>1021</v>
      </c>
      <c r="C888">
        <v>56.325000000000003</v>
      </c>
      <c r="D888">
        <v>-4.3280000000000003</v>
      </c>
      <c r="F888">
        <v>10</v>
      </c>
    </row>
    <row r="889" spans="1:6">
      <c r="A889" t="s">
        <v>1031</v>
      </c>
      <c r="B889" t="s">
        <v>1021</v>
      </c>
      <c r="C889">
        <v>56.371000000000002</v>
      </c>
      <c r="D889">
        <v>-4.3129999999999997</v>
      </c>
      <c r="F889">
        <v>10</v>
      </c>
    </row>
    <row r="890" spans="1:6">
      <c r="A890" t="s">
        <v>1032</v>
      </c>
      <c r="B890" t="s">
        <v>1021</v>
      </c>
      <c r="C890">
        <v>56.005000000000003</v>
      </c>
      <c r="D890">
        <v>-3.754</v>
      </c>
      <c r="F890">
        <v>10</v>
      </c>
    </row>
    <row r="891" spans="1:6">
      <c r="A891" t="s">
        <v>1033</v>
      </c>
      <c r="B891" t="s">
        <v>1021</v>
      </c>
      <c r="C891">
        <v>56.405999999999999</v>
      </c>
      <c r="D891">
        <v>-4.63</v>
      </c>
      <c r="F891">
        <v>11</v>
      </c>
    </row>
    <row r="892" spans="1:6">
      <c r="A892" t="s">
        <v>1034</v>
      </c>
      <c r="B892" t="s">
        <v>1021</v>
      </c>
      <c r="C892">
        <v>56.466000000000001</v>
      </c>
      <c r="D892">
        <v>-4.319</v>
      </c>
      <c r="F892">
        <v>11</v>
      </c>
    </row>
    <row r="893" spans="1:6">
      <c r="A893" t="s">
        <v>1035</v>
      </c>
      <c r="B893" t="s">
        <v>1021</v>
      </c>
      <c r="C893">
        <v>56.011000000000003</v>
      </c>
      <c r="D893">
        <v>-3.7189999999999999</v>
      </c>
      <c r="F893">
        <v>10</v>
      </c>
    </row>
    <row r="894" spans="1:6">
      <c r="A894" t="s">
        <v>1036</v>
      </c>
      <c r="B894" t="s">
        <v>1021</v>
      </c>
      <c r="C894">
        <v>55.997</v>
      </c>
      <c r="D894">
        <v>-3.9060000000000001</v>
      </c>
      <c r="F894">
        <v>10</v>
      </c>
    </row>
    <row r="895" spans="1:6">
      <c r="A895" t="s">
        <v>1037</v>
      </c>
      <c r="B895" t="s">
        <v>1021</v>
      </c>
      <c r="C895">
        <v>56.024999999999999</v>
      </c>
      <c r="D895">
        <v>-3.8180000000000001</v>
      </c>
      <c r="F895">
        <v>10</v>
      </c>
    </row>
    <row r="896" spans="1:6">
      <c r="A896" t="s">
        <v>1038</v>
      </c>
      <c r="B896" t="s">
        <v>1021</v>
      </c>
      <c r="C896">
        <v>56.021999999999998</v>
      </c>
      <c r="D896">
        <v>-3.915</v>
      </c>
      <c r="F896">
        <v>10</v>
      </c>
    </row>
    <row r="897" spans="1:6">
      <c r="A897" t="s">
        <v>1039</v>
      </c>
      <c r="B897" t="s">
        <v>1021</v>
      </c>
      <c r="C897">
        <v>56.097000000000001</v>
      </c>
      <c r="D897">
        <v>-3.9169999999999998</v>
      </c>
      <c r="F897">
        <v>10</v>
      </c>
    </row>
    <row r="898" spans="1:6">
      <c r="A898" t="s">
        <v>1040</v>
      </c>
      <c r="B898" t="s">
        <v>1021</v>
      </c>
      <c r="C898">
        <v>56.131</v>
      </c>
      <c r="D898">
        <v>-4.0510000000000002</v>
      </c>
      <c r="F898">
        <v>10</v>
      </c>
    </row>
    <row r="899" spans="1:6">
      <c r="A899" t="s">
        <v>1041</v>
      </c>
      <c r="B899" t="s">
        <v>1021</v>
      </c>
      <c r="C899">
        <v>56.142000000000003</v>
      </c>
      <c r="D899">
        <v>-3.94</v>
      </c>
      <c r="F899">
        <v>10</v>
      </c>
    </row>
    <row r="900" spans="1:6">
      <c r="A900" t="s">
        <v>1042</v>
      </c>
      <c r="B900" t="s">
        <v>1043</v>
      </c>
      <c r="C900">
        <v>53.814999999999998</v>
      </c>
      <c r="D900">
        <v>-3.0459999999999998</v>
      </c>
      <c r="F900">
        <v>4</v>
      </c>
    </row>
    <row r="901" spans="1:6">
      <c r="A901" t="s">
        <v>1044</v>
      </c>
      <c r="B901" t="s">
        <v>1043</v>
      </c>
      <c r="C901">
        <v>53.844999999999999</v>
      </c>
      <c r="D901">
        <v>-3.0390000000000001</v>
      </c>
      <c r="F901">
        <v>4</v>
      </c>
    </row>
    <row r="902" spans="1:6">
      <c r="A902" t="s">
        <v>1045</v>
      </c>
      <c r="B902" t="s">
        <v>1043</v>
      </c>
      <c r="C902">
        <v>53.820999999999998</v>
      </c>
      <c r="D902">
        <v>-3.0209999999999999</v>
      </c>
      <c r="F902">
        <v>4</v>
      </c>
    </row>
    <row r="903" spans="1:6">
      <c r="A903" t="s">
        <v>1046</v>
      </c>
      <c r="B903" t="s">
        <v>1043</v>
      </c>
      <c r="C903">
        <v>53.790999999999997</v>
      </c>
      <c r="D903">
        <v>-3.028</v>
      </c>
      <c r="F903">
        <v>4</v>
      </c>
    </row>
    <row r="904" spans="1:6">
      <c r="A904" t="s">
        <v>1047</v>
      </c>
      <c r="B904" t="s">
        <v>1043</v>
      </c>
      <c r="C904">
        <v>53.874000000000002</v>
      </c>
      <c r="D904">
        <v>-3.0209999999999999</v>
      </c>
      <c r="F904">
        <v>4</v>
      </c>
    </row>
    <row r="905" spans="1:6">
      <c r="A905" t="s">
        <v>1048</v>
      </c>
      <c r="B905" t="s">
        <v>1043</v>
      </c>
      <c r="C905">
        <v>53.868000000000002</v>
      </c>
      <c r="D905">
        <v>-2.9809999999999999</v>
      </c>
      <c r="F905">
        <v>4</v>
      </c>
    </row>
    <row r="906" spans="1:6">
      <c r="A906" t="s">
        <v>1049</v>
      </c>
      <c r="B906" t="s">
        <v>1043</v>
      </c>
      <c r="C906">
        <v>53.915999999999997</v>
      </c>
      <c r="D906">
        <v>-3.0259999999999998</v>
      </c>
      <c r="F906">
        <v>4</v>
      </c>
    </row>
    <row r="907" spans="1:6">
      <c r="A907" t="s">
        <v>1050</v>
      </c>
      <c r="B907" t="s">
        <v>1043</v>
      </c>
      <c r="C907">
        <v>53.750999999999998</v>
      </c>
      <c r="D907">
        <v>-3.0019999999999998</v>
      </c>
      <c r="F907">
        <v>4</v>
      </c>
    </row>
    <row r="908" spans="1:6">
      <c r="A908" t="s">
        <v>1051</v>
      </c>
      <c r="B908" t="s">
        <v>1052</v>
      </c>
      <c r="C908">
        <v>55.86</v>
      </c>
      <c r="D908">
        <v>-4.2469999999999999</v>
      </c>
      <c r="F908">
        <v>10</v>
      </c>
    </row>
    <row r="909" spans="1:6">
      <c r="A909" t="s">
        <v>1053</v>
      </c>
      <c r="B909" t="s">
        <v>1052</v>
      </c>
      <c r="C909">
        <v>55.874000000000002</v>
      </c>
      <c r="D909">
        <v>-4.3120000000000003</v>
      </c>
      <c r="F909">
        <v>10</v>
      </c>
    </row>
    <row r="910" spans="1:6">
      <c r="A910" t="s">
        <v>1054</v>
      </c>
      <c r="B910" t="s">
        <v>1052</v>
      </c>
      <c r="C910">
        <v>55.88</v>
      </c>
      <c r="D910">
        <v>-4.3</v>
      </c>
      <c r="F910">
        <v>10</v>
      </c>
    </row>
    <row r="911" spans="1:6">
      <c r="A911" t="s">
        <v>1055</v>
      </c>
      <c r="B911" t="s">
        <v>1052</v>
      </c>
      <c r="C911">
        <v>55.893999999999998</v>
      </c>
      <c r="D911">
        <v>-4.3470000000000004</v>
      </c>
      <c r="F911">
        <v>10</v>
      </c>
    </row>
    <row r="912" spans="1:6">
      <c r="A912" t="s">
        <v>1056</v>
      </c>
      <c r="B912" t="s">
        <v>1052</v>
      </c>
      <c r="C912">
        <v>55.881</v>
      </c>
      <c r="D912">
        <v>-4.3490000000000002</v>
      </c>
      <c r="F912">
        <v>10</v>
      </c>
    </row>
    <row r="913" spans="1:6">
      <c r="A913" t="s">
        <v>1057</v>
      </c>
      <c r="B913" t="s">
        <v>1052</v>
      </c>
      <c r="C913">
        <v>55.91</v>
      </c>
      <c r="D913">
        <v>-4.3650000000000002</v>
      </c>
      <c r="F913">
        <v>10</v>
      </c>
    </row>
    <row r="914" spans="1:6">
      <c r="A914" t="s">
        <v>1058</v>
      </c>
      <c r="B914" t="s">
        <v>1052</v>
      </c>
      <c r="C914">
        <v>55.863999999999997</v>
      </c>
      <c r="D914">
        <v>-4.2549999999999999</v>
      </c>
      <c r="F914">
        <v>10</v>
      </c>
    </row>
    <row r="915" spans="1:6">
      <c r="A915" t="s">
        <v>1059</v>
      </c>
      <c r="B915" t="s">
        <v>1052</v>
      </c>
      <c r="C915">
        <v>55.886000000000003</v>
      </c>
      <c r="D915">
        <v>-4.282</v>
      </c>
      <c r="F915">
        <v>10</v>
      </c>
    </row>
    <row r="916" spans="1:6">
      <c r="A916" t="s">
        <v>1060</v>
      </c>
      <c r="B916" t="s">
        <v>1052</v>
      </c>
      <c r="C916">
        <v>55.881</v>
      </c>
      <c r="D916">
        <v>-4.22</v>
      </c>
      <c r="F916">
        <v>10</v>
      </c>
    </row>
    <row r="917" spans="1:6">
      <c r="A917" t="s">
        <v>1061</v>
      </c>
      <c r="B917" t="s">
        <v>1052</v>
      </c>
      <c r="C917">
        <v>55.89</v>
      </c>
      <c r="D917">
        <v>-4.2510000000000003</v>
      </c>
      <c r="F917">
        <v>10</v>
      </c>
    </row>
    <row r="918" spans="1:6">
      <c r="A918" t="s">
        <v>1062</v>
      </c>
      <c r="B918" t="s">
        <v>1052</v>
      </c>
      <c r="C918">
        <v>55.902000000000001</v>
      </c>
      <c r="D918">
        <v>-4.2839999999999998</v>
      </c>
      <c r="F918">
        <v>10</v>
      </c>
    </row>
    <row r="919" spans="1:6">
      <c r="A919" t="s">
        <v>1063</v>
      </c>
      <c r="B919" t="s">
        <v>1052</v>
      </c>
      <c r="C919">
        <v>55.866</v>
      </c>
      <c r="D919">
        <v>-4.2720000000000002</v>
      </c>
      <c r="F919">
        <v>10</v>
      </c>
    </row>
    <row r="920" spans="1:6">
      <c r="A920" t="s">
        <v>1064</v>
      </c>
      <c r="B920" t="s">
        <v>1052</v>
      </c>
      <c r="C920">
        <v>55.856999999999999</v>
      </c>
      <c r="D920">
        <v>-4.2080000000000002</v>
      </c>
      <c r="F920">
        <v>10</v>
      </c>
    </row>
    <row r="921" spans="1:6">
      <c r="A921" t="s">
        <v>1065</v>
      </c>
      <c r="B921" t="s">
        <v>1052</v>
      </c>
      <c r="C921">
        <v>55.848999999999997</v>
      </c>
      <c r="D921">
        <v>-4.1630000000000003</v>
      </c>
      <c r="F921">
        <v>10</v>
      </c>
    </row>
    <row r="922" spans="1:6">
      <c r="A922" t="s">
        <v>1066</v>
      </c>
      <c r="B922" t="s">
        <v>1052</v>
      </c>
      <c r="C922">
        <v>55.872999999999998</v>
      </c>
      <c r="D922">
        <v>-4.165</v>
      </c>
      <c r="F922">
        <v>10</v>
      </c>
    </row>
    <row r="923" spans="1:6">
      <c r="A923" t="s">
        <v>1067</v>
      </c>
      <c r="B923" t="s">
        <v>1052</v>
      </c>
      <c r="C923">
        <v>55.868000000000002</v>
      </c>
      <c r="D923">
        <v>-4.1109999999999998</v>
      </c>
      <c r="F923">
        <v>10</v>
      </c>
    </row>
    <row r="924" spans="1:6">
      <c r="A924" t="s">
        <v>1068</v>
      </c>
      <c r="B924" t="s">
        <v>1052</v>
      </c>
      <c r="C924">
        <v>55.868000000000002</v>
      </c>
      <c r="D924">
        <v>-4.2519999999999998</v>
      </c>
      <c r="F924">
        <v>10</v>
      </c>
    </row>
    <row r="925" spans="1:6">
      <c r="A925" t="s">
        <v>1069</v>
      </c>
      <c r="B925" t="s">
        <v>1052</v>
      </c>
      <c r="C925">
        <v>55.847999999999999</v>
      </c>
      <c r="D925">
        <v>-4.2220000000000004</v>
      </c>
      <c r="F925">
        <v>10</v>
      </c>
    </row>
    <row r="926" spans="1:6">
      <c r="A926" t="s">
        <v>1070</v>
      </c>
      <c r="B926" t="s">
        <v>1052</v>
      </c>
      <c r="C926">
        <v>55.838000000000001</v>
      </c>
      <c r="D926">
        <v>-4.282</v>
      </c>
      <c r="F926">
        <v>10</v>
      </c>
    </row>
    <row r="927" spans="1:6">
      <c r="A927" t="s">
        <v>1071</v>
      </c>
      <c r="B927" t="s">
        <v>1052</v>
      </c>
      <c r="C927">
        <v>55.832999999999998</v>
      </c>
      <c r="D927">
        <v>-4.2560000000000002</v>
      </c>
      <c r="F927">
        <v>10</v>
      </c>
    </row>
    <row r="928" spans="1:6">
      <c r="A928" t="s">
        <v>1072</v>
      </c>
      <c r="B928" t="s">
        <v>1052</v>
      </c>
      <c r="C928">
        <v>55.817999999999998</v>
      </c>
      <c r="D928">
        <v>-4.29</v>
      </c>
      <c r="F928">
        <v>10</v>
      </c>
    </row>
    <row r="929" spans="1:6">
      <c r="A929" t="s">
        <v>1073</v>
      </c>
      <c r="B929" t="s">
        <v>1052</v>
      </c>
      <c r="C929">
        <v>55.814</v>
      </c>
      <c r="D929">
        <v>-4.2549999999999999</v>
      </c>
      <c r="F929">
        <v>10</v>
      </c>
    </row>
    <row r="930" spans="1:6">
      <c r="A930" t="s">
        <v>1074</v>
      </c>
      <c r="B930" t="s">
        <v>1052</v>
      </c>
      <c r="C930">
        <v>55.805</v>
      </c>
      <c r="D930">
        <v>-4.2309999999999999</v>
      </c>
      <c r="F930">
        <v>10</v>
      </c>
    </row>
    <row r="931" spans="1:6">
      <c r="A931" t="s">
        <v>1075</v>
      </c>
      <c r="B931" t="s">
        <v>1052</v>
      </c>
      <c r="C931">
        <v>55.804000000000002</v>
      </c>
      <c r="D931">
        <v>-4.3070000000000004</v>
      </c>
      <c r="F931">
        <v>10</v>
      </c>
    </row>
    <row r="932" spans="1:6">
      <c r="A932" t="s">
        <v>1076</v>
      </c>
      <c r="B932" t="s">
        <v>1052</v>
      </c>
      <c r="C932">
        <v>55.847999999999999</v>
      </c>
      <c r="D932">
        <v>-4.2519999999999998</v>
      </c>
      <c r="F932">
        <v>10</v>
      </c>
    </row>
    <row r="933" spans="1:6">
      <c r="A933" t="s">
        <v>1077</v>
      </c>
      <c r="B933" t="s">
        <v>1052</v>
      </c>
      <c r="C933">
        <v>55.857999999999997</v>
      </c>
      <c r="D933">
        <v>-4.3140000000000001</v>
      </c>
      <c r="F933">
        <v>10</v>
      </c>
    </row>
    <row r="934" spans="1:6">
      <c r="A934" t="s">
        <v>1078</v>
      </c>
      <c r="B934" t="s">
        <v>1052</v>
      </c>
      <c r="C934">
        <v>55.847999999999999</v>
      </c>
      <c r="D934">
        <v>-4.3479999999999999</v>
      </c>
      <c r="F934">
        <v>10</v>
      </c>
    </row>
    <row r="935" spans="1:6">
      <c r="A935" t="s">
        <v>1079</v>
      </c>
      <c r="B935" t="s">
        <v>1052</v>
      </c>
      <c r="C935">
        <v>55.822000000000003</v>
      </c>
      <c r="D935">
        <v>-4.351</v>
      </c>
      <c r="F935">
        <v>10</v>
      </c>
    </row>
    <row r="936" spans="1:6">
      <c r="A936" t="s">
        <v>1080</v>
      </c>
      <c r="B936" t="s">
        <v>1052</v>
      </c>
      <c r="C936">
        <v>55.921999999999997</v>
      </c>
      <c r="D936">
        <v>-4.4530000000000003</v>
      </c>
      <c r="F936">
        <v>10</v>
      </c>
    </row>
    <row r="937" spans="1:6">
      <c r="A937" t="s">
        <v>1081</v>
      </c>
      <c r="B937" t="s">
        <v>1052</v>
      </c>
      <c r="C937">
        <v>55.918999999999997</v>
      </c>
      <c r="D937">
        <v>-4.33</v>
      </c>
      <c r="F937">
        <v>10</v>
      </c>
    </row>
    <row r="938" spans="1:6">
      <c r="A938" t="s">
        <v>1082</v>
      </c>
      <c r="B938" t="s">
        <v>1052</v>
      </c>
      <c r="C938">
        <v>55.942999999999998</v>
      </c>
      <c r="D938">
        <v>-4.32</v>
      </c>
      <c r="F938">
        <v>10</v>
      </c>
    </row>
    <row r="939" spans="1:6">
      <c r="A939" t="s">
        <v>1083</v>
      </c>
      <c r="B939" t="s">
        <v>1052</v>
      </c>
      <c r="C939">
        <v>56.042000000000002</v>
      </c>
      <c r="D939">
        <v>-4.3639999999999999</v>
      </c>
      <c r="F939">
        <v>10</v>
      </c>
    </row>
    <row r="940" spans="1:6">
      <c r="A940" t="s">
        <v>1084</v>
      </c>
      <c r="B940" t="s">
        <v>1052</v>
      </c>
      <c r="C940">
        <v>55.911000000000001</v>
      </c>
      <c r="D940">
        <v>-4.2169999999999996</v>
      </c>
      <c r="F940">
        <v>10</v>
      </c>
    </row>
    <row r="941" spans="1:6">
      <c r="A941" t="s">
        <v>1085</v>
      </c>
      <c r="B941" t="s">
        <v>1052</v>
      </c>
      <c r="C941">
        <v>55.972999999999999</v>
      </c>
      <c r="D941">
        <v>-4.0570000000000004</v>
      </c>
      <c r="F941">
        <v>10</v>
      </c>
    </row>
    <row r="942" spans="1:6">
      <c r="A942" t="s">
        <v>1086</v>
      </c>
      <c r="B942" t="s">
        <v>1052</v>
      </c>
      <c r="C942">
        <v>55.941000000000003</v>
      </c>
      <c r="D942">
        <v>-4.1529999999999996</v>
      </c>
      <c r="F942">
        <v>10</v>
      </c>
    </row>
    <row r="943" spans="1:6">
      <c r="A943" t="s">
        <v>1087</v>
      </c>
      <c r="B943" t="s">
        <v>1052</v>
      </c>
      <c r="C943">
        <v>55.947000000000003</v>
      </c>
      <c r="D943">
        <v>-3.9849999999999999</v>
      </c>
      <c r="F943">
        <v>10</v>
      </c>
    </row>
    <row r="944" spans="1:6">
      <c r="A944" t="s">
        <v>1088</v>
      </c>
      <c r="B944" t="s">
        <v>1052</v>
      </c>
      <c r="C944">
        <v>55.953000000000003</v>
      </c>
      <c r="D944">
        <v>-4.01</v>
      </c>
      <c r="F944">
        <v>10</v>
      </c>
    </row>
    <row r="945" spans="1:6">
      <c r="A945" t="s">
        <v>1089</v>
      </c>
      <c r="B945" t="s">
        <v>1052</v>
      </c>
      <c r="C945">
        <v>55.874000000000002</v>
      </c>
      <c r="D945">
        <v>-4.1020000000000003</v>
      </c>
      <c r="F945">
        <v>10</v>
      </c>
    </row>
    <row r="946" spans="1:6">
      <c r="A946" t="s">
        <v>1090</v>
      </c>
      <c r="B946" t="s">
        <v>1052</v>
      </c>
      <c r="C946">
        <v>55.822000000000003</v>
      </c>
      <c r="D946">
        <v>-4.0730000000000004</v>
      </c>
      <c r="F946">
        <v>10</v>
      </c>
    </row>
    <row r="947" spans="1:6">
      <c r="A947" t="s">
        <v>1091</v>
      </c>
      <c r="B947" t="s">
        <v>1052</v>
      </c>
      <c r="C947">
        <v>55.804000000000002</v>
      </c>
      <c r="D947">
        <v>-4.1280000000000001</v>
      </c>
      <c r="F947">
        <v>10</v>
      </c>
    </row>
    <row r="948" spans="1:6">
      <c r="A948" t="s">
        <v>1092</v>
      </c>
      <c r="B948" t="s">
        <v>1052</v>
      </c>
      <c r="C948">
        <v>55.82</v>
      </c>
      <c r="D948">
        <v>-4.2060000000000004</v>
      </c>
      <c r="F948">
        <v>10</v>
      </c>
    </row>
    <row r="949" spans="1:6">
      <c r="A949" t="s">
        <v>1093</v>
      </c>
      <c r="B949" t="s">
        <v>1052</v>
      </c>
      <c r="C949">
        <v>55.768999999999998</v>
      </c>
      <c r="D949">
        <v>-4.173</v>
      </c>
      <c r="F949">
        <v>10</v>
      </c>
    </row>
    <row r="950" spans="1:6">
      <c r="A950" t="s">
        <v>1094</v>
      </c>
      <c r="B950" t="s">
        <v>1052</v>
      </c>
      <c r="C950">
        <v>55.777999999999999</v>
      </c>
      <c r="D950">
        <v>-4.2720000000000002</v>
      </c>
      <c r="F950">
        <v>10</v>
      </c>
    </row>
    <row r="951" spans="1:6">
      <c r="A951" t="s">
        <v>1095</v>
      </c>
      <c r="B951" t="s">
        <v>1052</v>
      </c>
      <c r="C951">
        <v>55.774000000000001</v>
      </c>
      <c r="D951">
        <v>-4.33</v>
      </c>
      <c r="F951">
        <v>10</v>
      </c>
    </row>
    <row r="952" spans="1:6">
      <c r="A952" t="s">
        <v>1096</v>
      </c>
      <c r="B952" t="s">
        <v>1052</v>
      </c>
      <c r="C952">
        <v>55.792999999999999</v>
      </c>
      <c r="D952">
        <v>-4.4089999999999998</v>
      </c>
      <c r="F952">
        <v>10</v>
      </c>
    </row>
    <row r="953" spans="1:6">
      <c r="A953" t="s">
        <v>1097</v>
      </c>
      <c r="B953" t="s">
        <v>1052</v>
      </c>
      <c r="C953">
        <v>55.912999999999997</v>
      </c>
      <c r="D953">
        <v>-4.4059999999999997</v>
      </c>
      <c r="F953">
        <v>10</v>
      </c>
    </row>
    <row r="954" spans="1:6">
      <c r="A954" t="s">
        <v>1098</v>
      </c>
      <c r="B954" t="s">
        <v>1052</v>
      </c>
      <c r="C954">
        <v>55.951999999999998</v>
      </c>
      <c r="D954">
        <v>-4.5739999999999998</v>
      </c>
      <c r="F954">
        <v>10</v>
      </c>
    </row>
    <row r="955" spans="1:6">
      <c r="A955" t="s">
        <v>1099</v>
      </c>
      <c r="B955" t="s">
        <v>1052</v>
      </c>
      <c r="C955">
        <v>56.012</v>
      </c>
      <c r="D955">
        <v>-4.585</v>
      </c>
      <c r="F955">
        <v>11</v>
      </c>
    </row>
    <row r="956" spans="1:6">
      <c r="A956" t="s">
        <v>1100</v>
      </c>
      <c r="B956" t="s">
        <v>1052</v>
      </c>
      <c r="C956">
        <v>56.014000000000003</v>
      </c>
      <c r="D956">
        <v>-4.7539999999999996</v>
      </c>
      <c r="F956">
        <v>11</v>
      </c>
    </row>
    <row r="957" spans="1:6">
      <c r="A957" t="s">
        <v>1101</v>
      </c>
      <c r="B957" t="s">
        <v>1102</v>
      </c>
      <c r="C957">
        <v>51.86</v>
      </c>
      <c r="D957">
        <v>-2.2389999999999999</v>
      </c>
      <c r="F957">
        <v>4</v>
      </c>
    </row>
    <row r="958" spans="1:6">
      <c r="A958" t="s">
        <v>1103</v>
      </c>
      <c r="B958" t="s">
        <v>1102</v>
      </c>
      <c r="C958">
        <v>51.743000000000002</v>
      </c>
      <c r="D958">
        <v>-2.2839999999999998</v>
      </c>
      <c r="F958">
        <v>4</v>
      </c>
    </row>
    <row r="959" spans="1:6">
      <c r="A959" t="s">
        <v>1104</v>
      </c>
      <c r="B959" t="s">
        <v>1102</v>
      </c>
      <c r="C959">
        <v>51.689</v>
      </c>
      <c r="D959">
        <v>-2.3559999999999999</v>
      </c>
      <c r="F959">
        <v>4</v>
      </c>
    </row>
    <row r="960" spans="1:6">
      <c r="A960" t="s">
        <v>1105</v>
      </c>
      <c r="B960" t="s">
        <v>1102</v>
      </c>
      <c r="C960">
        <v>51.625</v>
      </c>
      <c r="D960">
        <v>-2.3849999999999998</v>
      </c>
      <c r="F960">
        <v>4</v>
      </c>
    </row>
    <row r="961" spans="1:6">
      <c r="A961" t="s">
        <v>1106</v>
      </c>
      <c r="B961" t="s">
        <v>1102</v>
      </c>
      <c r="C961">
        <v>51.692999999999998</v>
      </c>
      <c r="D961">
        <v>-2.4590000000000001</v>
      </c>
      <c r="F961">
        <v>4</v>
      </c>
    </row>
    <row r="962" spans="1:6">
      <c r="A962" t="s">
        <v>1107</v>
      </c>
      <c r="B962" t="s">
        <v>1102</v>
      </c>
      <c r="C962">
        <v>51.817</v>
      </c>
      <c r="D962">
        <v>-2.4790000000000001</v>
      </c>
      <c r="F962">
        <v>4</v>
      </c>
    </row>
    <row r="963" spans="1:6">
      <c r="A963" t="s">
        <v>1108</v>
      </c>
      <c r="B963" t="s">
        <v>1102</v>
      </c>
      <c r="C963">
        <v>51.735999999999997</v>
      </c>
      <c r="D963">
        <v>-2.5510000000000002</v>
      </c>
      <c r="F963">
        <v>4</v>
      </c>
    </row>
    <row r="964" spans="1:6">
      <c r="A964" t="s">
        <v>1109</v>
      </c>
      <c r="B964" t="s">
        <v>1102</v>
      </c>
      <c r="C964">
        <v>51.795000000000002</v>
      </c>
      <c r="D964">
        <v>-2.6110000000000002</v>
      </c>
      <c r="F964">
        <v>4</v>
      </c>
    </row>
    <row r="965" spans="1:6">
      <c r="A965" t="s">
        <v>1110</v>
      </c>
      <c r="B965" t="s">
        <v>1102</v>
      </c>
      <c r="C965">
        <v>51.856000000000002</v>
      </c>
      <c r="D965">
        <v>-2.5139999999999998</v>
      </c>
      <c r="F965">
        <v>4</v>
      </c>
    </row>
    <row r="966" spans="1:6">
      <c r="A966" t="s">
        <v>1111</v>
      </c>
      <c r="B966" t="s">
        <v>1102</v>
      </c>
      <c r="C966">
        <v>51.941000000000003</v>
      </c>
      <c r="D966">
        <v>-2.4140000000000001</v>
      </c>
      <c r="F966">
        <v>4</v>
      </c>
    </row>
    <row r="967" spans="1:6">
      <c r="A967" t="s">
        <v>1112</v>
      </c>
      <c r="B967" t="s">
        <v>1102</v>
      </c>
      <c r="C967">
        <v>51.942999999999998</v>
      </c>
      <c r="D967">
        <v>-2.286</v>
      </c>
      <c r="F967">
        <v>4</v>
      </c>
    </row>
    <row r="968" spans="1:6">
      <c r="A968" t="s">
        <v>1113</v>
      </c>
      <c r="B968" t="s">
        <v>1102</v>
      </c>
      <c r="C968">
        <v>51.845999999999997</v>
      </c>
      <c r="D968">
        <v>-2.2669999999999999</v>
      </c>
      <c r="F968">
        <v>4</v>
      </c>
    </row>
    <row r="969" spans="1:6">
      <c r="A969" t="s">
        <v>1114</v>
      </c>
      <c r="B969" t="s">
        <v>1102</v>
      </c>
      <c r="C969">
        <v>52.003</v>
      </c>
      <c r="D969">
        <v>-2.13</v>
      </c>
      <c r="F969">
        <v>4</v>
      </c>
    </row>
    <row r="970" spans="1:6">
      <c r="A970" t="s">
        <v>1115</v>
      </c>
      <c r="B970" t="s">
        <v>1102</v>
      </c>
      <c r="C970">
        <v>51.865000000000002</v>
      </c>
      <c r="D970">
        <v>-2.177</v>
      </c>
      <c r="F970">
        <v>4</v>
      </c>
    </row>
    <row r="971" spans="1:6">
      <c r="A971" t="s">
        <v>1116</v>
      </c>
      <c r="B971" t="s">
        <v>1102</v>
      </c>
      <c r="C971">
        <v>51.841999999999999</v>
      </c>
      <c r="D971">
        <v>-2.2160000000000002</v>
      </c>
      <c r="F971">
        <v>4</v>
      </c>
    </row>
    <row r="972" spans="1:6">
      <c r="A972" t="s">
        <v>1117</v>
      </c>
      <c r="B972" t="s">
        <v>1102</v>
      </c>
      <c r="C972">
        <v>51.738</v>
      </c>
      <c r="D972">
        <v>-2.2189999999999999</v>
      </c>
      <c r="F972">
        <v>4</v>
      </c>
    </row>
    <row r="973" spans="1:6">
      <c r="A973" t="s">
        <v>1118</v>
      </c>
      <c r="B973" t="s">
        <v>1102</v>
      </c>
      <c r="C973">
        <v>51.9</v>
      </c>
      <c r="D973">
        <v>-2.08</v>
      </c>
      <c r="F973">
        <v>4</v>
      </c>
    </row>
    <row r="974" spans="1:6">
      <c r="A974" t="s">
        <v>1119</v>
      </c>
      <c r="B974" t="s">
        <v>1102</v>
      </c>
      <c r="C974">
        <v>51.899000000000001</v>
      </c>
      <c r="D974">
        <v>-2.1070000000000002</v>
      </c>
      <c r="F974">
        <v>4</v>
      </c>
    </row>
    <row r="975" spans="1:6">
      <c r="A975" t="s">
        <v>1120</v>
      </c>
      <c r="B975" t="s">
        <v>1102</v>
      </c>
      <c r="C975">
        <v>51.915999999999997</v>
      </c>
      <c r="D975">
        <v>-2.0579999999999998</v>
      </c>
      <c r="F975">
        <v>4</v>
      </c>
    </row>
    <row r="976" spans="1:6">
      <c r="A976" t="s">
        <v>1121</v>
      </c>
      <c r="B976" t="s">
        <v>1102</v>
      </c>
      <c r="C976">
        <v>51.881</v>
      </c>
      <c r="D976">
        <v>-2.0670000000000002</v>
      </c>
      <c r="F976">
        <v>4</v>
      </c>
    </row>
    <row r="977" spans="1:6">
      <c r="A977" t="s">
        <v>1122</v>
      </c>
      <c r="B977" t="s">
        <v>1102</v>
      </c>
      <c r="C977">
        <v>51.896999999999998</v>
      </c>
      <c r="D977">
        <v>-1.8640000000000001</v>
      </c>
      <c r="F977">
        <v>4</v>
      </c>
    </row>
    <row r="978" spans="1:6">
      <c r="A978" t="s">
        <v>1123</v>
      </c>
      <c r="B978" t="s">
        <v>1102</v>
      </c>
      <c r="C978">
        <v>52.061</v>
      </c>
      <c r="D978">
        <v>-1.768</v>
      </c>
      <c r="F978">
        <v>4</v>
      </c>
    </row>
    <row r="979" spans="1:6">
      <c r="A979" t="s">
        <v>1124</v>
      </c>
      <c r="B979" t="s">
        <v>1102</v>
      </c>
      <c r="C979">
        <v>51.988</v>
      </c>
      <c r="D979">
        <v>-1.704</v>
      </c>
      <c r="F979">
        <v>4</v>
      </c>
    </row>
    <row r="980" spans="1:6">
      <c r="A980" t="s">
        <v>1125</v>
      </c>
      <c r="B980" t="s">
        <v>1102</v>
      </c>
      <c r="C980">
        <v>51.734999999999999</v>
      </c>
      <c r="D980">
        <v>-2.1920000000000002</v>
      </c>
      <c r="F980">
        <v>4</v>
      </c>
    </row>
    <row r="981" spans="1:6">
      <c r="A981" t="s">
        <v>1126</v>
      </c>
      <c r="B981" t="s">
        <v>1102</v>
      </c>
      <c r="C981">
        <v>51.713000000000001</v>
      </c>
      <c r="D981">
        <v>-1.897</v>
      </c>
      <c r="F981">
        <v>4</v>
      </c>
    </row>
    <row r="982" spans="1:6">
      <c r="A982" t="s">
        <v>1127</v>
      </c>
      <c r="B982" t="s">
        <v>1102</v>
      </c>
      <c r="C982">
        <v>51.642000000000003</v>
      </c>
      <c r="D982">
        <v>-2.1709999999999998</v>
      </c>
      <c r="F982">
        <v>4</v>
      </c>
    </row>
    <row r="983" spans="1:6">
      <c r="A983" t="s">
        <v>1128</v>
      </c>
      <c r="B983" t="s">
        <v>1102</v>
      </c>
      <c r="C983">
        <v>51.557000000000002</v>
      </c>
      <c r="D983">
        <v>-2.298</v>
      </c>
      <c r="F983">
        <v>4</v>
      </c>
    </row>
    <row r="984" spans="1:6">
      <c r="A984" t="s">
        <v>1129</v>
      </c>
      <c r="B984" t="s">
        <v>1130</v>
      </c>
      <c r="C984">
        <v>51.243000000000002</v>
      </c>
      <c r="D984">
        <v>-0.56399999999999995</v>
      </c>
      <c r="F984">
        <v>5</v>
      </c>
    </row>
    <row r="985" spans="1:6">
      <c r="A985" t="s">
        <v>1131</v>
      </c>
      <c r="B985" t="s">
        <v>1130</v>
      </c>
      <c r="C985">
        <v>51.197000000000003</v>
      </c>
      <c r="D985">
        <v>-0.79600000000000004</v>
      </c>
      <c r="F985">
        <v>5</v>
      </c>
    </row>
    <row r="986" spans="1:6">
      <c r="A986" t="s">
        <v>1132</v>
      </c>
      <c r="B986" t="s">
        <v>1130</v>
      </c>
      <c r="C986">
        <v>51.247999999999998</v>
      </c>
      <c r="D986">
        <v>-0.76100000000000001</v>
      </c>
      <c r="F986">
        <v>5</v>
      </c>
    </row>
    <row r="987" spans="1:6">
      <c r="A987" t="s">
        <v>1133</v>
      </c>
      <c r="B987" t="s">
        <v>1130</v>
      </c>
      <c r="C987">
        <v>51.250999999999998</v>
      </c>
      <c r="D987">
        <v>-0.73099999999999998</v>
      </c>
      <c r="F987">
        <v>5</v>
      </c>
    </row>
    <row r="988" spans="1:6">
      <c r="A988" t="s">
        <v>1134</v>
      </c>
      <c r="B988" t="s">
        <v>1130</v>
      </c>
      <c r="C988">
        <v>51.274000000000001</v>
      </c>
      <c r="D988">
        <v>-0.83699999999999997</v>
      </c>
      <c r="F988">
        <v>5</v>
      </c>
    </row>
    <row r="989" spans="1:6">
      <c r="A989" t="s">
        <v>1135</v>
      </c>
      <c r="B989" t="s">
        <v>1130</v>
      </c>
      <c r="C989">
        <v>51.292999999999999</v>
      </c>
      <c r="D989">
        <v>-0.76100000000000001</v>
      </c>
      <c r="F989">
        <v>5</v>
      </c>
    </row>
    <row r="990" spans="1:6">
      <c r="A990" t="s">
        <v>1136</v>
      </c>
      <c r="B990" t="s">
        <v>1130</v>
      </c>
      <c r="C990">
        <v>51.334000000000003</v>
      </c>
      <c r="D990">
        <v>-0.73899999999999999</v>
      </c>
      <c r="F990">
        <v>5</v>
      </c>
    </row>
    <row r="991" spans="1:6">
      <c r="A991" t="s">
        <v>1137</v>
      </c>
      <c r="B991" t="s">
        <v>1130</v>
      </c>
      <c r="C991">
        <v>51.311</v>
      </c>
      <c r="D991">
        <v>-0.72899999999999998</v>
      </c>
      <c r="F991">
        <v>5</v>
      </c>
    </row>
    <row r="992" spans="1:6">
      <c r="A992" t="s">
        <v>1138</v>
      </c>
      <c r="B992" t="s">
        <v>1130</v>
      </c>
      <c r="C992">
        <v>51.329000000000001</v>
      </c>
      <c r="D992">
        <v>-0.78500000000000003</v>
      </c>
      <c r="F992">
        <v>5</v>
      </c>
    </row>
    <row r="993" spans="1:6">
      <c r="A993" t="s">
        <v>1139</v>
      </c>
      <c r="B993" t="s">
        <v>1130</v>
      </c>
      <c r="C993">
        <v>51.348999999999997</v>
      </c>
      <c r="D993">
        <v>-0.67</v>
      </c>
      <c r="F993">
        <v>5</v>
      </c>
    </row>
    <row r="994" spans="1:6">
      <c r="A994" t="s">
        <v>1140</v>
      </c>
      <c r="B994" t="s">
        <v>1130</v>
      </c>
      <c r="C994">
        <v>51.36</v>
      </c>
      <c r="D994">
        <v>-0.69</v>
      </c>
      <c r="F994">
        <v>5</v>
      </c>
    </row>
    <row r="995" spans="1:6">
      <c r="A995" t="s">
        <v>1141</v>
      </c>
      <c r="B995" t="s">
        <v>1130</v>
      </c>
      <c r="C995">
        <v>51.244999999999997</v>
      </c>
      <c r="D995">
        <v>-0.59199999999999997</v>
      </c>
      <c r="F995">
        <v>5</v>
      </c>
    </row>
    <row r="996" spans="1:6">
      <c r="A996" t="s">
        <v>1142</v>
      </c>
      <c r="B996" t="s">
        <v>1130</v>
      </c>
      <c r="C996">
        <v>51.368000000000002</v>
      </c>
      <c r="D996">
        <v>-0.65600000000000003</v>
      </c>
      <c r="F996">
        <v>5</v>
      </c>
    </row>
    <row r="997" spans="1:6">
      <c r="A997" t="s">
        <v>1143</v>
      </c>
      <c r="B997" t="s">
        <v>1130</v>
      </c>
      <c r="C997">
        <v>51.32</v>
      </c>
      <c r="D997">
        <v>-0.57699999999999996</v>
      </c>
      <c r="F997">
        <v>5</v>
      </c>
    </row>
    <row r="998" spans="1:6">
      <c r="A998" t="s">
        <v>1144</v>
      </c>
      <c r="B998" t="s">
        <v>1130</v>
      </c>
      <c r="C998">
        <v>51.311999999999998</v>
      </c>
      <c r="D998">
        <v>-0.55000000000000004</v>
      </c>
      <c r="F998">
        <v>5</v>
      </c>
    </row>
    <row r="999" spans="1:6">
      <c r="A999" t="s">
        <v>1145</v>
      </c>
      <c r="B999" t="s">
        <v>1130</v>
      </c>
      <c r="C999">
        <v>51.296999999999997</v>
      </c>
      <c r="D999">
        <v>-0.50800000000000001</v>
      </c>
      <c r="F999">
        <v>5</v>
      </c>
    </row>
    <row r="1000" spans="1:6">
      <c r="A1000" t="s">
        <v>1146</v>
      </c>
      <c r="B1000" t="s">
        <v>1130</v>
      </c>
      <c r="C1000">
        <v>51.329000000000001</v>
      </c>
      <c r="D1000">
        <v>-0.626</v>
      </c>
      <c r="F1000">
        <v>5</v>
      </c>
    </row>
    <row r="1001" spans="1:6">
      <c r="A1001" t="s">
        <v>1147</v>
      </c>
      <c r="B1001" t="s">
        <v>1130</v>
      </c>
      <c r="C1001">
        <v>51.401000000000003</v>
      </c>
      <c r="D1001">
        <v>-0.56999999999999995</v>
      </c>
      <c r="F1001">
        <v>5</v>
      </c>
    </row>
    <row r="1002" spans="1:6">
      <c r="A1002" t="s">
        <v>1148</v>
      </c>
      <c r="B1002" t="s">
        <v>1130</v>
      </c>
      <c r="C1002">
        <v>51.112000000000002</v>
      </c>
      <c r="D1002">
        <v>-0.746</v>
      </c>
      <c r="F1002">
        <v>5</v>
      </c>
    </row>
    <row r="1003" spans="1:6">
      <c r="A1003" t="s">
        <v>1149</v>
      </c>
      <c r="B1003" t="s">
        <v>1130</v>
      </c>
      <c r="C1003">
        <v>51.082000000000001</v>
      </c>
      <c r="D1003">
        <v>-0.71799999999999997</v>
      </c>
      <c r="F1003">
        <v>5</v>
      </c>
    </row>
    <row r="1004" spans="1:6">
      <c r="A1004" t="s">
        <v>1150</v>
      </c>
      <c r="B1004" t="s">
        <v>1130</v>
      </c>
      <c r="C1004">
        <v>50.99</v>
      </c>
      <c r="D1004">
        <v>-0.63</v>
      </c>
      <c r="F1004">
        <v>5</v>
      </c>
    </row>
    <row r="1005" spans="1:6">
      <c r="A1005" t="s">
        <v>1151</v>
      </c>
      <c r="B1005" t="s">
        <v>1130</v>
      </c>
      <c r="C1005">
        <v>50.984000000000002</v>
      </c>
      <c r="D1005">
        <v>-0.746</v>
      </c>
      <c r="F1005">
        <v>5</v>
      </c>
    </row>
    <row r="1006" spans="1:6">
      <c r="A1006" t="s">
        <v>1152</v>
      </c>
      <c r="B1006" t="s">
        <v>1130</v>
      </c>
      <c r="C1006">
        <v>51.246000000000002</v>
      </c>
      <c r="D1006">
        <v>-0.624</v>
      </c>
      <c r="F1006">
        <v>5</v>
      </c>
    </row>
    <row r="1007" spans="1:6">
      <c r="A1007" t="s">
        <v>1153</v>
      </c>
      <c r="B1007" t="s">
        <v>1130</v>
      </c>
      <c r="C1007">
        <v>51.073999999999998</v>
      </c>
      <c r="D1007">
        <v>-0.80300000000000005</v>
      </c>
      <c r="F1007">
        <v>5</v>
      </c>
    </row>
    <row r="1008" spans="1:6">
      <c r="A1008" t="s">
        <v>1154</v>
      </c>
      <c r="B1008" t="s">
        <v>1130</v>
      </c>
      <c r="C1008">
        <v>50.996000000000002</v>
      </c>
      <c r="D1008">
        <v>-0.90200000000000002</v>
      </c>
      <c r="F1008">
        <v>5</v>
      </c>
    </row>
    <row r="1009" spans="1:6">
      <c r="A1009" t="s">
        <v>1155</v>
      </c>
      <c r="B1009" t="s">
        <v>1130</v>
      </c>
      <c r="C1009">
        <v>51.008000000000003</v>
      </c>
      <c r="D1009">
        <v>-0.97</v>
      </c>
      <c r="F1009">
        <v>5</v>
      </c>
    </row>
    <row r="1010" spans="1:6">
      <c r="A1010" t="s">
        <v>1156</v>
      </c>
      <c r="B1010" t="s">
        <v>1130</v>
      </c>
      <c r="C1010">
        <v>51.048999999999999</v>
      </c>
      <c r="D1010">
        <v>-0.89100000000000001</v>
      </c>
      <c r="F1010">
        <v>5</v>
      </c>
    </row>
    <row r="1011" spans="1:6">
      <c r="A1011" t="s">
        <v>1157</v>
      </c>
      <c r="B1011" t="s">
        <v>1130</v>
      </c>
      <c r="C1011">
        <v>51.139000000000003</v>
      </c>
      <c r="D1011">
        <v>-0.98299999999999998</v>
      </c>
      <c r="F1011">
        <v>5</v>
      </c>
    </row>
    <row r="1012" spans="1:6">
      <c r="A1012" t="s">
        <v>1158</v>
      </c>
      <c r="B1012" t="s">
        <v>1130</v>
      </c>
      <c r="C1012">
        <v>51.116</v>
      </c>
      <c r="D1012">
        <v>-0.84599999999999997</v>
      </c>
      <c r="F1012">
        <v>5</v>
      </c>
    </row>
    <row r="1013" spans="1:6">
      <c r="A1013" t="s">
        <v>1159</v>
      </c>
      <c r="B1013" t="s">
        <v>1130</v>
      </c>
      <c r="C1013">
        <v>51.243000000000002</v>
      </c>
      <c r="D1013">
        <v>-0.54100000000000004</v>
      </c>
      <c r="F1013">
        <v>5</v>
      </c>
    </row>
    <row r="1014" spans="1:6">
      <c r="A1014" t="s">
        <v>1160</v>
      </c>
      <c r="B1014" t="s">
        <v>1130</v>
      </c>
      <c r="C1014">
        <v>51.337000000000003</v>
      </c>
      <c r="D1014">
        <v>-0.82499999999999996</v>
      </c>
      <c r="F1014">
        <v>5</v>
      </c>
    </row>
    <row r="1015" spans="1:6">
      <c r="A1015" t="s">
        <v>1161</v>
      </c>
      <c r="B1015" t="s">
        <v>1130</v>
      </c>
      <c r="C1015">
        <v>51.347999999999999</v>
      </c>
      <c r="D1015">
        <v>-0.78800000000000003</v>
      </c>
      <c r="F1015">
        <v>5</v>
      </c>
    </row>
    <row r="1016" spans="1:6">
      <c r="A1016" t="s">
        <v>1162</v>
      </c>
      <c r="B1016" t="s">
        <v>1130</v>
      </c>
      <c r="C1016">
        <v>51.203000000000003</v>
      </c>
      <c r="D1016">
        <v>-0.51500000000000001</v>
      </c>
      <c r="F1016">
        <v>5</v>
      </c>
    </row>
    <row r="1017" spans="1:6">
      <c r="A1017" t="s">
        <v>1163</v>
      </c>
      <c r="B1017" t="s">
        <v>1130</v>
      </c>
      <c r="C1017">
        <v>51.283000000000001</v>
      </c>
      <c r="D1017">
        <v>-0.84</v>
      </c>
      <c r="F1017">
        <v>5</v>
      </c>
    </row>
    <row r="1018" spans="1:6">
      <c r="A1018" t="s">
        <v>1164</v>
      </c>
      <c r="B1018" t="s">
        <v>1130</v>
      </c>
      <c r="C1018">
        <v>51.264000000000003</v>
      </c>
      <c r="D1018">
        <v>-0.83799999999999997</v>
      </c>
      <c r="F1018">
        <v>5</v>
      </c>
    </row>
    <row r="1019" spans="1:6">
      <c r="A1019" t="s">
        <v>1165</v>
      </c>
      <c r="B1019" t="s">
        <v>1130</v>
      </c>
      <c r="C1019">
        <v>51.140999999999998</v>
      </c>
      <c r="D1019">
        <v>-0.48199999999999998</v>
      </c>
      <c r="F1019">
        <v>5</v>
      </c>
    </row>
    <row r="1020" spans="1:6">
      <c r="A1020" t="s">
        <v>1166</v>
      </c>
      <c r="B1020" t="s">
        <v>1130</v>
      </c>
      <c r="C1020">
        <v>51.189</v>
      </c>
      <c r="D1020">
        <v>-0.61</v>
      </c>
      <c r="F1020">
        <v>5</v>
      </c>
    </row>
    <row r="1021" spans="1:6">
      <c r="A1021" t="s">
        <v>1167</v>
      </c>
      <c r="B1021" t="s">
        <v>1130</v>
      </c>
      <c r="C1021">
        <v>51.151000000000003</v>
      </c>
      <c r="D1021">
        <v>-0.64</v>
      </c>
      <c r="F1021">
        <v>5</v>
      </c>
    </row>
    <row r="1022" spans="1:6">
      <c r="A1022" t="s">
        <v>1168</v>
      </c>
      <c r="B1022" t="s">
        <v>1130</v>
      </c>
      <c r="C1022">
        <v>51.218000000000004</v>
      </c>
      <c r="D1022">
        <v>-0.79300000000000004</v>
      </c>
      <c r="F1022">
        <v>5</v>
      </c>
    </row>
    <row r="1023" spans="1:6">
      <c r="A1023" t="s">
        <v>1169</v>
      </c>
      <c r="B1023" t="s">
        <v>1170</v>
      </c>
      <c r="C1023">
        <v>51.55</v>
      </c>
      <c r="D1023">
        <v>-0.30399999999999999</v>
      </c>
      <c r="F1023">
        <v>7</v>
      </c>
    </row>
    <row r="1024" spans="1:6">
      <c r="A1024" t="s">
        <v>1171</v>
      </c>
      <c r="B1024" t="s">
        <v>1170</v>
      </c>
      <c r="C1024">
        <v>51.58</v>
      </c>
      <c r="D1024">
        <v>-0.33600000000000002</v>
      </c>
      <c r="F1024">
        <v>7</v>
      </c>
    </row>
    <row r="1025" spans="1:6">
      <c r="A1025" t="s">
        <v>1172</v>
      </c>
      <c r="B1025" t="s">
        <v>1170</v>
      </c>
      <c r="C1025">
        <v>51.573999999999998</v>
      </c>
      <c r="D1025">
        <v>-0.35699999999999998</v>
      </c>
      <c r="F1025">
        <v>7</v>
      </c>
    </row>
    <row r="1026" spans="1:6">
      <c r="A1026" t="s">
        <v>1173</v>
      </c>
      <c r="B1026" t="s">
        <v>1170</v>
      </c>
      <c r="C1026">
        <v>51.591999999999999</v>
      </c>
      <c r="D1026">
        <v>-0.32</v>
      </c>
      <c r="F1026">
        <v>7</v>
      </c>
    </row>
    <row r="1027" spans="1:6">
      <c r="A1027" t="s">
        <v>1174</v>
      </c>
      <c r="B1027" t="s">
        <v>1170</v>
      </c>
      <c r="C1027">
        <v>51.57</v>
      </c>
      <c r="D1027">
        <v>-0.40899999999999997</v>
      </c>
      <c r="F1027">
        <v>7</v>
      </c>
    </row>
    <row r="1028" spans="1:6">
      <c r="A1028" t="s">
        <v>1175</v>
      </c>
      <c r="B1028" t="s">
        <v>1170</v>
      </c>
      <c r="C1028">
        <v>51.594000000000001</v>
      </c>
      <c r="D1028">
        <v>-0.38500000000000001</v>
      </c>
      <c r="F1028">
        <v>7</v>
      </c>
    </row>
    <row r="1029" spans="1:6">
      <c r="A1029" t="s">
        <v>1176</v>
      </c>
      <c r="B1029" t="s">
        <v>1170</v>
      </c>
      <c r="C1029">
        <v>51.61</v>
      </c>
      <c r="D1029">
        <v>-0.42</v>
      </c>
      <c r="F1029">
        <v>7</v>
      </c>
    </row>
    <row r="1030" spans="1:6">
      <c r="A1030" t="s">
        <v>1177</v>
      </c>
      <c r="B1030" t="s">
        <v>1170</v>
      </c>
      <c r="C1030">
        <v>51.61</v>
      </c>
      <c r="D1030">
        <v>-0.307</v>
      </c>
      <c r="F1030">
        <v>7</v>
      </c>
    </row>
    <row r="1031" spans="1:6">
      <c r="A1031" t="s">
        <v>1178</v>
      </c>
      <c r="B1031" t="s">
        <v>1170</v>
      </c>
      <c r="C1031">
        <v>51.610999999999997</v>
      </c>
      <c r="D1031">
        <v>-0.27200000000000002</v>
      </c>
      <c r="F1031">
        <v>7</v>
      </c>
    </row>
    <row r="1032" spans="1:6">
      <c r="A1032" t="s">
        <v>1179</v>
      </c>
      <c r="B1032" t="s">
        <v>1170</v>
      </c>
      <c r="C1032">
        <v>51.558999999999997</v>
      </c>
      <c r="D1032">
        <v>-0.28699999999999998</v>
      </c>
      <c r="F1032">
        <v>7</v>
      </c>
    </row>
    <row r="1033" spans="1:6">
      <c r="A1033" t="s">
        <v>1180</v>
      </c>
      <c r="B1033" t="s">
        <v>1181</v>
      </c>
      <c r="C1033">
        <v>53.646999999999998</v>
      </c>
      <c r="D1033">
        <v>-1.788</v>
      </c>
      <c r="F1033">
        <v>2</v>
      </c>
    </row>
    <row r="1034" spans="1:6">
      <c r="A1034" t="s">
        <v>1182</v>
      </c>
      <c r="B1034" t="s">
        <v>1181</v>
      </c>
      <c r="C1034">
        <v>53.667999999999999</v>
      </c>
      <c r="D1034">
        <v>-1.7749999999999999</v>
      </c>
      <c r="F1034">
        <v>2</v>
      </c>
    </row>
    <row r="1035" spans="1:6">
      <c r="A1035" t="s">
        <v>1183</v>
      </c>
      <c r="B1035" t="s">
        <v>1181</v>
      </c>
      <c r="C1035">
        <v>53.652999999999999</v>
      </c>
      <c r="D1035">
        <v>-1.8280000000000001</v>
      </c>
      <c r="F1035">
        <v>2</v>
      </c>
    </row>
    <row r="1036" spans="1:6">
      <c r="A1036" t="s">
        <v>1184</v>
      </c>
      <c r="B1036" t="s">
        <v>1181</v>
      </c>
      <c r="C1036">
        <v>53.625999999999998</v>
      </c>
      <c r="D1036">
        <v>-1.796</v>
      </c>
      <c r="F1036">
        <v>2</v>
      </c>
    </row>
    <row r="1037" spans="1:6">
      <c r="A1037" t="s">
        <v>1185</v>
      </c>
      <c r="B1037" t="s">
        <v>1181</v>
      </c>
      <c r="C1037">
        <v>53.646999999999998</v>
      </c>
      <c r="D1037">
        <v>-1.746</v>
      </c>
      <c r="F1037">
        <v>2</v>
      </c>
    </row>
    <row r="1038" spans="1:6">
      <c r="A1038" t="s">
        <v>1186</v>
      </c>
      <c r="B1038" t="s">
        <v>1181</v>
      </c>
      <c r="C1038">
        <v>53.701999999999998</v>
      </c>
      <c r="D1038">
        <v>-1.782</v>
      </c>
      <c r="F1038">
        <v>2</v>
      </c>
    </row>
    <row r="1039" spans="1:6">
      <c r="A1039" t="s">
        <v>1187</v>
      </c>
      <c r="B1039" t="s">
        <v>1181</v>
      </c>
      <c r="C1039">
        <v>53.624000000000002</v>
      </c>
      <c r="D1039">
        <v>-1.877</v>
      </c>
      <c r="F1039">
        <v>2</v>
      </c>
    </row>
    <row r="1040" spans="1:6">
      <c r="A1040" t="s">
        <v>1188</v>
      </c>
      <c r="B1040" t="s">
        <v>1181</v>
      </c>
      <c r="C1040">
        <v>53.600999999999999</v>
      </c>
      <c r="D1040">
        <v>-1.679</v>
      </c>
      <c r="F1040">
        <v>2</v>
      </c>
    </row>
    <row r="1041" spans="1:6">
      <c r="A1041" t="s">
        <v>1189</v>
      </c>
      <c r="B1041" t="s">
        <v>1181</v>
      </c>
      <c r="C1041">
        <v>53.58</v>
      </c>
      <c r="D1041">
        <v>-1.7949999999999999</v>
      </c>
      <c r="F1041">
        <v>2</v>
      </c>
    </row>
    <row r="1042" spans="1:6">
      <c r="A1042" t="s">
        <v>1190</v>
      </c>
      <c r="B1042" t="s">
        <v>1191</v>
      </c>
      <c r="C1042">
        <v>54</v>
      </c>
      <c r="D1042">
        <v>-1.5329999999999999</v>
      </c>
      <c r="F1042">
        <v>4</v>
      </c>
    </row>
    <row r="1043" spans="1:6">
      <c r="A1043" t="s">
        <v>1192</v>
      </c>
      <c r="B1043" t="s">
        <v>1191</v>
      </c>
      <c r="C1043">
        <v>53.987000000000002</v>
      </c>
      <c r="D1043">
        <v>-1.526</v>
      </c>
      <c r="F1043">
        <v>4</v>
      </c>
    </row>
    <row r="1044" spans="1:6">
      <c r="A1044" t="s">
        <v>1193</v>
      </c>
      <c r="B1044" t="s">
        <v>1191</v>
      </c>
      <c r="C1044">
        <v>54.030999999999999</v>
      </c>
      <c r="D1044">
        <v>-1.6160000000000001</v>
      </c>
      <c r="F1044">
        <v>4</v>
      </c>
    </row>
    <row r="1045" spans="1:6">
      <c r="A1045" t="s">
        <v>1194</v>
      </c>
      <c r="B1045" t="s">
        <v>1191</v>
      </c>
      <c r="C1045">
        <v>54.155999999999999</v>
      </c>
      <c r="D1045">
        <v>-1.5660000000000001</v>
      </c>
      <c r="F1045">
        <v>4</v>
      </c>
    </row>
    <row r="1046" spans="1:6">
      <c r="A1046" t="s">
        <v>1195</v>
      </c>
      <c r="B1046" t="s">
        <v>1191</v>
      </c>
      <c r="C1046">
        <v>54.012999999999998</v>
      </c>
      <c r="D1046">
        <v>-1.4570000000000001</v>
      </c>
      <c r="F1046">
        <v>4</v>
      </c>
    </row>
    <row r="1047" spans="1:6">
      <c r="A1047" t="s">
        <v>1196</v>
      </c>
      <c r="B1047" t="s">
        <v>1197</v>
      </c>
      <c r="C1047">
        <v>51.755000000000003</v>
      </c>
      <c r="D1047">
        <v>-0.48799999999999999</v>
      </c>
      <c r="F1047">
        <v>2</v>
      </c>
    </row>
    <row r="1048" spans="1:6">
      <c r="A1048" t="s">
        <v>1198</v>
      </c>
      <c r="B1048" t="s">
        <v>1197</v>
      </c>
      <c r="C1048">
        <v>51.609000000000002</v>
      </c>
      <c r="D1048">
        <v>-0.70199999999999996</v>
      </c>
      <c r="F1048">
        <v>3</v>
      </c>
    </row>
    <row r="1049" spans="1:6">
      <c r="A1049" t="s">
        <v>1199</v>
      </c>
      <c r="B1049" t="s">
        <v>1197</v>
      </c>
      <c r="C1049">
        <v>51.624000000000002</v>
      </c>
      <c r="D1049">
        <v>-0.74399999999999999</v>
      </c>
      <c r="F1049">
        <v>3</v>
      </c>
    </row>
    <row r="1050" spans="1:6">
      <c r="A1050" t="s">
        <v>1200</v>
      </c>
      <c r="B1050" t="s">
        <v>1197</v>
      </c>
      <c r="C1050">
        <v>51.625</v>
      </c>
      <c r="D1050">
        <v>-0.77800000000000002</v>
      </c>
      <c r="F1050">
        <v>3</v>
      </c>
    </row>
    <row r="1051" spans="1:6">
      <c r="A1051" t="s">
        <v>1201</v>
      </c>
      <c r="B1051" t="s">
        <v>1197</v>
      </c>
      <c r="C1051">
        <v>51.633000000000003</v>
      </c>
      <c r="D1051">
        <v>-0.74099999999999999</v>
      </c>
      <c r="F1051">
        <v>3</v>
      </c>
    </row>
    <row r="1052" spans="1:6">
      <c r="A1052" t="s">
        <v>1202</v>
      </c>
      <c r="B1052" t="s">
        <v>1197</v>
      </c>
      <c r="C1052">
        <v>51.649000000000001</v>
      </c>
      <c r="D1052">
        <v>-0.82799999999999996</v>
      </c>
      <c r="F1052">
        <v>3</v>
      </c>
    </row>
    <row r="1053" spans="1:6">
      <c r="A1053" t="s">
        <v>1203</v>
      </c>
      <c r="B1053" t="s">
        <v>1197</v>
      </c>
      <c r="C1053">
        <v>51.655999999999999</v>
      </c>
      <c r="D1053">
        <v>-0.71199999999999997</v>
      </c>
      <c r="F1053">
        <v>3</v>
      </c>
    </row>
    <row r="1054" spans="1:6">
      <c r="A1054" t="s">
        <v>1204</v>
      </c>
      <c r="B1054" t="s">
        <v>1197</v>
      </c>
      <c r="C1054">
        <v>51.701999999999998</v>
      </c>
      <c r="D1054">
        <v>-0.71699999999999997</v>
      </c>
      <c r="F1054">
        <v>3</v>
      </c>
    </row>
    <row r="1055" spans="1:6">
      <c r="A1055" t="s">
        <v>1205</v>
      </c>
      <c r="B1055" t="s">
        <v>1197</v>
      </c>
      <c r="C1055">
        <v>51.776000000000003</v>
      </c>
      <c r="D1055">
        <v>-0.87</v>
      </c>
      <c r="F1055">
        <v>2</v>
      </c>
    </row>
    <row r="1056" spans="1:6">
      <c r="A1056" t="s">
        <v>1206</v>
      </c>
      <c r="B1056" t="s">
        <v>1197</v>
      </c>
      <c r="C1056">
        <v>51.814</v>
      </c>
      <c r="D1056">
        <v>-0.98199999999999998</v>
      </c>
      <c r="F1056">
        <v>2</v>
      </c>
    </row>
    <row r="1057" spans="1:6">
      <c r="A1057" t="s">
        <v>1207</v>
      </c>
      <c r="B1057" t="s">
        <v>1197</v>
      </c>
      <c r="C1057">
        <v>51.822000000000003</v>
      </c>
      <c r="D1057">
        <v>-0.82499999999999996</v>
      </c>
      <c r="F1057">
        <v>2</v>
      </c>
    </row>
    <row r="1058" spans="1:6">
      <c r="A1058" t="s">
        <v>1208</v>
      </c>
      <c r="B1058" t="s">
        <v>1197</v>
      </c>
      <c r="C1058">
        <v>51.762</v>
      </c>
      <c r="D1058">
        <v>-0.45200000000000001</v>
      </c>
      <c r="F1058">
        <v>2</v>
      </c>
    </row>
    <row r="1059" spans="1:6">
      <c r="A1059" t="s">
        <v>1209</v>
      </c>
      <c r="B1059" t="s">
        <v>1197</v>
      </c>
      <c r="C1059">
        <v>51.819000000000003</v>
      </c>
      <c r="D1059">
        <v>-0.80300000000000005</v>
      </c>
      <c r="F1059">
        <v>2</v>
      </c>
    </row>
    <row r="1060" spans="1:6">
      <c r="A1060" t="s">
        <v>1210</v>
      </c>
      <c r="B1060" t="s">
        <v>1197</v>
      </c>
      <c r="C1060">
        <v>51.805999999999997</v>
      </c>
      <c r="D1060">
        <v>-0.80500000000000005</v>
      </c>
      <c r="F1060">
        <v>2</v>
      </c>
    </row>
    <row r="1061" spans="1:6">
      <c r="A1061" t="s">
        <v>1211</v>
      </c>
      <c r="B1061" t="s">
        <v>1197</v>
      </c>
      <c r="C1061">
        <v>51.805999999999997</v>
      </c>
      <c r="D1061">
        <v>-0.76600000000000001</v>
      </c>
      <c r="F1061">
        <v>2</v>
      </c>
    </row>
    <row r="1062" spans="1:6">
      <c r="A1062" t="s">
        <v>1212</v>
      </c>
      <c r="B1062" t="s">
        <v>1197</v>
      </c>
      <c r="C1062">
        <v>51.795000000000002</v>
      </c>
      <c r="D1062">
        <v>-0.66</v>
      </c>
      <c r="F1062">
        <v>2</v>
      </c>
    </row>
    <row r="1063" spans="1:6">
      <c r="A1063" t="s">
        <v>1213</v>
      </c>
      <c r="B1063" t="s">
        <v>1197</v>
      </c>
      <c r="C1063">
        <v>51.719000000000001</v>
      </c>
      <c r="D1063">
        <v>-0.83</v>
      </c>
      <c r="F1063">
        <v>3</v>
      </c>
    </row>
    <row r="1064" spans="1:6">
      <c r="A1064" t="s">
        <v>1214</v>
      </c>
      <c r="B1064" t="s">
        <v>1197</v>
      </c>
      <c r="C1064">
        <v>51.737000000000002</v>
      </c>
      <c r="D1064">
        <v>-0.47</v>
      </c>
      <c r="F1064">
        <v>2</v>
      </c>
    </row>
    <row r="1065" spans="1:6">
      <c r="A1065" t="s">
        <v>1215</v>
      </c>
      <c r="B1065" t="s">
        <v>1197</v>
      </c>
      <c r="C1065">
        <v>51.767000000000003</v>
      </c>
      <c r="D1065">
        <v>-0.56699999999999995</v>
      </c>
      <c r="F1065">
        <v>2</v>
      </c>
    </row>
    <row r="1066" spans="1:6">
      <c r="A1066" t="s">
        <v>1216</v>
      </c>
      <c r="B1066" t="s">
        <v>1197</v>
      </c>
      <c r="C1066">
        <v>51.712000000000003</v>
      </c>
      <c r="D1066">
        <v>-0.60799999999999998</v>
      </c>
      <c r="F1066">
        <v>3</v>
      </c>
    </row>
    <row r="1067" spans="1:6">
      <c r="A1067" t="s">
        <v>1217</v>
      </c>
      <c r="B1067" t="s">
        <v>1197</v>
      </c>
      <c r="C1067">
        <v>51.677999999999997</v>
      </c>
      <c r="D1067">
        <v>-0.59799999999999998</v>
      </c>
      <c r="F1067">
        <v>3</v>
      </c>
    </row>
    <row r="1068" spans="1:6">
      <c r="A1068" t="s">
        <v>1218</v>
      </c>
      <c r="B1068" t="s">
        <v>1197</v>
      </c>
      <c r="C1068">
        <v>51.664999999999999</v>
      </c>
      <c r="D1068">
        <v>-0.60799999999999998</v>
      </c>
      <c r="F1068">
        <v>3</v>
      </c>
    </row>
    <row r="1069" spans="1:6">
      <c r="A1069" t="s">
        <v>1219</v>
      </c>
      <c r="B1069" t="s">
        <v>1197</v>
      </c>
      <c r="C1069">
        <v>51.642000000000003</v>
      </c>
      <c r="D1069">
        <v>-0.57299999999999995</v>
      </c>
      <c r="F1069">
        <v>3</v>
      </c>
    </row>
    <row r="1070" spans="1:6">
      <c r="A1070" t="s">
        <v>1220</v>
      </c>
      <c r="B1070" t="s">
        <v>1197</v>
      </c>
      <c r="C1070">
        <v>51.61</v>
      </c>
      <c r="D1070">
        <v>-0.63900000000000001</v>
      </c>
      <c r="F1070">
        <v>3</v>
      </c>
    </row>
    <row r="1071" spans="1:6">
      <c r="A1071" t="s">
        <v>1221</v>
      </c>
      <c r="B1071" t="s">
        <v>1222</v>
      </c>
      <c r="C1071">
        <v>52.064</v>
      </c>
      <c r="D1071">
        <v>-2.669</v>
      </c>
      <c r="F1071">
        <v>4</v>
      </c>
    </row>
    <row r="1072" spans="1:6">
      <c r="A1072" t="s">
        <v>1223</v>
      </c>
      <c r="B1072" t="s">
        <v>1222</v>
      </c>
      <c r="C1072">
        <v>52.01</v>
      </c>
      <c r="D1072">
        <v>-2.7829999999999999</v>
      </c>
      <c r="F1072">
        <v>4</v>
      </c>
    </row>
    <row r="1073" spans="1:6">
      <c r="A1073" t="s">
        <v>1224</v>
      </c>
      <c r="B1073" t="s">
        <v>1222</v>
      </c>
      <c r="C1073">
        <v>52.094000000000001</v>
      </c>
      <c r="D1073">
        <v>-3.0750000000000002</v>
      </c>
      <c r="F1073">
        <v>4</v>
      </c>
    </row>
    <row r="1074" spans="1:6">
      <c r="A1074" t="s">
        <v>1225</v>
      </c>
      <c r="B1074" t="s">
        <v>1222</v>
      </c>
      <c r="C1074">
        <v>52.088000000000001</v>
      </c>
      <c r="D1074">
        <v>-2.766</v>
      </c>
      <c r="F1074">
        <v>4</v>
      </c>
    </row>
    <row r="1075" spans="1:6">
      <c r="A1075" t="s">
        <v>1226</v>
      </c>
      <c r="B1075" t="s">
        <v>1222</v>
      </c>
      <c r="C1075">
        <v>52.192</v>
      </c>
      <c r="D1075">
        <v>-3.0270000000000001</v>
      </c>
      <c r="F1075">
        <v>4</v>
      </c>
    </row>
    <row r="1076" spans="1:6">
      <c r="A1076" t="s">
        <v>1227</v>
      </c>
      <c r="B1076" t="s">
        <v>1222</v>
      </c>
      <c r="C1076">
        <v>52.232999999999997</v>
      </c>
      <c r="D1076">
        <v>-2.7709999999999999</v>
      </c>
      <c r="F1076">
        <v>4</v>
      </c>
    </row>
    <row r="1077" spans="1:6">
      <c r="A1077" t="s">
        <v>1228</v>
      </c>
      <c r="B1077" t="s">
        <v>1222</v>
      </c>
      <c r="C1077">
        <v>52.186</v>
      </c>
      <c r="D1077">
        <v>-2.5209999999999999</v>
      </c>
      <c r="F1077">
        <v>4</v>
      </c>
    </row>
    <row r="1078" spans="1:6">
      <c r="A1078" t="s">
        <v>1229</v>
      </c>
      <c r="B1078" t="s">
        <v>1222</v>
      </c>
      <c r="C1078">
        <v>52.043999999999997</v>
      </c>
      <c r="D1078">
        <v>-2.444</v>
      </c>
      <c r="F1078">
        <v>4</v>
      </c>
    </row>
    <row r="1079" spans="1:6">
      <c r="A1079" t="s">
        <v>1230</v>
      </c>
      <c r="B1079" t="s">
        <v>1222</v>
      </c>
      <c r="C1079">
        <v>51.908000000000001</v>
      </c>
      <c r="D1079">
        <v>-2.5819999999999999</v>
      </c>
      <c r="F1079">
        <v>4</v>
      </c>
    </row>
    <row r="1080" spans="1:6">
      <c r="A1080" t="s">
        <v>1231</v>
      </c>
      <c r="B1080" t="s">
        <v>1232</v>
      </c>
      <c r="C1080">
        <v>58.213000000000001</v>
      </c>
      <c r="D1080">
        <v>-6.3810000000000002</v>
      </c>
      <c r="F1080">
        <v>16</v>
      </c>
    </row>
    <row r="1081" spans="1:6">
      <c r="A1081" t="s">
        <v>1233</v>
      </c>
      <c r="B1081" t="s">
        <v>1232</v>
      </c>
      <c r="C1081">
        <v>58.249000000000002</v>
      </c>
      <c r="D1081">
        <v>-6.468</v>
      </c>
      <c r="F1081">
        <v>16</v>
      </c>
    </row>
    <row r="1082" spans="1:6">
      <c r="A1082" t="s">
        <v>1234</v>
      </c>
      <c r="B1082" t="s">
        <v>1232</v>
      </c>
      <c r="C1082">
        <v>57.878999999999998</v>
      </c>
      <c r="D1082">
        <v>-6.8529999999999998</v>
      </c>
      <c r="F1082">
        <v>16</v>
      </c>
    </row>
    <row r="1083" spans="1:6">
      <c r="A1083" t="s">
        <v>1235</v>
      </c>
      <c r="B1083" t="s">
        <v>1232</v>
      </c>
      <c r="C1083">
        <v>57.87</v>
      </c>
      <c r="D1083">
        <v>-6.69</v>
      </c>
      <c r="F1083">
        <v>16</v>
      </c>
    </row>
    <row r="1084" spans="1:6">
      <c r="A1084" t="s">
        <v>1236</v>
      </c>
      <c r="B1084" t="s">
        <v>1232</v>
      </c>
      <c r="C1084">
        <v>57.8</v>
      </c>
      <c r="D1084">
        <v>-6.9610000000000003</v>
      </c>
      <c r="F1084">
        <v>16</v>
      </c>
    </row>
    <row r="1085" spans="1:6">
      <c r="A1085" t="s">
        <v>1237</v>
      </c>
      <c r="B1085" t="s">
        <v>1232</v>
      </c>
      <c r="C1085">
        <v>57.600999999999999</v>
      </c>
      <c r="D1085">
        <v>-7.2990000000000004</v>
      </c>
      <c r="F1085">
        <v>16</v>
      </c>
    </row>
    <row r="1086" spans="1:6">
      <c r="A1086" t="s">
        <v>1238</v>
      </c>
      <c r="B1086" t="s">
        <v>1232</v>
      </c>
      <c r="C1086">
        <v>57.447000000000003</v>
      </c>
      <c r="D1086">
        <v>-7.34</v>
      </c>
      <c r="F1086">
        <v>16</v>
      </c>
    </row>
    <row r="1087" spans="1:6">
      <c r="A1087" t="s">
        <v>1239</v>
      </c>
      <c r="B1087" t="s">
        <v>1232</v>
      </c>
      <c r="C1087">
        <v>57.232999999999997</v>
      </c>
      <c r="D1087">
        <v>-7.3460000000000001</v>
      </c>
      <c r="F1087">
        <v>16</v>
      </c>
    </row>
    <row r="1088" spans="1:6">
      <c r="A1088" t="s">
        <v>1240</v>
      </c>
      <c r="B1088" t="s">
        <v>1232</v>
      </c>
      <c r="C1088">
        <v>56.972000000000001</v>
      </c>
      <c r="D1088">
        <v>-7.4720000000000004</v>
      </c>
      <c r="F1088">
        <v>16</v>
      </c>
    </row>
    <row r="1089" spans="1:6">
      <c r="A1089" t="s">
        <v>1241</v>
      </c>
      <c r="B1089" t="s">
        <v>1242</v>
      </c>
      <c r="C1089">
        <v>53.743000000000002</v>
      </c>
      <c r="D1089">
        <v>-0.33500000000000002</v>
      </c>
      <c r="F1089">
        <v>4</v>
      </c>
    </row>
    <row r="1090" spans="1:6">
      <c r="A1090" t="s">
        <v>1243</v>
      </c>
      <c r="B1090" t="s">
        <v>1242</v>
      </c>
      <c r="C1090">
        <v>53.752000000000002</v>
      </c>
      <c r="D1090">
        <v>-0.441</v>
      </c>
      <c r="F1090">
        <v>4</v>
      </c>
    </row>
    <row r="1091" spans="1:6">
      <c r="A1091" t="s">
        <v>1244</v>
      </c>
      <c r="B1091" t="s">
        <v>1242</v>
      </c>
      <c r="C1091">
        <v>53.826000000000001</v>
      </c>
      <c r="D1091">
        <v>-0.22</v>
      </c>
      <c r="F1091">
        <v>4</v>
      </c>
    </row>
    <row r="1092" spans="1:6">
      <c r="A1092" t="s">
        <v>1245</v>
      </c>
      <c r="B1092" t="s">
        <v>1242</v>
      </c>
      <c r="C1092">
        <v>53.723999999999997</v>
      </c>
      <c r="D1092">
        <v>-0.13</v>
      </c>
      <c r="F1092">
        <v>4</v>
      </c>
    </row>
    <row r="1093" spans="1:6">
      <c r="A1093" t="s">
        <v>1246</v>
      </c>
      <c r="B1093" t="s">
        <v>1242</v>
      </c>
      <c r="C1093">
        <v>53.725000000000001</v>
      </c>
      <c r="D1093">
        <v>-0.435</v>
      </c>
      <c r="F1093">
        <v>4</v>
      </c>
    </row>
    <row r="1094" spans="1:6">
      <c r="A1094" t="s">
        <v>1247</v>
      </c>
      <c r="B1094" t="s">
        <v>1242</v>
      </c>
      <c r="C1094">
        <v>53.728000000000002</v>
      </c>
      <c r="D1094">
        <v>-0.5</v>
      </c>
      <c r="F1094">
        <v>4</v>
      </c>
    </row>
    <row r="1095" spans="1:6">
      <c r="A1095" t="s">
        <v>1248</v>
      </c>
      <c r="B1095" t="s">
        <v>1242</v>
      </c>
      <c r="C1095">
        <v>53.749000000000002</v>
      </c>
      <c r="D1095">
        <v>-0.622</v>
      </c>
      <c r="F1095">
        <v>4</v>
      </c>
    </row>
    <row r="1096" spans="1:6">
      <c r="A1096" t="s">
        <v>1249</v>
      </c>
      <c r="B1096" t="s">
        <v>1242</v>
      </c>
      <c r="C1096">
        <v>53.780999999999999</v>
      </c>
      <c r="D1096">
        <v>-0.41899999999999998</v>
      </c>
      <c r="F1096">
        <v>4</v>
      </c>
    </row>
    <row r="1097" spans="1:6">
      <c r="A1097" t="s">
        <v>1250</v>
      </c>
      <c r="B1097" t="s">
        <v>1242</v>
      </c>
      <c r="C1097">
        <v>53.847000000000001</v>
      </c>
      <c r="D1097">
        <v>-0.42699999999999999</v>
      </c>
      <c r="F1097">
        <v>4</v>
      </c>
    </row>
    <row r="1098" spans="1:6">
      <c r="A1098" t="s">
        <v>1251</v>
      </c>
      <c r="B1098" t="s">
        <v>1242</v>
      </c>
      <c r="C1098">
        <v>53.908999999999999</v>
      </c>
      <c r="D1098">
        <v>-0.16700000000000001</v>
      </c>
      <c r="F1098">
        <v>4</v>
      </c>
    </row>
    <row r="1099" spans="1:6">
      <c r="A1099" t="s">
        <v>1252</v>
      </c>
      <c r="B1099" t="s">
        <v>1242</v>
      </c>
      <c r="C1099">
        <v>53.722999999999999</v>
      </c>
      <c r="D1099">
        <v>3.5999999999999997E-2</v>
      </c>
      <c r="F1099">
        <v>4</v>
      </c>
    </row>
    <row r="1100" spans="1:6">
      <c r="A1100" t="s">
        <v>1253</v>
      </c>
      <c r="B1100" t="s">
        <v>1242</v>
      </c>
      <c r="C1100">
        <v>53.75</v>
      </c>
      <c r="D1100">
        <v>-0.33800000000000002</v>
      </c>
      <c r="F1100">
        <v>4</v>
      </c>
    </row>
    <row r="1101" spans="1:6">
      <c r="A1101" t="s">
        <v>1254</v>
      </c>
      <c r="B1101" t="s">
        <v>1242</v>
      </c>
      <c r="C1101">
        <v>53.787999999999997</v>
      </c>
      <c r="D1101">
        <v>-0.51300000000000001</v>
      </c>
      <c r="F1101">
        <v>4</v>
      </c>
    </row>
    <row r="1102" spans="1:6">
      <c r="A1102" t="s">
        <v>1255</v>
      </c>
      <c r="B1102" t="s">
        <v>1242</v>
      </c>
      <c r="C1102">
        <v>53.741999999999997</v>
      </c>
      <c r="D1102">
        <v>-0.36499999999999999</v>
      </c>
      <c r="F1102">
        <v>4</v>
      </c>
    </row>
    <row r="1103" spans="1:6">
      <c r="A1103" t="s">
        <v>1256</v>
      </c>
      <c r="B1103" t="s">
        <v>1242</v>
      </c>
      <c r="C1103">
        <v>53.735999999999997</v>
      </c>
      <c r="D1103">
        <v>-0.4</v>
      </c>
      <c r="F1103">
        <v>4</v>
      </c>
    </row>
    <row r="1104" spans="1:6">
      <c r="A1104" t="s">
        <v>1257</v>
      </c>
      <c r="B1104" t="s">
        <v>1242</v>
      </c>
      <c r="C1104">
        <v>53.76</v>
      </c>
      <c r="D1104">
        <v>-0.375</v>
      </c>
      <c r="F1104">
        <v>4</v>
      </c>
    </row>
    <row r="1105" spans="1:6">
      <c r="A1105" t="s">
        <v>1258</v>
      </c>
      <c r="B1105" t="s">
        <v>1242</v>
      </c>
      <c r="C1105">
        <v>53.780999999999999</v>
      </c>
      <c r="D1105">
        <v>-0.36899999999999999</v>
      </c>
      <c r="F1105">
        <v>4</v>
      </c>
    </row>
    <row r="1106" spans="1:6">
      <c r="A1106" t="s">
        <v>1259</v>
      </c>
      <c r="B1106" t="s">
        <v>1242</v>
      </c>
      <c r="C1106">
        <v>53.789000000000001</v>
      </c>
      <c r="D1106">
        <v>-0.32500000000000001</v>
      </c>
      <c r="F1106">
        <v>4</v>
      </c>
    </row>
    <row r="1107" spans="1:6">
      <c r="A1107" t="s">
        <v>1260</v>
      </c>
      <c r="B1107" t="s">
        <v>1242</v>
      </c>
      <c r="C1107">
        <v>53.768999999999998</v>
      </c>
      <c r="D1107">
        <v>-0.29899999999999999</v>
      </c>
      <c r="F1107">
        <v>4</v>
      </c>
    </row>
    <row r="1108" spans="1:6">
      <c r="A1108" t="s">
        <v>1261</v>
      </c>
      <c r="B1108" t="s">
        <v>1242</v>
      </c>
      <c r="C1108">
        <v>53.756</v>
      </c>
      <c r="D1108">
        <v>-0.28599999999999998</v>
      </c>
      <c r="F1108">
        <v>4</v>
      </c>
    </row>
    <row r="1109" spans="1:6">
      <c r="A1109" t="s">
        <v>1262</v>
      </c>
      <c r="B1109" t="s">
        <v>1263</v>
      </c>
      <c r="C1109">
        <v>53.720999999999997</v>
      </c>
      <c r="D1109">
        <v>-1.87</v>
      </c>
      <c r="F1109">
        <v>2</v>
      </c>
    </row>
    <row r="1110" spans="1:6">
      <c r="A1110" t="s">
        <v>1264</v>
      </c>
      <c r="B1110" t="s">
        <v>1263</v>
      </c>
      <c r="C1110">
        <v>53.738</v>
      </c>
      <c r="D1110">
        <v>-1.9039999999999999</v>
      </c>
      <c r="F1110">
        <v>2</v>
      </c>
    </row>
    <row r="1111" spans="1:6">
      <c r="A1111" t="s">
        <v>1265</v>
      </c>
      <c r="B1111" t="s">
        <v>1263</v>
      </c>
      <c r="C1111">
        <v>53.725999999999999</v>
      </c>
      <c r="D1111">
        <v>-1.8440000000000001</v>
      </c>
      <c r="F1111">
        <v>2</v>
      </c>
    </row>
    <row r="1112" spans="1:6">
      <c r="A1112" t="s">
        <v>1266</v>
      </c>
      <c r="B1112" t="s">
        <v>1263</v>
      </c>
      <c r="C1112">
        <v>53.679000000000002</v>
      </c>
      <c r="D1112">
        <v>-1.88</v>
      </c>
      <c r="F1112">
        <v>2</v>
      </c>
    </row>
    <row r="1113" spans="1:6">
      <c r="A1113" t="s">
        <v>1267</v>
      </c>
      <c r="B1113" t="s">
        <v>1263</v>
      </c>
      <c r="C1113">
        <v>53.686</v>
      </c>
      <c r="D1113">
        <v>-1.835</v>
      </c>
      <c r="F1113">
        <v>2</v>
      </c>
    </row>
    <row r="1114" spans="1:6">
      <c r="A1114" t="s">
        <v>1268</v>
      </c>
      <c r="B1114" t="s">
        <v>1263</v>
      </c>
      <c r="C1114">
        <v>53.698</v>
      </c>
      <c r="D1114">
        <v>-1.9239999999999999</v>
      </c>
      <c r="F1114">
        <v>2</v>
      </c>
    </row>
    <row r="1115" spans="1:6">
      <c r="A1115" t="s">
        <v>1269</v>
      </c>
      <c r="B1115" t="s">
        <v>1263</v>
      </c>
      <c r="C1115">
        <v>53.738999999999997</v>
      </c>
      <c r="D1115">
        <v>-2.0070000000000001</v>
      </c>
      <c r="F1115">
        <v>2</v>
      </c>
    </row>
    <row r="1116" spans="1:6">
      <c r="A1116" t="s">
        <v>1270</v>
      </c>
      <c r="B1116" t="s">
        <v>1271</v>
      </c>
      <c r="C1116">
        <v>51.558999999999997</v>
      </c>
      <c r="D1116">
        <v>7.4999999999999997E-2</v>
      </c>
      <c r="F1116">
        <v>4</v>
      </c>
    </row>
    <row r="1117" spans="1:6">
      <c r="A1117" t="s">
        <v>1272</v>
      </c>
      <c r="B1117" t="s">
        <v>1271</v>
      </c>
      <c r="C1117">
        <v>51.648000000000003</v>
      </c>
      <c r="D1117">
        <v>6.6000000000000003E-2</v>
      </c>
      <c r="F1117">
        <v>4</v>
      </c>
    </row>
    <row r="1118" spans="1:6">
      <c r="A1118" t="s">
        <v>1273</v>
      </c>
      <c r="B1118" t="s">
        <v>1271</v>
      </c>
      <c r="C1118">
        <v>51.534999999999997</v>
      </c>
      <c r="D1118">
        <v>9.4E-2</v>
      </c>
      <c r="F1118">
        <v>4</v>
      </c>
    </row>
    <row r="1119" spans="1:6">
      <c r="A1119" t="s">
        <v>1274</v>
      </c>
      <c r="B1119" t="s">
        <v>1271</v>
      </c>
      <c r="C1119">
        <v>51.573999999999998</v>
      </c>
      <c r="D1119">
        <v>8.2000000000000003E-2</v>
      </c>
      <c r="F1119">
        <v>4</v>
      </c>
    </row>
    <row r="1120" spans="1:6">
      <c r="A1120" t="s">
        <v>1275</v>
      </c>
      <c r="B1120" t="s">
        <v>1271</v>
      </c>
      <c r="C1120">
        <v>51.561999999999998</v>
      </c>
      <c r="D1120">
        <v>0.10100000000000001</v>
      </c>
      <c r="F1120">
        <v>4</v>
      </c>
    </row>
    <row r="1121" spans="1:6">
      <c r="A1121" t="s">
        <v>1276</v>
      </c>
      <c r="B1121" t="s">
        <v>1271</v>
      </c>
      <c r="C1121">
        <v>51.576999999999998</v>
      </c>
      <c r="D1121">
        <v>5.5E-2</v>
      </c>
      <c r="F1121">
        <v>4</v>
      </c>
    </row>
    <row r="1122" spans="1:6">
      <c r="A1122" t="s">
        <v>1277</v>
      </c>
      <c r="B1122" t="s">
        <v>1271</v>
      </c>
      <c r="C1122">
        <v>51.588000000000001</v>
      </c>
      <c r="D1122">
        <v>6.6000000000000003E-2</v>
      </c>
      <c r="F1122">
        <v>4</v>
      </c>
    </row>
    <row r="1123" spans="1:6">
      <c r="A1123" t="s">
        <v>1278</v>
      </c>
      <c r="B1123" t="s">
        <v>1271</v>
      </c>
      <c r="C1123">
        <v>51.593000000000004</v>
      </c>
      <c r="D1123">
        <v>8.8999999999999996E-2</v>
      </c>
      <c r="F1123">
        <v>4</v>
      </c>
    </row>
    <row r="1124" spans="1:6">
      <c r="A1124" t="s">
        <v>1279</v>
      </c>
      <c r="B1124" t="s">
        <v>1271</v>
      </c>
      <c r="C1124">
        <v>51.613</v>
      </c>
      <c r="D1124">
        <v>8.8999999999999996E-2</v>
      </c>
      <c r="F1124">
        <v>4</v>
      </c>
    </row>
    <row r="1125" spans="1:6">
      <c r="A1125" t="s">
        <v>1280</v>
      </c>
      <c r="B1125" t="s">
        <v>1271</v>
      </c>
      <c r="C1125">
        <v>51.606999999999999</v>
      </c>
      <c r="D1125">
        <v>3.4000000000000002E-2</v>
      </c>
      <c r="F1125">
        <v>4</v>
      </c>
    </row>
    <row r="1126" spans="1:6">
      <c r="A1126" t="s">
        <v>1281</v>
      </c>
      <c r="B1126" t="s">
        <v>1271</v>
      </c>
      <c r="C1126">
        <v>51.622999999999998</v>
      </c>
      <c r="D1126">
        <v>0.04</v>
      </c>
      <c r="F1126">
        <v>4</v>
      </c>
    </row>
    <row r="1127" spans="1:6">
      <c r="A1127" t="s">
        <v>1282</v>
      </c>
      <c r="B1127" t="s">
        <v>1283</v>
      </c>
      <c r="C1127">
        <v>52.067</v>
      </c>
      <c r="D1127">
        <v>1.1419999999999999</v>
      </c>
      <c r="F1127">
        <v>4</v>
      </c>
    </row>
    <row r="1128" spans="1:6">
      <c r="A1128" t="s">
        <v>1284</v>
      </c>
      <c r="B1128" t="s">
        <v>1283</v>
      </c>
      <c r="C1128">
        <v>52.018999999999998</v>
      </c>
      <c r="D1128">
        <v>1.27</v>
      </c>
      <c r="F1128">
        <v>4</v>
      </c>
    </row>
    <row r="1129" spans="1:6">
      <c r="A1129" t="s">
        <v>1285</v>
      </c>
      <c r="B1129" t="s">
        <v>1283</v>
      </c>
      <c r="C1129">
        <v>51.97</v>
      </c>
      <c r="D1129">
        <v>1.3340000000000001</v>
      </c>
      <c r="F1129">
        <v>4</v>
      </c>
    </row>
    <row r="1130" spans="1:6">
      <c r="A1130" t="s">
        <v>1286</v>
      </c>
      <c r="B1130" t="s">
        <v>1283</v>
      </c>
      <c r="C1130">
        <v>52.091999999999999</v>
      </c>
      <c r="D1130">
        <v>1.373</v>
      </c>
      <c r="F1130">
        <v>4</v>
      </c>
    </row>
    <row r="1131" spans="1:6">
      <c r="A1131" t="s">
        <v>1287</v>
      </c>
      <c r="B1131" t="s">
        <v>1283</v>
      </c>
      <c r="C1131">
        <v>52.185000000000002</v>
      </c>
      <c r="D1131">
        <v>1.321</v>
      </c>
      <c r="F1131">
        <v>4</v>
      </c>
    </row>
    <row r="1132" spans="1:6">
      <c r="A1132" t="s">
        <v>1288</v>
      </c>
      <c r="B1132" t="s">
        <v>1283</v>
      </c>
      <c r="C1132">
        <v>52.206000000000003</v>
      </c>
      <c r="D1132">
        <v>1.0349999999999999</v>
      </c>
      <c r="F1132">
        <v>4</v>
      </c>
    </row>
    <row r="1133" spans="1:6">
      <c r="A1133" t="s">
        <v>1289</v>
      </c>
      <c r="B1133" t="s">
        <v>1283</v>
      </c>
      <c r="C1133">
        <v>52.156999999999996</v>
      </c>
      <c r="D1133">
        <v>1.597</v>
      </c>
      <c r="F1133">
        <v>4</v>
      </c>
    </row>
    <row r="1134" spans="1:6">
      <c r="A1134" t="s">
        <v>1290</v>
      </c>
      <c r="B1134" t="s">
        <v>1283</v>
      </c>
      <c r="C1134">
        <v>52.204000000000001</v>
      </c>
      <c r="D1134">
        <v>1.5860000000000001</v>
      </c>
      <c r="F1134">
        <v>4</v>
      </c>
    </row>
    <row r="1135" spans="1:6">
      <c r="A1135" t="s">
        <v>1291</v>
      </c>
      <c r="B1135" t="s">
        <v>1283</v>
      </c>
      <c r="C1135">
        <v>52.23</v>
      </c>
      <c r="D1135">
        <v>1.5029999999999999</v>
      </c>
      <c r="F1135">
        <v>4</v>
      </c>
    </row>
    <row r="1136" spans="1:6">
      <c r="A1136" t="s">
        <v>1292</v>
      </c>
      <c r="B1136" t="s">
        <v>1283</v>
      </c>
      <c r="C1136">
        <v>52.33</v>
      </c>
      <c r="D1136">
        <v>1.673</v>
      </c>
      <c r="F1136">
        <v>4</v>
      </c>
    </row>
    <row r="1137" spans="1:6">
      <c r="A1137" t="s">
        <v>1293</v>
      </c>
      <c r="B1137" t="s">
        <v>1283</v>
      </c>
      <c r="C1137">
        <v>52.34</v>
      </c>
      <c r="D1137">
        <v>1.4950000000000001</v>
      </c>
      <c r="F1137">
        <v>4</v>
      </c>
    </row>
    <row r="1138" spans="1:6">
      <c r="A1138" t="s">
        <v>1294</v>
      </c>
      <c r="B1138" t="s">
        <v>1283</v>
      </c>
      <c r="C1138">
        <v>52.045000000000002</v>
      </c>
      <c r="D1138">
        <v>1.1359999999999999</v>
      </c>
      <c r="F1138">
        <v>4</v>
      </c>
    </row>
    <row r="1139" spans="1:6">
      <c r="A1139" t="s">
        <v>1295</v>
      </c>
      <c r="B1139" t="s">
        <v>1283</v>
      </c>
      <c r="C1139">
        <v>52.405999999999999</v>
      </c>
      <c r="D1139">
        <v>1.321</v>
      </c>
      <c r="F1139">
        <v>4</v>
      </c>
    </row>
    <row r="1140" spans="1:6">
      <c r="A1140" t="s">
        <v>1296</v>
      </c>
      <c r="B1140" t="s">
        <v>1283</v>
      </c>
      <c r="C1140">
        <v>52.363999999999997</v>
      </c>
      <c r="D1140">
        <v>1.236</v>
      </c>
      <c r="F1140">
        <v>4</v>
      </c>
    </row>
    <row r="1141" spans="1:6">
      <c r="A1141" t="s">
        <v>1297</v>
      </c>
      <c r="B1141" t="s">
        <v>1283</v>
      </c>
      <c r="C1141">
        <v>52.375999999999998</v>
      </c>
      <c r="D1141">
        <v>1.0529999999999999</v>
      </c>
      <c r="F1141">
        <v>4</v>
      </c>
    </row>
    <row r="1142" spans="1:6">
      <c r="A1142" t="s">
        <v>1298</v>
      </c>
      <c r="B1142" t="s">
        <v>1283</v>
      </c>
      <c r="C1142">
        <v>52.307000000000002</v>
      </c>
      <c r="D1142">
        <v>1.125</v>
      </c>
      <c r="F1142">
        <v>4</v>
      </c>
    </row>
    <row r="1143" spans="1:6">
      <c r="A1143" t="s">
        <v>1299</v>
      </c>
      <c r="B1143" t="s">
        <v>1283</v>
      </c>
      <c r="C1143">
        <v>52.418999999999997</v>
      </c>
      <c r="D1143">
        <v>0.75900000000000001</v>
      </c>
      <c r="F1143">
        <v>4</v>
      </c>
    </row>
    <row r="1144" spans="1:6">
      <c r="A1144" t="s">
        <v>1300</v>
      </c>
      <c r="B1144" t="s">
        <v>1283</v>
      </c>
      <c r="C1144">
        <v>52.585999999999999</v>
      </c>
      <c r="D1144">
        <v>0.84</v>
      </c>
      <c r="F1144">
        <v>4</v>
      </c>
    </row>
    <row r="1145" spans="1:6">
      <c r="A1145" t="s">
        <v>1301</v>
      </c>
      <c r="B1145" t="s">
        <v>1283</v>
      </c>
      <c r="C1145">
        <v>52.508000000000003</v>
      </c>
      <c r="D1145">
        <v>0.57699999999999996</v>
      </c>
      <c r="F1145">
        <v>4</v>
      </c>
    </row>
    <row r="1146" spans="1:6">
      <c r="A1146" t="s">
        <v>1302</v>
      </c>
      <c r="B1146" t="s">
        <v>1283</v>
      </c>
      <c r="C1146">
        <v>52.43</v>
      </c>
      <c r="D1146">
        <v>0.58599999999999997</v>
      </c>
      <c r="F1146">
        <v>4</v>
      </c>
    </row>
    <row r="1147" spans="1:6">
      <c r="A1147" t="s">
        <v>1303</v>
      </c>
      <c r="B1147" t="s">
        <v>1283</v>
      </c>
      <c r="C1147">
        <v>52.326000000000001</v>
      </c>
      <c r="D1147">
        <v>0.54900000000000004</v>
      </c>
      <c r="F1147">
        <v>4</v>
      </c>
    </row>
    <row r="1148" spans="1:6">
      <c r="A1148" t="s">
        <v>1304</v>
      </c>
      <c r="B1148" t="s">
        <v>1283</v>
      </c>
      <c r="C1148">
        <v>52.192999999999998</v>
      </c>
      <c r="D1148">
        <v>0.66300000000000003</v>
      </c>
      <c r="F1148">
        <v>4</v>
      </c>
    </row>
    <row r="1149" spans="1:6">
      <c r="A1149" t="s">
        <v>1305</v>
      </c>
      <c r="B1149" t="s">
        <v>1283</v>
      </c>
      <c r="C1149">
        <v>52.040999999999997</v>
      </c>
      <c r="D1149">
        <v>1.1879999999999999</v>
      </c>
      <c r="F1149">
        <v>4</v>
      </c>
    </row>
    <row r="1150" spans="1:6">
      <c r="A1150" t="s">
        <v>1306</v>
      </c>
      <c r="B1150" t="s">
        <v>1283</v>
      </c>
      <c r="C1150">
        <v>52.209000000000003</v>
      </c>
      <c r="D1150">
        <v>0.83699999999999997</v>
      </c>
      <c r="F1150">
        <v>4</v>
      </c>
    </row>
    <row r="1151" spans="1:6">
      <c r="A1151" t="s">
        <v>1307</v>
      </c>
      <c r="B1151" t="s">
        <v>1283</v>
      </c>
      <c r="C1151">
        <v>52.290999999999997</v>
      </c>
      <c r="D1151">
        <v>0.82799999999999996</v>
      </c>
      <c r="F1151">
        <v>4</v>
      </c>
    </row>
    <row r="1152" spans="1:6">
      <c r="A1152" t="s">
        <v>1308</v>
      </c>
      <c r="B1152" t="s">
        <v>1283</v>
      </c>
      <c r="C1152">
        <v>52.253999999999998</v>
      </c>
      <c r="D1152">
        <v>0.71699999999999997</v>
      </c>
      <c r="F1152">
        <v>4</v>
      </c>
    </row>
    <row r="1153" spans="1:6">
      <c r="A1153" t="s">
        <v>1309</v>
      </c>
      <c r="B1153" t="s">
        <v>1283</v>
      </c>
      <c r="C1153">
        <v>52.241999999999997</v>
      </c>
      <c r="D1153">
        <v>0.70799999999999996</v>
      </c>
      <c r="F1153">
        <v>4</v>
      </c>
    </row>
    <row r="1154" spans="1:6">
      <c r="A1154" t="s">
        <v>1310</v>
      </c>
      <c r="B1154" t="s">
        <v>1283</v>
      </c>
      <c r="C1154">
        <v>52.06</v>
      </c>
      <c r="D1154">
        <v>1.181</v>
      </c>
      <c r="F1154">
        <v>4</v>
      </c>
    </row>
    <row r="1155" spans="1:6">
      <c r="A1155" t="s">
        <v>1311</v>
      </c>
      <c r="B1155" t="s">
        <v>1283</v>
      </c>
      <c r="C1155">
        <v>52.061</v>
      </c>
      <c r="D1155">
        <v>1.242</v>
      </c>
      <c r="F1155">
        <v>4</v>
      </c>
    </row>
    <row r="1156" spans="1:6">
      <c r="A1156" t="s">
        <v>1312</v>
      </c>
      <c r="B1156" t="s">
        <v>1283</v>
      </c>
      <c r="C1156">
        <v>52.131</v>
      </c>
      <c r="D1156">
        <v>1.1160000000000001</v>
      </c>
      <c r="F1156">
        <v>4</v>
      </c>
    </row>
    <row r="1157" spans="1:6">
      <c r="A1157" t="s">
        <v>1313</v>
      </c>
      <c r="B1157" t="s">
        <v>1283</v>
      </c>
      <c r="C1157">
        <v>52.067999999999998</v>
      </c>
      <c r="D1157">
        <v>0.95</v>
      </c>
      <c r="F1157">
        <v>4</v>
      </c>
    </row>
    <row r="1158" spans="1:6">
      <c r="A1158" t="s">
        <v>1314</v>
      </c>
      <c r="B1158" t="s">
        <v>1283</v>
      </c>
      <c r="C1158">
        <v>52.061999999999998</v>
      </c>
      <c r="D1158">
        <v>1.083</v>
      </c>
      <c r="F1158">
        <v>4</v>
      </c>
    </row>
    <row r="1159" spans="1:6">
      <c r="A1159" t="s">
        <v>1315</v>
      </c>
      <c r="B1159" t="s">
        <v>1283</v>
      </c>
      <c r="C1159">
        <v>51.99</v>
      </c>
      <c r="D1159">
        <v>1.149</v>
      </c>
      <c r="F1159">
        <v>4</v>
      </c>
    </row>
    <row r="1160" spans="1:6">
      <c r="A1160" t="s">
        <v>1316</v>
      </c>
      <c r="B1160" t="s">
        <v>1317</v>
      </c>
      <c r="C1160">
        <v>57.487000000000002</v>
      </c>
      <c r="D1160">
        <v>-4.2309999999999999</v>
      </c>
      <c r="F1160">
        <v>13</v>
      </c>
    </row>
    <row r="1161" spans="1:6">
      <c r="A1161" t="s">
        <v>1318</v>
      </c>
      <c r="B1161" t="s">
        <v>1317</v>
      </c>
      <c r="C1161">
        <v>57.585000000000001</v>
      </c>
      <c r="D1161">
        <v>-4.1260000000000003</v>
      </c>
      <c r="F1161">
        <v>13</v>
      </c>
    </row>
    <row r="1162" spans="1:6">
      <c r="A1162" t="s">
        <v>1319</v>
      </c>
      <c r="B1162" t="s">
        <v>1317</v>
      </c>
      <c r="C1162">
        <v>57.677</v>
      </c>
      <c r="D1162">
        <v>-4.0380000000000003</v>
      </c>
      <c r="F1162">
        <v>13</v>
      </c>
    </row>
    <row r="1163" spans="1:6">
      <c r="A1163" t="s">
        <v>1320</v>
      </c>
      <c r="B1163" t="s">
        <v>1317</v>
      </c>
      <c r="C1163">
        <v>57.573999999999998</v>
      </c>
      <c r="D1163">
        <v>-3.8639999999999999</v>
      </c>
      <c r="F1163">
        <v>13</v>
      </c>
    </row>
    <row r="1164" spans="1:6">
      <c r="A1164" t="s">
        <v>1321</v>
      </c>
      <c r="B1164" t="s">
        <v>1317</v>
      </c>
      <c r="C1164">
        <v>57.343000000000004</v>
      </c>
      <c r="D1164">
        <v>-4.0129999999999999</v>
      </c>
      <c r="F1164">
        <v>13</v>
      </c>
    </row>
    <row r="1165" spans="1:6">
      <c r="A1165" t="s">
        <v>1322</v>
      </c>
      <c r="B1165" t="s">
        <v>1317</v>
      </c>
      <c r="C1165">
        <v>57.585999999999999</v>
      </c>
      <c r="D1165">
        <v>-4.5469999999999997</v>
      </c>
      <c r="F1165">
        <v>13</v>
      </c>
    </row>
    <row r="1166" spans="1:6">
      <c r="A1166" t="s">
        <v>1323</v>
      </c>
      <c r="B1166" t="s">
        <v>1317</v>
      </c>
      <c r="C1166">
        <v>57.598999999999997</v>
      </c>
      <c r="D1166">
        <v>-4.43</v>
      </c>
      <c r="F1166">
        <v>13</v>
      </c>
    </row>
    <row r="1167" spans="1:6">
      <c r="A1167" t="s">
        <v>1324</v>
      </c>
      <c r="B1167" t="s">
        <v>1317</v>
      </c>
      <c r="C1167">
        <v>57.664999999999999</v>
      </c>
      <c r="D1167">
        <v>-4.3369999999999997</v>
      </c>
      <c r="F1167">
        <v>13</v>
      </c>
    </row>
    <row r="1168" spans="1:6">
      <c r="A1168" t="s">
        <v>1325</v>
      </c>
      <c r="B1168" t="s">
        <v>1317</v>
      </c>
      <c r="C1168">
        <v>57.7</v>
      </c>
      <c r="D1168">
        <v>-4.26</v>
      </c>
      <c r="F1168">
        <v>13</v>
      </c>
    </row>
    <row r="1169" spans="1:6">
      <c r="A1169" t="s">
        <v>1326</v>
      </c>
      <c r="B1169" t="s">
        <v>1317</v>
      </c>
      <c r="C1169">
        <v>57.701999999999998</v>
      </c>
      <c r="D1169">
        <v>-4.1550000000000002</v>
      </c>
      <c r="F1169">
        <v>13</v>
      </c>
    </row>
    <row r="1170" spans="1:6">
      <c r="A1170" t="s">
        <v>1327</v>
      </c>
      <c r="B1170" t="s">
        <v>1317</v>
      </c>
      <c r="C1170">
        <v>57.805</v>
      </c>
      <c r="D1170">
        <v>-4.0609999999999999</v>
      </c>
      <c r="F1170">
        <v>13</v>
      </c>
    </row>
    <row r="1171" spans="1:6">
      <c r="A1171" t="s">
        <v>1328</v>
      </c>
      <c r="B1171" t="s">
        <v>1317</v>
      </c>
      <c r="C1171">
        <v>57.468000000000004</v>
      </c>
      <c r="D1171">
        <v>-4.1900000000000004</v>
      </c>
      <c r="F1171">
        <v>13</v>
      </c>
    </row>
    <row r="1172" spans="1:6">
      <c r="A1172" t="s">
        <v>1329</v>
      </c>
      <c r="B1172" t="s">
        <v>1317</v>
      </c>
      <c r="C1172">
        <v>57.786000000000001</v>
      </c>
      <c r="D1172">
        <v>-3.907</v>
      </c>
      <c r="F1172">
        <v>13</v>
      </c>
    </row>
    <row r="1173" spans="1:6">
      <c r="A1173" t="s">
        <v>1330</v>
      </c>
      <c r="B1173" t="s">
        <v>1317</v>
      </c>
      <c r="C1173">
        <v>57.723999999999997</v>
      </c>
      <c r="D1173">
        <v>-5.72</v>
      </c>
      <c r="F1173">
        <v>13</v>
      </c>
    </row>
    <row r="1174" spans="1:6">
      <c r="A1174" t="s">
        <v>1331</v>
      </c>
      <c r="B1174" t="s">
        <v>1317</v>
      </c>
      <c r="C1174">
        <v>57.741999999999997</v>
      </c>
      <c r="D1174">
        <v>-5.5060000000000002</v>
      </c>
      <c r="F1174">
        <v>13</v>
      </c>
    </row>
    <row r="1175" spans="1:6">
      <c r="A1175" t="s">
        <v>1332</v>
      </c>
      <c r="B1175" t="s">
        <v>1317</v>
      </c>
      <c r="C1175">
        <v>57.773000000000003</v>
      </c>
      <c r="D1175">
        <v>-5.01</v>
      </c>
      <c r="F1175">
        <v>13</v>
      </c>
    </row>
    <row r="1176" spans="1:6">
      <c r="A1176" t="s">
        <v>1333</v>
      </c>
      <c r="B1176" t="s">
        <v>1317</v>
      </c>
      <c r="C1176">
        <v>57.890999999999998</v>
      </c>
      <c r="D1176">
        <v>-4.3550000000000004</v>
      </c>
      <c r="F1176">
        <v>13</v>
      </c>
    </row>
    <row r="1177" spans="1:6">
      <c r="A1177" t="s">
        <v>1334</v>
      </c>
      <c r="B1177" t="s">
        <v>1317</v>
      </c>
      <c r="C1177">
        <v>57.890999999999998</v>
      </c>
      <c r="D1177">
        <v>-4.0419999999999998</v>
      </c>
      <c r="F1177">
        <v>13</v>
      </c>
    </row>
    <row r="1178" spans="1:6">
      <c r="A1178" t="s">
        <v>1335</v>
      </c>
      <c r="B1178" t="s">
        <v>1317</v>
      </c>
      <c r="C1178">
        <v>57.915999999999997</v>
      </c>
      <c r="D1178">
        <v>-5.173</v>
      </c>
      <c r="F1178">
        <v>13</v>
      </c>
    </row>
    <row r="1179" spans="1:6">
      <c r="A1179" t="s">
        <v>1336</v>
      </c>
      <c r="B1179" t="s">
        <v>1317</v>
      </c>
      <c r="C1179">
        <v>58.277000000000001</v>
      </c>
      <c r="D1179">
        <v>-4.8</v>
      </c>
      <c r="F1179">
        <v>13</v>
      </c>
    </row>
    <row r="1180" spans="1:6">
      <c r="A1180" t="s">
        <v>1337</v>
      </c>
      <c r="B1180" t="s">
        <v>1317</v>
      </c>
      <c r="C1180">
        <v>58.015000000000001</v>
      </c>
      <c r="D1180">
        <v>-4.157</v>
      </c>
      <c r="F1180">
        <v>13</v>
      </c>
    </row>
    <row r="1181" spans="1:6">
      <c r="A1181" t="s">
        <v>1338</v>
      </c>
      <c r="B1181" t="s">
        <v>1317</v>
      </c>
      <c r="C1181">
        <v>57.476999999999997</v>
      </c>
      <c r="D1181">
        <v>-4.2450000000000001</v>
      </c>
      <c r="F1181">
        <v>13</v>
      </c>
    </row>
    <row r="1182" spans="1:6">
      <c r="A1182" t="s">
        <v>1339</v>
      </c>
      <c r="B1182" t="s">
        <v>1317</v>
      </c>
      <c r="C1182">
        <v>57.654000000000003</v>
      </c>
      <c r="D1182">
        <v>-3.327</v>
      </c>
      <c r="F1182">
        <v>13</v>
      </c>
    </row>
    <row r="1183" spans="1:6">
      <c r="A1183" t="s">
        <v>1340</v>
      </c>
      <c r="B1183" t="s">
        <v>1317</v>
      </c>
      <c r="C1183">
        <v>57.716999999999999</v>
      </c>
      <c r="D1183">
        <v>-3.2890000000000001</v>
      </c>
      <c r="F1183">
        <v>13</v>
      </c>
    </row>
    <row r="1184" spans="1:6">
      <c r="A1184" t="s">
        <v>1341</v>
      </c>
      <c r="B1184" t="s">
        <v>1317</v>
      </c>
      <c r="C1184">
        <v>57.631999999999998</v>
      </c>
      <c r="D1184">
        <v>-3.11</v>
      </c>
      <c r="F1184">
        <v>13</v>
      </c>
    </row>
    <row r="1185" spans="1:6">
      <c r="A1185" t="s">
        <v>1342</v>
      </c>
      <c r="B1185" t="s">
        <v>1317</v>
      </c>
      <c r="C1185">
        <v>57.610999999999997</v>
      </c>
      <c r="D1185">
        <v>-3.6040000000000001</v>
      </c>
      <c r="F1185">
        <v>13</v>
      </c>
    </row>
    <row r="1186" spans="1:6">
      <c r="A1186" t="s">
        <v>1343</v>
      </c>
      <c r="B1186" t="s">
        <v>1317</v>
      </c>
      <c r="C1186">
        <v>57.448</v>
      </c>
      <c r="D1186">
        <v>-4.5330000000000004</v>
      </c>
      <c r="F1186">
        <v>13</v>
      </c>
    </row>
    <row r="1187" spans="1:6">
      <c r="A1187" t="s">
        <v>1344</v>
      </c>
      <c r="B1187" t="s">
        <v>1317</v>
      </c>
      <c r="C1187">
        <v>57.274999999999999</v>
      </c>
      <c r="D1187">
        <v>-5.65</v>
      </c>
      <c r="F1187">
        <v>13</v>
      </c>
    </row>
    <row r="1188" spans="1:6">
      <c r="A1188" t="s">
        <v>1345</v>
      </c>
      <c r="B1188" t="s">
        <v>1317</v>
      </c>
      <c r="C1188">
        <v>57.274000000000001</v>
      </c>
      <c r="D1188">
        <v>-5.7350000000000003</v>
      </c>
      <c r="F1188">
        <v>16</v>
      </c>
    </row>
    <row r="1189" spans="1:6">
      <c r="A1189" t="s">
        <v>1346</v>
      </c>
      <c r="B1189" t="s">
        <v>1317</v>
      </c>
      <c r="C1189">
        <v>57.238999999999997</v>
      </c>
      <c r="D1189">
        <v>-5.8289999999999997</v>
      </c>
      <c r="F1189">
        <v>16</v>
      </c>
    </row>
    <row r="1190" spans="1:6">
      <c r="A1190" t="s">
        <v>1347</v>
      </c>
      <c r="B1190" t="s">
        <v>1317</v>
      </c>
      <c r="C1190">
        <v>57.155999999999999</v>
      </c>
      <c r="D1190">
        <v>-5.81</v>
      </c>
      <c r="F1190">
        <v>16</v>
      </c>
    </row>
    <row r="1191" spans="1:6">
      <c r="A1191" t="s">
        <v>1348</v>
      </c>
      <c r="B1191" t="s">
        <v>1317</v>
      </c>
      <c r="C1191">
        <v>57.115000000000002</v>
      </c>
      <c r="D1191">
        <v>-5.8739999999999997</v>
      </c>
      <c r="F1191">
        <v>16</v>
      </c>
    </row>
    <row r="1192" spans="1:6">
      <c r="A1192" t="s">
        <v>1349</v>
      </c>
      <c r="B1192" t="s">
        <v>1317</v>
      </c>
      <c r="C1192">
        <v>57.067</v>
      </c>
      <c r="D1192">
        <v>-5.9059999999999997</v>
      </c>
      <c r="F1192">
        <v>16</v>
      </c>
    </row>
    <row r="1193" spans="1:6">
      <c r="A1193" t="s">
        <v>1350</v>
      </c>
      <c r="B1193" t="s">
        <v>1317</v>
      </c>
      <c r="C1193">
        <v>57.113999999999997</v>
      </c>
      <c r="D1193">
        <v>-5.984</v>
      </c>
      <c r="F1193">
        <v>16</v>
      </c>
    </row>
    <row r="1194" spans="1:6">
      <c r="A1194" t="s">
        <v>1351</v>
      </c>
      <c r="B1194" t="s">
        <v>1317</v>
      </c>
      <c r="C1194">
        <v>57.293999999999997</v>
      </c>
      <c r="D1194">
        <v>-6.3440000000000003</v>
      </c>
      <c r="F1194">
        <v>16</v>
      </c>
    </row>
    <row r="1195" spans="1:6">
      <c r="A1195" t="s">
        <v>1352</v>
      </c>
      <c r="B1195" t="s">
        <v>1317</v>
      </c>
      <c r="C1195">
        <v>57.311</v>
      </c>
      <c r="D1195">
        <v>-6.0979999999999999</v>
      </c>
      <c r="F1195">
        <v>16</v>
      </c>
    </row>
    <row r="1196" spans="1:6">
      <c r="A1196" t="s">
        <v>1353</v>
      </c>
      <c r="B1196" t="s">
        <v>1317</v>
      </c>
      <c r="C1196">
        <v>57.228000000000002</v>
      </c>
      <c r="D1196">
        <v>-5.9459999999999997</v>
      </c>
      <c r="F1196">
        <v>16</v>
      </c>
    </row>
    <row r="1197" spans="1:6">
      <c r="A1197" t="s">
        <v>1354</v>
      </c>
      <c r="B1197" t="s">
        <v>1317</v>
      </c>
      <c r="C1197">
        <v>57.468000000000004</v>
      </c>
      <c r="D1197">
        <v>-4.4109999999999996</v>
      </c>
      <c r="F1197">
        <v>13</v>
      </c>
    </row>
    <row r="1198" spans="1:6">
      <c r="A1198" t="s">
        <v>1355</v>
      </c>
      <c r="B1198" t="s">
        <v>1317</v>
      </c>
      <c r="C1198">
        <v>57.481000000000002</v>
      </c>
      <c r="D1198">
        <v>-6.2460000000000004</v>
      </c>
      <c r="F1198">
        <v>16</v>
      </c>
    </row>
    <row r="1199" spans="1:6">
      <c r="A1199" t="s">
        <v>1356</v>
      </c>
      <c r="B1199" t="s">
        <v>1317</v>
      </c>
      <c r="C1199">
        <v>57.337000000000003</v>
      </c>
      <c r="D1199">
        <v>-5.6509999999999998</v>
      </c>
      <c r="F1199">
        <v>13</v>
      </c>
    </row>
    <row r="1200" spans="1:6">
      <c r="A1200" t="s">
        <v>1357</v>
      </c>
      <c r="B1200" t="s">
        <v>1317</v>
      </c>
      <c r="C1200">
        <v>57.344000000000001</v>
      </c>
      <c r="D1200">
        <v>-5.5540000000000003</v>
      </c>
      <c r="F1200">
        <v>13</v>
      </c>
    </row>
    <row r="1201" spans="1:6">
      <c r="A1201" t="s">
        <v>1358</v>
      </c>
      <c r="B1201" t="s">
        <v>1317</v>
      </c>
      <c r="C1201">
        <v>57.430999999999997</v>
      </c>
      <c r="D1201">
        <v>-5.6159999999999997</v>
      </c>
      <c r="F1201">
        <v>13</v>
      </c>
    </row>
    <row r="1202" spans="1:6">
      <c r="A1202" t="s">
        <v>1359</v>
      </c>
      <c r="B1202" t="s">
        <v>1317</v>
      </c>
      <c r="C1202">
        <v>57.459000000000003</v>
      </c>
      <c r="D1202">
        <v>-6.6109999999999998</v>
      </c>
      <c r="F1202">
        <v>16</v>
      </c>
    </row>
    <row r="1203" spans="1:6">
      <c r="A1203" t="s">
        <v>1360</v>
      </c>
      <c r="B1203" t="s">
        <v>1317</v>
      </c>
      <c r="C1203">
        <v>57.366</v>
      </c>
      <c r="D1203">
        <v>-6.4290000000000003</v>
      </c>
      <c r="F1203">
        <v>16</v>
      </c>
    </row>
    <row r="1204" spans="1:6">
      <c r="A1204" t="s">
        <v>1361</v>
      </c>
      <c r="B1204" t="s">
        <v>1317</v>
      </c>
      <c r="C1204">
        <v>57.526000000000003</v>
      </c>
      <c r="D1204">
        <v>-4.4580000000000002</v>
      </c>
      <c r="F1204">
        <v>13</v>
      </c>
    </row>
    <row r="1205" spans="1:6">
      <c r="A1205" t="s">
        <v>1362</v>
      </c>
      <c r="B1205" t="s">
        <v>1317</v>
      </c>
      <c r="C1205">
        <v>57.323</v>
      </c>
      <c r="D1205">
        <v>-4.5049999999999999</v>
      </c>
      <c r="F1205">
        <v>13</v>
      </c>
    </row>
    <row r="1206" spans="1:6">
      <c r="A1206" t="s">
        <v>1363</v>
      </c>
      <c r="B1206" t="s">
        <v>1317</v>
      </c>
      <c r="C1206">
        <v>57.584000000000003</v>
      </c>
      <c r="D1206">
        <v>-4.3840000000000003</v>
      </c>
      <c r="F1206">
        <v>13</v>
      </c>
    </row>
    <row r="1207" spans="1:6">
      <c r="A1207" t="s">
        <v>1364</v>
      </c>
      <c r="B1207" t="s">
        <v>1317</v>
      </c>
      <c r="C1207">
        <v>57.554000000000002</v>
      </c>
      <c r="D1207">
        <v>-4.2649999999999997</v>
      </c>
      <c r="F1207">
        <v>13</v>
      </c>
    </row>
    <row r="1208" spans="1:6">
      <c r="A1208" t="s">
        <v>1365</v>
      </c>
      <c r="B1208" t="s">
        <v>1317</v>
      </c>
      <c r="C1208">
        <v>57.569000000000003</v>
      </c>
      <c r="D1208">
        <v>-4.1769999999999996</v>
      </c>
      <c r="F1208">
        <v>13</v>
      </c>
    </row>
    <row r="1209" spans="1:6">
      <c r="A1209" t="s">
        <v>1366</v>
      </c>
      <c r="B1209" t="s">
        <v>1367</v>
      </c>
      <c r="C1209">
        <v>55.595999999999997</v>
      </c>
      <c r="D1209">
        <v>-4.4960000000000004</v>
      </c>
      <c r="F1209">
        <v>10</v>
      </c>
    </row>
    <row r="1210" spans="1:6">
      <c r="A1210" t="s">
        <v>1368</v>
      </c>
      <c r="B1210" t="s">
        <v>1367</v>
      </c>
      <c r="C1210">
        <v>55.548999999999999</v>
      </c>
      <c r="D1210">
        <v>-4.6479999999999997</v>
      </c>
      <c r="F1210">
        <v>10</v>
      </c>
    </row>
    <row r="1211" spans="1:6">
      <c r="A1211" t="s">
        <v>1369</v>
      </c>
      <c r="B1211" t="s">
        <v>1367</v>
      </c>
      <c r="C1211">
        <v>55.618000000000002</v>
      </c>
      <c r="D1211">
        <v>-4.6260000000000003</v>
      </c>
      <c r="F1211">
        <v>10</v>
      </c>
    </row>
    <row r="1212" spans="1:6">
      <c r="A1212" t="s">
        <v>1370</v>
      </c>
      <c r="B1212" t="s">
        <v>1367</v>
      </c>
      <c r="C1212">
        <v>55.619</v>
      </c>
      <c r="D1212">
        <v>-4.6639999999999997</v>
      </c>
      <c r="F1212">
        <v>10</v>
      </c>
    </row>
    <row r="1213" spans="1:6">
      <c r="A1213" t="s">
        <v>1371</v>
      </c>
      <c r="B1213" t="s">
        <v>1367</v>
      </c>
      <c r="C1213">
        <v>55.655000000000001</v>
      </c>
      <c r="D1213">
        <v>-4.6989999999999998</v>
      </c>
      <c r="F1213">
        <v>10</v>
      </c>
    </row>
    <row r="1214" spans="1:6">
      <c r="A1214" t="s">
        <v>1372</v>
      </c>
      <c r="B1214" t="s">
        <v>1367</v>
      </c>
      <c r="C1214">
        <v>55.74</v>
      </c>
      <c r="D1214">
        <v>-4.6710000000000003</v>
      </c>
      <c r="F1214">
        <v>10</v>
      </c>
    </row>
    <row r="1215" spans="1:6">
      <c r="A1215" t="s">
        <v>1373</v>
      </c>
      <c r="B1215" t="s">
        <v>1367</v>
      </c>
      <c r="C1215">
        <v>55.747999999999998</v>
      </c>
      <c r="D1215">
        <v>-4.625</v>
      </c>
      <c r="F1215">
        <v>10</v>
      </c>
    </row>
    <row r="1216" spans="1:6">
      <c r="A1216" t="s">
        <v>1374</v>
      </c>
      <c r="B1216" t="s">
        <v>1367</v>
      </c>
      <c r="C1216">
        <v>55.606999999999999</v>
      </c>
      <c r="D1216">
        <v>-4.33</v>
      </c>
      <c r="F1216">
        <v>10</v>
      </c>
    </row>
    <row r="1217" spans="1:6">
      <c r="A1217" t="s">
        <v>1375</v>
      </c>
      <c r="B1217" t="s">
        <v>1367</v>
      </c>
      <c r="C1217">
        <v>55.610999999999997</v>
      </c>
      <c r="D1217">
        <v>-4.282</v>
      </c>
      <c r="F1217">
        <v>10</v>
      </c>
    </row>
    <row r="1218" spans="1:6">
      <c r="A1218" t="s">
        <v>1376</v>
      </c>
      <c r="B1218" t="s">
        <v>1367</v>
      </c>
      <c r="C1218">
        <v>55.451000000000001</v>
      </c>
      <c r="D1218">
        <v>-4.2389999999999999</v>
      </c>
      <c r="F1218">
        <v>10</v>
      </c>
    </row>
    <row r="1219" spans="1:6">
      <c r="A1219" t="s">
        <v>1377</v>
      </c>
      <c r="B1219" t="s">
        <v>1367</v>
      </c>
      <c r="C1219">
        <v>55.345999999999997</v>
      </c>
      <c r="D1219">
        <v>-4.6669999999999998</v>
      </c>
      <c r="F1219">
        <v>10</v>
      </c>
    </row>
    <row r="1220" spans="1:6">
      <c r="A1220" t="s">
        <v>1378</v>
      </c>
      <c r="B1220" t="s">
        <v>1367</v>
      </c>
      <c r="C1220">
        <v>55.595999999999997</v>
      </c>
      <c r="D1220">
        <v>-4.5629999999999997</v>
      </c>
      <c r="F1220">
        <v>10</v>
      </c>
    </row>
    <row r="1221" spans="1:6">
      <c r="A1221" t="s">
        <v>1379</v>
      </c>
      <c r="B1221" t="s">
        <v>1367</v>
      </c>
      <c r="C1221">
        <v>55.640999999999998</v>
      </c>
      <c r="D1221">
        <v>-4.7510000000000003</v>
      </c>
      <c r="F1221">
        <v>10</v>
      </c>
    </row>
    <row r="1222" spans="1:6">
      <c r="A1222" t="s">
        <v>1380</v>
      </c>
      <c r="B1222" t="s">
        <v>1367</v>
      </c>
      <c r="C1222">
        <v>55.640999999999998</v>
      </c>
      <c r="D1222">
        <v>-4.7830000000000004</v>
      </c>
      <c r="F1222">
        <v>10</v>
      </c>
    </row>
    <row r="1223" spans="1:6">
      <c r="A1223" t="s">
        <v>1381</v>
      </c>
      <c r="B1223" t="s">
        <v>1367</v>
      </c>
      <c r="C1223">
        <v>55.65</v>
      </c>
      <c r="D1223">
        <v>-4.8070000000000004</v>
      </c>
      <c r="F1223">
        <v>10</v>
      </c>
    </row>
    <row r="1224" spans="1:6">
      <c r="A1224" t="s">
        <v>1382</v>
      </c>
      <c r="B1224" t="s">
        <v>1367</v>
      </c>
      <c r="C1224">
        <v>55.691000000000003</v>
      </c>
      <c r="D1224">
        <v>-4.8550000000000004</v>
      </c>
      <c r="F1224">
        <v>10</v>
      </c>
    </row>
    <row r="1225" spans="1:6">
      <c r="A1225" t="s">
        <v>1383</v>
      </c>
      <c r="B1225" t="s">
        <v>1367</v>
      </c>
      <c r="C1225">
        <v>55.71</v>
      </c>
      <c r="D1225">
        <v>-4.7149999999999999</v>
      </c>
      <c r="F1225">
        <v>10</v>
      </c>
    </row>
    <row r="1226" spans="1:6">
      <c r="A1226" t="s">
        <v>1384</v>
      </c>
      <c r="B1226" t="s">
        <v>1367</v>
      </c>
      <c r="C1226">
        <v>55.753</v>
      </c>
      <c r="D1226">
        <v>-4.6879999999999997</v>
      </c>
      <c r="F1226">
        <v>10</v>
      </c>
    </row>
    <row r="1227" spans="1:6">
      <c r="A1227" t="s">
        <v>1385</v>
      </c>
      <c r="B1227" t="s">
        <v>1367</v>
      </c>
      <c r="C1227">
        <v>55.219000000000001</v>
      </c>
      <c r="D1227">
        <v>-4.8339999999999996</v>
      </c>
      <c r="F1227">
        <v>10</v>
      </c>
    </row>
    <row r="1228" spans="1:6">
      <c r="A1228" t="s">
        <v>68</v>
      </c>
      <c r="B1228" t="s">
        <v>1367</v>
      </c>
      <c r="C1228">
        <v>55.539000000000001</v>
      </c>
      <c r="D1228">
        <v>-5.1719999999999997</v>
      </c>
      <c r="F1228">
        <v>17</v>
      </c>
    </row>
    <row r="1229" spans="1:6">
      <c r="A1229" t="s">
        <v>1386</v>
      </c>
      <c r="B1229" t="s">
        <v>1367</v>
      </c>
      <c r="C1229">
        <v>55.755000000000003</v>
      </c>
      <c r="D1229">
        <v>-4.9240000000000004</v>
      </c>
      <c r="F1229">
        <v>16</v>
      </c>
    </row>
    <row r="1230" spans="1:6">
      <c r="A1230" t="s">
        <v>1387</v>
      </c>
      <c r="B1230" t="s">
        <v>1367</v>
      </c>
      <c r="C1230">
        <v>55.756999999999998</v>
      </c>
      <c r="D1230">
        <v>-4.8529999999999998</v>
      </c>
      <c r="F1230">
        <v>10</v>
      </c>
    </row>
    <row r="1231" spans="1:6">
      <c r="A1231" t="s">
        <v>1388</v>
      </c>
      <c r="B1231" t="s">
        <v>1367</v>
      </c>
      <c r="C1231">
        <v>55.643999999999998</v>
      </c>
      <c r="D1231">
        <v>-4.4950000000000001</v>
      </c>
      <c r="F1231">
        <v>10</v>
      </c>
    </row>
    <row r="1232" spans="1:6">
      <c r="A1232" t="s">
        <v>1389</v>
      </c>
      <c r="B1232" t="s">
        <v>1367</v>
      </c>
      <c r="C1232">
        <v>55.796999999999997</v>
      </c>
      <c r="D1232">
        <v>-4.8620000000000001</v>
      </c>
      <c r="F1232">
        <v>10</v>
      </c>
    </row>
    <row r="1233" spans="1:6">
      <c r="A1233" t="s">
        <v>1390</v>
      </c>
      <c r="B1233" t="s">
        <v>1367</v>
      </c>
      <c r="C1233">
        <v>55.598999999999997</v>
      </c>
      <c r="D1233">
        <v>-4.3819999999999997</v>
      </c>
      <c r="F1233">
        <v>10</v>
      </c>
    </row>
    <row r="1234" spans="1:6">
      <c r="A1234" t="s">
        <v>1391</v>
      </c>
      <c r="B1234" t="s">
        <v>1367</v>
      </c>
      <c r="C1234">
        <v>55.51</v>
      </c>
      <c r="D1234">
        <v>-4.3860000000000001</v>
      </c>
      <c r="F1234">
        <v>10</v>
      </c>
    </row>
    <row r="1235" spans="1:6">
      <c r="A1235" t="s">
        <v>1392</v>
      </c>
      <c r="B1235" t="s">
        <v>1367</v>
      </c>
      <c r="C1235">
        <v>55.414999999999999</v>
      </c>
      <c r="D1235">
        <v>-4.5049999999999999</v>
      </c>
      <c r="F1235">
        <v>10</v>
      </c>
    </row>
    <row r="1236" spans="1:6">
      <c r="A1236" t="s">
        <v>1393</v>
      </c>
      <c r="B1236" t="s">
        <v>1367</v>
      </c>
      <c r="C1236">
        <v>55.448</v>
      </c>
      <c r="D1236">
        <v>-4.6280000000000001</v>
      </c>
      <c r="F1236">
        <v>10</v>
      </c>
    </row>
    <row r="1237" spans="1:6">
      <c r="A1237" t="s">
        <v>1394</v>
      </c>
      <c r="B1237" t="s">
        <v>1367</v>
      </c>
      <c r="C1237">
        <v>55.472000000000001</v>
      </c>
      <c r="D1237">
        <v>-4.6120000000000001</v>
      </c>
      <c r="F1237">
        <v>10</v>
      </c>
    </row>
    <row r="1238" spans="1:6">
      <c r="A1238" t="s">
        <v>1395</v>
      </c>
      <c r="B1238" t="s">
        <v>1367</v>
      </c>
      <c r="C1238">
        <v>55.497</v>
      </c>
      <c r="D1238">
        <v>-4.6040000000000001</v>
      </c>
      <c r="F1238">
        <v>10</v>
      </c>
    </row>
    <row r="1239" spans="1:6">
      <c r="A1239" t="s">
        <v>1396</v>
      </c>
      <c r="B1239" t="s">
        <v>1397</v>
      </c>
      <c r="C1239">
        <v>51.406999999999996</v>
      </c>
      <c r="D1239">
        <v>-0.29699999999999999</v>
      </c>
      <c r="F1239">
        <v>5</v>
      </c>
    </row>
    <row r="1240" spans="1:6">
      <c r="A1240" t="s">
        <v>1398</v>
      </c>
      <c r="B1240" t="s">
        <v>1397</v>
      </c>
      <c r="C1240">
        <v>51.368000000000002</v>
      </c>
      <c r="D1240">
        <v>-0.35399999999999998</v>
      </c>
      <c r="F1240">
        <v>5</v>
      </c>
    </row>
    <row r="1241" spans="1:6">
      <c r="A1241" t="s">
        <v>1399</v>
      </c>
      <c r="B1241" t="s">
        <v>1397</v>
      </c>
      <c r="C1241">
        <v>51.328000000000003</v>
      </c>
      <c r="D1241">
        <v>-0.40200000000000002</v>
      </c>
      <c r="F1241">
        <v>5</v>
      </c>
    </row>
    <row r="1242" spans="1:6">
      <c r="A1242" t="s">
        <v>1400</v>
      </c>
      <c r="B1242" t="s">
        <v>1397</v>
      </c>
      <c r="C1242">
        <v>51.377000000000002</v>
      </c>
      <c r="D1242">
        <v>-0.40699999999999997</v>
      </c>
      <c r="F1242">
        <v>5</v>
      </c>
    </row>
    <row r="1243" spans="1:6">
      <c r="A1243" t="s">
        <v>1401</v>
      </c>
      <c r="B1243" t="s">
        <v>1397</v>
      </c>
      <c r="C1243">
        <v>51.368000000000002</v>
      </c>
      <c r="D1243">
        <v>-0.44900000000000001</v>
      </c>
      <c r="F1243">
        <v>5</v>
      </c>
    </row>
    <row r="1244" spans="1:6">
      <c r="A1244" t="s">
        <v>1402</v>
      </c>
      <c r="B1244" t="s">
        <v>1397</v>
      </c>
      <c r="C1244">
        <v>51.338999999999999</v>
      </c>
      <c r="D1244">
        <v>-0.48599999999999999</v>
      </c>
      <c r="F1244">
        <v>5</v>
      </c>
    </row>
    <row r="1245" spans="1:6">
      <c r="A1245" t="s">
        <v>1403</v>
      </c>
      <c r="B1245" t="s">
        <v>1397</v>
      </c>
      <c r="C1245">
        <v>51.363</v>
      </c>
      <c r="D1245">
        <v>-0.49399999999999999</v>
      </c>
      <c r="F1245">
        <v>5</v>
      </c>
    </row>
    <row r="1246" spans="1:6">
      <c r="A1246" t="s">
        <v>1404</v>
      </c>
      <c r="B1246" t="s">
        <v>1397</v>
      </c>
      <c r="C1246">
        <v>51.383000000000003</v>
      </c>
      <c r="D1246">
        <v>-0.51400000000000001</v>
      </c>
      <c r="F1246">
        <v>5</v>
      </c>
    </row>
    <row r="1247" spans="1:6">
      <c r="A1247" t="s">
        <v>1405</v>
      </c>
      <c r="B1247" t="s">
        <v>1397</v>
      </c>
      <c r="C1247">
        <v>51.341000000000001</v>
      </c>
      <c r="D1247">
        <v>-0.248</v>
      </c>
      <c r="F1247">
        <v>5</v>
      </c>
    </row>
    <row r="1248" spans="1:6">
      <c r="A1248" t="s">
        <v>1406</v>
      </c>
      <c r="B1248" t="s">
        <v>1397</v>
      </c>
      <c r="C1248">
        <v>51.317</v>
      </c>
      <c r="D1248">
        <v>-0.26200000000000001</v>
      </c>
      <c r="F1248">
        <v>5</v>
      </c>
    </row>
    <row r="1249" spans="1:6">
      <c r="A1249" t="s">
        <v>1407</v>
      </c>
      <c r="B1249" t="s">
        <v>1397</v>
      </c>
      <c r="C1249">
        <v>51.350999999999999</v>
      </c>
      <c r="D1249">
        <v>-0.26700000000000002</v>
      </c>
      <c r="F1249">
        <v>5</v>
      </c>
    </row>
    <row r="1250" spans="1:6">
      <c r="A1250" t="s">
        <v>1408</v>
      </c>
      <c r="B1250" t="s">
        <v>1397</v>
      </c>
      <c r="C1250">
        <v>51.415999999999997</v>
      </c>
      <c r="D1250">
        <v>-0.28899999999999998</v>
      </c>
      <c r="F1250">
        <v>5</v>
      </c>
    </row>
    <row r="1251" spans="1:6">
      <c r="A1251" t="s">
        <v>1409</v>
      </c>
      <c r="B1251" t="s">
        <v>1397</v>
      </c>
      <c r="C1251">
        <v>51.286000000000001</v>
      </c>
      <c r="D1251">
        <v>-0.23</v>
      </c>
      <c r="F1251">
        <v>5</v>
      </c>
    </row>
    <row r="1252" spans="1:6">
      <c r="A1252" t="s">
        <v>1410</v>
      </c>
      <c r="B1252" t="s">
        <v>1397</v>
      </c>
      <c r="C1252">
        <v>51.311</v>
      </c>
      <c r="D1252">
        <v>-0.30099999999999999</v>
      </c>
      <c r="F1252">
        <v>5</v>
      </c>
    </row>
    <row r="1253" spans="1:6">
      <c r="A1253" t="s">
        <v>1411</v>
      </c>
      <c r="B1253" t="s">
        <v>1397</v>
      </c>
      <c r="C1253">
        <v>51.301000000000002</v>
      </c>
      <c r="D1253">
        <v>-0.33700000000000002</v>
      </c>
      <c r="F1253">
        <v>5</v>
      </c>
    </row>
    <row r="1254" spans="1:6">
      <c r="A1254" t="s">
        <v>1412</v>
      </c>
      <c r="B1254" t="s">
        <v>1397</v>
      </c>
      <c r="C1254">
        <v>51.280999999999999</v>
      </c>
      <c r="D1254">
        <v>-0.37</v>
      </c>
      <c r="F1254">
        <v>5</v>
      </c>
    </row>
    <row r="1255" spans="1:6">
      <c r="A1255" t="s">
        <v>1413</v>
      </c>
      <c r="B1255" t="s">
        <v>1397</v>
      </c>
      <c r="C1255">
        <v>51.268999999999998</v>
      </c>
      <c r="D1255">
        <v>-0.42899999999999999</v>
      </c>
      <c r="F1255">
        <v>5</v>
      </c>
    </row>
    <row r="1256" spans="1:6">
      <c r="A1256" t="s">
        <v>1414</v>
      </c>
      <c r="B1256" t="s">
        <v>1397</v>
      </c>
      <c r="C1256">
        <v>51.399000000000001</v>
      </c>
      <c r="D1256">
        <v>-0.25600000000000001</v>
      </c>
      <c r="F1256">
        <v>5</v>
      </c>
    </row>
    <row r="1257" spans="1:6">
      <c r="A1257" t="s">
        <v>1415</v>
      </c>
      <c r="B1257" t="s">
        <v>1397</v>
      </c>
      <c r="C1257">
        <v>51.378</v>
      </c>
      <c r="D1257">
        <v>-0.24199999999999999</v>
      </c>
      <c r="F1257">
        <v>5</v>
      </c>
    </row>
    <row r="1258" spans="1:6">
      <c r="A1258" t="s">
        <v>1416</v>
      </c>
      <c r="B1258" t="s">
        <v>1397</v>
      </c>
      <c r="C1258">
        <v>51.392000000000003</v>
      </c>
      <c r="D1258">
        <v>-0.28599999999999998</v>
      </c>
      <c r="F1258">
        <v>5</v>
      </c>
    </row>
    <row r="1259" spans="1:6">
      <c r="A1259" t="s">
        <v>1417</v>
      </c>
      <c r="B1259" t="s">
        <v>1397</v>
      </c>
      <c r="C1259">
        <v>51.389000000000003</v>
      </c>
      <c r="D1259">
        <v>-0.29899999999999999</v>
      </c>
      <c r="F1259">
        <v>5</v>
      </c>
    </row>
    <row r="1260" spans="1:6">
      <c r="A1260" t="s">
        <v>1418</v>
      </c>
      <c r="B1260" t="s">
        <v>1397</v>
      </c>
      <c r="C1260">
        <v>51.389000000000003</v>
      </c>
      <c r="D1260">
        <v>-0.32800000000000001</v>
      </c>
      <c r="F1260">
        <v>5</v>
      </c>
    </row>
    <row r="1261" spans="1:6">
      <c r="A1261" t="s">
        <v>1419</v>
      </c>
      <c r="B1261" t="s">
        <v>1397</v>
      </c>
      <c r="C1261">
        <v>51.401000000000003</v>
      </c>
      <c r="D1261">
        <v>-0.36299999999999999</v>
      </c>
      <c r="F1261">
        <v>5</v>
      </c>
    </row>
    <row r="1262" spans="1:6">
      <c r="A1262" t="s">
        <v>1420</v>
      </c>
      <c r="B1262" t="s">
        <v>1397</v>
      </c>
      <c r="C1262">
        <v>51.363999999999997</v>
      </c>
      <c r="D1262">
        <v>-0.30099999999999999</v>
      </c>
      <c r="F1262">
        <v>5</v>
      </c>
    </row>
    <row r="1263" spans="1:6">
      <c r="A1263" t="s">
        <v>1421</v>
      </c>
      <c r="B1263" t="s">
        <v>1422</v>
      </c>
      <c r="C1263">
        <v>58.457999999999998</v>
      </c>
      <c r="D1263">
        <v>-3.121</v>
      </c>
      <c r="F1263">
        <v>14</v>
      </c>
    </row>
    <row r="1264" spans="1:6">
      <c r="A1264" t="s">
        <v>1423</v>
      </c>
      <c r="B1264" t="s">
        <v>1422</v>
      </c>
      <c r="C1264">
        <v>57.975000000000001</v>
      </c>
      <c r="D1264">
        <v>-3.9750000000000001</v>
      </c>
      <c r="F1264">
        <v>14</v>
      </c>
    </row>
    <row r="1265" spans="1:6">
      <c r="A1265" t="s">
        <v>1424</v>
      </c>
      <c r="B1265" t="s">
        <v>1422</v>
      </c>
      <c r="C1265">
        <v>58.305</v>
      </c>
      <c r="D1265">
        <v>-4.13</v>
      </c>
      <c r="F1265">
        <v>14</v>
      </c>
    </row>
    <row r="1266" spans="1:6">
      <c r="A1266" t="s">
        <v>1425</v>
      </c>
      <c r="B1266" t="s">
        <v>1422</v>
      </c>
      <c r="C1266">
        <v>58.506</v>
      </c>
      <c r="D1266">
        <v>-3.4910000000000001</v>
      </c>
      <c r="F1266">
        <v>14</v>
      </c>
    </row>
    <row r="1267" spans="1:6">
      <c r="A1267" t="s">
        <v>1426</v>
      </c>
      <c r="B1267" t="s">
        <v>1422</v>
      </c>
      <c r="C1267">
        <v>58.454999999999998</v>
      </c>
      <c r="D1267">
        <v>-3.895</v>
      </c>
      <c r="F1267">
        <v>14</v>
      </c>
    </row>
    <row r="1268" spans="1:6">
      <c r="A1268" t="s">
        <v>1427</v>
      </c>
      <c r="B1268" t="s">
        <v>1422</v>
      </c>
      <c r="C1268">
        <v>58.588999999999999</v>
      </c>
      <c r="D1268">
        <v>-3.556</v>
      </c>
      <c r="F1268">
        <v>14</v>
      </c>
    </row>
    <row r="1269" spans="1:6">
      <c r="A1269" t="s">
        <v>1428</v>
      </c>
      <c r="B1269" t="s">
        <v>1422</v>
      </c>
      <c r="C1269">
        <v>58.981000000000002</v>
      </c>
      <c r="D1269">
        <v>-2.9590000000000001</v>
      </c>
      <c r="F1269">
        <v>18</v>
      </c>
    </row>
    <row r="1270" spans="1:6">
      <c r="A1270" t="s">
        <v>1429</v>
      </c>
      <c r="B1270" t="s">
        <v>1422</v>
      </c>
      <c r="C1270">
        <v>58.96</v>
      </c>
      <c r="D1270">
        <v>-3.274</v>
      </c>
      <c r="F1270">
        <v>18</v>
      </c>
    </row>
    <row r="1271" spans="1:6">
      <c r="A1271" t="s">
        <v>1430</v>
      </c>
      <c r="B1271" t="s">
        <v>1422</v>
      </c>
      <c r="C1271">
        <v>59.042000000000002</v>
      </c>
      <c r="D1271">
        <v>-3.0030000000000001</v>
      </c>
      <c r="F1271">
        <v>18</v>
      </c>
    </row>
    <row r="1272" spans="1:6">
      <c r="A1272" t="s">
        <v>1431</v>
      </c>
      <c r="B1272" t="s">
        <v>1422</v>
      </c>
      <c r="C1272">
        <v>58.348999999999997</v>
      </c>
      <c r="D1272">
        <v>-3.1629999999999998</v>
      </c>
      <c r="F1272">
        <v>14</v>
      </c>
    </row>
    <row r="1273" spans="1:6">
      <c r="A1273" t="s">
        <v>1432</v>
      </c>
      <c r="B1273" t="s">
        <v>1422</v>
      </c>
      <c r="C1273">
        <v>58.308</v>
      </c>
      <c r="D1273">
        <v>-3.2789999999999999</v>
      </c>
      <c r="F1273">
        <v>14</v>
      </c>
    </row>
    <row r="1274" spans="1:6">
      <c r="A1274" t="s">
        <v>1433</v>
      </c>
      <c r="B1274" t="s">
        <v>1422</v>
      </c>
      <c r="C1274">
        <v>58.286999999999999</v>
      </c>
      <c r="D1274">
        <v>-3.3820000000000001</v>
      </c>
      <c r="F1274">
        <v>14</v>
      </c>
    </row>
    <row r="1275" spans="1:6">
      <c r="A1275" t="s">
        <v>1434</v>
      </c>
      <c r="B1275" t="s">
        <v>1422</v>
      </c>
      <c r="C1275">
        <v>58.249000000000002</v>
      </c>
      <c r="D1275">
        <v>-3.4420000000000002</v>
      </c>
      <c r="F1275">
        <v>14</v>
      </c>
    </row>
    <row r="1276" spans="1:6">
      <c r="A1276" t="s">
        <v>1435</v>
      </c>
      <c r="B1276" t="s">
        <v>1422</v>
      </c>
      <c r="C1276">
        <v>58.186999999999998</v>
      </c>
      <c r="D1276">
        <v>-3.5</v>
      </c>
      <c r="F1276">
        <v>14</v>
      </c>
    </row>
    <row r="1277" spans="1:6">
      <c r="A1277" t="s">
        <v>1436</v>
      </c>
      <c r="B1277" t="s">
        <v>1422</v>
      </c>
      <c r="C1277">
        <v>58.116</v>
      </c>
      <c r="D1277">
        <v>-3.6640000000000001</v>
      </c>
      <c r="F1277">
        <v>14</v>
      </c>
    </row>
    <row r="1278" spans="1:6">
      <c r="A1278" t="s">
        <v>1437</v>
      </c>
      <c r="B1278" t="s">
        <v>1422</v>
      </c>
      <c r="C1278">
        <v>58.014000000000003</v>
      </c>
      <c r="D1278">
        <v>-3.8580000000000001</v>
      </c>
      <c r="F1278">
        <v>14</v>
      </c>
    </row>
    <row r="1279" spans="1:6">
      <c r="A1279" t="s">
        <v>1438</v>
      </c>
      <c r="B1279" t="s">
        <v>1439</v>
      </c>
      <c r="C1279">
        <v>56.128</v>
      </c>
      <c r="D1279">
        <v>-3.137</v>
      </c>
      <c r="F1279">
        <v>11</v>
      </c>
    </row>
    <row r="1280" spans="1:6">
      <c r="A1280" t="s">
        <v>1440</v>
      </c>
      <c r="B1280" t="s">
        <v>1439</v>
      </c>
      <c r="C1280">
        <v>56.231000000000002</v>
      </c>
      <c r="D1280">
        <v>-2.7</v>
      </c>
      <c r="F1280">
        <v>11</v>
      </c>
    </row>
    <row r="1281" spans="1:6">
      <c r="A1281" t="s">
        <v>1441</v>
      </c>
      <c r="B1281" t="s">
        <v>1439</v>
      </c>
      <c r="C1281">
        <v>56.046999999999997</v>
      </c>
      <c r="D1281">
        <v>-3.415</v>
      </c>
      <c r="F1281">
        <v>11</v>
      </c>
    </row>
    <row r="1282" spans="1:6">
      <c r="A1282" t="s">
        <v>1442</v>
      </c>
      <c r="B1282" t="s">
        <v>1439</v>
      </c>
      <c r="C1282">
        <v>56.076999999999998</v>
      </c>
      <c r="D1282">
        <v>-3.492</v>
      </c>
      <c r="F1282">
        <v>11</v>
      </c>
    </row>
    <row r="1283" spans="1:6">
      <c r="A1283" t="s">
        <v>1443</v>
      </c>
      <c r="B1283" t="s">
        <v>1439</v>
      </c>
      <c r="C1283">
        <v>56.207999999999998</v>
      </c>
      <c r="D1283">
        <v>-3.4319999999999999</v>
      </c>
      <c r="F1283">
        <v>11</v>
      </c>
    </row>
    <row r="1284" spans="1:6">
      <c r="A1284" t="s">
        <v>1444</v>
      </c>
      <c r="B1284" t="s">
        <v>1439</v>
      </c>
      <c r="C1284">
        <v>56.31</v>
      </c>
      <c r="D1284">
        <v>-3.2389999999999999</v>
      </c>
      <c r="F1284">
        <v>11</v>
      </c>
    </row>
    <row r="1285" spans="1:6">
      <c r="A1285" t="s">
        <v>1445</v>
      </c>
      <c r="B1285" t="s">
        <v>1439</v>
      </c>
      <c r="C1285">
        <v>56.3</v>
      </c>
      <c r="D1285">
        <v>-3.0510000000000002</v>
      </c>
      <c r="F1285">
        <v>11</v>
      </c>
    </row>
    <row r="1286" spans="1:6">
      <c r="A1286" t="s">
        <v>1446</v>
      </c>
      <c r="B1286" t="s">
        <v>1439</v>
      </c>
      <c r="C1286">
        <v>56.341999999999999</v>
      </c>
      <c r="D1286">
        <v>-2.819</v>
      </c>
      <c r="F1286">
        <v>11</v>
      </c>
    </row>
    <row r="1287" spans="1:6">
      <c r="A1287" t="s">
        <v>1447</v>
      </c>
      <c r="B1287" t="s">
        <v>1439</v>
      </c>
      <c r="C1287">
        <v>56.122999999999998</v>
      </c>
      <c r="D1287">
        <v>-3.1819999999999999</v>
      </c>
      <c r="F1287">
        <v>11</v>
      </c>
    </row>
    <row r="1288" spans="1:6">
      <c r="A1288" t="s">
        <v>1448</v>
      </c>
      <c r="B1288" t="s">
        <v>1439</v>
      </c>
      <c r="C1288">
        <v>56.064</v>
      </c>
      <c r="D1288">
        <v>-3.23</v>
      </c>
      <c r="F1288">
        <v>11</v>
      </c>
    </row>
    <row r="1289" spans="1:6">
      <c r="A1289" t="s">
        <v>1449</v>
      </c>
      <c r="B1289" t="s">
        <v>1439</v>
      </c>
      <c r="C1289">
        <v>56.115000000000002</v>
      </c>
      <c r="D1289">
        <v>-3.3610000000000002</v>
      </c>
      <c r="F1289">
        <v>11</v>
      </c>
    </row>
    <row r="1290" spans="1:6">
      <c r="A1290" t="s">
        <v>1450</v>
      </c>
      <c r="B1290" t="s">
        <v>1439</v>
      </c>
      <c r="C1290">
        <v>56.145000000000003</v>
      </c>
      <c r="D1290">
        <v>-3.294</v>
      </c>
      <c r="F1290">
        <v>11</v>
      </c>
    </row>
    <row r="1291" spans="1:6">
      <c r="A1291" t="s">
        <v>1451</v>
      </c>
      <c r="B1291" t="s">
        <v>1439</v>
      </c>
      <c r="C1291">
        <v>56.197000000000003</v>
      </c>
      <c r="D1291">
        <v>-3.1970000000000001</v>
      </c>
      <c r="F1291">
        <v>11</v>
      </c>
    </row>
    <row r="1292" spans="1:6">
      <c r="A1292" t="s">
        <v>1452</v>
      </c>
      <c r="B1292" t="s">
        <v>1439</v>
      </c>
      <c r="C1292">
        <v>56.197000000000003</v>
      </c>
      <c r="D1292">
        <v>-3.1539999999999999</v>
      </c>
      <c r="F1292">
        <v>11</v>
      </c>
    </row>
    <row r="1293" spans="1:6">
      <c r="A1293" t="s">
        <v>1453</v>
      </c>
      <c r="B1293" t="s">
        <v>1439</v>
      </c>
      <c r="C1293">
        <v>56.197000000000003</v>
      </c>
      <c r="D1293">
        <v>-3.0110000000000001</v>
      </c>
      <c r="F1293">
        <v>11</v>
      </c>
    </row>
    <row r="1294" spans="1:6">
      <c r="A1294" t="s">
        <v>1454</v>
      </c>
      <c r="B1294" t="s">
        <v>1439</v>
      </c>
      <c r="C1294">
        <v>56.21</v>
      </c>
      <c r="D1294">
        <v>-2.8330000000000002</v>
      </c>
      <c r="F1294">
        <v>11</v>
      </c>
    </row>
    <row r="1295" spans="1:6">
      <c r="A1295" t="s">
        <v>1455</v>
      </c>
      <c r="B1295" t="s">
        <v>1456</v>
      </c>
      <c r="C1295">
        <v>53.402000000000001</v>
      </c>
      <c r="D1295">
        <v>-2.9790000000000001</v>
      </c>
      <c r="F1295">
        <v>2</v>
      </c>
    </row>
    <row r="1296" spans="1:6">
      <c r="A1296" t="s">
        <v>1457</v>
      </c>
      <c r="B1296" t="s">
        <v>1456</v>
      </c>
      <c r="C1296">
        <v>53.473999999999997</v>
      </c>
      <c r="D1296">
        <v>-2.9260000000000002</v>
      </c>
      <c r="F1296">
        <v>2</v>
      </c>
    </row>
    <row r="1297" spans="1:6">
      <c r="A1297" t="s">
        <v>1458</v>
      </c>
      <c r="B1297" t="s">
        <v>1456</v>
      </c>
      <c r="C1297">
        <v>53.448</v>
      </c>
      <c r="D1297">
        <v>-2.9140000000000001</v>
      </c>
      <c r="F1297">
        <v>2</v>
      </c>
    </row>
    <row r="1298" spans="1:6">
      <c r="A1298" t="s">
        <v>1459</v>
      </c>
      <c r="B1298" t="s">
        <v>1456</v>
      </c>
      <c r="C1298">
        <v>53.435000000000002</v>
      </c>
      <c r="D1298">
        <v>-2.895</v>
      </c>
      <c r="F1298">
        <v>2</v>
      </c>
    </row>
    <row r="1299" spans="1:6">
      <c r="A1299" t="s">
        <v>1460</v>
      </c>
      <c r="B1299" t="s">
        <v>1456</v>
      </c>
      <c r="C1299">
        <v>53.417000000000002</v>
      </c>
      <c r="D1299">
        <v>-2.919</v>
      </c>
      <c r="F1299">
        <v>2</v>
      </c>
    </row>
    <row r="1300" spans="1:6">
      <c r="A1300" t="s">
        <v>1461</v>
      </c>
      <c r="B1300" t="s">
        <v>1456</v>
      </c>
      <c r="C1300">
        <v>53.417999999999999</v>
      </c>
      <c r="D1300">
        <v>-2.879</v>
      </c>
      <c r="F1300">
        <v>2</v>
      </c>
    </row>
    <row r="1301" spans="1:6">
      <c r="A1301" t="s">
        <v>1462</v>
      </c>
      <c r="B1301" t="s">
        <v>1456</v>
      </c>
      <c r="C1301">
        <v>53.396999999999998</v>
      </c>
      <c r="D1301">
        <v>-2.919</v>
      </c>
      <c r="F1301">
        <v>2</v>
      </c>
    </row>
    <row r="1302" spans="1:6">
      <c r="A1302" t="s">
        <v>1463</v>
      </c>
      <c r="B1302" t="s">
        <v>1456</v>
      </c>
      <c r="C1302">
        <v>53.398000000000003</v>
      </c>
      <c r="D1302">
        <v>-2.887</v>
      </c>
      <c r="F1302">
        <v>2</v>
      </c>
    </row>
    <row r="1303" spans="1:6">
      <c r="A1303" t="s">
        <v>1464</v>
      </c>
      <c r="B1303" t="s">
        <v>1456</v>
      </c>
      <c r="C1303">
        <v>53.378</v>
      </c>
      <c r="D1303">
        <v>-2.94</v>
      </c>
      <c r="F1303">
        <v>2</v>
      </c>
    </row>
    <row r="1304" spans="1:6">
      <c r="A1304" t="s">
        <v>1465</v>
      </c>
      <c r="B1304" t="s">
        <v>1456</v>
      </c>
      <c r="C1304">
        <v>53.38</v>
      </c>
      <c r="D1304">
        <v>-2.907</v>
      </c>
      <c r="F1304">
        <v>2</v>
      </c>
    </row>
    <row r="1305" spans="1:6">
      <c r="A1305" t="s">
        <v>1466</v>
      </c>
      <c r="B1305" t="s">
        <v>1456</v>
      </c>
      <c r="C1305">
        <v>53.359000000000002</v>
      </c>
      <c r="D1305">
        <v>-2.9020000000000001</v>
      </c>
      <c r="F1305">
        <v>2</v>
      </c>
    </row>
    <row r="1306" spans="1:6">
      <c r="A1306" t="s">
        <v>1467</v>
      </c>
      <c r="B1306" t="s">
        <v>1456</v>
      </c>
      <c r="C1306">
        <v>53.406999999999996</v>
      </c>
      <c r="D1306">
        <v>-2.9889999999999999</v>
      </c>
      <c r="F1306">
        <v>2</v>
      </c>
    </row>
    <row r="1307" spans="1:6">
      <c r="A1307" t="s">
        <v>1468</v>
      </c>
      <c r="B1307" t="s">
        <v>1456</v>
      </c>
      <c r="C1307">
        <v>53.451999999999998</v>
      </c>
      <c r="D1307">
        <v>-2.988</v>
      </c>
      <c r="F1307">
        <v>2</v>
      </c>
    </row>
    <row r="1308" spans="1:6">
      <c r="A1308" t="s">
        <v>1469</v>
      </c>
      <c r="B1308" t="s">
        <v>1456</v>
      </c>
      <c r="C1308">
        <v>53.470999999999997</v>
      </c>
      <c r="D1308">
        <v>-2.9990000000000001</v>
      </c>
      <c r="F1308">
        <v>2</v>
      </c>
    </row>
    <row r="1309" spans="1:6">
      <c r="A1309" t="s">
        <v>1470</v>
      </c>
      <c r="B1309" t="s">
        <v>1456</v>
      </c>
      <c r="C1309">
        <v>53.476999999999997</v>
      </c>
      <c r="D1309">
        <v>-3.0259999999999998</v>
      </c>
      <c r="F1309">
        <v>2</v>
      </c>
    </row>
    <row r="1310" spans="1:6">
      <c r="A1310" t="s">
        <v>1471</v>
      </c>
      <c r="B1310" t="s">
        <v>1456</v>
      </c>
      <c r="C1310">
        <v>53.491</v>
      </c>
      <c r="D1310">
        <v>-3.0219999999999998</v>
      </c>
      <c r="F1310">
        <v>2</v>
      </c>
    </row>
    <row r="1311" spans="1:6">
      <c r="A1311" t="s">
        <v>1472</v>
      </c>
      <c r="B1311" t="s">
        <v>1456</v>
      </c>
      <c r="C1311">
        <v>53.343000000000004</v>
      </c>
      <c r="D1311">
        <v>-2.8359999999999999</v>
      </c>
      <c r="F1311">
        <v>2</v>
      </c>
    </row>
    <row r="1312" spans="1:6">
      <c r="A1312" t="s">
        <v>1473</v>
      </c>
      <c r="B1312" t="s">
        <v>1456</v>
      </c>
      <c r="C1312">
        <v>53.378</v>
      </c>
      <c r="D1312">
        <v>-2.8620000000000001</v>
      </c>
      <c r="F1312">
        <v>2</v>
      </c>
    </row>
    <row r="1313" spans="1:6">
      <c r="A1313" t="s">
        <v>1474</v>
      </c>
      <c r="B1313" t="s">
        <v>1456</v>
      </c>
      <c r="C1313">
        <v>53.363999999999997</v>
      </c>
      <c r="D1313">
        <v>-2.8319999999999999</v>
      </c>
      <c r="F1313">
        <v>2</v>
      </c>
    </row>
    <row r="1314" spans="1:6">
      <c r="A1314" t="s">
        <v>1475</v>
      </c>
      <c r="B1314" t="s">
        <v>1456</v>
      </c>
      <c r="C1314">
        <v>53.387999999999998</v>
      </c>
      <c r="D1314">
        <v>-2.8370000000000002</v>
      </c>
      <c r="F1314">
        <v>2</v>
      </c>
    </row>
    <row r="1315" spans="1:6">
      <c r="A1315" t="s">
        <v>1476</v>
      </c>
      <c r="B1315" t="s">
        <v>1456</v>
      </c>
      <c r="C1315">
        <v>53.435000000000002</v>
      </c>
      <c r="D1315">
        <v>-2.8639999999999999</v>
      </c>
      <c r="F1315">
        <v>2</v>
      </c>
    </row>
    <row r="1316" spans="1:6">
      <c r="A1316" t="s">
        <v>1477</v>
      </c>
      <c r="B1316" t="s">
        <v>1456</v>
      </c>
      <c r="C1316">
        <v>53.506999999999998</v>
      </c>
      <c r="D1316">
        <v>-2.9830000000000001</v>
      </c>
      <c r="F1316">
        <v>2</v>
      </c>
    </row>
    <row r="1317" spans="1:6">
      <c r="A1317" t="s">
        <v>1478</v>
      </c>
      <c r="B1317" t="s">
        <v>1456</v>
      </c>
      <c r="C1317">
        <v>53.408999999999999</v>
      </c>
      <c r="D1317">
        <v>-2.9830000000000001</v>
      </c>
      <c r="F1317">
        <v>2</v>
      </c>
    </row>
    <row r="1318" spans="1:6">
      <c r="A1318" t="s">
        <v>1479</v>
      </c>
      <c r="B1318" t="s">
        <v>1456</v>
      </c>
      <c r="C1318">
        <v>53.484000000000002</v>
      </c>
      <c r="D1318">
        <v>-2.9710000000000001</v>
      </c>
      <c r="F1318">
        <v>2</v>
      </c>
    </row>
    <row r="1319" spans="1:6">
      <c r="A1319" t="s">
        <v>1480</v>
      </c>
      <c r="B1319" t="s">
        <v>1456</v>
      </c>
      <c r="C1319">
        <v>53.512999999999998</v>
      </c>
      <c r="D1319">
        <v>-2.9369999999999998</v>
      </c>
      <c r="F1319">
        <v>2</v>
      </c>
    </row>
    <row r="1320" spans="1:6">
      <c r="A1320" t="s">
        <v>1481</v>
      </c>
      <c r="B1320" t="s">
        <v>1456</v>
      </c>
      <c r="C1320">
        <v>53.478000000000002</v>
      </c>
      <c r="D1320">
        <v>-2.8879999999999999</v>
      </c>
      <c r="F1320">
        <v>2</v>
      </c>
    </row>
    <row r="1321" spans="1:6">
      <c r="A1321" t="s">
        <v>1482</v>
      </c>
      <c r="B1321" t="s">
        <v>1456</v>
      </c>
      <c r="C1321">
        <v>53.488999999999997</v>
      </c>
      <c r="D1321">
        <v>-2.875</v>
      </c>
      <c r="F1321">
        <v>2</v>
      </c>
    </row>
    <row r="1322" spans="1:6">
      <c r="A1322" t="s">
        <v>1483</v>
      </c>
      <c r="B1322" t="s">
        <v>1456</v>
      </c>
      <c r="C1322">
        <v>53.436999999999998</v>
      </c>
      <c r="D1322">
        <v>-2.8149999999999999</v>
      </c>
      <c r="F1322">
        <v>2</v>
      </c>
    </row>
    <row r="1323" spans="1:6">
      <c r="A1323" t="s">
        <v>1484</v>
      </c>
      <c r="B1323" t="s">
        <v>1456</v>
      </c>
      <c r="C1323">
        <v>53.414999999999999</v>
      </c>
      <c r="D1323">
        <v>-2.782</v>
      </c>
      <c r="F1323">
        <v>2</v>
      </c>
    </row>
    <row r="1324" spans="1:6">
      <c r="A1324" t="s">
        <v>1485</v>
      </c>
      <c r="B1324" t="s">
        <v>1456</v>
      </c>
      <c r="C1324">
        <v>53.414000000000001</v>
      </c>
      <c r="D1324">
        <v>-2.84</v>
      </c>
      <c r="F1324">
        <v>2</v>
      </c>
    </row>
    <row r="1325" spans="1:6">
      <c r="A1325" t="s">
        <v>1486</v>
      </c>
      <c r="B1325" t="s">
        <v>1456</v>
      </c>
      <c r="C1325">
        <v>53.557000000000002</v>
      </c>
      <c r="D1325">
        <v>-3.0619999999999998</v>
      </c>
      <c r="F1325">
        <v>2</v>
      </c>
    </row>
    <row r="1326" spans="1:6">
      <c r="A1326" t="s">
        <v>1487</v>
      </c>
      <c r="B1326" t="s">
        <v>1456</v>
      </c>
      <c r="C1326">
        <v>53.524000000000001</v>
      </c>
      <c r="D1326">
        <v>-3.05</v>
      </c>
      <c r="F1326">
        <v>2</v>
      </c>
    </row>
    <row r="1327" spans="1:6">
      <c r="A1327" t="s">
        <v>1488</v>
      </c>
      <c r="B1327" t="s">
        <v>1456</v>
      </c>
      <c r="C1327">
        <v>53.561999999999998</v>
      </c>
      <c r="D1327">
        <v>-2.8959999999999999</v>
      </c>
      <c r="F1327">
        <v>2</v>
      </c>
    </row>
    <row r="1328" spans="1:6">
      <c r="A1328" t="s">
        <v>1489</v>
      </c>
      <c r="B1328" t="s">
        <v>1456</v>
      </c>
      <c r="C1328">
        <v>53.438000000000002</v>
      </c>
      <c r="D1328">
        <v>-2.96</v>
      </c>
      <c r="F1328">
        <v>2</v>
      </c>
    </row>
    <row r="1329" spans="1:6">
      <c r="A1329" t="s">
        <v>1490</v>
      </c>
      <c r="B1329" t="s">
        <v>1456</v>
      </c>
      <c r="C1329">
        <v>53.601999999999997</v>
      </c>
      <c r="D1329">
        <v>-2.8410000000000002</v>
      </c>
      <c r="F1329">
        <v>2</v>
      </c>
    </row>
    <row r="1330" spans="1:6">
      <c r="A1330" t="s">
        <v>1491</v>
      </c>
      <c r="B1330" t="s">
        <v>1456</v>
      </c>
      <c r="C1330">
        <v>53.424999999999997</v>
      </c>
      <c r="D1330">
        <v>-2.9750000000000001</v>
      </c>
      <c r="F1330">
        <v>2</v>
      </c>
    </row>
    <row r="1331" spans="1:6">
      <c r="A1331" t="s">
        <v>1492</v>
      </c>
      <c r="B1331" t="s">
        <v>1456</v>
      </c>
      <c r="C1331">
        <v>53.418999999999997</v>
      </c>
      <c r="D1331">
        <v>-2.95</v>
      </c>
      <c r="F1331">
        <v>2</v>
      </c>
    </row>
    <row r="1332" spans="1:6">
      <c r="A1332" t="s">
        <v>1493</v>
      </c>
      <c r="B1332" t="s">
        <v>1456</v>
      </c>
      <c r="C1332">
        <v>53.406999999999996</v>
      </c>
      <c r="D1332">
        <v>-2.9740000000000002</v>
      </c>
      <c r="F1332">
        <v>2</v>
      </c>
    </row>
    <row r="1333" spans="1:6">
      <c r="A1333" t="s">
        <v>1494</v>
      </c>
      <c r="B1333" t="s">
        <v>1456</v>
      </c>
      <c r="C1333">
        <v>53.405999999999999</v>
      </c>
      <c r="D1333">
        <v>-2.948</v>
      </c>
      <c r="F1333">
        <v>2</v>
      </c>
    </row>
    <row r="1334" spans="1:6">
      <c r="A1334" t="s">
        <v>1495</v>
      </c>
      <c r="B1334" t="s">
        <v>1456</v>
      </c>
      <c r="C1334">
        <v>53.408999999999999</v>
      </c>
      <c r="D1334">
        <v>-2.97</v>
      </c>
      <c r="F1334">
        <v>2</v>
      </c>
    </row>
    <row r="1335" spans="1:6">
      <c r="A1335" t="s">
        <v>1496</v>
      </c>
      <c r="B1335" t="s">
        <v>1456</v>
      </c>
      <c r="C1335">
        <v>53.39</v>
      </c>
      <c r="D1335">
        <v>-2.9620000000000002</v>
      </c>
      <c r="F1335">
        <v>2</v>
      </c>
    </row>
    <row r="1336" spans="1:6">
      <c r="A1336" t="s">
        <v>1497</v>
      </c>
      <c r="B1336" t="s">
        <v>1456</v>
      </c>
      <c r="C1336">
        <v>53.460999999999999</v>
      </c>
      <c r="D1336">
        <v>-2.952</v>
      </c>
      <c r="F1336">
        <v>2</v>
      </c>
    </row>
    <row r="1337" spans="1:6">
      <c r="A1337" t="s">
        <v>1498</v>
      </c>
      <c r="B1337" t="s">
        <v>1499</v>
      </c>
      <c r="C1337">
        <v>54.045999999999999</v>
      </c>
      <c r="D1337">
        <v>-2.7989999999999999</v>
      </c>
      <c r="F1337">
        <v>7</v>
      </c>
    </row>
    <row r="1338" spans="1:6">
      <c r="A1338" t="s">
        <v>1500</v>
      </c>
      <c r="B1338" t="s">
        <v>1499</v>
      </c>
      <c r="C1338">
        <v>54.314</v>
      </c>
      <c r="D1338">
        <v>-2.4929999999999999</v>
      </c>
      <c r="F1338">
        <v>7</v>
      </c>
    </row>
    <row r="1339" spans="1:6">
      <c r="A1339" t="s">
        <v>1501</v>
      </c>
      <c r="B1339" t="s">
        <v>1499</v>
      </c>
      <c r="C1339">
        <v>54.2</v>
      </c>
      <c r="D1339">
        <v>-2.9239999999999999</v>
      </c>
      <c r="F1339">
        <v>7</v>
      </c>
    </row>
    <row r="1340" spans="1:6">
      <c r="A1340" t="s">
        <v>1502</v>
      </c>
      <c r="B1340" t="s">
        <v>1499</v>
      </c>
      <c r="C1340">
        <v>54.203000000000003</v>
      </c>
      <c r="D1340">
        <v>-3.0819999999999999</v>
      </c>
      <c r="F1340">
        <v>7</v>
      </c>
    </row>
    <row r="1341" spans="1:6">
      <c r="A1341" t="s">
        <v>1503</v>
      </c>
      <c r="B1341" t="s">
        <v>1499</v>
      </c>
      <c r="C1341">
        <v>54.118000000000002</v>
      </c>
      <c r="D1341">
        <v>-3.198</v>
      </c>
      <c r="F1341">
        <v>7</v>
      </c>
    </row>
    <row r="1342" spans="1:6">
      <c r="A1342" t="s">
        <v>1504</v>
      </c>
      <c r="B1342" t="s">
        <v>1499</v>
      </c>
      <c r="C1342">
        <v>54.118000000000002</v>
      </c>
      <c r="D1342">
        <v>-3.23</v>
      </c>
      <c r="F1342">
        <v>7</v>
      </c>
    </row>
    <row r="1343" spans="1:6">
      <c r="A1343" t="s">
        <v>1505</v>
      </c>
      <c r="B1343" t="s">
        <v>1499</v>
      </c>
      <c r="C1343">
        <v>54.155999999999999</v>
      </c>
      <c r="D1343">
        <v>-3.1779999999999999</v>
      </c>
      <c r="F1343">
        <v>7</v>
      </c>
    </row>
    <row r="1344" spans="1:6">
      <c r="A1344" t="s">
        <v>1506</v>
      </c>
      <c r="B1344" t="s">
        <v>1499</v>
      </c>
      <c r="C1344">
        <v>54.186</v>
      </c>
      <c r="D1344">
        <v>-3.202</v>
      </c>
      <c r="F1344">
        <v>7</v>
      </c>
    </row>
    <row r="1345" spans="1:6">
      <c r="A1345" t="s">
        <v>1507</v>
      </c>
      <c r="B1345" t="s">
        <v>1499</v>
      </c>
      <c r="C1345">
        <v>54.238999999999997</v>
      </c>
      <c r="D1345">
        <v>-3.1749999999999998</v>
      </c>
      <c r="F1345">
        <v>7</v>
      </c>
    </row>
    <row r="1346" spans="1:6">
      <c r="A1346" t="s">
        <v>1508</v>
      </c>
      <c r="B1346" t="s">
        <v>1499</v>
      </c>
      <c r="C1346">
        <v>54.215000000000003</v>
      </c>
      <c r="D1346">
        <v>-3.2749999999999999</v>
      </c>
      <c r="F1346">
        <v>7</v>
      </c>
    </row>
    <row r="1347" spans="1:6">
      <c r="A1347" t="s">
        <v>1509</v>
      </c>
      <c r="B1347" t="s">
        <v>1499</v>
      </c>
      <c r="C1347">
        <v>54.292999999999999</v>
      </c>
      <c r="D1347">
        <v>-3.375</v>
      </c>
      <c r="F1347">
        <v>7</v>
      </c>
    </row>
    <row r="1348" spans="1:6">
      <c r="A1348" t="s">
        <v>1510</v>
      </c>
      <c r="B1348" t="s">
        <v>1499</v>
      </c>
      <c r="C1348">
        <v>54.066000000000003</v>
      </c>
      <c r="D1348">
        <v>-2.673</v>
      </c>
      <c r="F1348">
        <v>7</v>
      </c>
    </row>
    <row r="1349" spans="1:6">
      <c r="A1349" t="s">
        <v>1511</v>
      </c>
      <c r="B1349" t="s">
        <v>1499</v>
      </c>
      <c r="C1349">
        <v>54.293999999999997</v>
      </c>
      <c r="D1349">
        <v>-3.2050000000000001</v>
      </c>
      <c r="F1349">
        <v>7</v>
      </c>
    </row>
    <row r="1350" spans="1:6">
      <c r="A1350" t="s">
        <v>1512</v>
      </c>
      <c r="B1350" t="s">
        <v>1499</v>
      </c>
      <c r="C1350">
        <v>54.363999999999997</v>
      </c>
      <c r="D1350">
        <v>-3.0720000000000001</v>
      </c>
      <c r="F1350">
        <v>7</v>
      </c>
    </row>
    <row r="1351" spans="1:6">
      <c r="A1351" t="s">
        <v>1513</v>
      </c>
      <c r="B1351" t="s">
        <v>1499</v>
      </c>
      <c r="C1351">
        <v>54.421999999999997</v>
      </c>
      <c r="D1351">
        <v>-2.9870000000000001</v>
      </c>
      <c r="F1351">
        <v>7</v>
      </c>
    </row>
    <row r="1352" spans="1:6">
      <c r="A1352" t="s">
        <v>1514</v>
      </c>
      <c r="B1352" t="s">
        <v>1499</v>
      </c>
      <c r="C1352">
        <v>54.371000000000002</v>
      </c>
      <c r="D1352">
        <v>-2.911</v>
      </c>
      <c r="F1352">
        <v>7</v>
      </c>
    </row>
    <row r="1353" spans="1:6">
      <c r="A1353" t="s">
        <v>1515</v>
      </c>
      <c r="B1353" t="s">
        <v>1499</v>
      </c>
      <c r="C1353">
        <v>54.051000000000002</v>
      </c>
      <c r="D1353">
        <v>-2.8769999999999998</v>
      </c>
      <c r="F1353">
        <v>7</v>
      </c>
    </row>
    <row r="1354" spans="1:6">
      <c r="A1354" t="s">
        <v>1516</v>
      </c>
      <c r="B1354" t="s">
        <v>1499</v>
      </c>
      <c r="C1354">
        <v>54.07</v>
      </c>
      <c r="D1354">
        <v>-2.8519999999999999</v>
      </c>
      <c r="F1354">
        <v>7</v>
      </c>
    </row>
    <row r="1355" spans="1:6">
      <c r="A1355" t="s">
        <v>1517</v>
      </c>
      <c r="B1355" t="s">
        <v>1499</v>
      </c>
      <c r="C1355">
        <v>54.143000000000001</v>
      </c>
      <c r="D1355">
        <v>-2.79</v>
      </c>
      <c r="F1355">
        <v>7</v>
      </c>
    </row>
    <row r="1356" spans="1:6">
      <c r="A1356" t="s">
        <v>1518</v>
      </c>
      <c r="B1356" t="s">
        <v>1499</v>
      </c>
      <c r="C1356">
        <v>54.176000000000002</v>
      </c>
      <c r="D1356">
        <v>-2.6110000000000002</v>
      </c>
      <c r="F1356">
        <v>7</v>
      </c>
    </row>
    <row r="1357" spans="1:6">
      <c r="A1357" t="s">
        <v>1519</v>
      </c>
      <c r="B1357" t="s">
        <v>1499</v>
      </c>
      <c r="C1357">
        <v>54.225999999999999</v>
      </c>
      <c r="D1357">
        <v>-2.7719999999999998</v>
      </c>
      <c r="F1357">
        <v>7</v>
      </c>
    </row>
    <row r="1358" spans="1:6">
      <c r="A1358" t="s">
        <v>1520</v>
      </c>
      <c r="B1358" t="s">
        <v>1499</v>
      </c>
      <c r="C1358">
        <v>54.323</v>
      </c>
      <c r="D1358">
        <v>-2.7589999999999999</v>
      </c>
      <c r="F1358">
        <v>7</v>
      </c>
    </row>
    <row r="1359" spans="1:6">
      <c r="A1359" t="s">
        <v>1521</v>
      </c>
      <c r="B1359" t="s">
        <v>1499</v>
      </c>
      <c r="C1359">
        <v>54.325000000000003</v>
      </c>
      <c r="D1359">
        <v>-2.742</v>
      </c>
      <c r="F1359">
        <v>7</v>
      </c>
    </row>
    <row r="1360" spans="1:6">
      <c r="A1360" t="s">
        <v>1522</v>
      </c>
      <c r="B1360" t="s">
        <v>1523</v>
      </c>
      <c r="C1360">
        <v>52.261000000000003</v>
      </c>
      <c r="D1360">
        <v>-3.3650000000000002</v>
      </c>
      <c r="F1360">
        <v>10</v>
      </c>
    </row>
    <row r="1361" spans="1:12">
      <c r="A1361" t="s">
        <v>1524</v>
      </c>
      <c r="B1361" t="s">
        <v>1523</v>
      </c>
      <c r="C1361">
        <v>52.140999999999998</v>
      </c>
      <c r="D1361">
        <v>-3.3929999999999998</v>
      </c>
      <c r="F1361">
        <v>10</v>
      </c>
    </row>
    <row r="1362" spans="1:12">
      <c r="A1362" t="s">
        <v>1525</v>
      </c>
      <c r="B1362" t="s">
        <v>1523</v>
      </c>
      <c r="C1362">
        <v>51.96</v>
      </c>
      <c r="D1362">
        <v>-3.371</v>
      </c>
      <c r="F1362">
        <v>10</v>
      </c>
    </row>
    <row r="1363" spans="1:12">
      <c r="A1363" t="s">
        <v>1526</v>
      </c>
      <c r="B1363" t="s">
        <v>1523</v>
      </c>
      <c r="C1363">
        <v>52.118000000000002</v>
      </c>
      <c r="D1363">
        <v>-3.5550000000000002</v>
      </c>
      <c r="F1363">
        <v>10</v>
      </c>
    </row>
    <row r="1364" spans="1:12">
      <c r="A1364" t="s">
        <v>1527</v>
      </c>
      <c r="B1364" t="s">
        <v>1523</v>
      </c>
      <c r="C1364">
        <v>52.127000000000002</v>
      </c>
      <c r="D1364">
        <v>-3.6160000000000001</v>
      </c>
      <c r="F1364">
        <v>10</v>
      </c>
    </row>
    <row r="1365" spans="1:12">
      <c r="A1365" t="s">
        <v>1528</v>
      </c>
      <c r="B1365" t="s">
        <v>1523</v>
      </c>
      <c r="C1365">
        <v>52.308999999999997</v>
      </c>
      <c r="D1365">
        <v>-3.508</v>
      </c>
      <c r="F1365">
        <v>10</v>
      </c>
    </row>
    <row r="1366" spans="1:12">
      <c r="A1366" t="s">
        <v>1529</v>
      </c>
      <c r="B1366" t="s">
        <v>1523</v>
      </c>
      <c r="C1366">
        <v>52.351999999999997</v>
      </c>
      <c r="D1366">
        <v>-3.085</v>
      </c>
      <c r="F1366">
        <v>10</v>
      </c>
    </row>
    <row r="1367" spans="1:12">
      <c r="A1367" t="s">
        <v>1530</v>
      </c>
      <c r="B1367" t="s">
        <v>1523</v>
      </c>
      <c r="C1367">
        <v>52.268000000000001</v>
      </c>
      <c r="D1367">
        <v>-3.0430000000000001</v>
      </c>
      <c r="F1367">
        <v>10</v>
      </c>
    </row>
    <row r="1368" spans="1:12" ht="15">
      <c r="A1368" t="s">
        <v>1531</v>
      </c>
      <c r="B1368" t="s">
        <v>1532</v>
      </c>
      <c r="C1368">
        <v>52.634</v>
      </c>
      <c r="D1368">
        <v>-1.1279999999999999</v>
      </c>
      <c r="F1368">
        <v>1</v>
      </c>
      <c r="J1368" s="265"/>
      <c r="K1368" s="265"/>
      <c r="L1368" s="265"/>
    </row>
    <row r="1369" spans="1:12" ht="15">
      <c r="A1369" t="s">
        <v>1533</v>
      </c>
      <c r="B1369" t="s">
        <v>1532</v>
      </c>
      <c r="C1369">
        <v>52.536999999999999</v>
      </c>
      <c r="D1369">
        <v>-1.3680000000000001</v>
      </c>
      <c r="F1369">
        <v>1</v>
      </c>
      <c r="J1369" s="265"/>
      <c r="K1369" s="265"/>
      <c r="L1369" s="265"/>
    </row>
    <row r="1370" spans="1:12" ht="15">
      <c r="A1370" t="s">
        <v>1534</v>
      </c>
      <c r="B1370" t="s">
        <v>1532</v>
      </c>
      <c r="C1370">
        <v>52.768999999999998</v>
      </c>
      <c r="D1370">
        <v>-1.216</v>
      </c>
      <c r="F1370">
        <v>1</v>
      </c>
      <c r="J1370" s="265"/>
      <c r="K1370" s="265"/>
      <c r="L1370" s="265"/>
    </row>
    <row r="1371" spans="1:12" ht="15">
      <c r="A1371" t="s">
        <v>1535</v>
      </c>
      <c r="B1371" t="s">
        <v>1532</v>
      </c>
      <c r="C1371">
        <v>52.765999999999998</v>
      </c>
      <c r="D1371">
        <v>-1.1919999999999999</v>
      </c>
      <c r="F1371">
        <v>1</v>
      </c>
      <c r="J1371" s="265"/>
      <c r="K1371" s="265"/>
      <c r="L1371" s="265"/>
    </row>
    <row r="1372" spans="1:12" ht="15">
      <c r="A1372" t="s">
        <v>1536</v>
      </c>
      <c r="B1372" t="s">
        <v>1532</v>
      </c>
      <c r="C1372">
        <v>52.765000000000001</v>
      </c>
      <c r="D1372">
        <v>-0.88500000000000001</v>
      </c>
      <c r="F1372">
        <v>1</v>
      </c>
      <c r="J1372" s="265"/>
      <c r="K1372" s="265"/>
      <c r="L1372" s="265"/>
    </row>
    <row r="1373" spans="1:12" ht="15">
      <c r="A1373" t="s">
        <v>1537</v>
      </c>
      <c r="B1373" t="s">
        <v>1532</v>
      </c>
      <c r="C1373">
        <v>52.783999999999999</v>
      </c>
      <c r="D1373">
        <v>-0.89500000000000002</v>
      </c>
      <c r="F1373">
        <v>1</v>
      </c>
      <c r="J1373" s="265"/>
      <c r="K1373" s="265"/>
      <c r="L1373" s="265"/>
    </row>
    <row r="1374" spans="1:12" ht="15">
      <c r="A1374" t="s">
        <v>1538</v>
      </c>
      <c r="B1374" t="s">
        <v>1532</v>
      </c>
      <c r="C1374">
        <v>52.655999999999999</v>
      </c>
      <c r="D1374">
        <v>-0.70099999999999996</v>
      </c>
      <c r="F1374">
        <v>1</v>
      </c>
      <c r="J1374" s="265"/>
      <c r="K1374" s="265"/>
      <c r="L1374" s="265"/>
    </row>
    <row r="1375" spans="1:12" ht="15">
      <c r="A1375" t="s">
        <v>1539</v>
      </c>
      <c r="B1375" t="s">
        <v>1532</v>
      </c>
      <c r="C1375">
        <v>52.485999999999997</v>
      </c>
      <c r="D1375">
        <v>-0.89200000000000002</v>
      </c>
      <c r="F1375">
        <v>1</v>
      </c>
      <c r="J1375" s="265"/>
      <c r="K1375" s="265"/>
      <c r="L1375" s="265"/>
    </row>
    <row r="1376" spans="1:12" ht="15">
      <c r="A1376" t="s">
        <v>1540</v>
      </c>
      <c r="B1376" t="s">
        <v>1532</v>
      </c>
      <c r="C1376">
        <v>52.466999999999999</v>
      </c>
      <c r="D1376">
        <v>-1.177</v>
      </c>
      <c r="F1376">
        <v>1</v>
      </c>
      <c r="J1376" s="265"/>
      <c r="K1376" s="265"/>
      <c r="L1376" s="265"/>
    </row>
    <row r="1377" spans="1:12" ht="15">
      <c r="A1377" t="s">
        <v>1541</v>
      </c>
      <c r="B1377" t="s">
        <v>1532</v>
      </c>
      <c r="C1377">
        <v>52.582999999999998</v>
      </c>
      <c r="D1377">
        <v>-1.111</v>
      </c>
      <c r="F1377">
        <v>1</v>
      </c>
      <c r="J1377" s="265"/>
      <c r="K1377" s="265"/>
      <c r="L1377" s="265"/>
    </row>
    <row r="1378" spans="1:12" ht="15">
      <c r="A1378" t="s">
        <v>1542</v>
      </c>
      <c r="B1378" t="s">
        <v>1532</v>
      </c>
      <c r="C1378">
        <v>52.609000000000002</v>
      </c>
      <c r="D1378">
        <v>-1.115</v>
      </c>
      <c r="F1378">
        <v>1</v>
      </c>
      <c r="J1378" s="265"/>
      <c r="K1378" s="265"/>
      <c r="L1378" s="265"/>
    </row>
    <row r="1379" spans="1:12" ht="15">
      <c r="A1379" t="s">
        <v>1543</v>
      </c>
      <c r="B1379" t="s">
        <v>1532</v>
      </c>
      <c r="C1379">
        <v>52.628</v>
      </c>
      <c r="D1379">
        <v>-1.181</v>
      </c>
      <c r="F1379">
        <v>1</v>
      </c>
      <c r="J1379" s="265"/>
      <c r="K1379" s="265"/>
      <c r="L1379" s="265"/>
    </row>
    <row r="1380" spans="1:12" ht="15">
      <c r="A1380" t="s">
        <v>1544</v>
      </c>
      <c r="B1380" t="s">
        <v>1532</v>
      </c>
      <c r="C1380">
        <v>52.662999999999997</v>
      </c>
      <c r="D1380">
        <v>-1.123</v>
      </c>
      <c r="F1380">
        <v>1</v>
      </c>
      <c r="J1380" s="265"/>
      <c r="K1380" s="265"/>
      <c r="L1380" s="265"/>
    </row>
    <row r="1381" spans="1:12" ht="15">
      <c r="A1381" t="s">
        <v>1545</v>
      </c>
      <c r="B1381" t="s">
        <v>1532</v>
      </c>
      <c r="C1381">
        <v>52.636000000000003</v>
      </c>
      <c r="D1381">
        <v>-1.0860000000000001</v>
      </c>
      <c r="F1381">
        <v>1</v>
      </c>
      <c r="J1381" s="265"/>
      <c r="K1381" s="265"/>
      <c r="L1381" s="265"/>
    </row>
    <row r="1382" spans="1:12" ht="15">
      <c r="A1382" t="s">
        <v>1546</v>
      </c>
      <c r="B1382" t="s">
        <v>1532</v>
      </c>
      <c r="C1382">
        <v>52.662999999999997</v>
      </c>
      <c r="D1382">
        <v>-1.242</v>
      </c>
      <c r="F1382">
        <v>1</v>
      </c>
      <c r="J1382" s="265"/>
      <c r="K1382" s="265"/>
      <c r="L1382" s="265"/>
    </row>
    <row r="1383" spans="1:12" ht="15">
      <c r="A1383" t="s">
        <v>1547</v>
      </c>
      <c r="B1383" t="s">
        <v>1532</v>
      </c>
      <c r="C1383">
        <v>52.747999999999998</v>
      </c>
      <c r="D1383">
        <v>-1.468</v>
      </c>
      <c r="F1383">
        <v>1</v>
      </c>
      <c r="J1383" s="265"/>
      <c r="K1383" s="265"/>
      <c r="L1383" s="265"/>
    </row>
    <row r="1384" spans="1:12" ht="15">
      <c r="A1384" t="s">
        <v>1548</v>
      </c>
      <c r="B1384" t="s">
        <v>1532</v>
      </c>
      <c r="C1384">
        <v>52.716000000000001</v>
      </c>
      <c r="D1384">
        <v>-1.36</v>
      </c>
      <c r="F1384">
        <v>1</v>
      </c>
      <c r="J1384" s="265"/>
      <c r="K1384" s="265"/>
      <c r="L1384" s="265"/>
    </row>
    <row r="1385" spans="1:12" ht="15">
      <c r="A1385" t="s">
        <v>1549</v>
      </c>
      <c r="B1385" t="s">
        <v>1532</v>
      </c>
      <c r="C1385">
        <v>52.677999999999997</v>
      </c>
      <c r="D1385">
        <v>-1.0680000000000001</v>
      </c>
      <c r="F1385">
        <v>1</v>
      </c>
      <c r="J1385" s="265"/>
      <c r="K1385" s="265"/>
      <c r="L1385" s="265"/>
    </row>
    <row r="1386" spans="1:12" ht="15">
      <c r="A1386" t="s">
        <v>1550</v>
      </c>
      <c r="B1386" t="s">
        <v>1532</v>
      </c>
      <c r="C1386">
        <v>52.552999999999997</v>
      </c>
      <c r="D1386">
        <v>-1.0980000000000001</v>
      </c>
      <c r="F1386">
        <v>1</v>
      </c>
      <c r="J1386" s="265"/>
      <c r="K1386" s="265"/>
      <c r="L1386" s="265"/>
    </row>
    <row r="1387" spans="1:12" ht="15">
      <c r="A1387" t="s">
        <v>1551</v>
      </c>
      <c r="B1387" t="s">
        <v>1532</v>
      </c>
      <c r="C1387">
        <v>52.57</v>
      </c>
      <c r="D1387">
        <v>-1.2869999999999999</v>
      </c>
      <c r="F1387">
        <v>1</v>
      </c>
      <c r="J1387" s="265"/>
      <c r="K1387" s="265"/>
      <c r="L1387" s="265"/>
    </row>
    <row r="1388" spans="1:12">
      <c r="A1388" t="s">
        <v>1552</v>
      </c>
      <c r="B1388" t="s">
        <v>1553</v>
      </c>
      <c r="C1388">
        <v>53.063000000000002</v>
      </c>
      <c r="D1388">
        <v>-3.0350000000000001</v>
      </c>
      <c r="F1388">
        <v>7</v>
      </c>
    </row>
    <row r="1389" spans="1:12">
      <c r="A1389" t="s">
        <v>1554</v>
      </c>
      <c r="B1389" t="s">
        <v>1553</v>
      </c>
      <c r="C1389">
        <v>53.085999999999999</v>
      </c>
      <c r="D1389">
        <v>-2.988</v>
      </c>
      <c r="F1389">
        <v>7</v>
      </c>
    </row>
    <row r="1390" spans="1:12">
      <c r="A1390" t="s">
        <v>1555</v>
      </c>
      <c r="B1390" t="s">
        <v>1553</v>
      </c>
      <c r="C1390">
        <v>53.036000000000001</v>
      </c>
      <c r="D1390">
        <v>-2.96</v>
      </c>
      <c r="F1390">
        <v>7</v>
      </c>
    </row>
    <row r="1391" spans="1:12">
      <c r="A1391" t="s">
        <v>1556</v>
      </c>
      <c r="B1391" t="s">
        <v>1553</v>
      </c>
      <c r="C1391">
        <v>52.991999999999997</v>
      </c>
      <c r="D1391">
        <v>-3.0510000000000002</v>
      </c>
      <c r="F1391">
        <v>7</v>
      </c>
    </row>
    <row r="1392" spans="1:12">
      <c r="A1392" t="s">
        <v>1557</v>
      </c>
      <c r="B1392" t="s">
        <v>1553</v>
      </c>
      <c r="C1392">
        <v>53.103000000000002</v>
      </c>
      <c r="D1392">
        <v>-3.3149999999999999</v>
      </c>
      <c r="F1392">
        <v>10</v>
      </c>
    </row>
    <row r="1393" spans="1:6">
      <c r="A1393" t="s">
        <v>1558</v>
      </c>
      <c r="B1393" t="s">
        <v>1553</v>
      </c>
      <c r="C1393">
        <v>53.185000000000002</v>
      </c>
      <c r="D1393">
        <v>-3.4319999999999999</v>
      </c>
      <c r="F1393">
        <v>10</v>
      </c>
    </row>
    <row r="1394" spans="1:6">
      <c r="A1394" t="s">
        <v>1559</v>
      </c>
      <c r="B1394" t="s">
        <v>1553</v>
      </c>
      <c r="C1394">
        <v>53.253</v>
      </c>
      <c r="D1394">
        <v>-3.4350000000000001</v>
      </c>
      <c r="F1394">
        <v>10</v>
      </c>
    </row>
    <row r="1395" spans="1:6">
      <c r="A1395" t="s">
        <v>1560</v>
      </c>
      <c r="B1395" t="s">
        <v>1553</v>
      </c>
      <c r="C1395">
        <v>53.31</v>
      </c>
      <c r="D1395">
        <v>-3.4750000000000001</v>
      </c>
      <c r="F1395">
        <v>10</v>
      </c>
    </row>
    <row r="1396" spans="1:6">
      <c r="A1396" t="s">
        <v>1561</v>
      </c>
      <c r="B1396" t="s">
        <v>1553</v>
      </c>
      <c r="C1396">
        <v>53.331000000000003</v>
      </c>
      <c r="D1396">
        <v>-3.4079999999999999</v>
      </c>
      <c r="F1396">
        <v>10</v>
      </c>
    </row>
    <row r="1397" spans="1:6">
      <c r="A1397" t="s">
        <v>1562</v>
      </c>
      <c r="B1397" t="s">
        <v>1553</v>
      </c>
      <c r="C1397">
        <v>52.959000000000003</v>
      </c>
      <c r="D1397">
        <v>-3.1589999999999998</v>
      </c>
      <c r="F1397">
        <v>7</v>
      </c>
    </row>
    <row r="1398" spans="1:6">
      <c r="A1398" t="s">
        <v>1563</v>
      </c>
      <c r="B1398" t="s">
        <v>1553</v>
      </c>
      <c r="C1398">
        <v>52.99</v>
      </c>
      <c r="D1398">
        <v>-3.4089999999999998</v>
      </c>
      <c r="F1398">
        <v>10</v>
      </c>
    </row>
    <row r="1399" spans="1:6">
      <c r="A1399" t="s">
        <v>1564</v>
      </c>
      <c r="B1399" t="s">
        <v>1553</v>
      </c>
      <c r="C1399">
        <v>53.268999999999998</v>
      </c>
      <c r="D1399">
        <v>-3.593</v>
      </c>
      <c r="F1399">
        <v>10</v>
      </c>
    </row>
    <row r="1400" spans="1:6">
      <c r="A1400" t="s">
        <v>1565</v>
      </c>
      <c r="B1400" t="s">
        <v>1553</v>
      </c>
      <c r="C1400">
        <v>52.905000000000001</v>
      </c>
      <c r="D1400">
        <v>-3.6</v>
      </c>
      <c r="F1400">
        <v>10</v>
      </c>
    </row>
    <row r="1401" spans="1:6">
      <c r="A1401" t="s">
        <v>1566</v>
      </c>
      <c r="B1401" t="s">
        <v>1553</v>
      </c>
      <c r="C1401">
        <v>53.057000000000002</v>
      </c>
      <c r="D1401">
        <v>-3.7850000000000001</v>
      </c>
      <c r="F1401">
        <v>10</v>
      </c>
    </row>
    <row r="1402" spans="1:6">
      <c r="A1402" t="s">
        <v>1567</v>
      </c>
      <c r="B1402" t="s">
        <v>1553</v>
      </c>
      <c r="C1402">
        <v>53.054000000000002</v>
      </c>
      <c r="D1402">
        <v>-3.8780000000000001</v>
      </c>
      <c r="F1402">
        <v>10</v>
      </c>
    </row>
    <row r="1403" spans="1:6">
      <c r="A1403" t="s">
        <v>1568</v>
      </c>
      <c r="B1403" t="s">
        <v>1553</v>
      </c>
      <c r="C1403">
        <v>53.139000000000003</v>
      </c>
      <c r="D1403">
        <v>-3.7850000000000001</v>
      </c>
      <c r="F1403">
        <v>10</v>
      </c>
    </row>
    <row r="1404" spans="1:6">
      <c r="A1404" t="s">
        <v>1569</v>
      </c>
      <c r="B1404" t="s">
        <v>1553</v>
      </c>
      <c r="C1404">
        <v>53.146999999999998</v>
      </c>
      <c r="D1404">
        <v>-3.8239999999999998</v>
      </c>
      <c r="F1404">
        <v>10</v>
      </c>
    </row>
    <row r="1405" spans="1:6">
      <c r="A1405" t="s">
        <v>1570</v>
      </c>
      <c r="B1405" t="s">
        <v>1553</v>
      </c>
      <c r="C1405">
        <v>53.287999999999997</v>
      </c>
      <c r="D1405">
        <v>-3.76</v>
      </c>
      <c r="F1405">
        <v>10</v>
      </c>
    </row>
    <row r="1406" spans="1:6">
      <c r="A1406" t="s">
        <v>1571</v>
      </c>
      <c r="B1406" t="s">
        <v>1553</v>
      </c>
      <c r="C1406">
        <v>53.289000000000001</v>
      </c>
      <c r="D1406">
        <v>-3.7080000000000002</v>
      </c>
      <c r="F1406">
        <v>10</v>
      </c>
    </row>
    <row r="1407" spans="1:6">
      <c r="A1407" t="s">
        <v>1572</v>
      </c>
      <c r="B1407" t="s">
        <v>1553</v>
      </c>
      <c r="C1407">
        <v>53.317999999999998</v>
      </c>
      <c r="D1407">
        <v>-3.8149999999999999</v>
      </c>
      <c r="F1407">
        <v>10</v>
      </c>
    </row>
    <row r="1408" spans="1:6">
      <c r="A1408" t="s">
        <v>1573</v>
      </c>
      <c r="B1408" t="s">
        <v>1553</v>
      </c>
      <c r="C1408">
        <v>53.290999999999997</v>
      </c>
      <c r="D1408">
        <v>-3.81</v>
      </c>
      <c r="F1408">
        <v>10</v>
      </c>
    </row>
    <row r="1409" spans="1:6">
      <c r="A1409" t="s">
        <v>1574</v>
      </c>
      <c r="B1409" t="s">
        <v>1553</v>
      </c>
      <c r="C1409">
        <v>53.26</v>
      </c>
      <c r="D1409">
        <v>-3.839</v>
      </c>
      <c r="F1409">
        <v>10</v>
      </c>
    </row>
    <row r="1410" spans="1:6">
      <c r="A1410" t="s">
        <v>1575</v>
      </c>
      <c r="B1410" t="s">
        <v>1553</v>
      </c>
      <c r="C1410">
        <v>53.25</v>
      </c>
      <c r="D1410">
        <v>-3.98</v>
      </c>
      <c r="F1410">
        <v>10</v>
      </c>
    </row>
    <row r="1411" spans="1:6">
      <c r="A1411" t="s">
        <v>1576</v>
      </c>
      <c r="B1411" t="s">
        <v>1553</v>
      </c>
      <c r="C1411">
        <v>53.271000000000001</v>
      </c>
      <c r="D1411">
        <v>-3.9119999999999999</v>
      </c>
      <c r="F1411">
        <v>10</v>
      </c>
    </row>
    <row r="1412" spans="1:6">
      <c r="A1412" t="s">
        <v>1577</v>
      </c>
      <c r="B1412" t="s">
        <v>1553</v>
      </c>
      <c r="C1412">
        <v>52.546999999999997</v>
      </c>
      <c r="D1412">
        <v>-4.0410000000000004</v>
      </c>
      <c r="F1412">
        <v>10</v>
      </c>
    </row>
    <row r="1413" spans="1:6">
      <c r="A1413" t="s">
        <v>1578</v>
      </c>
      <c r="B1413" t="s">
        <v>1553</v>
      </c>
      <c r="C1413">
        <v>52.603999999999999</v>
      </c>
      <c r="D1413">
        <v>-4.0629999999999997</v>
      </c>
      <c r="F1413">
        <v>10</v>
      </c>
    </row>
    <row r="1414" spans="1:6">
      <c r="A1414" t="s">
        <v>1579</v>
      </c>
      <c r="B1414" t="s">
        <v>1553</v>
      </c>
      <c r="C1414">
        <v>52.665999999999997</v>
      </c>
      <c r="D1414">
        <v>-4.0830000000000002</v>
      </c>
      <c r="F1414">
        <v>10</v>
      </c>
    </row>
    <row r="1415" spans="1:6">
      <c r="A1415" t="s">
        <v>1580</v>
      </c>
      <c r="B1415" t="s">
        <v>1553</v>
      </c>
      <c r="C1415">
        <v>52.698</v>
      </c>
      <c r="D1415">
        <v>-4.0389999999999997</v>
      </c>
      <c r="F1415">
        <v>10</v>
      </c>
    </row>
    <row r="1416" spans="1:6">
      <c r="A1416" t="s">
        <v>1581</v>
      </c>
      <c r="B1416" t="s">
        <v>1553</v>
      </c>
      <c r="C1416">
        <v>52.710999999999999</v>
      </c>
      <c r="D1416">
        <v>-4.0110000000000001</v>
      </c>
      <c r="F1416">
        <v>10</v>
      </c>
    </row>
    <row r="1417" spans="1:6">
      <c r="A1417" t="s">
        <v>1582</v>
      </c>
      <c r="B1417" t="s">
        <v>1553</v>
      </c>
      <c r="C1417">
        <v>52.756</v>
      </c>
      <c r="D1417">
        <v>-3.875</v>
      </c>
      <c r="F1417">
        <v>10</v>
      </c>
    </row>
    <row r="1418" spans="1:6">
      <c r="A1418" t="s">
        <v>1583</v>
      </c>
      <c r="B1418" t="s">
        <v>1553</v>
      </c>
      <c r="C1418">
        <v>52.969000000000001</v>
      </c>
      <c r="D1418">
        <v>-3.9380000000000002</v>
      </c>
      <c r="F1418">
        <v>10</v>
      </c>
    </row>
    <row r="1419" spans="1:6">
      <c r="A1419" t="s">
        <v>1584</v>
      </c>
      <c r="B1419" t="s">
        <v>1553</v>
      </c>
      <c r="C1419">
        <v>52.725000000000001</v>
      </c>
      <c r="D1419">
        <v>-4.0540000000000003</v>
      </c>
      <c r="F1419">
        <v>10</v>
      </c>
    </row>
    <row r="1420" spans="1:6">
      <c r="A1420" t="s">
        <v>1585</v>
      </c>
      <c r="B1420" t="s">
        <v>1553</v>
      </c>
      <c r="C1420">
        <v>52.774000000000001</v>
      </c>
      <c r="D1420">
        <v>-4.0919999999999996</v>
      </c>
      <c r="F1420">
        <v>10</v>
      </c>
    </row>
    <row r="1421" spans="1:6">
      <c r="A1421" t="s">
        <v>1586</v>
      </c>
      <c r="B1421" t="s">
        <v>1553</v>
      </c>
      <c r="C1421">
        <v>52.790999999999997</v>
      </c>
      <c r="D1421">
        <v>-4.0960000000000001</v>
      </c>
      <c r="F1421">
        <v>10</v>
      </c>
    </row>
    <row r="1422" spans="1:6">
      <c r="A1422" t="s">
        <v>1587</v>
      </c>
      <c r="B1422" t="s">
        <v>1553</v>
      </c>
      <c r="C1422">
        <v>52.82</v>
      </c>
      <c r="D1422">
        <v>-4.0949999999999998</v>
      </c>
      <c r="F1422">
        <v>10</v>
      </c>
    </row>
    <row r="1423" spans="1:6">
      <c r="A1423" t="s">
        <v>1588</v>
      </c>
      <c r="B1423" t="s">
        <v>1553</v>
      </c>
      <c r="C1423">
        <v>52.853999999999999</v>
      </c>
      <c r="D1423">
        <v>-4.1059999999999999</v>
      </c>
      <c r="F1423">
        <v>10</v>
      </c>
    </row>
    <row r="1424" spans="1:6">
      <c r="A1424" t="s">
        <v>1589</v>
      </c>
      <c r="B1424" t="s">
        <v>1553</v>
      </c>
      <c r="C1424">
        <v>52.902000000000001</v>
      </c>
      <c r="D1424">
        <v>-4.0620000000000003</v>
      </c>
      <c r="F1424">
        <v>10</v>
      </c>
    </row>
    <row r="1425" spans="1:6">
      <c r="A1425" t="s">
        <v>1590</v>
      </c>
      <c r="B1425" t="s">
        <v>1553</v>
      </c>
      <c r="C1425">
        <v>52.936</v>
      </c>
      <c r="D1425">
        <v>-4.07</v>
      </c>
      <c r="F1425">
        <v>10</v>
      </c>
    </row>
    <row r="1426" spans="1:6">
      <c r="A1426" t="s">
        <v>1591</v>
      </c>
      <c r="B1426" t="s">
        <v>1553</v>
      </c>
      <c r="C1426">
        <v>52.929000000000002</v>
      </c>
      <c r="D1426">
        <v>-4.1379999999999999</v>
      </c>
      <c r="F1426">
        <v>10</v>
      </c>
    </row>
    <row r="1427" spans="1:6">
      <c r="A1427" t="s">
        <v>1592</v>
      </c>
      <c r="B1427" t="s">
        <v>1553</v>
      </c>
      <c r="C1427">
        <v>52.973999999999997</v>
      </c>
      <c r="D1427">
        <v>-4.2380000000000004</v>
      </c>
      <c r="F1427">
        <v>10</v>
      </c>
    </row>
    <row r="1428" spans="1:6">
      <c r="A1428" t="s">
        <v>1593</v>
      </c>
      <c r="B1428" t="s">
        <v>1553</v>
      </c>
      <c r="C1428">
        <v>52.924999999999997</v>
      </c>
      <c r="D1428">
        <v>-4.24</v>
      </c>
      <c r="F1428">
        <v>10</v>
      </c>
    </row>
    <row r="1429" spans="1:6">
      <c r="A1429" t="s">
        <v>1594</v>
      </c>
      <c r="B1429" t="s">
        <v>1553</v>
      </c>
      <c r="C1429">
        <v>52.884</v>
      </c>
      <c r="D1429">
        <v>-4.4909999999999997</v>
      </c>
      <c r="F1429">
        <v>10</v>
      </c>
    </row>
    <row r="1430" spans="1:6">
      <c r="A1430" t="s">
        <v>1595</v>
      </c>
      <c r="B1430" t="s">
        <v>1553</v>
      </c>
      <c r="C1430">
        <v>53.058999999999997</v>
      </c>
      <c r="D1430">
        <v>-4.2850000000000001</v>
      </c>
      <c r="F1430">
        <v>10</v>
      </c>
    </row>
    <row r="1431" spans="1:6">
      <c r="A1431" t="s">
        <v>1596</v>
      </c>
      <c r="B1431" t="s">
        <v>1553</v>
      </c>
      <c r="C1431">
        <v>53.134</v>
      </c>
      <c r="D1431">
        <v>-4.2039999999999997</v>
      </c>
      <c r="F1431">
        <v>10</v>
      </c>
    </row>
    <row r="1432" spans="1:6">
      <c r="A1432" t="s">
        <v>1597</v>
      </c>
      <c r="B1432" t="s">
        <v>1553</v>
      </c>
      <c r="C1432">
        <v>53.186999999999998</v>
      </c>
      <c r="D1432">
        <v>-4.1989999999999998</v>
      </c>
      <c r="F1432">
        <v>10</v>
      </c>
    </row>
    <row r="1433" spans="1:6">
      <c r="A1433" t="s">
        <v>1598</v>
      </c>
      <c r="B1433" t="s">
        <v>1553</v>
      </c>
      <c r="C1433">
        <v>53.207000000000001</v>
      </c>
      <c r="D1433">
        <v>-4.1109999999999998</v>
      </c>
      <c r="F1433">
        <v>10</v>
      </c>
    </row>
    <row r="1434" spans="1:6">
      <c r="A1434" t="s">
        <v>1599</v>
      </c>
      <c r="B1434" t="s">
        <v>1553</v>
      </c>
      <c r="C1434">
        <v>53.28</v>
      </c>
      <c r="D1434">
        <v>-4.0990000000000002</v>
      </c>
      <c r="F1434">
        <v>10</v>
      </c>
    </row>
    <row r="1435" spans="1:6">
      <c r="A1435" t="s">
        <v>1600</v>
      </c>
      <c r="B1435" t="s">
        <v>1553</v>
      </c>
      <c r="C1435">
        <v>53.234999999999999</v>
      </c>
      <c r="D1435">
        <v>-4.1589999999999998</v>
      </c>
      <c r="F1435">
        <v>10</v>
      </c>
    </row>
    <row r="1436" spans="1:6">
      <c r="A1436" t="s">
        <v>1601</v>
      </c>
      <c r="B1436" t="s">
        <v>1553</v>
      </c>
      <c r="C1436">
        <v>53.215000000000003</v>
      </c>
      <c r="D1436">
        <v>-4.2699999999999996</v>
      </c>
      <c r="F1436">
        <v>10</v>
      </c>
    </row>
    <row r="1437" spans="1:6">
      <c r="A1437" t="s">
        <v>1602</v>
      </c>
      <c r="B1437" t="s">
        <v>1553</v>
      </c>
      <c r="C1437">
        <v>53.195</v>
      </c>
      <c r="D1437">
        <v>-4.2619999999999996</v>
      </c>
      <c r="F1437">
        <v>10</v>
      </c>
    </row>
    <row r="1438" spans="1:6">
      <c r="A1438" t="s">
        <v>1603</v>
      </c>
      <c r="B1438" t="s">
        <v>1553</v>
      </c>
      <c r="C1438">
        <v>53.21</v>
      </c>
      <c r="D1438">
        <v>-4.3849999999999998</v>
      </c>
      <c r="F1438">
        <v>10</v>
      </c>
    </row>
    <row r="1439" spans="1:6">
      <c r="A1439" t="s">
        <v>1604</v>
      </c>
      <c r="B1439" t="s">
        <v>1553</v>
      </c>
      <c r="C1439">
        <v>53.219000000000001</v>
      </c>
      <c r="D1439">
        <v>-4.4710000000000001</v>
      </c>
      <c r="F1439">
        <v>10</v>
      </c>
    </row>
    <row r="1440" spans="1:6">
      <c r="A1440" t="s">
        <v>1605</v>
      </c>
      <c r="B1440" t="s">
        <v>1553</v>
      </c>
      <c r="C1440">
        <v>53.228000000000002</v>
      </c>
      <c r="D1440">
        <v>-4.5170000000000003</v>
      </c>
      <c r="F1440">
        <v>10</v>
      </c>
    </row>
    <row r="1441" spans="1:6">
      <c r="A1441" t="s">
        <v>1606</v>
      </c>
      <c r="B1441" t="s">
        <v>1553</v>
      </c>
      <c r="C1441">
        <v>53.301000000000002</v>
      </c>
      <c r="D1441">
        <v>-4.569</v>
      </c>
      <c r="F1441">
        <v>10</v>
      </c>
    </row>
    <row r="1442" spans="1:6">
      <c r="A1442" t="s">
        <v>1607</v>
      </c>
      <c r="B1442" t="s">
        <v>1553</v>
      </c>
      <c r="C1442">
        <v>53.381</v>
      </c>
      <c r="D1442">
        <v>-4.4050000000000002</v>
      </c>
      <c r="F1442">
        <v>10</v>
      </c>
    </row>
    <row r="1443" spans="1:6">
      <c r="A1443" t="s">
        <v>1608</v>
      </c>
      <c r="B1443" t="s">
        <v>1553</v>
      </c>
      <c r="C1443">
        <v>53.411000000000001</v>
      </c>
      <c r="D1443">
        <v>-4.4560000000000004</v>
      </c>
      <c r="F1443">
        <v>10</v>
      </c>
    </row>
    <row r="1444" spans="1:6">
      <c r="A1444" t="s">
        <v>1609</v>
      </c>
      <c r="B1444" t="s">
        <v>1553</v>
      </c>
      <c r="C1444">
        <v>53.398000000000003</v>
      </c>
      <c r="D1444">
        <v>-4.3769999999999998</v>
      </c>
      <c r="F1444">
        <v>10</v>
      </c>
    </row>
    <row r="1445" spans="1:6">
      <c r="A1445" t="s">
        <v>1610</v>
      </c>
      <c r="B1445" t="s">
        <v>1553</v>
      </c>
      <c r="C1445">
        <v>53.386000000000003</v>
      </c>
      <c r="D1445">
        <v>-4.3179999999999996</v>
      </c>
      <c r="F1445">
        <v>10</v>
      </c>
    </row>
    <row r="1446" spans="1:6">
      <c r="A1446" t="s">
        <v>1611</v>
      </c>
      <c r="B1446" t="s">
        <v>1553</v>
      </c>
      <c r="C1446">
        <v>53.363999999999997</v>
      </c>
      <c r="D1446">
        <v>-4.2869999999999999</v>
      </c>
      <c r="F1446">
        <v>10</v>
      </c>
    </row>
    <row r="1447" spans="1:6">
      <c r="A1447" t="s">
        <v>1612</v>
      </c>
      <c r="B1447" t="s">
        <v>1553</v>
      </c>
      <c r="C1447">
        <v>53.326999999999998</v>
      </c>
      <c r="D1447">
        <v>-4.3680000000000003</v>
      </c>
      <c r="F1447">
        <v>10</v>
      </c>
    </row>
    <row r="1448" spans="1:6">
      <c r="A1448" t="s">
        <v>1613</v>
      </c>
      <c r="B1448" t="s">
        <v>1553</v>
      </c>
      <c r="C1448">
        <v>53.35</v>
      </c>
      <c r="D1448">
        <v>-4.24</v>
      </c>
      <c r="F1448">
        <v>10</v>
      </c>
    </row>
    <row r="1449" spans="1:6">
      <c r="A1449" t="s">
        <v>1614</v>
      </c>
      <c r="B1449" t="s">
        <v>1553</v>
      </c>
      <c r="C1449">
        <v>53.335000000000001</v>
      </c>
      <c r="D1449">
        <v>-4.2439999999999998</v>
      </c>
      <c r="F1449">
        <v>10</v>
      </c>
    </row>
    <row r="1450" spans="1:6">
      <c r="A1450" t="s">
        <v>1615</v>
      </c>
      <c r="B1450" t="s">
        <v>1553</v>
      </c>
      <c r="C1450">
        <v>53.316000000000003</v>
      </c>
      <c r="D1450">
        <v>-4.2320000000000002</v>
      </c>
      <c r="F1450">
        <v>10</v>
      </c>
    </row>
    <row r="1451" spans="1:6">
      <c r="A1451" t="s">
        <v>1616</v>
      </c>
      <c r="B1451" t="s">
        <v>1553</v>
      </c>
      <c r="C1451">
        <v>53.283000000000001</v>
      </c>
      <c r="D1451">
        <v>-4.218</v>
      </c>
      <c r="F1451">
        <v>10</v>
      </c>
    </row>
    <row r="1452" spans="1:6">
      <c r="A1452" t="s">
        <v>1617</v>
      </c>
      <c r="B1452" t="s">
        <v>1553</v>
      </c>
      <c r="C1452">
        <v>53.301000000000002</v>
      </c>
      <c r="D1452">
        <v>-4.2380000000000004</v>
      </c>
      <c r="F1452">
        <v>10</v>
      </c>
    </row>
    <row r="1453" spans="1:6">
      <c r="A1453" t="s">
        <v>1618</v>
      </c>
      <c r="B1453" t="s">
        <v>1553</v>
      </c>
      <c r="C1453">
        <v>53.26</v>
      </c>
      <c r="D1453">
        <v>-4.3109999999999999</v>
      </c>
      <c r="F1453">
        <v>10</v>
      </c>
    </row>
    <row r="1454" spans="1:6">
      <c r="A1454" t="s">
        <v>1619</v>
      </c>
      <c r="B1454" t="s">
        <v>1553</v>
      </c>
      <c r="C1454">
        <v>53.317</v>
      </c>
      <c r="D1454">
        <v>-4.2619999999999996</v>
      </c>
      <c r="F1454">
        <v>10</v>
      </c>
    </row>
    <row r="1455" spans="1:6">
      <c r="A1455" t="s">
        <v>1620</v>
      </c>
      <c r="B1455" t="s">
        <v>1621</v>
      </c>
      <c r="C1455">
        <v>53.259</v>
      </c>
      <c r="D1455">
        <v>-0.58699999999999997</v>
      </c>
      <c r="F1455">
        <v>2</v>
      </c>
    </row>
    <row r="1456" spans="1:6">
      <c r="A1456" t="s">
        <v>1622</v>
      </c>
      <c r="B1456" t="s">
        <v>1621</v>
      </c>
      <c r="C1456">
        <v>53.158000000000001</v>
      </c>
      <c r="D1456">
        <v>-0.217</v>
      </c>
      <c r="F1456">
        <v>3</v>
      </c>
    </row>
    <row r="1457" spans="1:6">
      <c r="A1457" t="s">
        <v>1623</v>
      </c>
      <c r="B1457" t="s">
        <v>1621</v>
      </c>
      <c r="C1457">
        <v>53.372999999999998</v>
      </c>
      <c r="D1457">
        <v>2.4E-2</v>
      </c>
      <c r="F1457">
        <v>3</v>
      </c>
    </row>
    <row r="1458" spans="1:6">
      <c r="A1458" t="s">
        <v>1624</v>
      </c>
      <c r="B1458" t="s">
        <v>1621</v>
      </c>
      <c r="C1458">
        <v>53.329000000000001</v>
      </c>
      <c r="D1458">
        <v>0.26600000000000001</v>
      </c>
      <c r="F1458">
        <v>3</v>
      </c>
    </row>
    <row r="1459" spans="1:6">
      <c r="A1459" t="s">
        <v>1625</v>
      </c>
      <c r="B1459" t="s">
        <v>1621</v>
      </c>
      <c r="C1459">
        <v>53.265000000000001</v>
      </c>
      <c r="D1459">
        <v>0.184</v>
      </c>
      <c r="F1459">
        <v>3</v>
      </c>
    </row>
    <row r="1460" spans="1:6">
      <c r="A1460" t="s">
        <v>1626</v>
      </c>
      <c r="B1460" t="s">
        <v>1621</v>
      </c>
      <c r="C1460">
        <v>53.255000000000003</v>
      </c>
      <c r="D1460">
        <v>-0.50800000000000001</v>
      </c>
      <c r="F1460">
        <v>2</v>
      </c>
    </row>
    <row r="1461" spans="1:6">
      <c r="A1461" t="s">
        <v>1627</v>
      </c>
      <c r="B1461" t="s">
        <v>1621</v>
      </c>
      <c r="C1461">
        <v>53.243000000000002</v>
      </c>
      <c r="D1461">
        <v>-0.41899999999999998</v>
      </c>
      <c r="F1461">
        <v>2</v>
      </c>
    </row>
    <row r="1462" spans="1:6">
      <c r="A1462" t="s">
        <v>1628</v>
      </c>
      <c r="B1462" t="s">
        <v>1621</v>
      </c>
      <c r="C1462">
        <v>53.15</v>
      </c>
      <c r="D1462">
        <v>-0.38400000000000001</v>
      </c>
      <c r="F1462">
        <v>2</v>
      </c>
    </row>
    <row r="1463" spans="1:6">
      <c r="A1463" t="s">
        <v>1629</v>
      </c>
      <c r="B1463" t="s">
        <v>1621</v>
      </c>
      <c r="C1463">
        <v>53.171999999999997</v>
      </c>
      <c r="D1463">
        <v>-0.55600000000000005</v>
      </c>
      <c r="F1463">
        <v>2</v>
      </c>
    </row>
    <row r="1464" spans="1:6">
      <c r="A1464" t="s">
        <v>1630</v>
      </c>
      <c r="B1464" t="s">
        <v>1621</v>
      </c>
      <c r="C1464">
        <v>53.203000000000003</v>
      </c>
      <c r="D1464">
        <v>-0.59399999999999997</v>
      </c>
      <c r="F1464">
        <v>2</v>
      </c>
    </row>
    <row r="1465" spans="1:6">
      <c r="A1465" t="s">
        <v>1631</v>
      </c>
      <c r="B1465" t="s">
        <v>1621</v>
      </c>
      <c r="C1465">
        <v>53.491999999999997</v>
      </c>
      <c r="D1465">
        <v>-0.34300000000000003</v>
      </c>
      <c r="F1465">
        <v>3</v>
      </c>
    </row>
    <row r="1466" spans="1:6">
      <c r="A1466" t="s">
        <v>1632</v>
      </c>
      <c r="B1466" t="s">
        <v>1621</v>
      </c>
      <c r="C1466">
        <v>53.372999999999998</v>
      </c>
      <c r="D1466">
        <v>-0.32400000000000001</v>
      </c>
      <c r="F1466">
        <v>3</v>
      </c>
    </row>
    <row r="1467" spans="1:6">
      <c r="A1467" t="s">
        <v>1633</v>
      </c>
      <c r="B1467" t="s">
        <v>1621</v>
      </c>
      <c r="C1467">
        <v>53.216999999999999</v>
      </c>
      <c r="D1467">
        <v>-0.111</v>
      </c>
      <c r="F1467">
        <v>3</v>
      </c>
    </row>
    <row r="1468" spans="1:6">
      <c r="A1468" t="s">
        <v>1634</v>
      </c>
      <c r="B1468" t="s">
        <v>1635</v>
      </c>
      <c r="C1468">
        <v>53.796999999999997</v>
      </c>
      <c r="D1468">
        <v>-1.548</v>
      </c>
      <c r="F1468">
        <v>2</v>
      </c>
    </row>
    <row r="1469" spans="1:6">
      <c r="A1469" t="s">
        <v>1636</v>
      </c>
      <c r="B1469" t="s">
        <v>1635</v>
      </c>
      <c r="C1469">
        <v>53.762</v>
      </c>
      <c r="D1469">
        <v>-1.5309999999999999</v>
      </c>
      <c r="F1469">
        <v>2</v>
      </c>
    </row>
    <row r="1470" spans="1:6">
      <c r="A1470" t="s">
        <v>1637</v>
      </c>
      <c r="B1470" t="s">
        <v>1635</v>
      </c>
      <c r="C1470">
        <v>53.776000000000003</v>
      </c>
      <c r="D1470">
        <v>-1.556</v>
      </c>
      <c r="F1470">
        <v>2</v>
      </c>
    </row>
    <row r="1471" spans="1:6">
      <c r="A1471" t="s">
        <v>1638</v>
      </c>
      <c r="B1471" t="s">
        <v>1635</v>
      </c>
      <c r="C1471">
        <v>53.790999999999997</v>
      </c>
      <c r="D1471">
        <v>-1.5960000000000001</v>
      </c>
      <c r="F1471">
        <v>2</v>
      </c>
    </row>
    <row r="1472" spans="1:6">
      <c r="A1472" t="s">
        <v>1639</v>
      </c>
      <c r="B1472" t="s">
        <v>1635</v>
      </c>
      <c r="C1472">
        <v>53.81</v>
      </c>
      <c r="D1472">
        <v>-1.6339999999999999</v>
      </c>
      <c r="F1472">
        <v>2</v>
      </c>
    </row>
    <row r="1473" spans="1:6">
      <c r="A1473" t="s">
        <v>1640</v>
      </c>
      <c r="B1473" t="s">
        <v>1635</v>
      </c>
      <c r="C1473">
        <v>53.828000000000003</v>
      </c>
      <c r="D1473">
        <v>-1.456</v>
      </c>
      <c r="F1473">
        <v>2</v>
      </c>
    </row>
    <row r="1474" spans="1:6">
      <c r="A1474" t="s">
        <v>1641</v>
      </c>
      <c r="B1474" t="s">
        <v>1635</v>
      </c>
      <c r="C1474">
        <v>53.805999999999997</v>
      </c>
      <c r="D1474">
        <v>-1.444</v>
      </c>
      <c r="F1474">
        <v>2</v>
      </c>
    </row>
    <row r="1475" spans="1:6">
      <c r="A1475" t="s">
        <v>1642</v>
      </c>
      <c r="B1475" t="s">
        <v>1635</v>
      </c>
      <c r="C1475">
        <v>53.850999999999999</v>
      </c>
      <c r="D1475">
        <v>-1.6020000000000001</v>
      </c>
      <c r="F1475">
        <v>2</v>
      </c>
    </row>
    <row r="1476" spans="1:6">
      <c r="A1476" t="s">
        <v>1643</v>
      </c>
      <c r="B1476" t="s">
        <v>1635</v>
      </c>
      <c r="C1476">
        <v>53.859000000000002</v>
      </c>
      <c r="D1476">
        <v>-1.5269999999999999</v>
      </c>
      <c r="F1476">
        <v>2</v>
      </c>
    </row>
    <row r="1477" spans="1:6">
      <c r="A1477" t="s">
        <v>1644</v>
      </c>
      <c r="B1477" t="s">
        <v>1635</v>
      </c>
      <c r="C1477">
        <v>53.841000000000001</v>
      </c>
      <c r="D1477">
        <v>-1.641</v>
      </c>
      <c r="F1477">
        <v>2</v>
      </c>
    </row>
    <row r="1478" spans="1:6">
      <c r="A1478" t="s">
        <v>1645</v>
      </c>
      <c r="B1478" t="s">
        <v>1635</v>
      </c>
      <c r="C1478">
        <v>53.86</v>
      </c>
      <c r="D1478">
        <v>-1.6830000000000001</v>
      </c>
      <c r="F1478">
        <v>2</v>
      </c>
    </row>
    <row r="1479" spans="1:6">
      <c r="A1479" t="s">
        <v>1646</v>
      </c>
      <c r="B1479" t="s">
        <v>1635</v>
      </c>
      <c r="C1479">
        <v>53.801000000000002</v>
      </c>
      <c r="D1479">
        <v>-1.5449999999999999</v>
      </c>
      <c r="F1479">
        <v>2</v>
      </c>
    </row>
    <row r="1480" spans="1:6">
      <c r="A1480" t="s">
        <v>1647</v>
      </c>
      <c r="B1480" t="s">
        <v>1635</v>
      </c>
      <c r="C1480">
        <v>53.872999999999998</v>
      </c>
      <c r="D1480">
        <v>-1.7130000000000001</v>
      </c>
      <c r="F1480">
        <v>2</v>
      </c>
    </row>
    <row r="1481" spans="1:6">
      <c r="A1481" t="s">
        <v>1648</v>
      </c>
      <c r="B1481" t="s">
        <v>1635</v>
      </c>
      <c r="C1481">
        <v>53.911000000000001</v>
      </c>
      <c r="D1481">
        <v>-1.679</v>
      </c>
      <c r="F1481">
        <v>2</v>
      </c>
    </row>
    <row r="1482" spans="1:6">
      <c r="A1482" t="s">
        <v>1649</v>
      </c>
      <c r="B1482" t="s">
        <v>1635</v>
      </c>
      <c r="C1482">
        <v>53.932000000000002</v>
      </c>
      <c r="D1482">
        <v>-1.3939999999999999</v>
      </c>
      <c r="F1482">
        <v>2</v>
      </c>
    </row>
    <row r="1483" spans="1:6">
      <c r="A1483" t="s">
        <v>1650</v>
      </c>
      <c r="B1483" t="s">
        <v>1635</v>
      </c>
      <c r="C1483">
        <v>53.904000000000003</v>
      </c>
      <c r="D1483">
        <v>-1.3540000000000001</v>
      </c>
      <c r="F1483">
        <v>2</v>
      </c>
    </row>
    <row r="1484" spans="1:6">
      <c r="A1484" t="s">
        <v>1651</v>
      </c>
      <c r="B1484" t="s">
        <v>1635</v>
      </c>
      <c r="C1484">
        <v>53.87</v>
      </c>
      <c r="D1484">
        <v>-1.252</v>
      </c>
      <c r="F1484">
        <v>2</v>
      </c>
    </row>
    <row r="1485" spans="1:6">
      <c r="A1485" t="s">
        <v>1652</v>
      </c>
      <c r="B1485" t="s">
        <v>1635</v>
      </c>
      <c r="C1485">
        <v>53.784999999999997</v>
      </c>
      <c r="D1485">
        <v>-1.33</v>
      </c>
      <c r="F1485">
        <v>2</v>
      </c>
    </row>
    <row r="1486" spans="1:6">
      <c r="A1486" t="s">
        <v>1653</v>
      </c>
      <c r="B1486" t="s">
        <v>1635</v>
      </c>
      <c r="C1486">
        <v>53.752000000000002</v>
      </c>
      <c r="D1486">
        <v>-1.448</v>
      </c>
      <c r="F1486">
        <v>2</v>
      </c>
    </row>
    <row r="1487" spans="1:6">
      <c r="A1487" t="s">
        <v>1654</v>
      </c>
      <c r="B1487" t="s">
        <v>1635</v>
      </c>
      <c r="C1487">
        <v>53.749000000000002</v>
      </c>
      <c r="D1487">
        <v>-1.6020000000000001</v>
      </c>
      <c r="F1487">
        <v>2</v>
      </c>
    </row>
    <row r="1488" spans="1:6">
      <c r="A1488" t="s">
        <v>1655</v>
      </c>
      <c r="B1488" t="s">
        <v>1635</v>
      </c>
      <c r="C1488">
        <v>53.802</v>
      </c>
      <c r="D1488">
        <v>-1.669</v>
      </c>
      <c r="F1488">
        <v>2</v>
      </c>
    </row>
    <row r="1489" spans="1:6">
      <c r="A1489" t="s">
        <v>1656</v>
      </c>
      <c r="B1489" t="s">
        <v>1635</v>
      </c>
      <c r="C1489">
        <v>53.92</v>
      </c>
      <c r="D1489">
        <v>-1.8029999999999999</v>
      </c>
      <c r="F1489">
        <v>2</v>
      </c>
    </row>
    <row r="1490" spans="1:6">
      <c r="A1490" t="s">
        <v>1657</v>
      </c>
      <c r="B1490" t="s">
        <v>1635</v>
      </c>
      <c r="C1490">
        <v>53.801000000000002</v>
      </c>
      <c r="D1490">
        <v>-1.56</v>
      </c>
      <c r="F1490">
        <v>2</v>
      </c>
    </row>
    <row r="1491" spans="1:6">
      <c r="A1491" t="s">
        <v>1658</v>
      </c>
      <c r="B1491" t="s">
        <v>1635</v>
      </c>
      <c r="C1491">
        <v>53.808999999999997</v>
      </c>
      <c r="D1491">
        <v>-1.581</v>
      </c>
      <c r="F1491">
        <v>2</v>
      </c>
    </row>
    <row r="1492" spans="1:6">
      <c r="A1492" t="s">
        <v>1659</v>
      </c>
      <c r="B1492" t="s">
        <v>1635</v>
      </c>
      <c r="C1492">
        <v>53.819000000000003</v>
      </c>
      <c r="D1492">
        <v>-1.601</v>
      </c>
      <c r="F1492">
        <v>2</v>
      </c>
    </row>
    <row r="1493" spans="1:6">
      <c r="A1493" t="s">
        <v>1660</v>
      </c>
      <c r="B1493" t="s">
        <v>1635</v>
      </c>
      <c r="C1493">
        <v>53.82</v>
      </c>
      <c r="D1493">
        <v>-1.5680000000000001</v>
      </c>
      <c r="F1493">
        <v>2</v>
      </c>
    </row>
    <row r="1494" spans="1:6">
      <c r="A1494" t="s">
        <v>1661</v>
      </c>
      <c r="B1494" t="s">
        <v>1635</v>
      </c>
      <c r="C1494">
        <v>53.817999999999998</v>
      </c>
      <c r="D1494">
        <v>-1.5389999999999999</v>
      </c>
      <c r="F1494">
        <v>2</v>
      </c>
    </row>
    <row r="1495" spans="1:6">
      <c r="A1495" t="s">
        <v>1662</v>
      </c>
      <c r="B1495" t="s">
        <v>1635</v>
      </c>
      <c r="C1495">
        <v>53.823999999999998</v>
      </c>
      <c r="D1495">
        <v>-1.5089999999999999</v>
      </c>
      <c r="F1495">
        <v>2</v>
      </c>
    </row>
    <row r="1496" spans="1:6">
      <c r="A1496" t="s">
        <v>1663</v>
      </c>
      <c r="B1496" t="s">
        <v>1635</v>
      </c>
      <c r="C1496">
        <v>53.798999999999999</v>
      </c>
      <c r="D1496">
        <v>-1.5089999999999999</v>
      </c>
      <c r="F1496">
        <v>2</v>
      </c>
    </row>
    <row r="1497" spans="1:6">
      <c r="A1497" t="s">
        <v>1664</v>
      </c>
      <c r="B1497" t="s">
        <v>1665</v>
      </c>
      <c r="C1497">
        <v>51.874000000000002</v>
      </c>
      <c r="D1497">
        <v>-0.42399999999999999</v>
      </c>
      <c r="F1497">
        <v>2</v>
      </c>
    </row>
    <row r="1498" spans="1:6">
      <c r="A1498" t="s">
        <v>1666</v>
      </c>
      <c r="B1498" t="s">
        <v>1665</v>
      </c>
      <c r="C1498">
        <v>51.892000000000003</v>
      </c>
      <c r="D1498">
        <v>-0.39500000000000002</v>
      </c>
      <c r="F1498">
        <v>2</v>
      </c>
    </row>
    <row r="1499" spans="1:6">
      <c r="A1499" t="s">
        <v>1667</v>
      </c>
      <c r="B1499" t="s">
        <v>1665</v>
      </c>
      <c r="C1499">
        <v>51.908999999999999</v>
      </c>
      <c r="D1499">
        <v>-0.442</v>
      </c>
      <c r="F1499">
        <v>2</v>
      </c>
    </row>
    <row r="1500" spans="1:6">
      <c r="A1500" t="s">
        <v>1668</v>
      </c>
      <c r="B1500" t="s">
        <v>1665</v>
      </c>
      <c r="C1500">
        <v>51.898000000000003</v>
      </c>
      <c r="D1500">
        <v>-0.46700000000000003</v>
      </c>
      <c r="F1500">
        <v>2</v>
      </c>
    </row>
    <row r="1501" spans="1:6">
      <c r="A1501" t="s">
        <v>1669</v>
      </c>
      <c r="B1501" t="s">
        <v>1665</v>
      </c>
      <c r="C1501">
        <v>51.908999999999999</v>
      </c>
      <c r="D1501">
        <v>-0.51300000000000001</v>
      </c>
      <c r="F1501">
        <v>2</v>
      </c>
    </row>
    <row r="1502" spans="1:6">
      <c r="A1502" t="s">
        <v>1670</v>
      </c>
      <c r="B1502" t="s">
        <v>1665</v>
      </c>
      <c r="C1502">
        <v>51.877000000000002</v>
      </c>
      <c r="D1502">
        <v>-0.53600000000000003</v>
      </c>
      <c r="F1502">
        <v>2</v>
      </c>
    </row>
    <row r="1503" spans="1:6">
      <c r="A1503" t="s">
        <v>1671</v>
      </c>
      <c r="B1503" t="s">
        <v>1665</v>
      </c>
      <c r="C1503">
        <v>51.908999999999999</v>
      </c>
      <c r="D1503">
        <v>-0.66400000000000003</v>
      </c>
      <c r="F1503">
        <v>2</v>
      </c>
    </row>
    <row r="1504" spans="1:6">
      <c r="A1504" t="s">
        <v>1672</v>
      </c>
      <c r="B1504" t="s">
        <v>1673</v>
      </c>
      <c r="C1504">
        <v>53.476999999999997</v>
      </c>
      <c r="D1504">
        <v>-2.2349999999999999</v>
      </c>
      <c r="F1504">
        <v>2</v>
      </c>
    </row>
    <row r="1505" spans="1:6">
      <c r="A1505" t="s">
        <v>1674</v>
      </c>
      <c r="B1505" t="s">
        <v>1673</v>
      </c>
      <c r="C1505">
        <v>53.478999999999999</v>
      </c>
      <c r="D1505">
        <v>-2.1800000000000002</v>
      </c>
      <c r="F1505">
        <v>2</v>
      </c>
    </row>
    <row r="1506" spans="1:6">
      <c r="A1506" t="s">
        <v>1675</v>
      </c>
      <c r="B1506" t="s">
        <v>1673</v>
      </c>
      <c r="C1506">
        <v>53.463999999999999</v>
      </c>
      <c r="D1506">
        <v>-2.2010000000000001</v>
      </c>
      <c r="F1506">
        <v>2</v>
      </c>
    </row>
    <row r="1507" spans="1:6">
      <c r="A1507" t="s">
        <v>1676</v>
      </c>
      <c r="B1507" t="s">
        <v>1673</v>
      </c>
      <c r="C1507">
        <v>53.460999999999999</v>
      </c>
      <c r="D1507">
        <v>-2.2149999999999999</v>
      </c>
      <c r="F1507">
        <v>2</v>
      </c>
    </row>
    <row r="1508" spans="1:6">
      <c r="A1508" t="s">
        <v>1677</v>
      </c>
      <c r="B1508" t="s">
        <v>1673</v>
      </c>
      <c r="C1508">
        <v>53.448</v>
      </c>
      <c r="D1508">
        <v>-2.2240000000000002</v>
      </c>
      <c r="F1508">
        <v>2</v>
      </c>
    </row>
    <row r="1509" spans="1:6">
      <c r="A1509" t="s">
        <v>1678</v>
      </c>
      <c r="B1509" t="s">
        <v>1673</v>
      </c>
      <c r="C1509">
        <v>53.466000000000001</v>
      </c>
      <c r="D1509">
        <v>-2.25</v>
      </c>
      <c r="F1509">
        <v>2</v>
      </c>
    </row>
    <row r="1510" spans="1:6">
      <c r="A1510" t="s">
        <v>1679</v>
      </c>
      <c r="B1510" t="s">
        <v>1673</v>
      </c>
      <c r="C1510">
        <v>53.454999999999998</v>
      </c>
      <c r="D1510">
        <v>-2.2629999999999999</v>
      </c>
      <c r="F1510">
        <v>2</v>
      </c>
    </row>
    <row r="1511" spans="1:6">
      <c r="A1511" t="s">
        <v>1680</v>
      </c>
      <c r="B1511" t="s">
        <v>1673</v>
      </c>
      <c r="C1511">
        <v>53.469000000000001</v>
      </c>
      <c r="D1511">
        <v>-2.3180000000000001</v>
      </c>
      <c r="F1511">
        <v>2</v>
      </c>
    </row>
    <row r="1512" spans="1:6">
      <c r="A1512" t="s">
        <v>1681</v>
      </c>
      <c r="B1512" t="s">
        <v>1673</v>
      </c>
      <c r="C1512">
        <v>53.460999999999999</v>
      </c>
      <c r="D1512">
        <v>-2.169</v>
      </c>
      <c r="F1512">
        <v>2</v>
      </c>
    </row>
    <row r="1513" spans="1:6">
      <c r="A1513" t="s">
        <v>1682</v>
      </c>
      <c r="B1513" t="s">
        <v>1673</v>
      </c>
      <c r="C1513">
        <v>53.436999999999998</v>
      </c>
      <c r="D1513">
        <v>-2.1949999999999998</v>
      </c>
      <c r="F1513">
        <v>2</v>
      </c>
    </row>
    <row r="1514" spans="1:6">
      <c r="A1514" t="s">
        <v>1683</v>
      </c>
      <c r="B1514" t="s">
        <v>1673</v>
      </c>
      <c r="C1514">
        <v>53.48</v>
      </c>
      <c r="D1514">
        <v>-2.2429999999999999</v>
      </c>
      <c r="F1514">
        <v>2</v>
      </c>
    </row>
    <row r="1515" spans="1:6">
      <c r="A1515" t="s">
        <v>1684</v>
      </c>
      <c r="B1515" t="s">
        <v>1673</v>
      </c>
      <c r="C1515">
        <v>53.424999999999997</v>
      </c>
      <c r="D1515">
        <v>-2.23</v>
      </c>
      <c r="F1515">
        <v>2</v>
      </c>
    </row>
    <row r="1516" spans="1:6">
      <c r="A1516" t="s">
        <v>1685</v>
      </c>
      <c r="B1516" t="s">
        <v>1673</v>
      </c>
      <c r="C1516">
        <v>53.438000000000002</v>
      </c>
      <c r="D1516">
        <v>-2.2709999999999999</v>
      </c>
      <c r="F1516">
        <v>2</v>
      </c>
    </row>
    <row r="1517" spans="1:6">
      <c r="A1517" t="s">
        <v>1686</v>
      </c>
      <c r="B1517" t="s">
        <v>1673</v>
      </c>
      <c r="C1517">
        <v>53.386000000000003</v>
      </c>
      <c r="D1517">
        <v>-2.258</v>
      </c>
      <c r="F1517">
        <v>2</v>
      </c>
    </row>
    <row r="1518" spans="1:6">
      <c r="A1518" t="s">
        <v>1687</v>
      </c>
      <c r="B1518" t="s">
        <v>1673</v>
      </c>
      <c r="C1518">
        <v>53.399000000000001</v>
      </c>
      <c r="D1518">
        <v>-2.2869999999999999</v>
      </c>
      <c r="F1518">
        <v>2</v>
      </c>
    </row>
    <row r="1519" spans="1:6">
      <c r="A1519" t="s">
        <v>1688</v>
      </c>
      <c r="B1519" t="s">
        <v>1673</v>
      </c>
      <c r="C1519">
        <v>53.551000000000002</v>
      </c>
      <c r="D1519">
        <v>-2.1960000000000002</v>
      </c>
      <c r="F1519">
        <v>2</v>
      </c>
    </row>
    <row r="1520" spans="1:6">
      <c r="A1520" t="s">
        <v>1689</v>
      </c>
      <c r="B1520" t="s">
        <v>1673</v>
      </c>
      <c r="C1520">
        <v>53.527999999999999</v>
      </c>
      <c r="D1520">
        <v>-2.2749999999999999</v>
      </c>
      <c r="F1520">
        <v>2</v>
      </c>
    </row>
    <row r="1521" spans="1:6">
      <c r="A1521" t="s">
        <v>1690</v>
      </c>
      <c r="B1521" t="s">
        <v>1673</v>
      </c>
      <c r="C1521">
        <v>53.561999999999998</v>
      </c>
      <c r="D1521">
        <v>-2.3330000000000002</v>
      </c>
      <c r="F1521">
        <v>2</v>
      </c>
    </row>
    <row r="1522" spans="1:6">
      <c r="A1522" t="s">
        <v>1691</v>
      </c>
      <c r="B1522" t="s">
        <v>1673</v>
      </c>
      <c r="C1522">
        <v>53.512</v>
      </c>
      <c r="D1522">
        <v>-2.3370000000000002</v>
      </c>
      <c r="F1522">
        <v>2</v>
      </c>
    </row>
    <row r="1523" spans="1:6">
      <c r="A1523" t="s">
        <v>1692</v>
      </c>
      <c r="B1523" t="s">
        <v>1673</v>
      </c>
      <c r="C1523">
        <v>53.514000000000003</v>
      </c>
      <c r="D1523">
        <v>-2.3969999999999998</v>
      </c>
      <c r="F1523">
        <v>2</v>
      </c>
    </row>
    <row r="1524" spans="1:6">
      <c r="A1524" t="s">
        <v>1693</v>
      </c>
      <c r="B1524" t="s">
        <v>1673</v>
      </c>
      <c r="C1524">
        <v>53.508000000000003</v>
      </c>
      <c r="D1524">
        <v>-2.4569999999999999</v>
      </c>
      <c r="F1524">
        <v>2</v>
      </c>
    </row>
    <row r="1525" spans="1:6">
      <c r="A1525" t="s">
        <v>1694</v>
      </c>
      <c r="B1525" t="s">
        <v>1673</v>
      </c>
      <c r="C1525">
        <v>53.482999999999997</v>
      </c>
      <c r="D1525">
        <v>-2.2509999999999999</v>
      </c>
      <c r="F1525">
        <v>2</v>
      </c>
    </row>
    <row r="1526" spans="1:6">
      <c r="A1526" t="s">
        <v>1695</v>
      </c>
      <c r="B1526" t="s">
        <v>1673</v>
      </c>
      <c r="C1526">
        <v>53.484000000000002</v>
      </c>
      <c r="D1526">
        <v>-2.3540000000000001</v>
      </c>
      <c r="F1526">
        <v>2</v>
      </c>
    </row>
    <row r="1527" spans="1:6">
      <c r="A1527" t="s">
        <v>1696</v>
      </c>
      <c r="B1527" t="s">
        <v>1673</v>
      </c>
      <c r="C1527">
        <v>53.418999999999997</v>
      </c>
      <c r="D1527">
        <v>-2.4220000000000002</v>
      </c>
      <c r="F1527">
        <v>2</v>
      </c>
    </row>
    <row r="1528" spans="1:6">
      <c r="A1528" t="s">
        <v>1697</v>
      </c>
      <c r="B1528" t="s">
        <v>1673</v>
      </c>
      <c r="C1528">
        <v>53.45</v>
      </c>
      <c r="D1528">
        <v>-2.3090000000000002</v>
      </c>
      <c r="F1528">
        <v>2</v>
      </c>
    </row>
    <row r="1529" spans="1:6">
      <c r="A1529" t="s">
        <v>1698</v>
      </c>
      <c r="B1529" t="s">
        <v>1673</v>
      </c>
      <c r="C1529">
        <v>53.420999999999999</v>
      </c>
      <c r="D1529">
        <v>-2.3239999999999998</v>
      </c>
      <c r="F1529">
        <v>2</v>
      </c>
    </row>
    <row r="1530" spans="1:6">
      <c r="A1530" t="s">
        <v>1699</v>
      </c>
      <c r="B1530" t="s">
        <v>1673</v>
      </c>
      <c r="C1530">
        <v>53.456000000000003</v>
      </c>
      <c r="D1530">
        <v>-2.117</v>
      </c>
      <c r="F1530">
        <v>2</v>
      </c>
    </row>
    <row r="1531" spans="1:6">
      <c r="A1531" t="s">
        <v>1700</v>
      </c>
      <c r="B1531" t="s">
        <v>1673</v>
      </c>
      <c r="C1531">
        <v>53.506999999999998</v>
      </c>
      <c r="D1531">
        <v>-2.153</v>
      </c>
      <c r="F1531">
        <v>2</v>
      </c>
    </row>
    <row r="1532" spans="1:6">
      <c r="A1532" t="s">
        <v>1701</v>
      </c>
      <c r="B1532" t="s">
        <v>1673</v>
      </c>
      <c r="C1532">
        <v>53.531999999999996</v>
      </c>
      <c r="D1532">
        <v>-2.4209999999999998</v>
      </c>
      <c r="F1532">
        <v>2</v>
      </c>
    </row>
    <row r="1533" spans="1:6">
      <c r="A1533" t="s">
        <v>1702</v>
      </c>
      <c r="B1533" t="s">
        <v>1673</v>
      </c>
      <c r="C1533">
        <v>53.484999999999999</v>
      </c>
      <c r="D1533">
        <v>-2.2290000000000001</v>
      </c>
      <c r="F1533">
        <v>2</v>
      </c>
    </row>
    <row r="1534" spans="1:6">
      <c r="A1534" t="s">
        <v>1703</v>
      </c>
      <c r="B1534" t="s">
        <v>1673</v>
      </c>
      <c r="C1534">
        <v>53.503999999999998</v>
      </c>
      <c r="D1534">
        <v>-2.19</v>
      </c>
      <c r="F1534">
        <v>2</v>
      </c>
    </row>
    <row r="1535" spans="1:6">
      <c r="A1535" t="s">
        <v>1704</v>
      </c>
      <c r="B1535" t="s">
        <v>1673</v>
      </c>
      <c r="C1535">
        <v>53.451000000000001</v>
      </c>
      <c r="D1535">
        <v>-2.3639999999999999</v>
      </c>
      <c r="F1535">
        <v>2</v>
      </c>
    </row>
    <row r="1536" spans="1:6">
      <c r="A1536" t="s">
        <v>1705</v>
      </c>
      <c r="B1536" t="s">
        <v>1673</v>
      </c>
      <c r="C1536">
        <v>53.482999999999997</v>
      </c>
      <c r="D1536">
        <v>-2.1480000000000001</v>
      </c>
      <c r="F1536">
        <v>2</v>
      </c>
    </row>
    <row r="1537" spans="1:6">
      <c r="A1537" t="s">
        <v>1706</v>
      </c>
      <c r="B1537" t="s">
        <v>1673</v>
      </c>
      <c r="C1537">
        <v>53.441000000000003</v>
      </c>
      <c r="D1537">
        <v>-2.4260000000000002</v>
      </c>
      <c r="F1537">
        <v>2</v>
      </c>
    </row>
    <row r="1538" spans="1:6">
      <c r="A1538" t="s">
        <v>1707</v>
      </c>
      <c r="B1538" t="s">
        <v>1673</v>
      </c>
      <c r="C1538">
        <v>53.546999999999997</v>
      </c>
      <c r="D1538">
        <v>-2.2890000000000001</v>
      </c>
      <c r="F1538">
        <v>2</v>
      </c>
    </row>
    <row r="1539" spans="1:6">
      <c r="A1539" t="s">
        <v>1708</v>
      </c>
      <c r="B1539" t="s">
        <v>1673</v>
      </c>
      <c r="C1539">
        <v>53.526000000000003</v>
      </c>
      <c r="D1539">
        <v>-2.4900000000000002</v>
      </c>
      <c r="F1539">
        <v>2</v>
      </c>
    </row>
    <row r="1540" spans="1:6">
      <c r="A1540" t="s">
        <v>1709</v>
      </c>
      <c r="B1540" t="s">
        <v>1673</v>
      </c>
      <c r="C1540">
        <v>53.478999999999999</v>
      </c>
      <c r="D1540">
        <v>-2.2839999999999998</v>
      </c>
      <c r="F1540">
        <v>2</v>
      </c>
    </row>
    <row r="1541" spans="1:6">
      <c r="A1541" t="s">
        <v>1710</v>
      </c>
      <c r="B1541" t="s">
        <v>1673</v>
      </c>
      <c r="C1541">
        <v>53.491999999999997</v>
      </c>
      <c r="D1541">
        <v>-2.2970000000000002</v>
      </c>
      <c r="F1541">
        <v>2</v>
      </c>
    </row>
    <row r="1542" spans="1:6">
      <c r="A1542" t="s">
        <v>1711</v>
      </c>
      <c r="B1542" t="s">
        <v>1673</v>
      </c>
      <c r="C1542">
        <v>53.485999999999997</v>
      </c>
      <c r="D1542">
        <v>-2.2280000000000002</v>
      </c>
      <c r="F1542">
        <v>2</v>
      </c>
    </row>
    <row r="1543" spans="1:6">
      <c r="A1543" t="s">
        <v>1712</v>
      </c>
      <c r="B1543" t="s">
        <v>1673</v>
      </c>
      <c r="C1543">
        <v>53.505000000000003</v>
      </c>
      <c r="D1543">
        <v>-2.2599999999999998</v>
      </c>
      <c r="F1543">
        <v>2</v>
      </c>
    </row>
    <row r="1544" spans="1:6">
      <c r="A1544" t="s">
        <v>1713</v>
      </c>
      <c r="B1544" t="s">
        <v>1673</v>
      </c>
      <c r="C1544">
        <v>53.509</v>
      </c>
      <c r="D1544">
        <v>-2.2389999999999999</v>
      </c>
      <c r="F1544">
        <v>2</v>
      </c>
    </row>
    <row r="1545" spans="1:6">
      <c r="A1545" t="s">
        <v>1714</v>
      </c>
      <c r="B1545" t="s">
        <v>1673</v>
      </c>
      <c r="C1545">
        <v>53.521999999999998</v>
      </c>
      <c r="D1545">
        <v>-2.2130000000000001</v>
      </c>
      <c r="F1545">
        <v>2</v>
      </c>
    </row>
    <row r="1546" spans="1:6">
      <c r="A1546" t="s">
        <v>1715</v>
      </c>
      <c r="B1546" t="s">
        <v>1673</v>
      </c>
      <c r="C1546">
        <v>53.363</v>
      </c>
      <c r="D1546">
        <v>-2.2770000000000001</v>
      </c>
      <c r="F1546">
        <v>2</v>
      </c>
    </row>
    <row r="1547" spans="1:6">
      <c r="A1547" t="s">
        <v>1716</v>
      </c>
      <c r="B1547" t="s">
        <v>1717</v>
      </c>
      <c r="C1547">
        <v>51.372</v>
      </c>
      <c r="D1547">
        <v>0.5</v>
      </c>
      <c r="F1547">
        <v>6</v>
      </c>
    </row>
    <row r="1548" spans="1:6">
      <c r="A1548" t="s">
        <v>1718</v>
      </c>
      <c r="B1548" t="s">
        <v>1717</v>
      </c>
      <c r="C1548">
        <v>51.343000000000004</v>
      </c>
      <c r="D1548">
        <v>0.73599999999999999</v>
      </c>
      <c r="F1548">
        <v>6</v>
      </c>
    </row>
    <row r="1549" spans="1:6">
      <c r="A1549" t="s">
        <v>1719</v>
      </c>
      <c r="B1549" t="s">
        <v>1717</v>
      </c>
      <c r="C1549">
        <v>51.412999999999997</v>
      </c>
      <c r="D1549">
        <v>0.749</v>
      </c>
      <c r="F1549">
        <v>6</v>
      </c>
    </row>
    <row r="1550" spans="1:6">
      <c r="A1550" t="s">
        <v>1720</v>
      </c>
      <c r="B1550" t="s">
        <v>1717</v>
      </c>
      <c r="C1550">
        <v>51.423000000000002</v>
      </c>
      <c r="D1550">
        <v>0.80500000000000005</v>
      </c>
      <c r="F1550">
        <v>6</v>
      </c>
    </row>
    <row r="1551" spans="1:6">
      <c r="A1551" t="s">
        <v>1721</v>
      </c>
      <c r="B1551" t="s">
        <v>1717</v>
      </c>
      <c r="C1551">
        <v>51.302999999999997</v>
      </c>
      <c r="D1551">
        <v>0.89600000000000002</v>
      </c>
      <c r="F1551">
        <v>6</v>
      </c>
    </row>
    <row r="1552" spans="1:6">
      <c r="A1552" t="s">
        <v>1722</v>
      </c>
      <c r="B1552" t="s">
        <v>1717</v>
      </c>
      <c r="C1552">
        <v>51.28</v>
      </c>
      <c r="D1552">
        <v>0.54200000000000004</v>
      </c>
      <c r="F1552">
        <v>6</v>
      </c>
    </row>
    <row r="1553" spans="1:6">
      <c r="A1553" t="s">
        <v>1723</v>
      </c>
      <c r="B1553" t="s">
        <v>1717</v>
      </c>
      <c r="C1553">
        <v>51.253999999999998</v>
      </c>
      <c r="D1553">
        <v>0.53400000000000003</v>
      </c>
      <c r="F1553">
        <v>6</v>
      </c>
    </row>
    <row r="1554" spans="1:6">
      <c r="A1554" t="s">
        <v>1724</v>
      </c>
      <c r="B1554" t="s">
        <v>1717</v>
      </c>
      <c r="C1554">
        <v>51.274000000000001</v>
      </c>
      <c r="D1554">
        <v>0.5</v>
      </c>
      <c r="F1554">
        <v>6</v>
      </c>
    </row>
    <row r="1555" spans="1:6">
      <c r="A1555" t="s">
        <v>1725</v>
      </c>
      <c r="B1555" t="s">
        <v>1717</v>
      </c>
      <c r="C1555">
        <v>51.234999999999999</v>
      </c>
      <c r="D1555">
        <v>0.61</v>
      </c>
      <c r="F1555">
        <v>6</v>
      </c>
    </row>
    <row r="1556" spans="1:6">
      <c r="A1556" t="s">
        <v>1726</v>
      </c>
      <c r="B1556" t="s">
        <v>1717</v>
      </c>
      <c r="C1556">
        <v>51.244</v>
      </c>
      <c r="D1556">
        <v>0.42299999999999999</v>
      </c>
      <c r="F1556">
        <v>6</v>
      </c>
    </row>
    <row r="1557" spans="1:6">
      <c r="A1557" t="s">
        <v>1727</v>
      </c>
      <c r="B1557" t="s">
        <v>1717</v>
      </c>
      <c r="C1557">
        <v>51.292999999999999</v>
      </c>
      <c r="D1557">
        <v>0.41099999999999998</v>
      </c>
      <c r="F1557">
        <v>6</v>
      </c>
    </row>
    <row r="1558" spans="1:6">
      <c r="A1558" t="s">
        <v>1728</v>
      </c>
      <c r="B1558" t="s">
        <v>1717</v>
      </c>
      <c r="C1558">
        <v>51.392000000000003</v>
      </c>
      <c r="D1558">
        <v>0.48599999999999999</v>
      </c>
      <c r="F1558">
        <v>6</v>
      </c>
    </row>
    <row r="1559" spans="1:6">
      <c r="A1559" t="s">
        <v>1729</v>
      </c>
      <c r="B1559" t="s">
        <v>1717</v>
      </c>
      <c r="C1559">
        <v>51.305</v>
      </c>
      <c r="D1559">
        <v>0.46</v>
      </c>
      <c r="F1559">
        <v>6</v>
      </c>
    </row>
    <row r="1560" spans="1:6">
      <c r="A1560" t="s">
        <v>1730</v>
      </c>
      <c r="B1560" t="s">
        <v>1717</v>
      </c>
      <c r="C1560">
        <v>51.433</v>
      </c>
      <c r="D1560">
        <v>0.54700000000000004</v>
      </c>
      <c r="F1560">
        <v>6</v>
      </c>
    </row>
    <row r="1561" spans="1:6">
      <c r="A1561" t="s">
        <v>1731</v>
      </c>
      <c r="B1561" t="s">
        <v>1717</v>
      </c>
      <c r="C1561">
        <v>51.38</v>
      </c>
      <c r="D1561">
        <v>0.53</v>
      </c>
      <c r="F1561">
        <v>6</v>
      </c>
    </row>
    <row r="1562" spans="1:6">
      <c r="A1562" t="s">
        <v>1732</v>
      </c>
      <c r="B1562" t="s">
        <v>1717</v>
      </c>
      <c r="C1562">
        <v>51.348999999999997</v>
      </c>
      <c r="D1562">
        <v>0.53400000000000003</v>
      </c>
      <c r="F1562">
        <v>6</v>
      </c>
    </row>
    <row r="1563" spans="1:6">
      <c r="A1563" t="s">
        <v>1733</v>
      </c>
      <c r="B1563" t="s">
        <v>1717</v>
      </c>
      <c r="C1563">
        <v>51.326999999999998</v>
      </c>
      <c r="D1563">
        <v>0.441</v>
      </c>
      <c r="F1563">
        <v>6</v>
      </c>
    </row>
    <row r="1564" spans="1:6">
      <c r="A1564" t="s">
        <v>1734</v>
      </c>
      <c r="B1564" t="s">
        <v>1717</v>
      </c>
      <c r="C1564">
        <v>51.378999999999998</v>
      </c>
      <c r="D1564">
        <v>0.55700000000000005</v>
      </c>
      <c r="F1564">
        <v>6</v>
      </c>
    </row>
    <row r="1565" spans="1:6">
      <c r="A1565" t="s">
        <v>1735</v>
      </c>
      <c r="B1565" t="s">
        <v>1717</v>
      </c>
      <c r="C1565">
        <v>51.360999999999997</v>
      </c>
      <c r="D1565">
        <v>0.59899999999999998</v>
      </c>
      <c r="F1565">
        <v>6</v>
      </c>
    </row>
    <row r="1566" spans="1:6">
      <c r="A1566" t="s">
        <v>1736</v>
      </c>
      <c r="B1566" t="s">
        <v>1717</v>
      </c>
      <c r="C1566">
        <v>51.332999999999998</v>
      </c>
      <c r="D1566">
        <v>0.72499999999999998</v>
      </c>
      <c r="F1566">
        <v>6</v>
      </c>
    </row>
    <row r="1567" spans="1:6">
      <c r="A1567" t="s">
        <v>1737</v>
      </c>
      <c r="B1567" t="s">
        <v>1738</v>
      </c>
      <c r="C1567">
        <v>52.005000000000003</v>
      </c>
      <c r="D1567">
        <v>-0.72599999999999998</v>
      </c>
      <c r="F1567">
        <v>2</v>
      </c>
    </row>
    <row r="1568" spans="1:6">
      <c r="A1568" t="s">
        <v>1739</v>
      </c>
      <c r="B1568" t="s">
        <v>1738</v>
      </c>
      <c r="C1568">
        <v>52.039000000000001</v>
      </c>
      <c r="D1568">
        <v>-0.69799999999999995</v>
      </c>
      <c r="F1568">
        <v>2</v>
      </c>
    </row>
    <row r="1569" spans="1:6">
      <c r="A1569" t="s">
        <v>1740</v>
      </c>
      <c r="B1569" t="s">
        <v>1738</v>
      </c>
      <c r="C1569">
        <v>52.052</v>
      </c>
      <c r="D1569">
        <v>-0.84</v>
      </c>
      <c r="F1569">
        <v>2</v>
      </c>
    </row>
    <row r="1570" spans="1:6">
      <c r="A1570" t="s">
        <v>1741</v>
      </c>
      <c r="B1570" t="s">
        <v>1738</v>
      </c>
      <c r="C1570">
        <v>52.057000000000002</v>
      </c>
      <c r="D1570">
        <v>-0.81599999999999995</v>
      </c>
      <c r="F1570">
        <v>2</v>
      </c>
    </row>
    <row r="1571" spans="1:6">
      <c r="A1571" t="s">
        <v>1742</v>
      </c>
      <c r="B1571" t="s">
        <v>1738</v>
      </c>
      <c r="C1571">
        <v>52.052</v>
      </c>
      <c r="D1571">
        <v>-0.78400000000000003</v>
      </c>
      <c r="F1571">
        <v>2</v>
      </c>
    </row>
    <row r="1572" spans="1:6">
      <c r="A1572" t="s">
        <v>1743</v>
      </c>
      <c r="B1572" t="s">
        <v>1738</v>
      </c>
      <c r="C1572">
        <v>52.058999999999997</v>
      </c>
      <c r="D1572">
        <v>-0.76200000000000001</v>
      </c>
      <c r="F1572">
        <v>2</v>
      </c>
    </row>
    <row r="1573" spans="1:6">
      <c r="A1573" t="s">
        <v>1744</v>
      </c>
      <c r="B1573" t="s">
        <v>1738</v>
      </c>
      <c r="C1573">
        <v>52.058</v>
      </c>
      <c r="D1573">
        <v>-0.72799999999999998</v>
      </c>
      <c r="F1573">
        <v>2</v>
      </c>
    </row>
    <row r="1574" spans="1:6">
      <c r="A1574" t="s">
        <v>1745</v>
      </c>
      <c r="B1574" t="s">
        <v>1738</v>
      </c>
      <c r="C1574">
        <v>52.088999999999999</v>
      </c>
      <c r="D1574">
        <v>-0.72099999999999997</v>
      </c>
      <c r="F1574">
        <v>2</v>
      </c>
    </row>
    <row r="1575" spans="1:6">
      <c r="A1575" t="s">
        <v>1746</v>
      </c>
      <c r="B1575" t="s">
        <v>1738</v>
      </c>
      <c r="C1575">
        <v>51.991999999999997</v>
      </c>
      <c r="D1575">
        <v>-0.7</v>
      </c>
      <c r="F1575">
        <v>2</v>
      </c>
    </row>
    <row r="1576" spans="1:6">
      <c r="A1576" t="s">
        <v>1747</v>
      </c>
      <c r="B1576" t="s">
        <v>1738</v>
      </c>
      <c r="C1576">
        <v>51.98</v>
      </c>
      <c r="D1576">
        <v>-0.96899999999999997</v>
      </c>
      <c r="F1576">
        <v>2</v>
      </c>
    </row>
    <row r="1577" spans="1:6">
      <c r="A1577" t="s">
        <v>1748</v>
      </c>
      <c r="B1577" t="s">
        <v>1738</v>
      </c>
      <c r="C1577">
        <v>52.072000000000003</v>
      </c>
      <c r="D1577">
        <v>-0.85199999999999998</v>
      </c>
      <c r="F1577">
        <v>2</v>
      </c>
    </row>
    <row r="1578" spans="1:6">
      <c r="A1578" t="s">
        <v>1749</v>
      </c>
      <c r="B1578" t="s">
        <v>1738</v>
      </c>
      <c r="C1578">
        <v>51.99</v>
      </c>
      <c r="D1578">
        <v>-0.72399999999999998</v>
      </c>
      <c r="F1578">
        <v>2</v>
      </c>
    </row>
    <row r="1579" spans="1:6">
      <c r="A1579" t="s">
        <v>1750</v>
      </c>
      <c r="B1579" t="s">
        <v>1738</v>
      </c>
      <c r="C1579">
        <v>51.997</v>
      </c>
      <c r="D1579">
        <v>-0.753</v>
      </c>
      <c r="F1579">
        <v>2</v>
      </c>
    </row>
    <row r="1580" spans="1:6">
      <c r="A1580" t="s">
        <v>1751</v>
      </c>
      <c r="B1580" t="s">
        <v>1738</v>
      </c>
      <c r="C1580">
        <v>52.003999999999998</v>
      </c>
      <c r="D1580">
        <v>-0.77700000000000002</v>
      </c>
      <c r="F1580">
        <v>2</v>
      </c>
    </row>
    <row r="1581" spans="1:6">
      <c r="A1581" t="s">
        <v>1752</v>
      </c>
      <c r="B1581" t="s">
        <v>1738</v>
      </c>
      <c r="C1581">
        <v>52.137999999999998</v>
      </c>
      <c r="D1581">
        <v>-0.47199999999999998</v>
      </c>
      <c r="F1581">
        <v>2</v>
      </c>
    </row>
    <row r="1582" spans="1:6">
      <c r="A1582" t="s">
        <v>1753</v>
      </c>
      <c r="B1582" t="s">
        <v>1738</v>
      </c>
      <c r="C1582">
        <v>52.151000000000003</v>
      </c>
      <c r="D1582">
        <v>-0.44700000000000001</v>
      </c>
      <c r="F1582">
        <v>2</v>
      </c>
    </row>
    <row r="1583" spans="1:6">
      <c r="A1583" t="s">
        <v>1754</v>
      </c>
      <c r="B1583" t="s">
        <v>1738</v>
      </c>
      <c r="C1583">
        <v>52.12</v>
      </c>
      <c r="D1583">
        <v>-0.47299999999999998</v>
      </c>
      <c r="F1583">
        <v>2</v>
      </c>
    </row>
    <row r="1584" spans="1:6">
      <c r="A1584" t="s">
        <v>1755</v>
      </c>
      <c r="B1584" t="s">
        <v>1738</v>
      </c>
      <c r="C1584">
        <v>52.118000000000002</v>
      </c>
      <c r="D1584">
        <v>-0.55700000000000005</v>
      </c>
      <c r="F1584">
        <v>2</v>
      </c>
    </row>
    <row r="1585" spans="1:6">
      <c r="A1585" t="s">
        <v>1756</v>
      </c>
      <c r="B1585" t="s">
        <v>1738</v>
      </c>
      <c r="C1585">
        <v>52.194000000000003</v>
      </c>
      <c r="D1585">
        <v>-0.42599999999999999</v>
      </c>
      <c r="F1585">
        <v>2</v>
      </c>
    </row>
    <row r="1586" spans="1:6">
      <c r="A1586" t="s">
        <v>1757</v>
      </c>
      <c r="B1586" t="s">
        <v>1738</v>
      </c>
      <c r="C1586">
        <v>52.024000000000001</v>
      </c>
      <c r="D1586">
        <v>-0.46800000000000003</v>
      </c>
      <c r="F1586">
        <v>2</v>
      </c>
    </row>
    <row r="1587" spans="1:6">
      <c r="A1587" t="s">
        <v>1758</v>
      </c>
      <c r="B1587" t="s">
        <v>1738</v>
      </c>
      <c r="C1587">
        <v>52.154000000000003</v>
      </c>
      <c r="D1587">
        <v>-0.69099999999999995</v>
      </c>
      <c r="F1587">
        <v>2</v>
      </c>
    </row>
    <row r="1588" spans="1:6">
      <c r="A1588" t="s">
        <v>1759</v>
      </c>
      <c r="B1588" t="s">
        <v>1738</v>
      </c>
      <c r="C1588">
        <v>52.02</v>
      </c>
      <c r="D1588">
        <v>-0.78300000000000003</v>
      </c>
      <c r="F1588">
        <v>2</v>
      </c>
    </row>
    <row r="1589" spans="1:6">
      <c r="A1589" t="s">
        <v>1760</v>
      </c>
      <c r="B1589" t="s">
        <v>1738</v>
      </c>
      <c r="C1589">
        <v>52.03</v>
      </c>
      <c r="D1589">
        <v>-0.74199999999999999</v>
      </c>
      <c r="F1589">
        <v>2</v>
      </c>
    </row>
    <row r="1590" spans="1:6">
      <c r="A1590" t="s">
        <v>1761</v>
      </c>
      <c r="B1590" t="s">
        <v>1738</v>
      </c>
      <c r="C1590">
        <v>52.018999999999998</v>
      </c>
      <c r="D1590">
        <v>-0.69</v>
      </c>
      <c r="F1590">
        <v>2</v>
      </c>
    </row>
    <row r="1591" spans="1:6">
      <c r="A1591" t="s">
        <v>1762</v>
      </c>
      <c r="B1591" t="s">
        <v>1738</v>
      </c>
      <c r="C1591">
        <v>52.036000000000001</v>
      </c>
      <c r="D1591">
        <v>-0.80300000000000005</v>
      </c>
      <c r="F1591">
        <v>2</v>
      </c>
    </row>
    <row r="1592" spans="1:6">
      <c r="A1592" t="s">
        <v>1763</v>
      </c>
      <c r="B1592" t="s">
        <v>1738</v>
      </c>
      <c r="C1592">
        <v>52.040999999999997</v>
      </c>
      <c r="D1592">
        <v>-0.75900000000000001</v>
      </c>
      <c r="F1592">
        <v>2</v>
      </c>
    </row>
    <row r="1593" spans="1:6">
      <c r="A1593" t="s">
        <v>1764</v>
      </c>
      <c r="B1593" t="s">
        <v>1765</v>
      </c>
      <c r="C1593">
        <v>55.798999999999999</v>
      </c>
      <c r="D1593">
        <v>-3.976</v>
      </c>
      <c r="F1593">
        <v>10</v>
      </c>
    </row>
    <row r="1594" spans="1:6">
      <c r="A1594" t="s">
        <v>1766</v>
      </c>
      <c r="B1594" t="s">
        <v>1765</v>
      </c>
      <c r="C1594">
        <v>55.68</v>
      </c>
      <c r="D1594">
        <v>-4.069</v>
      </c>
      <c r="F1594">
        <v>10</v>
      </c>
    </row>
    <row r="1595" spans="1:6">
      <c r="A1595" t="s">
        <v>1767</v>
      </c>
      <c r="B1595" t="s">
        <v>1765</v>
      </c>
      <c r="C1595">
        <v>55.667000000000002</v>
      </c>
      <c r="D1595">
        <v>-3.786</v>
      </c>
      <c r="F1595">
        <v>10</v>
      </c>
    </row>
    <row r="1596" spans="1:6">
      <c r="A1596" t="s">
        <v>1768</v>
      </c>
      <c r="B1596" t="s">
        <v>1765</v>
      </c>
      <c r="C1596">
        <v>55.566000000000003</v>
      </c>
      <c r="D1596">
        <v>-3.5960000000000001</v>
      </c>
      <c r="F1596">
        <v>10</v>
      </c>
    </row>
    <row r="1597" spans="1:6">
      <c r="A1597" t="s">
        <v>1769</v>
      </c>
      <c r="B1597" t="s">
        <v>1765</v>
      </c>
      <c r="C1597">
        <v>55.777000000000001</v>
      </c>
      <c r="D1597">
        <v>-3.9129999999999998</v>
      </c>
      <c r="F1597">
        <v>10</v>
      </c>
    </row>
    <row r="1598" spans="1:6">
      <c r="A1598" t="s">
        <v>1770</v>
      </c>
      <c r="B1598" t="s">
        <v>1765</v>
      </c>
      <c r="C1598">
        <v>55.77</v>
      </c>
      <c r="D1598">
        <v>-4.0540000000000003</v>
      </c>
      <c r="F1598">
        <v>10</v>
      </c>
    </row>
    <row r="1599" spans="1:6">
      <c r="A1599" t="s">
        <v>1771</v>
      </c>
      <c r="B1599" t="s">
        <v>1765</v>
      </c>
      <c r="C1599">
        <v>55.817999999999998</v>
      </c>
      <c r="D1599">
        <v>-4.0199999999999996</v>
      </c>
      <c r="F1599">
        <v>10</v>
      </c>
    </row>
    <row r="1600" spans="1:6">
      <c r="A1600" t="s">
        <v>1772</v>
      </c>
      <c r="B1600" t="s">
        <v>1765</v>
      </c>
      <c r="C1600">
        <v>55.86</v>
      </c>
      <c r="D1600">
        <v>-4.03</v>
      </c>
      <c r="F1600">
        <v>10</v>
      </c>
    </row>
    <row r="1601" spans="1:6">
      <c r="A1601" t="s">
        <v>1773</v>
      </c>
      <c r="B1601" t="s">
        <v>1765</v>
      </c>
      <c r="C1601">
        <v>55.866999999999997</v>
      </c>
      <c r="D1601">
        <v>-3.9620000000000002</v>
      </c>
      <c r="F1601">
        <v>10</v>
      </c>
    </row>
    <row r="1602" spans="1:6">
      <c r="A1602" t="s">
        <v>1774</v>
      </c>
      <c r="B1602" t="s">
        <v>1765</v>
      </c>
      <c r="C1602">
        <v>55.83</v>
      </c>
      <c r="D1602">
        <v>-3.7930000000000001</v>
      </c>
      <c r="F1602">
        <v>10</v>
      </c>
    </row>
    <row r="1603" spans="1:6">
      <c r="A1603" t="s">
        <v>1775</v>
      </c>
      <c r="B1603" t="s">
        <v>1765</v>
      </c>
      <c r="C1603">
        <v>55.731000000000002</v>
      </c>
      <c r="D1603">
        <v>-3.8410000000000002</v>
      </c>
      <c r="F1603">
        <v>10</v>
      </c>
    </row>
    <row r="1604" spans="1:6">
      <c r="A1604" t="s">
        <v>1776</v>
      </c>
      <c r="B1604" t="s">
        <v>1765</v>
      </c>
      <c r="C1604">
        <v>55.725000000000001</v>
      </c>
      <c r="D1604">
        <v>-3.9670000000000001</v>
      </c>
      <c r="F1604">
        <v>10</v>
      </c>
    </row>
    <row r="1605" spans="1:6">
      <c r="A1605" t="s">
        <v>1777</v>
      </c>
      <c r="B1605" t="s">
        <v>872</v>
      </c>
      <c r="C1605">
        <v>51.536999999999999</v>
      </c>
      <c r="D1605">
        <v>-9.7000000000000003E-2</v>
      </c>
      <c r="F1605">
        <v>8</v>
      </c>
    </row>
    <row r="1606" spans="1:6">
      <c r="A1606" t="s">
        <v>1778</v>
      </c>
      <c r="B1606" t="s">
        <v>872</v>
      </c>
      <c r="C1606">
        <v>51.594000000000001</v>
      </c>
      <c r="D1606">
        <v>-0.14299999999999999</v>
      </c>
      <c r="F1606">
        <v>7</v>
      </c>
    </row>
    <row r="1607" spans="1:6">
      <c r="A1607" t="s">
        <v>1779</v>
      </c>
      <c r="B1607" t="s">
        <v>872</v>
      </c>
      <c r="C1607">
        <v>51.613</v>
      </c>
      <c r="D1607">
        <v>-0.13800000000000001</v>
      </c>
      <c r="F1607">
        <v>7</v>
      </c>
    </row>
    <row r="1608" spans="1:6">
      <c r="A1608" t="s">
        <v>1780</v>
      </c>
      <c r="B1608" t="s">
        <v>872</v>
      </c>
      <c r="C1608">
        <v>51.615000000000002</v>
      </c>
      <c r="D1608">
        <v>-0.17599999999999999</v>
      </c>
      <c r="F1608">
        <v>7</v>
      </c>
    </row>
    <row r="1609" spans="1:6">
      <c r="A1609" t="s">
        <v>1781</v>
      </c>
      <c r="B1609" t="s">
        <v>872</v>
      </c>
      <c r="C1609">
        <v>51.619</v>
      </c>
      <c r="D1609">
        <v>-0.10199999999999999</v>
      </c>
      <c r="F1609">
        <v>7</v>
      </c>
    </row>
    <row r="1610" spans="1:6">
      <c r="A1610" t="s">
        <v>1782</v>
      </c>
      <c r="B1610" t="s">
        <v>872</v>
      </c>
      <c r="C1610">
        <v>51.634</v>
      </c>
      <c r="D1610">
        <v>-0.129</v>
      </c>
      <c r="F1610">
        <v>7</v>
      </c>
    </row>
    <row r="1611" spans="1:6">
      <c r="A1611" t="s">
        <v>1783</v>
      </c>
      <c r="B1611" t="s">
        <v>872</v>
      </c>
      <c r="C1611">
        <v>51.582000000000001</v>
      </c>
      <c r="D1611">
        <v>-8.1000000000000003E-2</v>
      </c>
      <c r="F1611">
        <v>7</v>
      </c>
    </row>
    <row r="1612" spans="1:6">
      <c r="A1612" t="s">
        <v>1784</v>
      </c>
      <c r="B1612" t="s">
        <v>872</v>
      </c>
      <c r="C1612">
        <v>51.563000000000002</v>
      </c>
      <c r="D1612">
        <v>-7.4999999999999997E-2</v>
      </c>
      <c r="F1612">
        <v>7</v>
      </c>
    </row>
    <row r="1613" spans="1:6">
      <c r="A1613" t="s">
        <v>1785</v>
      </c>
      <c r="B1613" t="s">
        <v>872</v>
      </c>
      <c r="C1613">
        <v>51.597000000000001</v>
      </c>
      <c r="D1613">
        <v>-7.0000000000000007E-2</v>
      </c>
      <c r="F1613">
        <v>7</v>
      </c>
    </row>
    <row r="1614" spans="1:6">
      <c r="A1614" t="s">
        <v>1786</v>
      </c>
      <c r="B1614" t="s">
        <v>872</v>
      </c>
      <c r="C1614">
        <v>51.613</v>
      </c>
      <c r="D1614">
        <v>-6.5000000000000002E-2</v>
      </c>
      <c r="F1614">
        <v>7</v>
      </c>
    </row>
    <row r="1615" spans="1:6">
      <c r="A1615" t="s">
        <v>1787</v>
      </c>
      <c r="B1615" t="s">
        <v>872</v>
      </c>
      <c r="C1615">
        <v>51.564999999999998</v>
      </c>
      <c r="D1615">
        <v>-0.128</v>
      </c>
      <c r="F1615">
        <v>7</v>
      </c>
    </row>
    <row r="1616" spans="1:6">
      <c r="A1616" t="s">
        <v>1788</v>
      </c>
      <c r="B1616" t="s">
        <v>872</v>
      </c>
      <c r="C1616">
        <v>51.59</v>
      </c>
      <c r="D1616">
        <v>-0.16700000000000001</v>
      </c>
      <c r="F1616">
        <v>7</v>
      </c>
    </row>
    <row r="1617" spans="1:6">
      <c r="A1617" t="s">
        <v>1789</v>
      </c>
      <c r="B1617" t="s">
        <v>872</v>
      </c>
      <c r="C1617">
        <v>51.628999999999998</v>
      </c>
      <c r="D1617">
        <v>-0.17299999999999999</v>
      </c>
      <c r="F1617">
        <v>7</v>
      </c>
    </row>
    <row r="1618" spans="1:6">
      <c r="A1618" t="s">
        <v>1790</v>
      </c>
      <c r="B1618" t="s">
        <v>872</v>
      </c>
      <c r="C1618">
        <v>51.636000000000003</v>
      </c>
      <c r="D1618">
        <v>-9.8000000000000004E-2</v>
      </c>
      <c r="F1618">
        <v>7</v>
      </c>
    </row>
    <row r="1619" spans="1:6">
      <c r="A1619" t="s">
        <v>1791</v>
      </c>
      <c r="B1619" t="s">
        <v>872</v>
      </c>
      <c r="C1619">
        <v>51.598999999999997</v>
      </c>
      <c r="D1619">
        <v>-0.11</v>
      </c>
      <c r="F1619">
        <v>7</v>
      </c>
    </row>
    <row r="1620" spans="1:6">
      <c r="A1620" t="s">
        <v>1792</v>
      </c>
      <c r="B1620" t="s">
        <v>872</v>
      </c>
      <c r="C1620">
        <v>51.6</v>
      </c>
      <c r="D1620">
        <v>-0.193</v>
      </c>
      <c r="F1620">
        <v>7</v>
      </c>
    </row>
    <row r="1621" spans="1:6">
      <c r="A1621" t="s">
        <v>1793</v>
      </c>
      <c r="B1621" t="s">
        <v>872</v>
      </c>
      <c r="C1621">
        <v>51.570999999999998</v>
      </c>
      <c r="D1621">
        <v>-0.10100000000000001</v>
      </c>
      <c r="F1621">
        <v>7</v>
      </c>
    </row>
    <row r="1622" spans="1:6">
      <c r="A1622" t="s">
        <v>1794</v>
      </c>
      <c r="B1622" t="s">
        <v>872</v>
      </c>
      <c r="C1622">
        <v>51.552999999999997</v>
      </c>
      <c r="D1622">
        <v>-9.7000000000000003E-2</v>
      </c>
      <c r="F1622">
        <v>7</v>
      </c>
    </row>
    <row r="1623" spans="1:6">
      <c r="A1623" t="s">
        <v>1795</v>
      </c>
      <c r="B1623" t="s">
        <v>872</v>
      </c>
      <c r="C1623">
        <v>51.572000000000003</v>
      </c>
      <c r="D1623">
        <v>-0.14099999999999999</v>
      </c>
      <c r="F1623">
        <v>7</v>
      </c>
    </row>
    <row r="1624" spans="1:6">
      <c r="A1624" t="s">
        <v>1796</v>
      </c>
      <c r="B1624" t="s">
        <v>872</v>
      </c>
      <c r="C1624">
        <v>51.552999999999997</v>
      </c>
      <c r="D1624">
        <v>-0.11600000000000001</v>
      </c>
      <c r="F1624">
        <v>7</v>
      </c>
    </row>
    <row r="1625" spans="1:6">
      <c r="A1625" t="s">
        <v>1797</v>
      </c>
      <c r="B1625" t="s">
        <v>872</v>
      </c>
      <c r="C1625">
        <v>51.584000000000003</v>
      </c>
      <c r="D1625">
        <v>-0.11600000000000001</v>
      </c>
      <c r="F1625">
        <v>7</v>
      </c>
    </row>
    <row r="1626" spans="1:6">
      <c r="A1626" t="s">
        <v>1798</v>
      </c>
      <c r="B1626" t="s">
        <v>872</v>
      </c>
      <c r="C1626">
        <v>51.628</v>
      </c>
      <c r="D1626">
        <v>-5.7000000000000002E-2</v>
      </c>
      <c r="F1626">
        <v>7</v>
      </c>
    </row>
    <row r="1627" spans="1:6">
      <c r="A1627" t="s">
        <v>1799</v>
      </c>
      <c r="B1627" t="s">
        <v>1800</v>
      </c>
      <c r="C1627">
        <v>54.972999999999999</v>
      </c>
      <c r="D1627">
        <v>-1.611</v>
      </c>
      <c r="F1627">
        <v>4</v>
      </c>
    </row>
    <row r="1628" spans="1:6">
      <c r="A1628" t="s">
        <v>1801</v>
      </c>
      <c r="B1628" t="s">
        <v>1800</v>
      </c>
      <c r="C1628">
        <v>54.947000000000003</v>
      </c>
      <c r="D1628">
        <v>-1.5529999999999999</v>
      </c>
      <c r="F1628">
        <v>4</v>
      </c>
    </row>
    <row r="1629" spans="1:6">
      <c r="A1629" t="s">
        <v>1802</v>
      </c>
      <c r="B1629" t="s">
        <v>1800</v>
      </c>
      <c r="C1629">
        <v>54.941000000000003</v>
      </c>
      <c r="D1629">
        <v>-1.631</v>
      </c>
      <c r="F1629">
        <v>4</v>
      </c>
    </row>
    <row r="1630" spans="1:6">
      <c r="A1630" t="s">
        <v>1803</v>
      </c>
      <c r="B1630" t="s">
        <v>1800</v>
      </c>
      <c r="C1630">
        <v>55.024000000000001</v>
      </c>
      <c r="D1630">
        <v>-1.569</v>
      </c>
      <c r="F1630">
        <v>4</v>
      </c>
    </row>
    <row r="1631" spans="1:6">
      <c r="A1631" t="s">
        <v>1804</v>
      </c>
      <c r="B1631" t="s">
        <v>1800</v>
      </c>
      <c r="C1631">
        <v>55.045999999999999</v>
      </c>
      <c r="D1631">
        <v>-1.645</v>
      </c>
      <c r="F1631">
        <v>4</v>
      </c>
    </row>
    <row r="1632" spans="1:6">
      <c r="A1632" t="s">
        <v>1805</v>
      </c>
      <c r="B1632" t="s">
        <v>1800</v>
      </c>
      <c r="C1632">
        <v>54.984000000000002</v>
      </c>
      <c r="D1632">
        <v>-1.72</v>
      </c>
      <c r="F1632">
        <v>4</v>
      </c>
    </row>
    <row r="1633" spans="1:6">
      <c r="A1633" t="s">
        <v>1806</v>
      </c>
      <c r="B1633" t="s">
        <v>1800</v>
      </c>
      <c r="C1633">
        <v>54.932000000000002</v>
      </c>
      <c r="D1633">
        <v>-1.6910000000000001</v>
      </c>
      <c r="F1633">
        <v>4</v>
      </c>
    </row>
    <row r="1634" spans="1:6">
      <c r="A1634" t="s">
        <v>1807</v>
      </c>
      <c r="B1634" t="s">
        <v>1800</v>
      </c>
      <c r="C1634">
        <v>54.912999999999997</v>
      </c>
      <c r="D1634">
        <v>-1.8160000000000001</v>
      </c>
      <c r="F1634">
        <v>4</v>
      </c>
    </row>
    <row r="1635" spans="1:6">
      <c r="A1635" t="s">
        <v>1808</v>
      </c>
      <c r="B1635" t="s">
        <v>1800</v>
      </c>
      <c r="C1635">
        <v>55.037999999999997</v>
      </c>
      <c r="D1635">
        <v>-1.861</v>
      </c>
      <c r="F1635">
        <v>4</v>
      </c>
    </row>
    <row r="1636" spans="1:6">
      <c r="A1636" t="s">
        <v>1809</v>
      </c>
      <c r="B1636" t="s">
        <v>1800</v>
      </c>
      <c r="C1636">
        <v>55.179000000000002</v>
      </c>
      <c r="D1636">
        <v>-2.0960000000000001</v>
      </c>
      <c r="F1636">
        <v>7</v>
      </c>
    </row>
    <row r="1637" spans="1:6">
      <c r="A1637" t="s">
        <v>1810</v>
      </c>
      <c r="B1637" t="s">
        <v>1800</v>
      </c>
      <c r="C1637">
        <v>54.987000000000002</v>
      </c>
      <c r="D1637">
        <v>-1.605</v>
      </c>
      <c r="F1637">
        <v>4</v>
      </c>
    </row>
    <row r="1638" spans="1:6">
      <c r="A1638" t="s">
        <v>1811</v>
      </c>
      <c r="B1638" t="s">
        <v>1800</v>
      </c>
      <c r="C1638">
        <v>55.052999999999997</v>
      </c>
      <c r="D1638">
        <v>-1.786</v>
      </c>
      <c r="F1638">
        <v>4</v>
      </c>
    </row>
    <row r="1639" spans="1:6">
      <c r="A1639" t="s">
        <v>1812</v>
      </c>
      <c r="B1639" t="s">
        <v>1800</v>
      </c>
      <c r="C1639">
        <v>54.957999999999998</v>
      </c>
      <c r="D1639">
        <v>-1.7190000000000001</v>
      </c>
      <c r="F1639">
        <v>4</v>
      </c>
    </row>
    <row r="1640" spans="1:6">
      <c r="A1640" t="s">
        <v>1813</v>
      </c>
      <c r="B1640" t="s">
        <v>1800</v>
      </c>
      <c r="C1640">
        <v>55.136000000000003</v>
      </c>
      <c r="D1640">
        <v>-1.5840000000000001</v>
      </c>
      <c r="F1640">
        <v>4</v>
      </c>
    </row>
    <row r="1641" spans="1:6">
      <c r="A1641" t="s">
        <v>1814</v>
      </c>
      <c r="B1641" t="s">
        <v>1800</v>
      </c>
      <c r="C1641">
        <v>55.08</v>
      </c>
      <c r="D1641">
        <v>-1.581</v>
      </c>
      <c r="F1641">
        <v>4</v>
      </c>
    </row>
    <row r="1642" spans="1:6">
      <c r="A1642" t="s">
        <v>1815</v>
      </c>
      <c r="B1642" t="s">
        <v>1800</v>
      </c>
      <c r="C1642">
        <v>55.122</v>
      </c>
      <c r="D1642">
        <v>-1.5209999999999999</v>
      </c>
      <c r="F1642">
        <v>4</v>
      </c>
    </row>
    <row r="1643" spans="1:6">
      <c r="A1643" t="s">
        <v>1816</v>
      </c>
      <c r="B1643" t="s">
        <v>1800</v>
      </c>
      <c r="C1643">
        <v>55.05</v>
      </c>
      <c r="D1643">
        <v>-1.486</v>
      </c>
      <c r="F1643">
        <v>4</v>
      </c>
    </row>
    <row r="1644" spans="1:6">
      <c r="A1644" t="s">
        <v>1817</v>
      </c>
      <c r="B1644" t="s">
        <v>1800</v>
      </c>
      <c r="C1644">
        <v>55.052</v>
      </c>
      <c r="D1644">
        <v>-1.456</v>
      </c>
      <c r="F1644">
        <v>4</v>
      </c>
    </row>
    <row r="1645" spans="1:6">
      <c r="A1645" t="s">
        <v>1818</v>
      </c>
      <c r="B1645" t="s">
        <v>1800</v>
      </c>
      <c r="C1645">
        <v>55.033000000000001</v>
      </c>
      <c r="D1645">
        <v>-1.5109999999999999</v>
      </c>
      <c r="F1645">
        <v>4</v>
      </c>
    </row>
    <row r="1646" spans="1:6">
      <c r="A1646" t="s">
        <v>1819</v>
      </c>
      <c r="B1646" t="s">
        <v>1800</v>
      </c>
      <c r="C1646">
        <v>55</v>
      </c>
      <c r="D1646">
        <v>-1.5189999999999999</v>
      </c>
      <c r="F1646">
        <v>4</v>
      </c>
    </row>
    <row r="1647" spans="1:6">
      <c r="A1647" t="s">
        <v>1820</v>
      </c>
      <c r="B1647" t="s">
        <v>1800</v>
      </c>
      <c r="C1647">
        <v>55.012</v>
      </c>
      <c r="D1647">
        <v>-1.464</v>
      </c>
      <c r="F1647">
        <v>4</v>
      </c>
    </row>
    <row r="1648" spans="1:6">
      <c r="A1648" t="s">
        <v>1821</v>
      </c>
      <c r="B1648" t="s">
        <v>1800</v>
      </c>
      <c r="C1648">
        <v>55.01</v>
      </c>
      <c r="D1648">
        <v>-1.633</v>
      </c>
      <c r="F1648">
        <v>4</v>
      </c>
    </row>
    <row r="1649" spans="1:6">
      <c r="A1649" t="s">
        <v>1822</v>
      </c>
      <c r="B1649" t="s">
        <v>1800</v>
      </c>
      <c r="C1649">
        <v>55.021000000000001</v>
      </c>
      <c r="D1649">
        <v>-1.44</v>
      </c>
      <c r="F1649">
        <v>4</v>
      </c>
    </row>
    <row r="1650" spans="1:6">
      <c r="A1650" t="s">
        <v>1823</v>
      </c>
      <c r="B1650" t="s">
        <v>1800</v>
      </c>
      <c r="C1650">
        <v>54.970999999999997</v>
      </c>
      <c r="D1650">
        <v>-1.512</v>
      </c>
      <c r="F1650">
        <v>4</v>
      </c>
    </row>
    <row r="1651" spans="1:6">
      <c r="A1651" t="s">
        <v>1824</v>
      </c>
      <c r="B1651" t="s">
        <v>1800</v>
      </c>
      <c r="C1651">
        <v>54.968000000000004</v>
      </c>
      <c r="D1651">
        <v>-1.4830000000000001</v>
      </c>
      <c r="F1651">
        <v>4</v>
      </c>
    </row>
    <row r="1652" spans="1:6">
      <c r="A1652" t="s">
        <v>1825</v>
      </c>
      <c r="B1652" t="s">
        <v>1800</v>
      </c>
      <c r="C1652">
        <v>54.991</v>
      </c>
      <c r="D1652">
        <v>-1.4279999999999999</v>
      </c>
      <c r="F1652">
        <v>4</v>
      </c>
    </row>
    <row r="1653" spans="1:6">
      <c r="A1653" t="s">
        <v>1826</v>
      </c>
      <c r="B1653" t="s">
        <v>1800</v>
      </c>
      <c r="C1653">
        <v>54.972000000000001</v>
      </c>
      <c r="D1653">
        <v>-1.421</v>
      </c>
      <c r="F1653">
        <v>4</v>
      </c>
    </row>
    <row r="1654" spans="1:6">
      <c r="A1654" t="s">
        <v>1827</v>
      </c>
      <c r="B1654" t="s">
        <v>1800</v>
      </c>
      <c r="C1654">
        <v>54.951999999999998</v>
      </c>
      <c r="D1654">
        <v>-1.46</v>
      </c>
      <c r="F1654">
        <v>4</v>
      </c>
    </row>
    <row r="1655" spans="1:6">
      <c r="A1655" t="s">
        <v>1828</v>
      </c>
      <c r="B1655" t="s">
        <v>1800</v>
      </c>
      <c r="C1655">
        <v>54.945</v>
      </c>
      <c r="D1655">
        <v>-1.4390000000000001</v>
      </c>
      <c r="F1655">
        <v>4</v>
      </c>
    </row>
    <row r="1656" spans="1:6">
      <c r="A1656" t="s">
        <v>1829</v>
      </c>
      <c r="B1656" t="s">
        <v>1800</v>
      </c>
      <c r="C1656">
        <v>54.912999999999997</v>
      </c>
      <c r="D1656">
        <v>-1.526</v>
      </c>
      <c r="F1656">
        <v>4</v>
      </c>
    </row>
    <row r="1657" spans="1:6">
      <c r="A1657" t="s">
        <v>1830</v>
      </c>
      <c r="B1657" t="s">
        <v>1800</v>
      </c>
      <c r="C1657">
        <v>54.893999999999998</v>
      </c>
      <c r="D1657">
        <v>-1.524</v>
      </c>
      <c r="F1657">
        <v>4</v>
      </c>
    </row>
    <row r="1658" spans="1:6">
      <c r="A1658" t="s">
        <v>1831</v>
      </c>
      <c r="B1658" t="s">
        <v>1800</v>
      </c>
      <c r="C1658">
        <v>54.923999999999999</v>
      </c>
      <c r="D1658">
        <v>-1.7589999999999999</v>
      </c>
      <c r="F1658">
        <v>4</v>
      </c>
    </row>
    <row r="1659" spans="1:6">
      <c r="A1659" t="s">
        <v>1832</v>
      </c>
      <c r="B1659" t="s">
        <v>1800</v>
      </c>
      <c r="C1659">
        <v>54.973999999999997</v>
      </c>
      <c r="D1659">
        <v>-1.643</v>
      </c>
      <c r="F1659">
        <v>4</v>
      </c>
    </row>
    <row r="1660" spans="1:6">
      <c r="A1660" t="s">
        <v>1833</v>
      </c>
      <c r="B1660" t="s">
        <v>1800</v>
      </c>
      <c r="C1660">
        <v>54.966000000000001</v>
      </c>
      <c r="D1660">
        <v>-1.772</v>
      </c>
      <c r="F1660">
        <v>4</v>
      </c>
    </row>
    <row r="1661" spans="1:6">
      <c r="A1661" t="s">
        <v>1834</v>
      </c>
      <c r="B1661" t="s">
        <v>1800</v>
      </c>
      <c r="C1661">
        <v>54.975999999999999</v>
      </c>
      <c r="D1661">
        <v>-1.819</v>
      </c>
      <c r="F1661">
        <v>4</v>
      </c>
    </row>
    <row r="1662" spans="1:6">
      <c r="A1662" t="s">
        <v>1835</v>
      </c>
      <c r="B1662" t="s">
        <v>1800</v>
      </c>
      <c r="C1662">
        <v>54.962000000000003</v>
      </c>
      <c r="D1662">
        <v>-1.8540000000000001</v>
      </c>
      <c r="F1662">
        <v>4</v>
      </c>
    </row>
    <row r="1663" spans="1:6">
      <c r="A1663" t="s">
        <v>1836</v>
      </c>
      <c r="B1663" t="s">
        <v>1800</v>
      </c>
      <c r="C1663">
        <v>54.948</v>
      </c>
      <c r="D1663">
        <v>-1.905</v>
      </c>
      <c r="F1663">
        <v>4</v>
      </c>
    </row>
    <row r="1664" spans="1:6">
      <c r="A1664" t="s">
        <v>1837</v>
      </c>
      <c r="B1664" t="s">
        <v>1800</v>
      </c>
      <c r="C1664">
        <v>54.942999999999998</v>
      </c>
      <c r="D1664">
        <v>-1.978</v>
      </c>
      <c r="F1664">
        <v>4</v>
      </c>
    </row>
    <row r="1665" spans="1:6">
      <c r="A1665" t="s">
        <v>1838</v>
      </c>
      <c r="B1665" t="s">
        <v>1800</v>
      </c>
      <c r="C1665">
        <v>54.975999999999999</v>
      </c>
      <c r="D1665">
        <v>-2.016</v>
      </c>
      <c r="F1665">
        <v>4</v>
      </c>
    </row>
    <row r="1666" spans="1:6">
      <c r="A1666" t="s">
        <v>1839</v>
      </c>
      <c r="B1666" t="s">
        <v>1800</v>
      </c>
      <c r="C1666">
        <v>54.978999999999999</v>
      </c>
      <c r="D1666">
        <v>-2.1059999999999999</v>
      </c>
      <c r="F1666">
        <v>4</v>
      </c>
    </row>
    <row r="1667" spans="1:6">
      <c r="A1667" t="s">
        <v>1840</v>
      </c>
      <c r="B1667" t="s">
        <v>1800</v>
      </c>
      <c r="C1667">
        <v>54.929000000000002</v>
      </c>
      <c r="D1667">
        <v>-2.2509999999999999</v>
      </c>
      <c r="F1667">
        <v>7</v>
      </c>
    </row>
    <row r="1668" spans="1:6">
      <c r="A1668" t="s">
        <v>1841</v>
      </c>
      <c r="B1668" t="s">
        <v>1800</v>
      </c>
      <c r="C1668">
        <v>55.131999999999998</v>
      </c>
      <c r="D1668">
        <v>-2.2570000000000001</v>
      </c>
      <c r="F1668">
        <v>7</v>
      </c>
    </row>
    <row r="1669" spans="1:6">
      <c r="A1669" t="s">
        <v>1842</v>
      </c>
      <c r="B1669" t="s">
        <v>1800</v>
      </c>
      <c r="C1669">
        <v>54.966999999999999</v>
      </c>
      <c r="D1669">
        <v>-2.4590000000000001</v>
      </c>
      <c r="F1669">
        <v>7</v>
      </c>
    </row>
    <row r="1670" spans="1:6">
      <c r="A1670" t="s">
        <v>1843</v>
      </c>
      <c r="B1670" t="s">
        <v>1800</v>
      </c>
      <c r="C1670">
        <v>54.996000000000002</v>
      </c>
      <c r="D1670">
        <v>-1.6870000000000001</v>
      </c>
      <c r="F1670">
        <v>4</v>
      </c>
    </row>
    <row r="1671" spans="1:6">
      <c r="A1671" t="s">
        <v>1844</v>
      </c>
      <c r="B1671" t="s">
        <v>1800</v>
      </c>
      <c r="C1671">
        <v>54.976999999999997</v>
      </c>
      <c r="D1671">
        <v>-1.5640000000000001</v>
      </c>
      <c r="F1671">
        <v>4</v>
      </c>
    </row>
    <row r="1672" spans="1:6">
      <c r="A1672" t="s">
        <v>1845</v>
      </c>
      <c r="B1672" t="s">
        <v>1800</v>
      </c>
      <c r="C1672">
        <v>55.180999999999997</v>
      </c>
      <c r="D1672">
        <v>-1.6879999999999999</v>
      </c>
      <c r="F1672">
        <v>7</v>
      </c>
    </row>
    <row r="1673" spans="1:6">
      <c r="A1673" t="s">
        <v>1846</v>
      </c>
      <c r="B1673" t="s">
        <v>1800</v>
      </c>
      <c r="C1673">
        <v>55.161000000000001</v>
      </c>
      <c r="D1673">
        <v>-1.5920000000000001</v>
      </c>
      <c r="F1673">
        <v>7</v>
      </c>
    </row>
    <row r="1674" spans="1:6">
      <c r="A1674" t="s">
        <v>1847</v>
      </c>
      <c r="B1674" t="s">
        <v>1800</v>
      </c>
      <c r="C1674">
        <v>55.177999999999997</v>
      </c>
      <c r="D1674">
        <v>-1.5620000000000001</v>
      </c>
      <c r="F1674">
        <v>7</v>
      </c>
    </row>
    <row r="1675" spans="1:6">
      <c r="A1675" t="s">
        <v>1848</v>
      </c>
      <c r="B1675" t="s">
        <v>1800</v>
      </c>
      <c r="C1675">
        <v>55.183999999999997</v>
      </c>
      <c r="D1675">
        <v>-1.514</v>
      </c>
      <c r="F1675">
        <v>7</v>
      </c>
    </row>
    <row r="1676" spans="1:6">
      <c r="A1676" t="s">
        <v>1849</v>
      </c>
      <c r="B1676" t="s">
        <v>1800</v>
      </c>
      <c r="C1676">
        <v>55.313000000000002</v>
      </c>
      <c r="D1676">
        <v>-1.7509999999999999</v>
      </c>
      <c r="F1676">
        <v>7</v>
      </c>
    </row>
    <row r="1677" spans="1:6">
      <c r="A1677" t="s">
        <v>1850</v>
      </c>
      <c r="B1677" t="s">
        <v>1800</v>
      </c>
      <c r="C1677">
        <v>55.427999999999997</v>
      </c>
      <c r="D1677">
        <v>-1.7310000000000001</v>
      </c>
      <c r="F1677">
        <v>7</v>
      </c>
    </row>
    <row r="1678" spans="1:6">
      <c r="A1678" t="s">
        <v>1851</v>
      </c>
      <c r="B1678" t="s">
        <v>1800</v>
      </c>
      <c r="C1678">
        <v>55.533999999999999</v>
      </c>
      <c r="D1678">
        <v>-1.6930000000000001</v>
      </c>
      <c r="F1678">
        <v>7</v>
      </c>
    </row>
    <row r="1679" spans="1:6">
      <c r="A1679" t="s">
        <v>1852</v>
      </c>
      <c r="B1679" t="s">
        <v>1800</v>
      </c>
      <c r="C1679">
        <v>55.573999999999998</v>
      </c>
      <c r="D1679">
        <v>-1.6579999999999999</v>
      </c>
      <c r="F1679">
        <v>7</v>
      </c>
    </row>
    <row r="1680" spans="1:6">
      <c r="A1680" t="s">
        <v>1853</v>
      </c>
      <c r="B1680" t="s">
        <v>1800</v>
      </c>
      <c r="C1680">
        <v>55.604999999999997</v>
      </c>
      <c r="D1680">
        <v>-1.716</v>
      </c>
      <c r="F1680">
        <v>7</v>
      </c>
    </row>
    <row r="1681" spans="1:6">
      <c r="A1681" t="s">
        <v>1854</v>
      </c>
      <c r="B1681" t="s">
        <v>1800</v>
      </c>
      <c r="C1681">
        <v>55</v>
      </c>
      <c r="D1681">
        <v>-1.5780000000000001</v>
      </c>
      <c r="F1681">
        <v>4</v>
      </c>
    </row>
    <row r="1682" spans="1:6">
      <c r="A1682" t="s">
        <v>1855</v>
      </c>
      <c r="B1682" t="s">
        <v>1800</v>
      </c>
      <c r="C1682">
        <v>55.594000000000001</v>
      </c>
      <c r="D1682">
        <v>-1.8149999999999999</v>
      </c>
      <c r="F1682">
        <v>7</v>
      </c>
    </row>
    <row r="1683" spans="1:6">
      <c r="A1683" t="s">
        <v>1856</v>
      </c>
      <c r="B1683" t="s">
        <v>1800</v>
      </c>
      <c r="C1683">
        <v>55.555</v>
      </c>
      <c r="D1683">
        <v>-2.044</v>
      </c>
      <c r="F1683">
        <v>7</v>
      </c>
    </row>
    <row r="1684" spans="1:6">
      <c r="A1684" t="s">
        <v>1857</v>
      </c>
      <c r="B1684" t="s">
        <v>1800</v>
      </c>
      <c r="C1684">
        <v>54.954999999999998</v>
      </c>
      <c r="D1684">
        <v>-1.603</v>
      </c>
      <c r="F1684">
        <v>4</v>
      </c>
    </row>
    <row r="1685" spans="1:6">
      <c r="A1685" t="s">
        <v>1858</v>
      </c>
      <c r="B1685" t="s">
        <v>1800</v>
      </c>
      <c r="C1685">
        <v>54.930999999999997</v>
      </c>
      <c r="D1685">
        <v>-1.5840000000000001</v>
      </c>
      <c r="F1685">
        <v>4</v>
      </c>
    </row>
    <row r="1686" spans="1:6">
      <c r="A1686" t="s">
        <v>1859</v>
      </c>
      <c r="B1686" t="s">
        <v>1800</v>
      </c>
      <c r="C1686">
        <v>54.966999999999999</v>
      </c>
      <c r="D1686">
        <v>-1.613</v>
      </c>
      <c r="F1686">
        <v>4</v>
      </c>
    </row>
    <row r="1687" spans="1:6">
      <c r="A1687" t="s">
        <v>1860</v>
      </c>
      <c r="B1687" t="s">
        <v>1861</v>
      </c>
      <c r="C1687">
        <v>52.954000000000001</v>
      </c>
      <c r="D1687">
        <v>-1.147</v>
      </c>
      <c r="F1687">
        <v>2</v>
      </c>
    </row>
    <row r="1688" spans="1:6">
      <c r="A1688" t="s">
        <v>1862</v>
      </c>
      <c r="B1688" t="s">
        <v>1861</v>
      </c>
      <c r="C1688">
        <v>52.9</v>
      </c>
      <c r="D1688">
        <v>-1.282</v>
      </c>
      <c r="F1688">
        <v>2</v>
      </c>
    </row>
    <row r="1689" spans="1:6">
      <c r="A1689" t="s">
        <v>1863</v>
      </c>
      <c r="B1689" t="s">
        <v>1861</v>
      </c>
      <c r="C1689">
        <v>52.899000000000001</v>
      </c>
      <c r="D1689">
        <v>-1.173</v>
      </c>
      <c r="F1689">
        <v>2</v>
      </c>
    </row>
    <row r="1690" spans="1:6">
      <c r="A1690" t="s">
        <v>1864</v>
      </c>
      <c r="B1690" t="s">
        <v>1861</v>
      </c>
      <c r="C1690">
        <v>52.911000000000001</v>
      </c>
      <c r="D1690">
        <v>-1.054</v>
      </c>
      <c r="F1690">
        <v>2</v>
      </c>
    </row>
    <row r="1691" spans="1:6">
      <c r="A1691" t="s">
        <v>1865</v>
      </c>
      <c r="B1691" t="s">
        <v>1861</v>
      </c>
      <c r="C1691">
        <v>52.947000000000003</v>
      </c>
      <c r="D1691">
        <v>-0.92</v>
      </c>
      <c r="F1691">
        <v>2</v>
      </c>
    </row>
    <row r="1692" spans="1:6">
      <c r="A1692" t="s">
        <v>1866</v>
      </c>
      <c r="B1692" t="s">
        <v>1861</v>
      </c>
      <c r="C1692">
        <v>53.015000000000001</v>
      </c>
      <c r="D1692">
        <v>-1.0369999999999999</v>
      </c>
      <c r="F1692">
        <v>2</v>
      </c>
    </row>
    <row r="1693" spans="1:6">
      <c r="A1693" t="s">
        <v>1867</v>
      </c>
      <c r="B1693" t="s">
        <v>1861</v>
      </c>
      <c r="C1693">
        <v>53.045000000000002</v>
      </c>
      <c r="D1693">
        <v>-1.2030000000000001</v>
      </c>
      <c r="F1693">
        <v>2</v>
      </c>
    </row>
    <row r="1694" spans="1:6">
      <c r="A1694" t="s">
        <v>1868</v>
      </c>
      <c r="B1694" t="s">
        <v>1861</v>
      </c>
      <c r="C1694">
        <v>53.027000000000001</v>
      </c>
      <c r="D1694">
        <v>-1.294</v>
      </c>
      <c r="F1694">
        <v>2</v>
      </c>
    </row>
    <row r="1695" spans="1:6">
      <c r="A1695" t="s">
        <v>1869</v>
      </c>
      <c r="B1695" t="s">
        <v>1861</v>
      </c>
      <c r="C1695">
        <v>53.116</v>
      </c>
      <c r="D1695">
        <v>-1.26</v>
      </c>
      <c r="F1695">
        <v>2</v>
      </c>
    </row>
    <row r="1696" spans="1:6">
      <c r="A1696" t="s">
        <v>1870</v>
      </c>
      <c r="B1696" t="s">
        <v>1861</v>
      </c>
      <c r="C1696">
        <v>53.137999999999998</v>
      </c>
      <c r="D1696">
        <v>-1.1830000000000001</v>
      </c>
      <c r="F1696">
        <v>2</v>
      </c>
    </row>
    <row r="1697" spans="1:6">
      <c r="A1697" t="s">
        <v>1871</v>
      </c>
      <c r="B1697" t="s">
        <v>1861</v>
      </c>
      <c r="C1697">
        <v>53.16</v>
      </c>
      <c r="D1697">
        <v>-1.1970000000000001</v>
      </c>
      <c r="F1697">
        <v>2</v>
      </c>
    </row>
    <row r="1698" spans="1:6">
      <c r="A1698" t="s">
        <v>1872</v>
      </c>
      <c r="B1698" t="s">
        <v>1861</v>
      </c>
      <c r="C1698">
        <v>52.935000000000002</v>
      </c>
      <c r="D1698">
        <v>-1.131</v>
      </c>
      <c r="F1698">
        <v>2</v>
      </c>
    </row>
    <row r="1699" spans="1:6">
      <c r="A1699" t="s">
        <v>1873</v>
      </c>
      <c r="B1699" t="s">
        <v>1861</v>
      </c>
      <c r="C1699">
        <v>53.21</v>
      </c>
      <c r="D1699">
        <v>-1.1830000000000001</v>
      </c>
      <c r="F1699">
        <v>2</v>
      </c>
    </row>
    <row r="1700" spans="1:6">
      <c r="A1700" t="s">
        <v>1874</v>
      </c>
      <c r="B1700" t="s">
        <v>1861</v>
      </c>
      <c r="C1700">
        <v>53.140999999999998</v>
      </c>
      <c r="D1700">
        <v>-1.1040000000000001</v>
      </c>
      <c r="F1700">
        <v>2</v>
      </c>
    </row>
    <row r="1701" spans="1:6">
      <c r="A1701" t="s">
        <v>1875</v>
      </c>
      <c r="B1701" t="s">
        <v>1861</v>
      </c>
      <c r="C1701">
        <v>53.177999999999997</v>
      </c>
      <c r="D1701">
        <v>-0.97099999999999997</v>
      </c>
      <c r="F1701">
        <v>2</v>
      </c>
    </row>
    <row r="1702" spans="1:6">
      <c r="A1702" t="s">
        <v>1876</v>
      </c>
      <c r="B1702" t="s">
        <v>1861</v>
      </c>
      <c r="C1702">
        <v>53.116</v>
      </c>
      <c r="D1702">
        <v>-0.80100000000000005</v>
      </c>
      <c r="F1702">
        <v>2</v>
      </c>
    </row>
    <row r="1703" spans="1:6">
      <c r="A1703" t="s">
        <v>1877</v>
      </c>
      <c r="B1703" t="s">
        <v>1861</v>
      </c>
      <c r="C1703">
        <v>53.07</v>
      </c>
      <c r="D1703">
        <v>-0.79900000000000004</v>
      </c>
      <c r="F1703">
        <v>2</v>
      </c>
    </row>
    <row r="1704" spans="1:6">
      <c r="A1704" t="s">
        <v>1878</v>
      </c>
      <c r="B1704" t="s">
        <v>1861</v>
      </c>
      <c r="C1704">
        <v>53.073</v>
      </c>
      <c r="D1704">
        <v>-0.95499999999999996</v>
      </c>
      <c r="F1704">
        <v>2</v>
      </c>
    </row>
    <row r="1705" spans="1:6">
      <c r="A1705" t="s">
        <v>1879</v>
      </c>
      <c r="B1705" t="s">
        <v>1861</v>
      </c>
      <c r="C1705">
        <v>52.968000000000004</v>
      </c>
      <c r="D1705">
        <v>-1.1279999999999999</v>
      </c>
      <c r="F1705">
        <v>2</v>
      </c>
    </row>
    <row r="1706" spans="1:6">
      <c r="A1706" t="s">
        <v>1880</v>
      </c>
      <c r="B1706" t="s">
        <v>1861</v>
      </c>
      <c r="C1706">
        <v>52.914000000000001</v>
      </c>
      <c r="D1706">
        <v>-0.64</v>
      </c>
      <c r="F1706">
        <v>2</v>
      </c>
    </row>
    <row r="1707" spans="1:6">
      <c r="A1707" t="s">
        <v>1881</v>
      </c>
      <c r="B1707" t="s">
        <v>1861</v>
      </c>
      <c r="C1707">
        <v>52.948999999999998</v>
      </c>
      <c r="D1707">
        <v>-0.64900000000000002</v>
      </c>
      <c r="F1707">
        <v>2</v>
      </c>
    </row>
    <row r="1708" spans="1:6">
      <c r="A1708" t="s">
        <v>1882</v>
      </c>
      <c r="B1708" t="s">
        <v>1861</v>
      </c>
      <c r="C1708">
        <v>52.817999999999998</v>
      </c>
      <c r="D1708">
        <v>-0.57899999999999996</v>
      </c>
      <c r="F1708">
        <v>2</v>
      </c>
    </row>
    <row r="1709" spans="1:6">
      <c r="A1709" t="s">
        <v>1883</v>
      </c>
      <c r="B1709" t="s">
        <v>1861</v>
      </c>
      <c r="C1709">
        <v>52.988</v>
      </c>
      <c r="D1709">
        <v>-0.39100000000000001</v>
      </c>
      <c r="F1709">
        <v>2</v>
      </c>
    </row>
    <row r="1710" spans="1:6">
      <c r="A1710" t="s">
        <v>1884</v>
      </c>
      <c r="B1710" t="s">
        <v>1861</v>
      </c>
      <c r="C1710">
        <v>52.97</v>
      </c>
      <c r="D1710">
        <v>-1.0860000000000001</v>
      </c>
      <c r="F1710">
        <v>2</v>
      </c>
    </row>
    <row r="1711" spans="1:6">
      <c r="A1711" t="s">
        <v>1885</v>
      </c>
      <c r="B1711" t="s">
        <v>1861</v>
      </c>
      <c r="C1711">
        <v>52.997</v>
      </c>
      <c r="D1711">
        <v>-1.143</v>
      </c>
      <c r="F1711">
        <v>2</v>
      </c>
    </row>
    <row r="1712" spans="1:6">
      <c r="A1712" t="s">
        <v>1886</v>
      </c>
      <c r="B1712" t="s">
        <v>1861</v>
      </c>
      <c r="C1712">
        <v>52.997</v>
      </c>
      <c r="D1712">
        <v>-1.1910000000000001</v>
      </c>
      <c r="F1712">
        <v>2</v>
      </c>
    </row>
    <row r="1713" spans="1:6">
      <c r="A1713" t="s">
        <v>1887</v>
      </c>
      <c r="B1713" t="s">
        <v>1861</v>
      </c>
      <c r="C1713">
        <v>52.957999999999998</v>
      </c>
      <c r="D1713">
        <v>-1.175</v>
      </c>
      <c r="F1713">
        <v>2</v>
      </c>
    </row>
    <row r="1714" spans="1:6">
      <c r="A1714" t="s">
        <v>1888</v>
      </c>
      <c r="B1714" t="s">
        <v>1861</v>
      </c>
      <c r="C1714">
        <v>52.963999999999999</v>
      </c>
      <c r="D1714">
        <v>-1.212</v>
      </c>
      <c r="F1714">
        <v>2</v>
      </c>
    </row>
    <row r="1715" spans="1:6">
      <c r="A1715" t="s">
        <v>1889</v>
      </c>
      <c r="B1715" t="s">
        <v>1861</v>
      </c>
      <c r="C1715">
        <v>52.926000000000002</v>
      </c>
      <c r="D1715">
        <v>-1.236</v>
      </c>
      <c r="F1715">
        <v>2</v>
      </c>
    </row>
    <row r="1716" spans="1:6">
      <c r="A1716" t="s">
        <v>1890</v>
      </c>
      <c r="B1716" t="s">
        <v>1891</v>
      </c>
      <c r="C1716">
        <v>52.241</v>
      </c>
      <c r="D1716">
        <v>-0.88700000000000001</v>
      </c>
      <c r="F1716">
        <v>2</v>
      </c>
    </row>
    <row r="1717" spans="1:6">
      <c r="A1717" t="s">
        <v>1892</v>
      </c>
      <c r="B1717" t="s">
        <v>1891</v>
      </c>
      <c r="C1717">
        <v>52.292000000000002</v>
      </c>
      <c r="D1717">
        <v>-0.59699999999999998</v>
      </c>
      <c r="F1717">
        <v>2</v>
      </c>
    </row>
    <row r="1718" spans="1:6">
      <c r="A1718" t="s">
        <v>1893</v>
      </c>
      <c r="B1718" t="s">
        <v>1891</v>
      </c>
      <c r="C1718">
        <v>52.241</v>
      </c>
      <c r="D1718">
        <v>-1.179</v>
      </c>
      <c r="F1718">
        <v>2</v>
      </c>
    </row>
    <row r="1719" spans="1:6">
      <c r="A1719" t="s">
        <v>1894</v>
      </c>
      <c r="B1719" t="s">
        <v>1891</v>
      </c>
      <c r="C1719">
        <v>52.128</v>
      </c>
      <c r="D1719">
        <v>-0.998</v>
      </c>
      <c r="F1719">
        <v>2</v>
      </c>
    </row>
    <row r="1720" spans="1:6">
      <c r="A1720" t="s">
        <v>1895</v>
      </c>
      <c r="B1720" t="s">
        <v>1891</v>
      </c>
      <c r="C1720">
        <v>52.031999999999996</v>
      </c>
      <c r="D1720">
        <v>-1.147</v>
      </c>
      <c r="F1720">
        <v>2</v>
      </c>
    </row>
    <row r="1721" spans="1:6">
      <c r="A1721" t="s">
        <v>1896</v>
      </c>
      <c r="B1721" t="s">
        <v>1891</v>
      </c>
      <c r="C1721">
        <v>52.41</v>
      </c>
      <c r="D1721">
        <v>-0.69199999999999995</v>
      </c>
      <c r="F1721">
        <v>2</v>
      </c>
    </row>
    <row r="1722" spans="1:6">
      <c r="A1722" t="s">
        <v>1897</v>
      </c>
      <c r="B1722" t="s">
        <v>1891</v>
      </c>
      <c r="C1722">
        <v>52.384</v>
      </c>
      <c r="D1722">
        <v>-0.70599999999999996</v>
      </c>
      <c r="F1722">
        <v>2</v>
      </c>
    </row>
    <row r="1723" spans="1:6">
      <c r="A1723" t="s">
        <v>1898</v>
      </c>
      <c r="B1723" t="s">
        <v>1891</v>
      </c>
      <c r="C1723">
        <v>52.405999999999999</v>
      </c>
      <c r="D1723">
        <v>-0.72099999999999997</v>
      </c>
      <c r="F1723">
        <v>2</v>
      </c>
    </row>
    <row r="1724" spans="1:6">
      <c r="A1724" t="s">
        <v>1899</v>
      </c>
      <c r="B1724" t="s">
        <v>1891</v>
      </c>
      <c r="C1724">
        <v>52.5</v>
      </c>
      <c r="D1724">
        <v>-0.68799999999999994</v>
      </c>
      <c r="F1724">
        <v>2</v>
      </c>
    </row>
    <row r="1725" spans="1:6">
      <c r="A1725" t="s">
        <v>1900</v>
      </c>
      <c r="B1725" t="s">
        <v>1891</v>
      </c>
      <c r="C1725">
        <v>52.48</v>
      </c>
      <c r="D1725">
        <v>-0.71499999999999997</v>
      </c>
      <c r="F1725">
        <v>2</v>
      </c>
    </row>
    <row r="1726" spans="1:6">
      <c r="A1726" t="s">
        <v>1901</v>
      </c>
      <c r="B1726" t="s">
        <v>1891</v>
      </c>
      <c r="C1726">
        <v>52.262</v>
      </c>
      <c r="D1726">
        <v>-0.89500000000000002</v>
      </c>
      <c r="F1726">
        <v>2</v>
      </c>
    </row>
    <row r="1727" spans="1:6">
      <c r="A1727" t="s">
        <v>1902</v>
      </c>
      <c r="B1727" t="s">
        <v>1891</v>
      </c>
      <c r="C1727">
        <v>52.26</v>
      </c>
      <c r="D1727">
        <v>-0.66300000000000003</v>
      </c>
      <c r="F1727">
        <v>2</v>
      </c>
    </row>
    <row r="1728" spans="1:6">
      <c r="A1728" t="s">
        <v>1903</v>
      </c>
      <c r="B1728" t="s">
        <v>1891</v>
      </c>
      <c r="C1728">
        <v>52.261000000000003</v>
      </c>
      <c r="D1728">
        <v>-0.84599999999999997</v>
      </c>
      <c r="F1728">
        <v>2</v>
      </c>
    </row>
    <row r="1729" spans="1:6">
      <c r="A1729" t="s">
        <v>1904</v>
      </c>
      <c r="B1729" t="s">
        <v>1891</v>
      </c>
      <c r="C1729">
        <v>52.216000000000001</v>
      </c>
      <c r="D1729">
        <v>-0.89600000000000002</v>
      </c>
      <c r="F1729">
        <v>2</v>
      </c>
    </row>
    <row r="1730" spans="1:6">
      <c r="A1730" t="s">
        <v>1905</v>
      </c>
      <c r="B1730" t="s">
        <v>1891</v>
      </c>
      <c r="C1730">
        <v>52.247999999999998</v>
      </c>
      <c r="D1730">
        <v>-0.93</v>
      </c>
      <c r="F1730">
        <v>2</v>
      </c>
    </row>
    <row r="1731" spans="1:6">
      <c r="A1731" t="s">
        <v>1906</v>
      </c>
      <c r="B1731" t="s">
        <v>1891</v>
      </c>
      <c r="C1731">
        <v>52.322000000000003</v>
      </c>
      <c r="D1731">
        <v>-0.94399999999999995</v>
      </c>
      <c r="F1731">
        <v>2</v>
      </c>
    </row>
    <row r="1732" spans="1:6">
      <c r="A1732" t="s">
        <v>1907</v>
      </c>
      <c r="B1732" t="s">
        <v>1891</v>
      </c>
      <c r="C1732">
        <v>52.21</v>
      </c>
      <c r="D1732">
        <v>-0.92700000000000005</v>
      </c>
      <c r="F1732">
        <v>2</v>
      </c>
    </row>
    <row r="1733" spans="1:6">
      <c r="A1733" t="s">
        <v>1908</v>
      </c>
      <c r="B1733" t="s">
        <v>1891</v>
      </c>
      <c r="C1733">
        <v>52.302999999999997</v>
      </c>
      <c r="D1733">
        <v>-0.69799999999999995</v>
      </c>
      <c r="F1733">
        <v>2</v>
      </c>
    </row>
    <row r="1734" spans="1:6">
      <c r="A1734" t="s">
        <v>1909</v>
      </c>
      <c r="B1734" t="s">
        <v>1891</v>
      </c>
      <c r="C1734">
        <v>52.332999999999998</v>
      </c>
      <c r="D1734">
        <v>-0.59899999999999998</v>
      </c>
      <c r="F1734">
        <v>2</v>
      </c>
    </row>
    <row r="1735" spans="1:6">
      <c r="A1735" t="s">
        <v>1910</v>
      </c>
      <c r="B1735" t="s">
        <v>1911</v>
      </c>
      <c r="C1735">
        <v>51.579000000000001</v>
      </c>
      <c r="D1735">
        <v>-3.0449999999999999</v>
      </c>
      <c r="F1735">
        <v>4</v>
      </c>
    </row>
    <row r="1736" spans="1:6">
      <c r="A1736" t="s">
        <v>1912</v>
      </c>
      <c r="B1736" t="s">
        <v>1911</v>
      </c>
      <c r="C1736">
        <v>51.643000000000001</v>
      </c>
      <c r="D1736">
        <v>-3.13</v>
      </c>
      <c r="F1736">
        <v>4</v>
      </c>
    </row>
    <row r="1737" spans="1:6">
      <c r="A1737" t="s">
        <v>1913</v>
      </c>
      <c r="B1737" t="s">
        <v>1911</v>
      </c>
      <c r="C1737">
        <v>51.667999999999999</v>
      </c>
      <c r="D1737">
        <v>-3.1970000000000001</v>
      </c>
      <c r="F1737">
        <v>4</v>
      </c>
    </row>
    <row r="1738" spans="1:6">
      <c r="A1738" t="s">
        <v>1914</v>
      </c>
      <c r="B1738" t="s">
        <v>1911</v>
      </c>
      <c r="C1738">
        <v>51.734000000000002</v>
      </c>
      <c r="D1738">
        <v>-3.14</v>
      </c>
      <c r="F1738">
        <v>4</v>
      </c>
    </row>
    <row r="1739" spans="1:6">
      <c r="A1739" t="s">
        <v>1915</v>
      </c>
      <c r="B1739" t="s">
        <v>1911</v>
      </c>
      <c r="C1739">
        <v>51.725999999999999</v>
      </c>
      <c r="D1739">
        <v>-2.8860000000000001</v>
      </c>
      <c r="F1739">
        <v>4</v>
      </c>
    </row>
    <row r="1740" spans="1:6">
      <c r="A1740" t="s">
        <v>1916</v>
      </c>
      <c r="B1740" t="s">
        <v>1911</v>
      </c>
      <c r="C1740">
        <v>51.65</v>
      </c>
      <c r="D1740">
        <v>-2.6880000000000002</v>
      </c>
      <c r="F1740">
        <v>4</v>
      </c>
    </row>
    <row r="1741" spans="1:6">
      <c r="A1741" t="s">
        <v>1917</v>
      </c>
      <c r="B1741" t="s">
        <v>1911</v>
      </c>
      <c r="C1741">
        <v>51.606999999999999</v>
      </c>
      <c r="D1741">
        <v>-2.9430000000000001</v>
      </c>
      <c r="F1741">
        <v>4</v>
      </c>
    </row>
    <row r="1742" spans="1:6">
      <c r="A1742" t="s">
        <v>1918</v>
      </c>
      <c r="B1742" t="s">
        <v>1911</v>
      </c>
      <c r="C1742">
        <v>51.588999999999999</v>
      </c>
      <c r="D1742">
        <v>-2.9630000000000001</v>
      </c>
      <c r="F1742">
        <v>4</v>
      </c>
    </row>
    <row r="1743" spans="1:6">
      <c r="A1743" t="s">
        <v>1919</v>
      </c>
      <c r="B1743" t="s">
        <v>1911</v>
      </c>
      <c r="C1743">
        <v>51.591000000000001</v>
      </c>
      <c r="D1743">
        <v>-3.0049999999999999</v>
      </c>
      <c r="F1743">
        <v>4</v>
      </c>
    </row>
    <row r="1744" spans="1:6">
      <c r="A1744" t="s">
        <v>1920</v>
      </c>
      <c r="B1744" t="s">
        <v>1911</v>
      </c>
      <c r="C1744">
        <v>51.771000000000001</v>
      </c>
      <c r="D1744">
        <v>-3.2570000000000001</v>
      </c>
      <c r="F1744">
        <v>4</v>
      </c>
    </row>
    <row r="1745" spans="1:6">
      <c r="A1745" t="s">
        <v>1921</v>
      </c>
      <c r="B1745" t="s">
        <v>1911</v>
      </c>
      <c r="C1745">
        <v>51.784999999999997</v>
      </c>
      <c r="D1745">
        <v>-3.1960000000000002</v>
      </c>
      <c r="F1745">
        <v>4</v>
      </c>
    </row>
    <row r="1746" spans="1:6">
      <c r="A1746" t="s">
        <v>1922</v>
      </c>
      <c r="B1746" t="s">
        <v>1911</v>
      </c>
      <c r="C1746">
        <v>51.72</v>
      </c>
      <c r="D1746">
        <v>-3.2370000000000001</v>
      </c>
      <c r="F1746">
        <v>4</v>
      </c>
    </row>
    <row r="1747" spans="1:6">
      <c r="A1747" t="s">
        <v>1923</v>
      </c>
      <c r="B1747" t="s">
        <v>1911</v>
      </c>
      <c r="C1747">
        <v>51.802999999999997</v>
      </c>
      <c r="D1747">
        <v>-2.722</v>
      </c>
      <c r="F1747">
        <v>4</v>
      </c>
    </row>
    <row r="1748" spans="1:6">
      <c r="A1748" t="s">
        <v>1924</v>
      </c>
      <c r="B1748" t="s">
        <v>1911</v>
      </c>
      <c r="C1748">
        <v>51.59</v>
      </c>
      <c r="D1748">
        <v>-2.7770000000000001</v>
      </c>
      <c r="F1748">
        <v>4</v>
      </c>
    </row>
    <row r="1749" spans="1:6">
      <c r="A1749" t="s">
        <v>1925</v>
      </c>
      <c r="B1749" t="s">
        <v>1911</v>
      </c>
      <c r="C1749">
        <v>51.719000000000001</v>
      </c>
      <c r="D1749">
        <v>-3.0459999999999998</v>
      </c>
      <c r="F1749">
        <v>4</v>
      </c>
    </row>
    <row r="1750" spans="1:6">
      <c r="A1750" t="s">
        <v>1926</v>
      </c>
      <c r="B1750" t="s">
        <v>1911</v>
      </c>
      <c r="C1750">
        <v>51.651000000000003</v>
      </c>
      <c r="D1750">
        <v>-3.0270000000000001</v>
      </c>
      <c r="F1750">
        <v>4</v>
      </c>
    </row>
    <row r="1751" spans="1:6">
      <c r="A1751" t="s">
        <v>1927</v>
      </c>
      <c r="B1751" t="s">
        <v>1911</v>
      </c>
      <c r="C1751">
        <v>51.829000000000001</v>
      </c>
      <c r="D1751">
        <v>-3.0089999999999999</v>
      </c>
      <c r="F1751">
        <v>4</v>
      </c>
    </row>
    <row r="1752" spans="1:6">
      <c r="A1752" t="s">
        <v>1928</v>
      </c>
      <c r="B1752" t="s">
        <v>1911</v>
      </c>
      <c r="C1752">
        <v>51.86</v>
      </c>
      <c r="D1752">
        <v>-3.1459999999999999</v>
      </c>
      <c r="F1752">
        <v>4</v>
      </c>
    </row>
    <row r="1753" spans="1:6">
      <c r="A1753" t="s">
        <v>1929</v>
      </c>
      <c r="B1753" t="s">
        <v>1930</v>
      </c>
      <c r="C1753">
        <v>52.625999999999998</v>
      </c>
      <c r="D1753">
        <v>1.31</v>
      </c>
      <c r="F1753">
        <v>4</v>
      </c>
    </row>
    <row r="1754" spans="1:6">
      <c r="A1754" t="s">
        <v>1931</v>
      </c>
      <c r="B1754" t="s">
        <v>1930</v>
      </c>
      <c r="C1754">
        <v>52.735999999999997</v>
      </c>
      <c r="D1754">
        <v>1.246</v>
      </c>
      <c r="F1754">
        <v>4</v>
      </c>
    </row>
    <row r="1755" spans="1:6">
      <c r="A1755" t="s">
        <v>1932</v>
      </c>
      <c r="B1755" t="s">
        <v>1930</v>
      </c>
      <c r="C1755">
        <v>52.841000000000001</v>
      </c>
      <c r="D1755">
        <v>1.2749999999999999</v>
      </c>
      <c r="F1755">
        <v>4</v>
      </c>
    </row>
    <row r="1756" spans="1:6">
      <c r="A1756" t="s">
        <v>1933</v>
      </c>
      <c r="B1756" t="s">
        <v>1930</v>
      </c>
      <c r="C1756">
        <v>52.76</v>
      </c>
      <c r="D1756">
        <v>1.472</v>
      </c>
      <c r="F1756">
        <v>4</v>
      </c>
    </row>
    <row r="1757" spans="1:6">
      <c r="A1757" t="s">
        <v>1934</v>
      </c>
      <c r="B1757" t="s">
        <v>1930</v>
      </c>
      <c r="C1757">
        <v>52.634</v>
      </c>
      <c r="D1757">
        <v>1.4730000000000001</v>
      </c>
      <c r="F1757">
        <v>4</v>
      </c>
    </row>
    <row r="1758" spans="1:6">
      <c r="A1758" t="s">
        <v>1935</v>
      </c>
      <c r="B1758" t="s">
        <v>1930</v>
      </c>
      <c r="C1758">
        <v>52.564999999999998</v>
      </c>
      <c r="D1758">
        <v>1.381</v>
      </c>
      <c r="F1758">
        <v>4</v>
      </c>
    </row>
    <row r="1759" spans="1:6">
      <c r="A1759" t="s">
        <v>1936</v>
      </c>
      <c r="B1759" t="s">
        <v>1930</v>
      </c>
      <c r="C1759">
        <v>52.506</v>
      </c>
      <c r="D1759">
        <v>1.2709999999999999</v>
      </c>
      <c r="F1759">
        <v>4</v>
      </c>
    </row>
    <row r="1760" spans="1:6">
      <c r="A1760" t="s">
        <v>1937</v>
      </c>
      <c r="B1760" t="s">
        <v>1930</v>
      </c>
      <c r="C1760">
        <v>52.475999999999999</v>
      </c>
      <c r="D1760">
        <v>1.0609999999999999</v>
      </c>
      <c r="F1760">
        <v>4</v>
      </c>
    </row>
    <row r="1761" spans="1:6">
      <c r="A1761" t="s">
        <v>1938</v>
      </c>
      <c r="B1761" t="s">
        <v>1930</v>
      </c>
      <c r="C1761">
        <v>52.515000000000001</v>
      </c>
      <c r="D1761">
        <v>0.996</v>
      </c>
      <c r="F1761">
        <v>4</v>
      </c>
    </row>
    <row r="1762" spans="1:6">
      <c r="A1762" t="s">
        <v>1939</v>
      </c>
      <c r="B1762" t="s">
        <v>1930</v>
      </c>
      <c r="C1762">
        <v>52.570999999999998</v>
      </c>
      <c r="D1762">
        <v>1.1100000000000001</v>
      </c>
      <c r="F1762">
        <v>4</v>
      </c>
    </row>
    <row r="1763" spans="1:6">
      <c r="A1763" t="s">
        <v>1940</v>
      </c>
      <c r="B1763" t="s">
        <v>1930</v>
      </c>
      <c r="C1763">
        <v>52.674999999999997</v>
      </c>
      <c r="D1763">
        <v>0.92900000000000005</v>
      </c>
      <c r="F1763">
        <v>4</v>
      </c>
    </row>
    <row r="1764" spans="1:6">
      <c r="A1764" t="s">
        <v>1941</v>
      </c>
      <c r="B1764" t="s">
        <v>1930</v>
      </c>
      <c r="C1764">
        <v>52.63</v>
      </c>
      <c r="D1764">
        <v>1.2849999999999999</v>
      </c>
      <c r="F1764">
        <v>4</v>
      </c>
    </row>
    <row r="1765" spans="1:6">
      <c r="A1765" t="s">
        <v>1942</v>
      </c>
      <c r="B1765" t="s">
        <v>1930</v>
      </c>
      <c r="C1765">
        <v>52.723999999999997</v>
      </c>
      <c r="D1765">
        <v>0.98099999999999998</v>
      </c>
      <c r="F1765">
        <v>4</v>
      </c>
    </row>
    <row r="1766" spans="1:6">
      <c r="A1766" t="s">
        <v>1943</v>
      </c>
      <c r="B1766" t="s">
        <v>1930</v>
      </c>
      <c r="C1766">
        <v>52.841000000000001</v>
      </c>
      <c r="D1766">
        <v>0.85299999999999998</v>
      </c>
      <c r="F1766">
        <v>4</v>
      </c>
    </row>
    <row r="1767" spans="1:6">
      <c r="A1767" t="s">
        <v>1944</v>
      </c>
      <c r="B1767" t="s">
        <v>1930</v>
      </c>
      <c r="C1767">
        <v>52.893999999999998</v>
      </c>
      <c r="D1767">
        <v>0.86699999999999999</v>
      </c>
      <c r="F1767">
        <v>4</v>
      </c>
    </row>
    <row r="1768" spans="1:6">
      <c r="A1768" t="s">
        <v>1945</v>
      </c>
      <c r="B1768" t="s">
        <v>1930</v>
      </c>
      <c r="C1768">
        <v>52.948999999999998</v>
      </c>
      <c r="D1768">
        <v>0.86</v>
      </c>
      <c r="F1768">
        <v>4</v>
      </c>
    </row>
    <row r="1769" spans="1:6">
      <c r="A1769" t="s">
        <v>1946</v>
      </c>
      <c r="B1769" t="s">
        <v>1930</v>
      </c>
      <c r="C1769">
        <v>52.859000000000002</v>
      </c>
      <c r="D1769">
        <v>1.0509999999999999</v>
      </c>
      <c r="F1769">
        <v>4</v>
      </c>
    </row>
    <row r="1770" spans="1:6">
      <c r="A1770" t="s">
        <v>1947</v>
      </c>
      <c r="B1770" t="s">
        <v>1930</v>
      </c>
      <c r="C1770">
        <v>52.92</v>
      </c>
      <c r="D1770">
        <v>1.085</v>
      </c>
      <c r="F1770">
        <v>4</v>
      </c>
    </row>
    <row r="1771" spans="1:6">
      <c r="A1771" t="s">
        <v>1948</v>
      </c>
      <c r="B1771" t="s">
        <v>1930</v>
      </c>
      <c r="C1771">
        <v>52.935000000000002</v>
      </c>
      <c r="D1771">
        <v>1.2150000000000001</v>
      </c>
      <c r="F1771">
        <v>4</v>
      </c>
    </row>
    <row r="1772" spans="1:6">
      <c r="A1772" t="s">
        <v>1949</v>
      </c>
      <c r="B1772" t="s">
        <v>1930</v>
      </c>
      <c r="C1772">
        <v>52.923999999999999</v>
      </c>
      <c r="D1772">
        <v>1.302</v>
      </c>
      <c r="F1772">
        <v>4</v>
      </c>
    </row>
    <row r="1773" spans="1:6">
      <c r="A1773" t="s">
        <v>1950</v>
      </c>
      <c r="B1773" t="s">
        <v>1930</v>
      </c>
      <c r="C1773">
        <v>52.822000000000003</v>
      </c>
      <c r="D1773">
        <v>1.4</v>
      </c>
      <c r="F1773">
        <v>4</v>
      </c>
    </row>
    <row r="1774" spans="1:6">
      <c r="A1774" t="s">
        <v>1951</v>
      </c>
      <c r="B1774" t="s">
        <v>1930</v>
      </c>
      <c r="C1774">
        <v>52.692</v>
      </c>
      <c r="D1774">
        <v>1.639</v>
      </c>
      <c r="F1774">
        <v>4</v>
      </c>
    </row>
    <row r="1775" spans="1:6">
      <c r="A1775" t="s">
        <v>1952</v>
      </c>
      <c r="B1775" t="s">
        <v>1930</v>
      </c>
      <c r="C1775">
        <v>52.643000000000001</v>
      </c>
      <c r="D1775">
        <v>1.296</v>
      </c>
      <c r="F1775">
        <v>4</v>
      </c>
    </row>
    <row r="1776" spans="1:6">
      <c r="A1776" t="s">
        <v>1953</v>
      </c>
      <c r="B1776" t="s">
        <v>1930</v>
      </c>
      <c r="C1776">
        <v>52.619</v>
      </c>
      <c r="D1776">
        <v>1.7290000000000001</v>
      </c>
      <c r="F1776">
        <v>4</v>
      </c>
    </row>
    <row r="1777" spans="1:6">
      <c r="A1777" t="s">
        <v>1954</v>
      </c>
      <c r="B1777" t="s">
        <v>1930</v>
      </c>
      <c r="C1777">
        <v>52.576000000000001</v>
      </c>
      <c r="D1777">
        <v>1.7110000000000001</v>
      </c>
      <c r="F1777">
        <v>4</v>
      </c>
    </row>
    <row r="1778" spans="1:6">
      <c r="A1778" t="s">
        <v>1955</v>
      </c>
      <c r="B1778" t="s">
        <v>1930</v>
      </c>
      <c r="C1778">
        <v>52.488999999999997</v>
      </c>
      <c r="D1778">
        <v>1.734</v>
      </c>
      <c r="F1778">
        <v>4</v>
      </c>
    </row>
    <row r="1779" spans="1:6">
      <c r="A1779" t="s">
        <v>1956</v>
      </c>
      <c r="B1779" t="s">
        <v>1930</v>
      </c>
      <c r="C1779">
        <v>52.454000000000001</v>
      </c>
      <c r="D1779">
        <v>1.7190000000000001</v>
      </c>
      <c r="F1779">
        <v>4</v>
      </c>
    </row>
    <row r="1780" spans="1:6">
      <c r="A1780" t="s">
        <v>1957</v>
      </c>
      <c r="B1780" t="s">
        <v>1930</v>
      </c>
      <c r="C1780">
        <v>52.438000000000002</v>
      </c>
      <c r="D1780">
        <v>1.585</v>
      </c>
      <c r="F1780">
        <v>4</v>
      </c>
    </row>
    <row r="1781" spans="1:6">
      <c r="A1781" t="s">
        <v>1958</v>
      </c>
      <c r="B1781" t="s">
        <v>1930</v>
      </c>
      <c r="C1781">
        <v>52.462000000000003</v>
      </c>
      <c r="D1781">
        <v>1.4350000000000001</v>
      </c>
      <c r="F1781">
        <v>4</v>
      </c>
    </row>
    <row r="1782" spans="1:6">
      <c r="A1782" t="s">
        <v>1959</v>
      </c>
      <c r="B1782" t="s">
        <v>1930</v>
      </c>
      <c r="C1782">
        <v>52.613999999999997</v>
      </c>
      <c r="D1782">
        <v>1.2649999999999999</v>
      </c>
      <c r="F1782">
        <v>4</v>
      </c>
    </row>
    <row r="1783" spans="1:6">
      <c r="A1783" t="s">
        <v>1960</v>
      </c>
      <c r="B1783" t="s">
        <v>1930</v>
      </c>
      <c r="C1783">
        <v>52.64</v>
      </c>
      <c r="D1783">
        <v>1.2350000000000001</v>
      </c>
      <c r="F1783">
        <v>4</v>
      </c>
    </row>
    <row r="1784" spans="1:6">
      <c r="A1784" t="s">
        <v>1961</v>
      </c>
      <c r="B1784" t="s">
        <v>1930</v>
      </c>
      <c r="C1784">
        <v>52.661000000000001</v>
      </c>
      <c r="D1784">
        <v>1.2829999999999999</v>
      </c>
      <c r="F1784">
        <v>4</v>
      </c>
    </row>
    <row r="1785" spans="1:6">
      <c r="A1785" t="s">
        <v>1962</v>
      </c>
      <c r="B1785" t="s">
        <v>1930</v>
      </c>
      <c r="C1785">
        <v>52.677999999999997</v>
      </c>
      <c r="D1785">
        <v>1.212</v>
      </c>
      <c r="F1785">
        <v>4</v>
      </c>
    </row>
    <row r="1786" spans="1:6">
      <c r="A1786" t="s">
        <v>1963</v>
      </c>
      <c r="B1786" t="s">
        <v>1930</v>
      </c>
      <c r="C1786">
        <v>52.636000000000003</v>
      </c>
      <c r="D1786">
        <v>1.109</v>
      </c>
      <c r="F1786">
        <v>4</v>
      </c>
    </row>
    <row r="1787" spans="1:6">
      <c r="A1787" t="s">
        <v>1964</v>
      </c>
      <c r="B1787" t="s">
        <v>872</v>
      </c>
      <c r="C1787">
        <v>51.531999999999996</v>
      </c>
      <c r="D1787">
        <v>-0.14299999999999999</v>
      </c>
      <c r="F1787">
        <v>8</v>
      </c>
    </row>
    <row r="1788" spans="1:6">
      <c r="A1788" t="s">
        <v>1965</v>
      </c>
      <c r="B1788" t="s">
        <v>872</v>
      </c>
      <c r="C1788">
        <v>51.54</v>
      </c>
      <c r="D1788">
        <v>-0.246</v>
      </c>
      <c r="F1788">
        <v>7</v>
      </c>
    </row>
    <row r="1789" spans="1:6">
      <c r="A1789" t="s">
        <v>1966</v>
      </c>
      <c r="B1789" t="s">
        <v>872</v>
      </c>
      <c r="C1789">
        <v>51.578000000000003</v>
      </c>
      <c r="D1789">
        <v>-0.19600000000000001</v>
      </c>
      <c r="F1789">
        <v>7</v>
      </c>
    </row>
    <row r="1790" spans="1:6">
      <c r="A1790" t="s">
        <v>1967</v>
      </c>
      <c r="B1790" t="s">
        <v>872</v>
      </c>
      <c r="C1790">
        <v>51.558</v>
      </c>
      <c r="D1790">
        <v>-0.218</v>
      </c>
      <c r="F1790">
        <v>7</v>
      </c>
    </row>
    <row r="1791" spans="1:6">
      <c r="A1791" t="s">
        <v>1968</v>
      </c>
      <c r="B1791" t="s">
        <v>872</v>
      </c>
      <c r="C1791">
        <v>51.552</v>
      </c>
      <c r="D1791">
        <v>-0.17100000000000001</v>
      </c>
      <c r="F1791">
        <v>7</v>
      </c>
    </row>
    <row r="1792" spans="1:6">
      <c r="A1792" t="s">
        <v>1969</v>
      </c>
      <c r="B1792" t="s">
        <v>872</v>
      </c>
      <c r="C1792">
        <v>51.587000000000003</v>
      </c>
      <c r="D1792">
        <v>-0.223</v>
      </c>
      <c r="F1792">
        <v>7</v>
      </c>
    </row>
    <row r="1793" spans="1:6">
      <c r="A1793" t="s">
        <v>1970</v>
      </c>
      <c r="B1793" t="s">
        <v>872</v>
      </c>
      <c r="C1793">
        <v>51.551000000000002</v>
      </c>
      <c r="D1793">
        <v>-0.14299999999999999</v>
      </c>
      <c r="F1793">
        <v>7</v>
      </c>
    </row>
    <row r="1794" spans="1:6">
      <c r="A1794" t="s">
        <v>1971</v>
      </c>
      <c r="B1794" t="s">
        <v>872</v>
      </c>
      <c r="C1794">
        <v>51.540999999999997</v>
      </c>
      <c r="D1794">
        <v>-0.19400000000000001</v>
      </c>
      <c r="F1794">
        <v>7</v>
      </c>
    </row>
    <row r="1795" spans="1:6">
      <c r="A1795" t="s">
        <v>1972</v>
      </c>
      <c r="B1795" t="s">
        <v>872</v>
      </c>
      <c r="C1795">
        <v>51.615000000000002</v>
      </c>
      <c r="D1795">
        <v>-0.23499999999999999</v>
      </c>
      <c r="F1795">
        <v>7</v>
      </c>
    </row>
    <row r="1796" spans="1:6">
      <c r="A1796" t="s">
        <v>1973</v>
      </c>
      <c r="B1796" t="s">
        <v>872</v>
      </c>
      <c r="C1796">
        <v>51.530999999999999</v>
      </c>
      <c r="D1796">
        <v>-0.17100000000000001</v>
      </c>
      <c r="F1796">
        <v>8</v>
      </c>
    </row>
    <row r="1797" spans="1:6">
      <c r="A1797" t="s">
        <v>1974</v>
      </c>
      <c r="B1797" t="s">
        <v>872</v>
      </c>
      <c r="C1797">
        <v>51.585999999999999</v>
      </c>
      <c r="D1797">
        <v>-0.254</v>
      </c>
      <c r="F1797">
        <v>7</v>
      </c>
    </row>
    <row r="1798" spans="1:6">
      <c r="A1798" t="s">
        <v>1975</v>
      </c>
      <c r="B1798" t="s">
        <v>1976</v>
      </c>
      <c r="C1798">
        <v>53.548999999999999</v>
      </c>
      <c r="D1798">
        <v>-2.105</v>
      </c>
      <c r="F1798">
        <v>2</v>
      </c>
    </row>
    <row r="1799" spans="1:6">
      <c r="A1799" t="s">
        <v>1977</v>
      </c>
      <c r="B1799" t="s">
        <v>1976</v>
      </c>
      <c r="C1799">
        <v>53.59</v>
      </c>
      <c r="D1799">
        <v>-2.222</v>
      </c>
      <c r="F1799">
        <v>2</v>
      </c>
    </row>
    <row r="1800" spans="1:6">
      <c r="A1800" t="s">
        <v>1978</v>
      </c>
      <c r="B1800" t="s">
        <v>1976</v>
      </c>
      <c r="C1800">
        <v>53.606000000000002</v>
      </c>
      <c r="D1800">
        <v>-2.1739999999999999</v>
      </c>
      <c r="F1800">
        <v>2</v>
      </c>
    </row>
    <row r="1801" spans="1:6">
      <c r="A1801" t="s">
        <v>1979</v>
      </c>
      <c r="B1801" t="s">
        <v>1976</v>
      </c>
      <c r="C1801">
        <v>53.634999999999998</v>
      </c>
      <c r="D1801">
        <v>-2.1640000000000001</v>
      </c>
      <c r="F1801">
        <v>2</v>
      </c>
    </row>
    <row r="1802" spans="1:6">
      <c r="A1802" t="s">
        <v>1980</v>
      </c>
      <c r="B1802" t="s">
        <v>1976</v>
      </c>
      <c r="C1802">
        <v>53.701000000000001</v>
      </c>
      <c r="D1802">
        <v>-2.2029999999999998</v>
      </c>
      <c r="F1802">
        <v>2</v>
      </c>
    </row>
    <row r="1803" spans="1:6">
      <c r="A1803" t="s">
        <v>1981</v>
      </c>
      <c r="B1803" t="s">
        <v>1976</v>
      </c>
      <c r="C1803">
        <v>53.713999999999999</v>
      </c>
      <c r="D1803">
        <v>-2.0990000000000002</v>
      </c>
      <c r="F1803">
        <v>2</v>
      </c>
    </row>
    <row r="1804" spans="1:6">
      <c r="A1804" t="s">
        <v>1982</v>
      </c>
      <c r="B1804" t="s">
        <v>1976</v>
      </c>
      <c r="C1804">
        <v>53.643999999999998</v>
      </c>
      <c r="D1804">
        <v>-2.1</v>
      </c>
      <c r="F1804">
        <v>2</v>
      </c>
    </row>
    <row r="1805" spans="1:6">
      <c r="A1805" t="s">
        <v>1983</v>
      </c>
      <c r="B1805" t="s">
        <v>1976</v>
      </c>
      <c r="C1805">
        <v>53.612000000000002</v>
      </c>
      <c r="D1805">
        <v>-2.1309999999999998</v>
      </c>
      <c r="F1805">
        <v>2</v>
      </c>
    </row>
    <row r="1806" spans="1:6">
      <c r="A1806" t="s">
        <v>1984</v>
      </c>
      <c r="B1806" t="s">
        <v>1976</v>
      </c>
      <c r="C1806">
        <v>53.572000000000003</v>
      </c>
      <c r="D1806">
        <v>-2.1080000000000001</v>
      </c>
      <c r="F1806">
        <v>2</v>
      </c>
    </row>
    <row r="1807" spans="1:6">
      <c r="A1807" t="s">
        <v>1985</v>
      </c>
      <c r="B1807" t="s">
        <v>1976</v>
      </c>
      <c r="C1807">
        <v>53.552999999999997</v>
      </c>
      <c r="D1807">
        <v>-2.0089999999999999</v>
      </c>
      <c r="F1807">
        <v>2</v>
      </c>
    </row>
    <row r="1808" spans="1:6">
      <c r="A1808" t="s">
        <v>1986</v>
      </c>
      <c r="B1808" t="s">
        <v>1976</v>
      </c>
      <c r="C1808">
        <v>53.542000000000002</v>
      </c>
      <c r="D1808">
        <v>-2.073</v>
      </c>
      <c r="F1808">
        <v>2</v>
      </c>
    </row>
    <row r="1809" spans="1:6">
      <c r="A1809" t="s">
        <v>1987</v>
      </c>
      <c r="B1809" t="s">
        <v>1976</v>
      </c>
      <c r="C1809">
        <v>53.517000000000003</v>
      </c>
      <c r="D1809">
        <v>-2.0379999999999998</v>
      </c>
      <c r="F1809">
        <v>2</v>
      </c>
    </row>
    <row r="1810" spans="1:6">
      <c r="A1810" t="s">
        <v>1988</v>
      </c>
      <c r="B1810" t="s">
        <v>1976</v>
      </c>
      <c r="C1810">
        <v>53.494</v>
      </c>
      <c r="D1810">
        <v>-2.085</v>
      </c>
      <c r="F1810">
        <v>2</v>
      </c>
    </row>
    <row r="1811" spans="1:6">
      <c r="A1811" t="s">
        <v>1989</v>
      </c>
      <c r="B1811" t="s">
        <v>1976</v>
      </c>
      <c r="C1811">
        <v>53.49</v>
      </c>
      <c r="D1811">
        <v>-2.105</v>
      </c>
      <c r="F1811">
        <v>2</v>
      </c>
    </row>
    <row r="1812" spans="1:6">
      <c r="A1812" t="s">
        <v>1990</v>
      </c>
      <c r="B1812" t="s">
        <v>1976</v>
      </c>
      <c r="C1812">
        <v>53.526000000000003</v>
      </c>
      <c r="D1812">
        <v>-2.1160000000000001</v>
      </c>
      <c r="F1812">
        <v>2</v>
      </c>
    </row>
    <row r="1813" spans="1:6">
      <c r="A1813" t="s">
        <v>1991</v>
      </c>
      <c r="B1813" t="s">
        <v>1976</v>
      </c>
      <c r="C1813">
        <v>53.539000000000001</v>
      </c>
      <c r="D1813">
        <v>-2.1419999999999999</v>
      </c>
      <c r="F1813">
        <v>2</v>
      </c>
    </row>
    <row r="1814" spans="1:6">
      <c r="A1814" t="s">
        <v>1992</v>
      </c>
      <c r="B1814" t="s">
        <v>1993</v>
      </c>
      <c r="C1814">
        <v>51.744999999999997</v>
      </c>
      <c r="D1814">
        <v>-1.2589999999999999</v>
      </c>
      <c r="F1814">
        <v>3</v>
      </c>
    </row>
    <row r="1815" spans="1:6">
      <c r="A1815" t="s">
        <v>1994</v>
      </c>
      <c r="B1815" t="s">
        <v>1993</v>
      </c>
      <c r="C1815">
        <v>51.607999999999997</v>
      </c>
      <c r="D1815">
        <v>-1.127</v>
      </c>
      <c r="F1815">
        <v>3</v>
      </c>
    </row>
    <row r="1816" spans="1:6">
      <c r="A1816" t="s">
        <v>1995</v>
      </c>
      <c r="B1816" t="s">
        <v>1993</v>
      </c>
      <c r="C1816">
        <v>51.598999999999997</v>
      </c>
      <c r="D1816">
        <v>-1.246</v>
      </c>
      <c r="F1816">
        <v>3</v>
      </c>
    </row>
    <row r="1817" spans="1:6">
      <c r="A1817" t="s">
        <v>1996</v>
      </c>
      <c r="B1817" t="s">
        <v>1993</v>
      </c>
      <c r="C1817">
        <v>51.594000000000001</v>
      </c>
      <c r="D1817">
        <v>-1.425</v>
      </c>
      <c r="F1817">
        <v>3</v>
      </c>
    </row>
    <row r="1818" spans="1:6">
      <c r="A1818" t="s">
        <v>1997</v>
      </c>
      <c r="B1818" t="s">
        <v>1993</v>
      </c>
      <c r="C1818">
        <v>51.677999999999997</v>
      </c>
      <c r="D1818">
        <v>-1.347</v>
      </c>
      <c r="F1818">
        <v>3</v>
      </c>
    </row>
    <row r="1819" spans="1:6">
      <c r="A1819" t="s">
        <v>1998</v>
      </c>
      <c r="B1819" t="s">
        <v>1993</v>
      </c>
      <c r="C1819">
        <v>51.667999999999999</v>
      </c>
      <c r="D1819">
        <v>-1.2749999999999999</v>
      </c>
      <c r="F1819">
        <v>3</v>
      </c>
    </row>
    <row r="1820" spans="1:6">
      <c r="A1820" t="s">
        <v>1999</v>
      </c>
      <c r="B1820" t="s">
        <v>1993</v>
      </c>
      <c r="C1820">
        <v>52.031999999999996</v>
      </c>
      <c r="D1820">
        <v>-1.407</v>
      </c>
      <c r="F1820">
        <v>2</v>
      </c>
    </row>
    <row r="1821" spans="1:6">
      <c r="A1821" t="s">
        <v>2000</v>
      </c>
      <c r="B1821" t="s">
        <v>1993</v>
      </c>
      <c r="C1821">
        <v>52.061999999999998</v>
      </c>
      <c r="D1821">
        <v>-1.34</v>
      </c>
      <c r="F1821">
        <v>2</v>
      </c>
    </row>
    <row r="1822" spans="1:6">
      <c r="A1822" t="s">
        <v>2001</v>
      </c>
      <c r="B1822" t="s">
        <v>1993</v>
      </c>
      <c r="C1822">
        <v>52.073</v>
      </c>
      <c r="D1822">
        <v>-1.2889999999999999</v>
      </c>
      <c r="F1822">
        <v>2</v>
      </c>
    </row>
    <row r="1823" spans="1:6">
      <c r="A1823" t="s">
        <v>2002</v>
      </c>
      <c r="B1823" t="s">
        <v>1993</v>
      </c>
      <c r="C1823">
        <v>51.762</v>
      </c>
      <c r="D1823">
        <v>-1.591</v>
      </c>
      <c r="F1823">
        <v>3</v>
      </c>
    </row>
    <row r="1824" spans="1:6">
      <c r="A1824" t="s">
        <v>2003</v>
      </c>
      <c r="B1824" t="s">
        <v>1993</v>
      </c>
      <c r="C1824">
        <v>51.764000000000003</v>
      </c>
      <c r="D1824">
        <v>-1.2769999999999999</v>
      </c>
      <c r="F1824">
        <v>3</v>
      </c>
    </row>
    <row r="1825" spans="1:6">
      <c r="A1825" t="s">
        <v>2004</v>
      </c>
      <c r="B1825" t="s">
        <v>1993</v>
      </c>
      <c r="C1825">
        <v>51.856000000000002</v>
      </c>
      <c r="D1825">
        <v>-1.3580000000000001</v>
      </c>
      <c r="F1825">
        <v>2</v>
      </c>
    </row>
    <row r="1826" spans="1:6">
      <c r="A1826" t="s">
        <v>2005</v>
      </c>
      <c r="B1826" t="s">
        <v>1993</v>
      </c>
      <c r="C1826">
        <v>51.901000000000003</v>
      </c>
      <c r="D1826">
        <v>-1.2130000000000001</v>
      </c>
      <c r="F1826">
        <v>2</v>
      </c>
    </row>
    <row r="1827" spans="1:6">
      <c r="A1827" t="s">
        <v>2006</v>
      </c>
      <c r="B1827" t="s">
        <v>1993</v>
      </c>
      <c r="C1827">
        <v>51.901000000000003</v>
      </c>
      <c r="D1827">
        <v>-1.151</v>
      </c>
      <c r="F1827">
        <v>2</v>
      </c>
    </row>
    <row r="1828" spans="1:6">
      <c r="A1828" t="s">
        <v>2007</v>
      </c>
      <c r="B1828" t="s">
        <v>1993</v>
      </c>
      <c r="C1828">
        <v>51.936999999999998</v>
      </c>
      <c r="D1828">
        <v>-1.147</v>
      </c>
      <c r="F1828">
        <v>2</v>
      </c>
    </row>
    <row r="1829" spans="1:6">
      <c r="A1829" t="s">
        <v>2008</v>
      </c>
      <c r="B1829" t="s">
        <v>1993</v>
      </c>
      <c r="C1829">
        <v>51.784999999999997</v>
      </c>
      <c r="D1829">
        <v>-1.4870000000000001</v>
      </c>
      <c r="F1829">
        <v>3</v>
      </c>
    </row>
    <row r="1830" spans="1:6">
      <c r="A1830" t="s">
        <v>2009</v>
      </c>
      <c r="B1830" t="s">
        <v>1993</v>
      </c>
      <c r="C1830">
        <v>51.793999999999997</v>
      </c>
      <c r="D1830">
        <v>-1.4319999999999999</v>
      </c>
      <c r="F1830">
        <v>3</v>
      </c>
    </row>
    <row r="1831" spans="1:6">
      <c r="A1831" t="s">
        <v>2010</v>
      </c>
      <c r="B1831" t="s">
        <v>1993</v>
      </c>
      <c r="C1831">
        <v>51.761000000000003</v>
      </c>
      <c r="D1831">
        <v>-1.214</v>
      </c>
      <c r="F1831">
        <v>3</v>
      </c>
    </row>
    <row r="1832" spans="1:6">
      <c r="A1832" t="s">
        <v>2011</v>
      </c>
      <c r="B1832" t="s">
        <v>1993</v>
      </c>
      <c r="C1832">
        <v>51.758000000000003</v>
      </c>
      <c r="D1832">
        <v>-1.147</v>
      </c>
      <c r="F1832">
        <v>3</v>
      </c>
    </row>
    <row r="1833" spans="1:6">
      <c r="A1833" t="s">
        <v>2012</v>
      </c>
      <c r="B1833" t="s">
        <v>1993</v>
      </c>
      <c r="C1833">
        <v>51.701000000000001</v>
      </c>
      <c r="D1833">
        <v>-0.91300000000000003</v>
      </c>
      <c r="F1833">
        <v>3</v>
      </c>
    </row>
    <row r="1834" spans="1:6">
      <c r="A1834" t="s">
        <v>2013</v>
      </c>
      <c r="B1834" t="s">
        <v>1993</v>
      </c>
      <c r="C1834">
        <v>51.73</v>
      </c>
      <c r="D1834">
        <v>-1.2150000000000001</v>
      </c>
      <c r="F1834">
        <v>3</v>
      </c>
    </row>
    <row r="1835" spans="1:6">
      <c r="A1835" t="s">
        <v>2014</v>
      </c>
      <c r="B1835" t="s">
        <v>1993</v>
      </c>
      <c r="C1835">
        <v>51.7</v>
      </c>
      <c r="D1835">
        <v>-1.1299999999999999</v>
      </c>
      <c r="F1835">
        <v>3</v>
      </c>
    </row>
    <row r="1836" spans="1:6">
      <c r="A1836" t="s">
        <v>2015</v>
      </c>
      <c r="B1836" t="s">
        <v>1993</v>
      </c>
      <c r="C1836">
        <v>51.65</v>
      </c>
      <c r="D1836">
        <v>-1</v>
      </c>
      <c r="F1836">
        <v>3</v>
      </c>
    </row>
    <row r="1837" spans="1:6">
      <c r="A1837" t="s">
        <v>2016</v>
      </c>
      <c r="B1837" t="s">
        <v>1993</v>
      </c>
      <c r="C1837">
        <v>51.829000000000001</v>
      </c>
      <c r="D1837">
        <v>-1.2809999999999999</v>
      </c>
      <c r="F1837">
        <v>2</v>
      </c>
    </row>
    <row r="1838" spans="1:6">
      <c r="A1838" t="s">
        <v>2017</v>
      </c>
      <c r="B1838" t="s">
        <v>1993</v>
      </c>
      <c r="C1838">
        <v>51.908999999999999</v>
      </c>
      <c r="D1838">
        <v>-1.1679999999999999</v>
      </c>
      <c r="F1838">
        <v>2</v>
      </c>
    </row>
    <row r="1839" spans="1:6">
      <c r="A1839" t="s">
        <v>2018</v>
      </c>
      <c r="B1839" t="s">
        <v>1993</v>
      </c>
      <c r="C1839">
        <v>51.911000000000001</v>
      </c>
      <c r="D1839">
        <v>-1.528</v>
      </c>
      <c r="F1839">
        <v>2</v>
      </c>
    </row>
    <row r="1840" spans="1:6">
      <c r="A1840" t="s">
        <v>2019</v>
      </c>
      <c r="B1840" t="s">
        <v>1993</v>
      </c>
      <c r="C1840">
        <v>51.79</v>
      </c>
      <c r="D1840">
        <v>-1.4550000000000001</v>
      </c>
      <c r="F1840">
        <v>2</v>
      </c>
    </row>
    <row r="1841" spans="1:6">
      <c r="A1841" t="s">
        <v>2020</v>
      </c>
      <c r="B1841" t="s">
        <v>1993</v>
      </c>
      <c r="C1841">
        <v>51.738</v>
      </c>
      <c r="D1841">
        <v>-0.98199999999999998</v>
      </c>
      <c r="F1841">
        <v>3</v>
      </c>
    </row>
    <row r="1842" spans="1:6">
      <c r="A1842" t="s">
        <v>2021</v>
      </c>
      <c r="B1842" t="s">
        <v>2022</v>
      </c>
      <c r="C1842">
        <v>55.844999999999999</v>
      </c>
      <c r="D1842">
        <v>-4.4169999999999998</v>
      </c>
      <c r="F1842">
        <v>10</v>
      </c>
    </row>
    <row r="1843" spans="1:6">
      <c r="A1843" t="s">
        <v>2023</v>
      </c>
      <c r="B1843" t="s">
        <v>2022</v>
      </c>
      <c r="C1843">
        <v>55.832999999999998</v>
      </c>
      <c r="D1843">
        <v>-4.5510000000000002</v>
      </c>
      <c r="F1843">
        <v>10</v>
      </c>
    </row>
    <row r="1844" spans="1:6">
      <c r="A1844" t="s">
        <v>2024</v>
      </c>
      <c r="B1844" t="s">
        <v>2022</v>
      </c>
      <c r="C1844">
        <v>55.856999999999999</v>
      </c>
      <c r="D1844">
        <v>-4.5819999999999999</v>
      </c>
      <c r="F1844">
        <v>10</v>
      </c>
    </row>
    <row r="1845" spans="1:6">
      <c r="A1845" t="s">
        <v>2025</v>
      </c>
      <c r="B1845" t="s">
        <v>2022</v>
      </c>
      <c r="C1845">
        <v>55.795999999999999</v>
      </c>
      <c r="D1845">
        <v>-4.6230000000000002</v>
      </c>
      <c r="F1845">
        <v>10</v>
      </c>
    </row>
    <row r="1846" spans="1:6">
      <c r="A1846" t="s">
        <v>2026</v>
      </c>
      <c r="B1846" t="s">
        <v>2022</v>
      </c>
      <c r="C1846">
        <v>55.893000000000001</v>
      </c>
      <c r="D1846">
        <v>-4.6289999999999996</v>
      </c>
      <c r="F1846">
        <v>10</v>
      </c>
    </row>
    <row r="1847" spans="1:6">
      <c r="A1847" t="s">
        <v>2027</v>
      </c>
      <c r="B1847" t="s">
        <v>2022</v>
      </c>
      <c r="C1847">
        <v>55.927</v>
      </c>
      <c r="D1847">
        <v>-4.6630000000000003</v>
      </c>
      <c r="F1847">
        <v>10</v>
      </c>
    </row>
    <row r="1848" spans="1:6">
      <c r="A1848" t="s">
        <v>2028</v>
      </c>
      <c r="B1848" t="s">
        <v>2022</v>
      </c>
      <c r="C1848">
        <v>55.942</v>
      </c>
      <c r="D1848">
        <v>-4.7480000000000002</v>
      </c>
      <c r="F1848">
        <v>10</v>
      </c>
    </row>
    <row r="1849" spans="1:6">
      <c r="A1849" t="s">
        <v>2029</v>
      </c>
      <c r="B1849" t="s">
        <v>2022</v>
      </c>
      <c r="C1849">
        <v>55.944000000000003</v>
      </c>
      <c r="D1849">
        <v>-4.7960000000000003</v>
      </c>
      <c r="F1849">
        <v>10</v>
      </c>
    </row>
    <row r="1850" spans="1:6">
      <c r="A1850" t="s">
        <v>2030</v>
      </c>
      <c r="B1850" t="s">
        <v>2022</v>
      </c>
      <c r="C1850">
        <v>55.865000000000002</v>
      </c>
      <c r="D1850">
        <v>-4.8819999999999997</v>
      </c>
      <c r="F1850">
        <v>10</v>
      </c>
    </row>
    <row r="1851" spans="1:6">
      <c r="A1851" t="s">
        <v>2031</v>
      </c>
      <c r="B1851" t="s">
        <v>2022</v>
      </c>
      <c r="C1851">
        <v>55.889000000000003</v>
      </c>
      <c r="D1851">
        <v>-4.8869999999999996</v>
      </c>
      <c r="F1851">
        <v>10</v>
      </c>
    </row>
    <row r="1852" spans="1:6">
      <c r="A1852" t="s">
        <v>2032</v>
      </c>
      <c r="B1852" t="s">
        <v>2022</v>
      </c>
      <c r="C1852">
        <v>55.953000000000003</v>
      </c>
      <c r="D1852">
        <v>-4.8220000000000001</v>
      </c>
      <c r="F1852">
        <v>10</v>
      </c>
    </row>
    <row r="1853" spans="1:6">
      <c r="A1853" t="s">
        <v>2033</v>
      </c>
      <c r="B1853" t="s">
        <v>2022</v>
      </c>
      <c r="C1853">
        <v>55.829000000000001</v>
      </c>
      <c r="D1853">
        <v>-4.4340000000000002</v>
      </c>
      <c r="F1853">
        <v>10</v>
      </c>
    </row>
    <row r="1854" spans="1:6">
      <c r="A1854" t="s">
        <v>2034</v>
      </c>
      <c r="B1854" t="s">
        <v>2022</v>
      </c>
      <c r="C1854">
        <v>55.835000000000001</v>
      </c>
      <c r="D1854">
        <v>-5.0570000000000004</v>
      </c>
      <c r="F1854">
        <v>16</v>
      </c>
    </row>
    <row r="1855" spans="1:6">
      <c r="A1855" t="s">
        <v>2035</v>
      </c>
      <c r="B1855" t="s">
        <v>2022</v>
      </c>
      <c r="C1855">
        <v>55.901000000000003</v>
      </c>
      <c r="D1855">
        <v>-5.2480000000000002</v>
      </c>
      <c r="F1855">
        <v>12</v>
      </c>
    </row>
    <row r="1856" spans="1:6">
      <c r="A1856" t="s">
        <v>2036</v>
      </c>
      <c r="B1856" t="s">
        <v>2022</v>
      </c>
      <c r="C1856">
        <v>55.97</v>
      </c>
      <c r="D1856">
        <v>-5.157</v>
      </c>
      <c r="F1856">
        <v>12</v>
      </c>
    </row>
    <row r="1857" spans="1:6">
      <c r="A1857" t="s">
        <v>2037</v>
      </c>
      <c r="B1857" t="s">
        <v>2022</v>
      </c>
      <c r="C1857">
        <v>55.954999999999998</v>
      </c>
      <c r="D1857">
        <v>-4.9320000000000004</v>
      </c>
      <c r="F1857">
        <v>12</v>
      </c>
    </row>
    <row r="1858" spans="1:6">
      <c r="A1858" t="s">
        <v>2038</v>
      </c>
      <c r="B1858" t="s">
        <v>2022</v>
      </c>
      <c r="C1858">
        <v>56.156999999999996</v>
      </c>
      <c r="D1858">
        <v>-4.9039999999999999</v>
      </c>
      <c r="F1858">
        <v>12</v>
      </c>
    </row>
    <row r="1859" spans="1:6">
      <c r="A1859" t="s">
        <v>2039</v>
      </c>
      <c r="B1859" t="s">
        <v>2022</v>
      </c>
      <c r="C1859">
        <v>56.216000000000001</v>
      </c>
      <c r="D1859">
        <v>-5.04</v>
      </c>
      <c r="F1859">
        <v>12</v>
      </c>
    </row>
    <row r="1860" spans="1:6">
      <c r="A1860" t="s">
        <v>2040</v>
      </c>
      <c r="B1860" t="s">
        <v>2022</v>
      </c>
      <c r="C1860">
        <v>56.258000000000003</v>
      </c>
      <c r="D1860">
        <v>-4.9379999999999997</v>
      </c>
      <c r="F1860">
        <v>12</v>
      </c>
    </row>
    <row r="1861" spans="1:6">
      <c r="A1861" t="s">
        <v>2041</v>
      </c>
      <c r="B1861" t="s">
        <v>2022</v>
      </c>
      <c r="C1861">
        <v>56.154000000000003</v>
      </c>
      <c r="D1861">
        <v>-5.0839999999999996</v>
      </c>
      <c r="F1861">
        <v>12</v>
      </c>
    </row>
    <row r="1862" spans="1:6">
      <c r="A1862" t="s">
        <v>2042</v>
      </c>
      <c r="B1862" t="s">
        <v>2022</v>
      </c>
      <c r="C1862">
        <v>55.436</v>
      </c>
      <c r="D1862">
        <v>-5.6029999999999998</v>
      </c>
      <c r="F1862">
        <v>12</v>
      </c>
    </row>
    <row r="1863" spans="1:6">
      <c r="A1863" t="s">
        <v>2043</v>
      </c>
      <c r="B1863" t="s">
        <v>2022</v>
      </c>
      <c r="C1863">
        <v>55.804000000000002</v>
      </c>
      <c r="D1863">
        <v>-5.4770000000000003</v>
      </c>
      <c r="F1863">
        <v>12</v>
      </c>
    </row>
    <row r="1864" spans="1:6">
      <c r="A1864" t="s">
        <v>2044</v>
      </c>
      <c r="B1864" t="s">
        <v>2022</v>
      </c>
      <c r="C1864">
        <v>55.851999999999997</v>
      </c>
      <c r="D1864">
        <v>-4.4470000000000001</v>
      </c>
      <c r="F1864">
        <v>10</v>
      </c>
    </row>
    <row r="1865" spans="1:6">
      <c r="A1865" t="s">
        <v>2045</v>
      </c>
      <c r="B1865" t="s">
        <v>2022</v>
      </c>
      <c r="C1865">
        <v>56.014000000000003</v>
      </c>
      <c r="D1865">
        <v>-5.4480000000000004</v>
      </c>
      <c r="F1865">
        <v>12</v>
      </c>
    </row>
    <row r="1866" spans="1:6">
      <c r="A1866" t="s">
        <v>2046</v>
      </c>
      <c r="B1866" t="s">
        <v>2022</v>
      </c>
      <c r="C1866">
        <v>56.052999999999997</v>
      </c>
      <c r="D1866">
        <v>-5.4630000000000001</v>
      </c>
      <c r="F1866">
        <v>12</v>
      </c>
    </row>
    <row r="1867" spans="1:6">
      <c r="A1867" t="s">
        <v>2047</v>
      </c>
      <c r="B1867" t="s">
        <v>2022</v>
      </c>
      <c r="C1867">
        <v>56.203000000000003</v>
      </c>
      <c r="D1867">
        <v>-5.117</v>
      </c>
      <c r="F1867">
        <v>12</v>
      </c>
    </row>
    <row r="1868" spans="1:6">
      <c r="A1868" t="s">
        <v>2048</v>
      </c>
      <c r="B1868" t="s">
        <v>2022</v>
      </c>
      <c r="C1868">
        <v>56.37</v>
      </c>
      <c r="D1868">
        <v>-5.0549999999999997</v>
      </c>
      <c r="F1868">
        <v>12</v>
      </c>
    </row>
    <row r="1869" spans="1:6">
      <c r="A1869" t="s">
        <v>2049</v>
      </c>
      <c r="B1869" t="s">
        <v>2022</v>
      </c>
      <c r="C1869">
        <v>56.402999999999999</v>
      </c>
      <c r="D1869">
        <v>-5.4989999999999997</v>
      </c>
      <c r="F1869">
        <v>12</v>
      </c>
    </row>
    <row r="1870" spans="1:6">
      <c r="A1870" t="s">
        <v>2050</v>
      </c>
      <c r="B1870" t="s">
        <v>2022</v>
      </c>
      <c r="C1870">
        <v>56.405000000000001</v>
      </c>
      <c r="D1870">
        <v>-5.2240000000000002</v>
      </c>
      <c r="F1870">
        <v>12</v>
      </c>
    </row>
    <row r="1871" spans="1:6">
      <c r="A1871" t="s">
        <v>2051</v>
      </c>
      <c r="B1871" t="s">
        <v>2022</v>
      </c>
      <c r="C1871">
        <v>56.521000000000001</v>
      </c>
      <c r="D1871">
        <v>-4.7709999999999999</v>
      </c>
      <c r="F1871">
        <v>12</v>
      </c>
    </row>
    <row r="1872" spans="1:6">
      <c r="A1872" t="s">
        <v>2052</v>
      </c>
      <c r="B1872" t="s">
        <v>2022</v>
      </c>
      <c r="C1872">
        <v>56.469000000000001</v>
      </c>
      <c r="D1872">
        <v>-5.3860000000000001</v>
      </c>
      <c r="F1872">
        <v>12</v>
      </c>
    </row>
    <row r="1873" spans="1:6">
      <c r="A1873" t="s">
        <v>2053</v>
      </c>
      <c r="B1873" t="s">
        <v>2022</v>
      </c>
      <c r="C1873">
        <v>56.591999999999999</v>
      </c>
      <c r="D1873">
        <v>-5.335</v>
      </c>
      <c r="F1873">
        <v>12</v>
      </c>
    </row>
    <row r="1874" spans="1:6">
      <c r="A1874" t="s">
        <v>2054</v>
      </c>
      <c r="B1874" t="s">
        <v>2022</v>
      </c>
      <c r="C1874">
        <v>55.875</v>
      </c>
      <c r="D1874">
        <v>-4.3959999999999999</v>
      </c>
      <c r="F1874">
        <v>10</v>
      </c>
    </row>
    <row r="1875" spans="1:6">
      <c r="A1875" t="s">
        <v>2055</v>
      </c>
      <c r="B1875" t="s">
        <v>2022</v>
      </c>
      <c r="C1875">
        <v>55.673999999999999</v>
      </c>
      <c r="D1875">
        <v>-5.742</v>
      </c>
      <c r="F1875">
        <v>16</v>
      </c>
    </row>
    <row r="1876" spans="1:6">
      <c r="A1876" t="s">
        <v>2056</v>
      </c>
      <c r="B1876" t="s">
        <v>2022</v>
      </c>
      <c r="C1876">
        <v>55.64</v>
      </c>
      <c r="D1876">
        <v>-6.1859999999999999</v>
      </c>
      <c r="F1876">
        <v>16</v>
      </c>
    </row>
    <row r="1877" spans="1:6">
      <c r="A1877" t="s">
        <v>2057</v>
      </c>
      <c r="B1877" t="s">
        <v>2022</v>
      </c>
      <c r="C1877">
        <v>55.756</v>
      </c>
      <c r="D1877">
        <v>-6.2830000000000004</v>
      </c>
      <c r="F1877">
        <v>16</v>
      </c>
    </row>
    <row r="1878" spans="1:6">
      <c r="A1878" t="s">
        <v>2058</v>
      </c>
      <c r="B1878" t="s">
        <v>2022</v>
      </c>
      <c r="C1878">
        <v>55.798000000000002</v>
      </c>
      <c r="D1878">
        <v>-6.2919999999999998</v>
      </c>
      <c r="F1878">
        <v>16</v>
      </c>
    </row>
    <row r="1879" spans="1:6">
      <c r="A1879" t="s">
        <v>2059</v>
      </c>
      <c r="B1879" t="s">
        <v>2022</v>
      </c>
      <c r="C1879">
        <v>55.82</v>
      </c>
      <c r="D1879">
        <v>-6.1660000000000004</v>
      </c>
      <c r="F1879">
        <v>16</v>
      </c>
    </row>
    <row r="1880" spans="1:6">
      <c r="A1880" t="s">
        <v>2060</v>
      </c>
      <c r="B1880" t="s">
        <v>2022</v>
      </c>
      <c r="C1880">
        <v>55.862000000000002</v>
      </c>
      <c r="D1880">
        <v>-6.1189999999999998</v>
      </c>
      <c r="F1880">
        <v>16</v>
      </c>
    </row>
    <row r="1881" spans="1:6">
      <c r="A1881" t="s">
        <v>2061</v>
      </c>
      <c r="B1881" t="s">
        <v>2022</v>
      </c>
      <c r="C1881">
        <v>55.682000000000002</v>
      </c>
      <c r="D1881">
        <v>-6.5030000000000001</v>
      </c>
      <c r="F1881">
        <v>16</v>
      </c>
    </row>
    <row r="1882" spans="1:6">
      <c r="A1882" t="s">
        <v>2062</v>
      </c>
      <c r="B1882" t="s">
        <v>2022</v>
      </c>
      <c r="C1882">
        <v>55.738</v>
      </c>
      <c r="D1882">
        <v>-6.3840000000000003</v>
      </c>
      <c r="F1882">
        <v>16</v>
      </c>
    </row>
    <row r="1883" spans="1:6">
      <c r="A1883" t="s">
        <v>2063</v>
      </c>
      <c r="B1883" t="s">
        <v>2022</v>
      </c>
      <c r="C1883">
        <v>55.781999999999996</v>
      </c>
      <c r="D1883">
        <v>-6.3940000000000001</v>
      </c>
      <c r="F1883">
        <v>16</v>
      </c>
    </row>
    <row r="1884" spans="1:6">
      <c r="A1884" t="s">
        <v>2064</v>
      </c>
      <c r="B1884" t="s">
        <v>2022</v>
      </c>
      <c r="C1884">
        <v>55.831000000000003</v>
      </c>
      <c r="D1884">
        <v>-4.5090000000000003</v>
      </c>
      <c r="F1884">
        <v>10</v>
      </c>
    </row>
    <row r="1885" spans="1:6">
      <c r="A1885" t="s">
        <v>2065</v>
      </c>
      <c r="B1885" t="s">
        <v>2022</v>
      </c>
      <c r="C1885">
        <v>55.863999999999997</v>
      </c>
      <c r="D1885">
        <v>-4.5339999999999998</v>
      </c>
      <c r="F1885">
        <v>10</v>
      </c>
    </row>
    <row r="1886" spans="1:6">
      <c r="A1886" t="s">
        <v>2066</v>
      </c>
      <c r="B1886" t="s">
        <v>2022</v>
      </c>
      <c r="C1886">
        <v>55.88</v>
      </c>
      <c r="D1886">
        <v>-5.9130000000000003</v>
      </c>
      <c r="F1886">
        <v>16</v>
      </c>
    </row>
    <row r="1887" spans="1:6">
      <c r="A1887" t="s">
        <v>2067</v>
      </c>
      <c r="B1887" t="s">
        <v>2022</v>
      </c>
      <c r="C1887">
        <v>56.072000000000003</v>
      </c>
      <c r="D1887">
        <v>-6.202</v>
      </c>
      <c r="F1887">
        <v>16</v>
      </c>
    </row>
    <row r="1888" spans="1:6">
      <c r="A1888" t="s">
        <v>2068</v>
      </c>
      <c r="B1888" t="s">
        <v>2022</v>
      </c>
      <c r="C1888">
        <v>56.359000000000002</v>
      </c>
      <c r="D1888">
        <v>-5.85</v>
      </c>
      <c r="F1888">
        <v>16</v>
      </c>
    </row>
    <row r="1889" spans="1:6">
      <c r="A1889" t="s">
        <v>2069</v>
      </c>
      <c r="B1889" t="s">
        <v>2022</v>
      </c>
      <c r="C1889">
        <v>56.381999999999998</v>
      </c>
      <c r="D1889">
        <v>-5.7149999999999999</v>
      </c>
      <c r="F1889">
        <v>16</v>
      </c>
    </row>
    <row r="1890" spans="1:6">
      <c r="A1890" t="s">
        <v>2070</v>
      </c>
      <c r="B1890" t="s">
        <v>2022</v>
      </c>
      <c r="C1890">
        <v>56.439</v>
      </c>
      <c r="D1890">
        <v>-5.6749999999999998</v>
      </c>
      <c r="F1890">
        <v>16</v>
      </c>
    </row>
    <row r="1891" spans="1:6">
      <c r="A1891" t="s">
        <v>2071</v>
      </c>
      <c r="B1891" t="s">
        <v>2022</v>
      </c>
      <c r="C1891">
        <v>56.469000000000001</v>
      </c>
      <c r="D1891">
        <v>-5.7279999999999998</v>
      </c>
      <c r="F1891">
        <v>16</v>
      </c>
    </row>
    <row r="1892" spans="1:6">
      <c r="A1892" t="s">
        <v>2072</v>
      </c>
      <c r="B1892" t="s">
        <v>2022</v>
      </c>
      <c r="C1892">
        <v>56.329000000000001</v>
      </c>
      <c r="D1892">
        <v>-6.3540000000000001</v>
      </c>
      <c r="F1892">
        <v>16</v>
      </c>
    </row>
    <row r="1893" spans="1:6">
      <c r="A1893" t="s">
        <v>2073</v>
      </c>
      <c r="B1893" t="s">
        <v>2022</v>
      </c>
      <c r="C1893">
        <v>56.314</v>
      </c>
      <c r="D1893">
        <v>-6.2320000000000002</v>
      </c>
      <c r="F1893">
        <v>16</v>
      </c>
    </row>
    <row r="1894" spans="1:6">
      <c r="A1894" t="s">
        <v>2074</v>
      </c>
      <c r="B1894" t="s">
        <v>2022</v>
      </c>
      <c r="C1894">
        <v>56.436999999999998</v>
      </c>
      <c r="D1894">
        <v>-6.141</v>
      </c>
      <c r="F1894">
        <v>16</v>
      </c>
    </row>
    <row r="1895" spans="1:6">
      <c r="A1895" t="s">
        <v>2075</v>
      </c>
      <c r="B1895" t="s">
        <v>2022</v>
      </c>
      <c r="C1895">
        <v>56.38</v>
      </c>
      <c r="D1895">
        <v>-6.0880000000000001</v>
      </c>
      <c r="F1895">
        <v>16</v>
      </c>
    </row>
    <row r="1896" spans="1:6">
      <c r="A1896" t="s">
        <v>2076</v>
      </c>
      <c r="B1896" t="s">
        <v>2022</v>
      </c>
      <c r="C1896">
        <v>55.908999999999999</v>
      </c>
      <c r="D1896">
        <v>-4.5</v>
      </c>
      <c r="F1896">
        <v>10</v>
      </c>
    </row>
    <row r="1897" spans="1:6">
      <c r="A1897" t="s">
        <v>2077</v>
      </c>
      <c r="B1897" t="s">
        <v>2022</v>
      </c>
      <c r="C1897">
        <v>56.363999999999997</v>
      </c>
      <c r="D1897">
        <v>-6.0330000000000004</v>
      </c>
      <c r="F1897">
        <v>16</v>
      </c>
    </row>
    <row r="1898" spans="1:6">
      <c r="A1898" t="s">
        <v>2078</v>
      </c>
      <c r="B1898" t="s">
        <v>2022</v>
      </c>
      <c r="C1898">
        <v>56.481000000000002</v>
      </c>
      <c r="D1898">
        <v>-5.98</v>
      </c>
      <c r="F1898">
        <v>16</v>
      </c>
    </row>
    <row r="1899" spans="1:6">
      <c r="A1899" t="s">
        <v>2079</v>
      </c>
      <c r="B1899" t="s">
        <v>2022</v>
      </c>
      <c r="C1899">
        <v>56.518000000000001</v>
      </c>
      <c r="D1899">
        <v>-5.9640000000000004</v>
      </c>
      <c r="F1899">
        <v>16</v>
      </c>
    </row>
    <row r="1900" spans="1:6">
      <c r="A1900" t="s">
        <v>2080</v>
      </c>
      <c r="B1900" t="s">
        <v>2022</v>
      </c>
      <c r="C1900">
        <v>56.497</v>
      </c>
      <c r="D1900">
        <v>-6.1829999999999998</v>
      </c>
      <c r="F1900">
        <v>16</v>
      </c>
    </row>
    <row r="1901" spans="1:6">
      <c r="A1901" t="s">
        <v>2081</v>
      </c>
      <c r="B1901" t="s">
        <v>2022</v>
      </c>
      <c r="C1901">
        <v>56.533000000000001</v>
      </c>
      <c r="D1901">
        <v>-6.2290000000000001</v>
      </c>
      <c r="F1901">
        <v>16</v>
      </c>
    </row>
    <row r="1902" spans="1:6">
      <c r="A1902" t="s">
        <v>2082</v>
      </c>
      <c r="B1902" t="s">
        <v>2022</v>
      </c>
      <c r="C1902">
        <v>56.612000000000002</v>
      </c>
      <c r="D1902">
        <v>-6.1230000000000002</v>
      </c>
      <c r="F1902">
        <v>16</v>
      </c>
    </row>
    <row r="1903" spans="1:6">
      <c r="A1903" t="s">
        <v>2083</v>
      </c>
      <c r="B1903" t="s">
        <v>2022</v>
      </c>
      <c r="C1903">
        <v>56.334000000000003</v>
      </c>
      <c r="D1903">
        <v>-6.3940000000000001</v>
      </c>
      <c r="F1903">
        <v>16</v>
      </c>
    </row>
    <row r="1904" spans="1:6">
      <c r="A1904" t="s">
        <v>2084</v>
      </c>
      <c r="B1904" t="s">
        <v>2022</v>
      </c>
      <c r="C1904">
        <v>56.494</v>
      </c>
      <c r="D1904">
        <v>-6.8840000000000003</v>
      </c>
      <c r="F1904">
        <v>16</v>
      </c>
    </row>
    <row r="1905" spans="1:6">
      <c r="A1905" t="s">
        <v>2085</v>
      </c>
      <c r="B1905" t="s">
        <v>2022</v>
      </c>
      <c r="C1905">
        <v>56.625</v>
      </c>
      <c r="D1905">
        <v>-6.5449999999999999</v>
      </c>
      <c r="F1905">
        <v>16</v>
      </c>
    </row>
    <row r="1906" spans="1:6">
      <c r="A1906" t="s">
        <v>2086</v>
      </c>
      <c r="B1906" t="s">
        <v>2022</v>
      </c>
      <c r="C1906">
        <v>55.901000000000003</v>
      </c>
      <c r="D1906">
        <v>-4.452</v>
      </c>
      <c r="F1906">
        <v>10</v>
      </c>
    </row>
    <row r="1907" spans="1:6">
      <c r="A1907" t="s">
        <v>2087</v>
      </c>
      <c r="B1907" t="s">
        <v>2022</v>
      </c>
      <c r="C1907">
        <v>55.81</v>
      </c>
      <c r="D1907">
        <v>-4.5519999999999996</v>
      </c>
      <c r="F1907">
        <v>10</v>
      </c>
    </row>
    <row r="1908" spans="1:6">
      <c r="A1908" t="s">
        <v>2088</v>
      </c>
      <c r="B1908" t="s">
        <v>2089</v>
      </c>
      <c r="C1908">
        <v>52.587000000000003</v>
      </c>
      <c r="D1908">
        <v>-0.23799999999999999</v>
      </c>
      <c r="F1908">
        <v>2</v>
      </c>
    </row>
    <row r="1909" spans="1:6">
      <c r="A1909" t="s">
        <v>2090</v>
      </c>
      <c r="B1909" t="s">
        <v>2089</v>
      </c>
      <c r="C1909">
        <v>52.777000000000001</v>
      </c>
      <c r="D1909">
        <v>-0.376</v>
      </c>
      <c r="F1909">
        <v>4</v>
      </c>
    </row>
    <row r="1910" spans="1:6">
      <c r="A1910" t="s">
        <v>2091</v>
      </c>
      <c r="B1910" t="s">
        <v>2089</v>
      </c>
      <c r="C1910">
        <v>52.807000000000002</v>
      </c>
      <c r="D1910">
        <v>-0.16600000000000001</v>
      </c>
      <c r="F1910">
        <v>4</v>
      </c>
    </row>
    <row r="1911" spans="1:6">
      <c r="A1911" t="s">
        <v>2092</v>
      </c>
      <c r="B1911" t="s">
        <v>2089</v>
      </c>
      <c r="C1911">
        <v>52.783999999999999</v>
      </c>
      <c r="D1911">
        <v>2.9000000000000001E-2</v>
      </c>
      <c r="F1911">
        <v>4</v>
      </c>
    </row>
    <row r="1912" spans="1:6">
      <c r="A1912" t="s">
        <v>2093</v>
      </c>
      <c r="B1912" t="s">
        <v>2089</v>
      </c>
      <c r="C1912">
        <v>52.668999999999997</v>
      </c>
      <c r="D1912">
        <v>0.13900000000000001</v>
      </c>
      <c r="F1912">
        <v>4</v>
      </c>
    </row>
    <row r="1913" spans="1:6">
      <c r="A1913" t="s">
        <v>2094</v>
      </c>
      <c r="B1913" t="s">
        <v>2089</v>
      </c>
      <c r="C1913">
        <v>52.639000000000003</v>
      </c>
      <c r="D1913">
        <v>0.21099999999999999</v>
      </c>
      <c r="F1913">
        <v>4</v>
      </c>
    </row>
    <row r="1914" spans="1:6">
      <c r="A1914" t="s">
        <v>2095</v>
      </c>
      <c r="B1914" t="s">
        <v>2089</v>
      </c>
      <c r="C1914">
        <v>52.536000000000001</v>
      </c>
      <c r="D1914">
        <v>8.6999999999999994E-2</v>
      </c>
      <c r="F1914">
        <v>4</v>
      </c>
    </row>
    <row r="1915" spans="1:6">
      <c r="A1915" t="s">
        <v>2096</v>
      </c>
      <c r="B1915" t="s">
        <v>2089</v>
      </c>
      <c r="C1915">
        <v>52.454000000000001</v>
      </c>
      <c r="D1915">
        <v>0.05</v>
      </c>
      <c r="F1915">
        <v>4</v>
      </c>
    </row>
    <row r="1916" spans="1:6">
      <c r="A1916" t="s">
        <v>2097</v>
      </c>
      <c r="B1916" t="s">
        <v>2089</v>
      </c>
      <c r="C1916">
        <v>52.241999999999997</v>
      </c>
      <c r="D1916">
        <v>-0.25800000000000001</v>
      </c>
      <c r="F1916">
        <v>4</v>
      </c>
    </row>
    <row r="1917" spans="1:6">
      <c r="A1917" t="s">
        <v>2098</v>
      </c>
      <c r="B1917" t="s">
        <v>2089</v>
      </c>
      <c r="C1917">
        <v>52.561</v>
      </c>
      <c r="D1917">
        <v>-0.26300000000000001</v>
      </c>
      <c r="F1917">
        <v>2</v>
      </c>
    </row>
    <row r="1918" spans="1:6">
      <c r="A1918" t="s">
        <v>2099</v>
      </c>
      <c r="B1918" t="s">
        <v>2089</v>
      </c>
      <c r="C1918">
        <v>52.932000000000002</v>
      </c>
      <c r="D1918">
        <v>-0.10199999999999999</v>
      </c>
      <c r="F1918">
        <v>4</v>
      </c>
    </row>
    <row r="1919" spans="1:6">
      <c r="A1919" t="s">
        <v>2100</v>
      </c>
      <c r="B1919" t="s">
        <v>2089</v>
      </c>
      <c r="C1919">
        <v>52.975000000000001</v>
      </c>
      <c r="D1919">
        <v>-2.1000000000000001E-2</v>
      </c>
      <c r="F1919">
        <v>4</v>
      </c>
    </row>
    <row r="1920" spans="1:6">
      <c r="A1920" t="s">
        <v>2101</v>
      </c>
      <c r="B1920" t="s">
        <v>2089</v>
      </c>
      <c r="C1920">
        <v>53.048000000000002</v>
      </c>
      <c r="D1920">
        <v>4.4999999999999998E-2</v>
      </c>
      <c r="F1920">
        <v>4</v>
      </c>
    </row>
    <row r="1921" spans="1:6">
      <c r="A1921" t="s">
        <v>2102</v>
      </c>
      <c r="B1921" t="s">
        <v>2089</v>
      </c>
      <c r="C1921">
        <v>53.173000000000002</v>
      </c>
      <c r="D1921">
        <v>9.0999999999999998E-2</v>
      </c>
      <c r="F1921">
        <v>4</v>
      </c>
    </row>
    <row r="1922" spans="1:6">
      <c r="A1922" t="s">
        <v>2103</v>
      </c>
      <c r="B1922" t="s">
        <v>2089</v>
      </c>
      <c r="C1922">
        <v>53.164999999999999</v>
      </c>
      <c r="D1922">
        <v>0.26800000000000002</v>
      </c>
      <c r="F1922">
        <v>4</v>
      </c>
    </row>
    <row r="1923" spans="1:6">
      <c r="A1923" t="s">
        <v>2104</v>
      </c>
      <c r="B1923" t="s">
        <v>2089</v>
      </c>
      <c r="C1923">
        <v>53.152999999999999</v>
      </c>
      <c r="D1923">
        <v>0.33700000000000002</v>
      </c>
      <c r="F1923">
        <v>4</v>
      </c>
    </row>
    <row r="1924" spans="1:6">
      <c r="A1924" t="s">
        <v>2105</v>
      </c>
      <c r="B1924" t="s">
        <v>2089</v>
      </c>
      <c r="C1924">
        <v>52.453000000000003</v>
      </c>
      <c r="D1924">
        <v>-0.113</v>
      </c>
      <c r="F1924">
        <v>4</v>
      </c>
    </row>
    <row r="1925" spans="1:6">
      <c r="A1925" t="s">
        <v>2106</v>
      </c>
      <c r="B1925" t="s">
        <v>2089</v>
      </c>
      <c r="C1925">
        <v>52.334000000000003</v>
      </c>
      <c r="D1925">
        <v>-7.5999999999999998E-2</v>
      </c>
      <c r="F1925">
        <v>4</v>
      </c>
    </row>
    <row r="1926" spans="1:6">
      <c r="A1926" t="s">
        <v>2107</v>
      </c>
      <c r="B1926" t="s">
        <v>2089</v>
      </c>
      <c r="C1926">
        <v>52.357999999999997</v>
      </c>
      <c r="D1926">
        <v>-0.186</v>
      </c>
      <c r="F1926">
        <v>4</v>
      </c>
    </row>
    <row r="1927" spans="1:6">
      <c r="A1927" t="s">
        <v>2108</v>
      </c>
      <c r="B1927" t="s">
        <v>2089</v>
      </c>
      <c r="C1927">
        <v>52.334000000000003</v>
      </c>
      <c r="D1927">
        <v>-0.17799999999999999</v>
      </c>
      <c r="F1927">
        <v>4</v>
      </c>
    </row>
    <row r="1928" spans="1:6">
      <c r="A1928" t="s">
        <v>2109</v>
      </c>
      <c r="B1928" t="s">
        <v>2089</v>
      </c>
      <c r="C1928">
        <v>52.587000000000003</v>
      </c>
      <c r="D1928">
        <v>-0.27500000000000002</v>
      </c>
      <c r="F1928">
        <v>4</v>
      </c>
    </row>
    <row r="1929" spans="1:6">
      <c r="A1929" t="s">
        <v>2110</v>
      </c>
      <c r="B1929" t="s">
        <v>2089</v>
      </c>
      <c r="C1929">
        <v>52.759</v>
      </c>
      <c r="D1929">
        <v>0.41799999999999998</v>
      </c>
      <c r="F1929">
        <v>4</v>
      </c>
    </row>
    <row r="1930" spans="1:6">
      <c r="A1930" t="s">
        <v>2111</v>
      </c>
      <c r="B1930" t="s">
        <v>2089</v>
      </c>
      <c r="C1930">
        <v>52.875999999999998</v>
      </c>
      <c r="D1930">
        <v>0.56699999999999995</v>
      </c>
      <c r="F1930">
        <v>4</v>
      </c>
    </row>
    <row r="1931" spans="1:6">
      <c r="A1931" t="s">
        <v>2112</v>
      </c>
      <c r="B1931" t="s">
        <v>2089</v>
      </c>
      <c r="C1931">
        <v>52.73</v>
      </c>
      <c r="D1931">
        <v>0.628</v>
      </c>
      <c r="F1931">
        <v>4</v>
      </c>
    </row>
    <row r="1932" spans="1:6">
      <c r="A1932" t="s">
        <v>2113</v>
      </c>
      <c r="B1932" t="s">
        <v>2089</v>
      </c>
      <c r="C1932">
        <v>52.649000000000001</v>
      </c>
      <c r="D1932">
        <v>0.46899999999999997</v>
      </c>
      <c r="F1932">
        <v>4</v>
      </c>
    </row>
    <row r="1933" spans="1:6">
      <c r="A1933" t="s">
        <v>2114</v>
      </c>
      <c r="B1933" t="s">
        <v>2089</v>
      </c>
      <c r="C1933">
        <v>52.723999999999997</v>
      </c>
      <c r="D1933">
        <v>0.34</v>
      </c>
      <c r="F1933">
        <v>4</v>
      </c>
    </row>
    <row r="1934" spans="1:6">
      <c r="A1934" t="s">
        <v>2115</v>
      </c>
      <c r="B1934" t="s">
        <v>2089</v>
      </c>
      <c r="C1934">
        <v>52.825000000000003</v>
      </c>
      <c r="D1934">
        <v>0.51200000000000001</v>
      </c>
      <c r="F1934">
        <v>4</v>
      </c>
    </row>
    <row r="1935" spans="1:6">
      <c r="A1935" t="s">
        <v>2116</v>
      </c>
      <c r="B1935" t="s">
        <v>2089</v>
      </c>
      <c r="C1935">
        <v>52.936</v>
      </c>
      <c r="D1935">
        <v>0.50800000000000001</v>
      </c>
      <c r="F1935">
        <v>4</v>
      </c>
    </row>
    <row r="1936" spans="1:6">
      <c r="A1936" t="s">
        <v>2117</v>
      </c>
      <c r="B1936" t="s">
        <v>2089</v>
      </c>
      <c r="C1936">
        <v>52.643999999999998</v>
      </c>
      <c r="D1936">
        <v>0.69299999999999995</v>
      </c>
      <c r="F1936">
        <v>4</v>
      </c>
    </row>
    <row r="1937" spans="1:6">
      <c r="A1937" t="s">
        <v>2118</v>
      </c>
      <c r="B1937" t="s">
        <v>2089</v>
      </c>
      <c r="C1937">
        <v>52.588999999999999</v>
      </c>
      <c r="D1937">
        <v>0.377</v>
      </c>
      <c r="F1937">
        <v>4</v>
      </c>
    </row>
    <row r="1938" spans="1:6">
      <c r="A1938" t="s">
        <v>2119</v>
      </c>
      <c r="B1938" t="s">
        <v>2089</v>
      </c>
      <c r="C1938">
        <v>52.612000000000002</v>
      </c>
      <c r="D1938">
        <v>-0.26600000000000001</v>
      </c>
      <c r="F1938">
        <v>4</v>
      </c>
    </row>
    <row r="1939" spans="1:6">
      <c r="A1939" t="s">
        <v>2120</v>
      </c>
      <c r="B1939" t="s">
        <v>2089</v>
      </c>
      <c r="C1939">
        <v>52.579000000000001</v>
      </c>
      <c r="D1939">
        <v>-0.34399999999999997</v>
      </c>
      <c r="F1939">
        <v>4</v>
      </c>
    </row>
    <row r="1940" spans="1:6">
      <c r="A1940" t="s">
        <v>2121</v>
      </c>
      <c r="B1940" t="s">
        <v>2089</v>
      </c>
      <c r="C1940">
        <v>52.655999999999999</v>
      </c>
      <c r="D1940">
        <v>-0.255</v>
      </c>
      <c r="F1940">
        <v>4</v>
      </c>
    </row>
    <row r="1941" spans="1:6">
      <c r="A1941" t="s">
        <v>2122</v>
      </c>
      <c r="B1941" t="s">
        <v>2089</v>
      </c>
      <c r="C1941">
        <v>52.537999999999997</v>
      </c>
      <c r="D1941">
        <v>-0.19800000000000001</v>
      </c>
      <c r="F1941">
        <v>4</v>
      </c>
    </row>
    <row r="1942" spans="1:6">
      <c r="A1942" t="s">
        <v>2123</v>
      </c>
      <c r="B1942" t="s">
        <v>2089</v>
      </c>
      <c r="C1942">
        <v>52.527000000000001</v>
      </c>
      <c r="D1942">
        <v>-0.442</v>
      </c>
      <c r="F1942">
        <v>4</v>
      </c>
    </row>
    <row r="1943" spans="1:6">
      <c r="A1943" t="s">
        <v>2124</v>
      </c>
      <c r="B1943" t="s">
        <v>2089</v>
      </c>
      <c r="C1943">
        <v>52.654000000000003</v>
      </c>
      <c r="D1943">
        <v>-0.48</v>
      </c>
      <c r="F1943">
        <v>4</v>
      </c>
    </row>
    <row r="1944" spans="1:6">
      <c r="A1944" t="s">
        <v>2125</v>
      </c>
      <c r="B1944" t="s">
        <v>2126</v>
      </c>
      <c r="C1944">
        <v>56.420999999999999</v>
      </c>
      <c r="D1944">
        <v>-3.4750000000000001</v>
      </c>
      <c r="F1944">
        <v>15</v>
      </c>
    </row>
    <row r="1945" spans="1:6">
      <c r="A1945" t="s">
        <v>2127</v>
      </c>
      <c r="B1945" t="s">
        <v>2126</v>
      </c>
      <c r="C1945">
        <v>56.609000000000002</v>
      </c>
      <c r="D1945">
        <v>-3.36</v>
      </c>
      <c r="F1945">
        <v>15</v>
      </c>
    </row>
    <row r="1946" spans="1:6">
      <c r="A1946" t="s">
        <v>2128</v>
      </c>
      <c r="B1946" t="s">
        <v>2126</v>
      </c>
      <c r="C1946">
        <v>56.639000000000003</v>
      </c>
      <c r="D1946">
        <v>-3.234</v>
      </c>
      <c r="F1946">
        <v>15</v>
      </c>
    </row>
    <row r="1947" spans="1:6">
      <c r="A1947" t="s">
        <v>2129</v>
      </c>
      <c r="B1947" t="s">
        <v>2126</v>
      </c>
      <c r="C1947">
        <v>56.576000000000001</v>
      </c>
      <c r="D1947">
        <v>-3.1520000000000001</v>
      </c>
      <c r="F1947">
        <v>15</v>
      </c>
    </row>
    <row r="1948" spans="1:6">
      <c r="A1948" t="s">
        <v>2130</v>
      </c>
      <c r="B1948" t="s">
        <v>2126</v>
      </c>
      <c r="C1948">
        <v>56.536999999999999</v>
      </c>
      <c r="D1948">
        <v>-3.274</v>
      </c>
      <c r="F1948">
        <v>15</v>
      </c>
    </row>
    <row r="1949" spans="1:6">
      <c r="A1949" t="s">
        <v>2131</v>
      </c>
      <c r="B1949" t="s">
        <v>2126</v>
      </c>
      <c r="C1949">
        <v>56.453000000000003</v>
      </c>
      <c r="D1949">
        <v>-3.1859999999999999</v>
      </c>
      <c r="F1949">
        <v>15</v>
      </c>
    </row>
    <row r="1950" spans="1:6">
      <c r="A1950" t="s">
        <v>2132</v>
      </c>
      <c r="B1950" t="s">
        <v>2126</v>
      </c>
      <c r="C1950">
        <v>56.61</v>
      </c>
      <c r="D1950">
        <v>-3.9409999999999998</v>
      </c>
      <c r="F1950">
        <v>15</v>
      </c>
    </row>
    <row r="1951" spans="1:6">
      <c r="A1951" t="s">
        <v>2133</v>
      </c>
      <c r="B1951" t="s">
        <v>2126</v>
      </c>
      <c r="C1951">
        <v>56.707000000000001</v>
      </c>
      <c r="D1951">
        <v>-3.8090000000000002</v>
      </c>
      <c r="F1951">
        <v>15</v>
      </c>
    </row>
    <row r="1952" spans="1:6">
      <c r="A1952" t="s">
        <v>2134</v>
      </c>
      <c r="B1952" t="s">
        <v>2126</v>
      </c>
      <c r="C1952">
        <v>56.688000000000002</v>
      </c>
      <c r="D1952">
        <v>-4.3819999999999997</v>
      </c>
      <c r="F1952">
        <v>15</v>
      </c>
    </row>
    <row r="1953" spans="1:6">
      <c r="A1953" t="s">
        <v>2135</v>
      </c>
      <c r="B1953" t="s">
        <v>2126</v>
      </c>
      <c r="C1953">
        <v>56.774000000000001</v>
      </c>
      <c r="D1953">
        <v>-3.8889999999999998</v>
      </c>
      <c r="F1953">
        <v>15</v>
      </c>
    </row>
    <row r="1954" spans="1:6">
      <c r="A1954" t="s">
        <v>2136</v>
      </c>
      <c r="B1954" t="s">
        <v>2126</v>
      </c>
      <c r="C1954">
        <v>56.935000000000002</v>
      </c>
      <c r="D1954">
        <v>-4.2549999999999999</v>
      </c>
      <c r="F1954">
        <v>14</v>
      </c>
    </row>
    <row r="1955" spans="1:6">
      <c r="A1955" t="s">
        <v>2137</v>
      </c>
      <c r="B1955" t="s">
        <v>2126</v>
      </c>
      <c r="C1955">
        <v>56.387</v>
      </c>
      <c r="D1955">
        <v>-3.4039999999999999</v>
      </c>
      <c r="F1955">
        <v>15</v>
      </c>
    </row>
    <row r="1956" spans="1:6">
      <c r="A1956" t="s">
        <v>2138</v>
      </c>
      <c r="B1956" t="s">
        <v>2126</v>
      </c>
      <c r="C1956">
        <v>57.054000000000002</v>
      </c>
      <c r="D1956">
        <v>-4.1550000000000002</v>
      </c>
      <c r="F1956">
        <v>14</v>
      </c>
    </row>
    <row r="1957" spans="1:6">
      <c r="A1957" t="s">
        <v>2139</v>
      </c>
      <c r="B1957" t="s">
        <v>2126</v>
      </c>
      <c r="C1957">
        <v>57.088999999999999</v>
      </c>
      <c r="D1957">
        <v>-4.0220000000000002</v>
      </c>
      <c r="F1957">
        <v>14</v>
      </c>
    </row>
    <row r="1958" spans="1:6">
      <c r="A1958" t="s">
        <v>2140</v>
      </c>
      <c r="B1958" t="s">
        <v>2126</v>
      </c>
      <c r="C1958">
        <v>57.198</v>
      </c>
      <c r="D1958">
        <v>-3.806</v>
      </c>
      <c r="F1958">
        <v>14</v>
      </c>
    </row>
    <row r="1959" spans="1:6">
      <c r="A1959" t="s">
        <v>2141</v>
      </c>
      <c r="B1959" t="s">
        <v>2126</v>
      </c>
      <c r="C1959">
        <v>57.286999999999999</v>
      </c>
      <c r="D1959">
        <v>-3.8010000000000002</v>
      </c>
      <c r="F1959">
        <v>14</v>
      </c>
    </row>
    <row r="1960" spans="1:6">
      <c r="A1960" t="s">
        <v>2142</v>
      </c>
      <c r="B1960" t="s">
        <v>2126</v>
      </c>
      <c r="C1960">
        <v>57.253999999999998</v>
      </c>
      <c r="D1960">
        <v>-3.7480000000000002</v>
      </c>
      <c r="F1960">
        <v>14</v>
      </c>
    </row>
    <row r="1961" spans="1:6">
      <c r="A1961" t="s">
        <v>2143</v>
      </c>
      <c r="B1961" t="s">
        <v>2126</v>
      </c>
      <c r="C1961">
        <v>57.262</v>
      </c>
      <c r="D1961">
        <v>-3.6469999999999998</v>
      </c>
      <c r="F1961">
        <v>14</v>
      </c>
    </row>
    <row r="1962" spans="1:6">
      <c r="A1962" t="s">
        <v>2144</v>
      </c>
      <c r="B1962" t="s">
        <v>2126</v>
      </c>
      <c r="C1962">
        <v>57.33</v>
      </c>
      <c r="D1962">
        <v>-3.605</v>
      </c>
      <c r="F1962">
        <v>14</v>
      </c>
    </row>
    <row r="1963" spans="1:6">
      <c r="A1963" t="s">
        <v>2145</v>
      </c>
      <c r="B1963" t="s">
        <v>2126</v>
      </c>
      <c r="C1963">
        <v>56.302</v>
      </c>
      <c r="D1963">
        <v>-3.7040000000000002</v>
      </c>
      <c r="F1963">
        <v>15</v>
      </c>
    </row>
    <row r="1964" spans="1:6">
      <c r="A1964" t="s">
        <v>2146</v>
      </c>
      <c r="B1964" t="s">
        <v>2126</v>
      </c>
      <c r="C1964">
        <v>56.792000000000002</v>
      </c>
      <c r="D1964">
        <v>-4.5999999999999996</v>
      </c>
      <c r="F1964">
        <v>14</v>
      </c>
    </row>
    <row r="1965" spans="1:6">
      <c r="A1965" t="s">
        <v>2147</v>
      </c>
      <c r="B1965" t="s">
        <v>2126</v>
      </c>
      <c r="C1965">
        <v>56.892000000000003</v>
      </c>
      <c r="D1965">
        <v>-4.8159999999999998</v>
      </c>
      <c r="F1965">
        <v>14</v>
      </c>
    </row>
    <row r="1966" spans="1:6">
      <c r="A1966" t="s">
        <v>2148</v>
      </c>
      <c r="B1966" t="s">
        <v>2126</v>
      </c>
      <c r="C1966">
        <v>57.145000000000003</v>
      </c>
      <c r="D1966">
        <v>-4.6829999999999998</v>
      </c>
      <c r="F1966">
        <v>14</v>
      </c>
    </row>
    <row r="1967" spans="1:6">
      <c r="A1967" t="s">
        <v>2149</v>
      </c>
      <c r="B1967" t="s">
        <v>2126</v>
      </c>
      <c r="C1967">
        <v>56.822000000000003</v>
      </c>
      <c r="D1967">
        <v>-5.1120000000000001</v>
      </c>
      <c r="F1967">
        <v>12</v>
      </c>
    </row>
    <row r="1968" spans="1:6">
      <c r="A1968" t="s">
        <v>2150</v>
      </c>
      <c r="B1968" t="s">
        <v>2126</v>
      </c>
      <c r="C1968">
        <v>56.926000000000002</v>
      </c>
      <c r="D1968">
        <v>-4.9260000000000002</v>
      </c>
      <c r="F1968">
        <v>14</v>
      </c>
    </row>
    <row r="1969" spans="1:6">
      <c r="A1969" t="s">
        <v>2151</v>
      </c>
      <c r="B1969" t="s">
        <v>2126</v>
      </c>
      <c r="C1969">
        <v>57.076000000000001</v>
      </c>
      <c r="D1969">
        <v>-4.93</v>
      </c>
      <c r="F1969">
        <v>14</v>
      </c>
    </row>
    <row r="1970" spans="1:6">
      <c r="A1970" t="s">
        <v>2152</v>
      </c>
      <c r="B1970" t="s">
        <v>2126</v>
      </c>
      <c r="C1970">
        <v>56.720999999999997</v>
      </c>
      <c r="D1970">
        <v>-5.8659999999999997</v>
      </c>
      <c r="F1970">
        <v>12</v>
      </c>
    </row>
    <row r="1971" spans="1:6">
      <c r="A1971" t="s">
        <v>2153</v>
      </c>
      <c r="B1971" t="s">
        <v>2126</v>
      </c>
      <c r="C1971">
        <v>56.844999999999999</v>
      </c>
      <c r="D1971">
        <v>-5.7469999999999999</v>
      </c>
      <c r="F1971">
        <v>12</v>
      </c>
    </row>
    <row r="1972" spans="1:6">
      <c r="A1972" t="s">
        <v>2154</v>
      </c>
      <c r="B1972" t="s">
        <v>2126</v>
      </c>
      <c r="C1972">
        <v>56.912999999999997</v>
      </c>
      <c r="D1972">
        <v>-5.8410000000000002</v>
      </c>
      <c r="F1972">
        <v>12</v>
      </c>
    </row>
    <row r="1973" spans="1:6">
      <c r="A1973" t="s">
        <v>2155</v>
      </c>
      <c r="B1973" t="s">
        <v>2126</v>
      </c>
      <c r="C1973">
        <v>56.261000000000003</v>
      </c>
      <c r="D1973">
        <v>-3.7829999999999999</v>
      </c>
      <c r="F1973">
        <v>15</v>
      </c>
    </row>
    <row r="1974" spans="1:6">
      <c r="A1974" t="s">
        <v>2156</v>
      </c>
      <c r="B1974" t="s">
        <v>2126</v>
      </c>
      <c r="C1974">
        <v>56.963999999999999</v>
      </c>
      <c r="D1974">
        <v>-5.7859999999999996</v>
      </c>
      <c r="F1974">
        <v>12</v>
      </c>
    </row>
    <row r="1975" spans="1:6">
      <c r="A1975" t="s">
        <v>2157</v>
      </c>
      <c r="B1975" t="s">
        <v>2126</v>
      </c>
      <c r="C1975">
        <v>57.003999999999998</v>
      </c>
      <c r="D1975">
        <v>-5.8319999999999999</v>
      </c>
      <c r="F1975">
        <v>12</v>
      </c>
    </row>
    <row r="1976" spans="1:6">
      <c r="A1976" t="s">
        <v>2158</v>
      </c>
      <c r="B1976" t="s">
        <v>2126</v>
      </c>
      <c r="C1976">
        <v>56.902000000000001</v>
      </c>
      <c r="D1976">
        <v>-6.1420000000000003</v>
      </c>
      <c r="F1976">
        <v>16</v>
      </c>
    </row>
    <row r="1977" spans="1:6">
      <c r="A1977" t="s">
        <v>2159</v>
      </c>
      <c r="B1977" t="s">
        <v>2126</v>
      </c>
      <c r="C1977">
        <v>57.015999999999998</v>
      </c>
      <c r="D1977">
        <v>-6.28</v>
      </c>
      <c r="F1977">
        <v>16</v>
      </c>
    </row>
    <row r="1978" spans="1:6">
      <c r="A1978" t="s">
        <v>2160</v>
      </c>
      <c r="B1978" t="s">
        <v>2126</v>
      </c>
      <c r="C1978">
        <v>57.057000000000002</v>
      </c>
      <c r="D1978">
        <v>-6.5030000000000001</v>
      </c>
      <c r="F1978">
        <v>16</v>
      </c>
    </row>
    <row r="1979" spans="1:6">
      <c r="A1979" t="s">
        <v>2161</v>
      </c>
      <c r="B1979" t="s">
        <v>2126</v>
      </c>
      <c r="C1979">
        <v>56.674999999999997</v>
      </c>
      <c r="D1979">
        <v>-5.1100000000000003</v>
      </c>
      <c r="F1979">
        <v>12</v>
      </c>
    </row>
    <row r="1980" spans="1:6">
      <c r="A1980" t="s">
        <v>2162</v>
      </c>
      <c r="B1980" t="s">
        <v>2126</v>
      </c>
      <c r="C1980">
        <v>56.329000000000001</v>
      </c>
      <c r="D1980">
        <v>-3.8279999999999998</v>
      </c>
      <c r="F1980">
        <v>15</v>
      </c>
    </row>
    <row r="1981" spans="1:6">
      <c r="A1981" t="s">
        <v>2163</v>
      </c>
      <c r="B1981" t="s">
        <v>2126</v>
      </c>
      <c r="C1981">
        <v>56.713999999999999</v>
      </c>
      <c r="D1981">
        <v>-4.9640000000000004</v>
      </c>
      <c r="F1981">
        <v>12</v>
      </c>
    </row>
    <row r="1982" spans="1:6">
      <c r="A1982" t="s">
        <v>2164</v>
      </c>
      <c r="B1982" t="s">
        <v>2126</v>
      </c>
      <c r="C1982">
        <v>56.372</v>
      </c>
      <c r="D1982">
        <v>-3.9950000000000001</v>
      </c>
      <c r="F1982">
        <v>15</v>
      </c>
    </row>
    <row r="1983" spans="1:6">
      <c r="A1983" t="s">
        <v>2165</v>
      </c>
      <c r="B1983" t="s">
        <v>2126</v>
      </c>
      <c r="C1983">
        <v>56.372999999999998</v>
      </c>
      <c r="D1983">
        <v>-3.8260000000000001</v>
      </c>
      <c r="F1983">
        <v>15</v>
      </c>
    </row>
    <row r="1984" spans="1:6">
      <c r="A1984" t="s">
        <v>2166</v>
      </c>
      <c r="B1984" t="s">
        <v>2126</v>
      </c>
      <c r="C1984">
        <v>56.561999999999998</v>
      </c>
      <c r="D1984">
        <v>-3.5979999999999999</v>
      </c>
      <c r="F1984">
        <v>15</v>
      </c>
    </row>
    <row r="1985" spans="1:6">
      <c r="A1985" t="s">
        <v>2167</v>
      </c>
      <c r="B1985" t="s">
        <v>2126</v>
      </c>
      <c r="C1985">
        <v>56.651000000000003</v>
      </c>
      <c r="D1985">
        <v>-3.6909999999999998</v>
      </c>
      <c r="F1985">
        <v>15</v>
      </c>
    </row>
    <row r="1986" spans="1:6">
      <c r="A1986" t="s">
        <v>2168</v>
      </c>
      <c r="B1986" t="s">
        <v>2169</v>
      </c>
      <c r="C1986">
        <v>50.371000000000002</v>
      </c>
      <c r="D1986">
        <v>-4.1529999999999996</v>
      </c>
      <c r="F1986">
        <v>9</v>
      </c>
    </row>
    <row r="1987" spans="1:6">
      <c r="A1987" t="s">
        <v>2170</v>
      </c>
      <c r="B1987" t="s">
        <v>2169</v>
      </c>
      <c r="C1987">
        <v>50.344999999999999</v>
      </c>
      <c r="D1987">
        <v>-4.2110000000000003</v>
      </c>
      <c r="F1987">
        <v>10</v>
      </c>
    </row>
    <row r="1988" spans="1:6">
      <c r="A1988" t="s">
        <v>2171</v>
      </c>
      <c r="B1988" t="s">
        <v>2169</v>
      </c>
      <c r="C1988">
        <v>50.372999999999998</v>
      </c>
      <c r="D1988">
        <v>-4.25</v>
      </c>
      <c r="F1988">
        <v>10</v>
      </c>
    </row>
    <row r="1989" spans="1:6">
      <c r="A1989" t="s">
        <v>2172</v>
      </c>
      <c r="B1989" t="s">
        <v>2169</v>
      </c>
      <c r="C1989">
        <v>50.418999999999997</v>
      </c>
      <c r="D1989">
        <v>-4.2480000000000002</v>
      </c>
      <c r="F1989">
        <v>10</v>
      </c>
    </row>
    <row r="1990" spans="1:6">
      <c r="A1990" t="s">
        <v>2173</v>
      </c>
      <c r="B1990" t="s">
        <v>2169</v>
      </c>
      <c r="C1990">
        <v>50.356999999999999</v>
      </c>
      <c r="D1990">
        <v>-4.4749999999999996</v>
      </c>
      <c r="F1990">
        <v>10</v>
      </c>
    </row>
    <row r="1991" spans="1:6">
      <c r="A1991" t="s">
        <v>2174</v>
      </c>
      <c r="B1991" t="s">
        <v>2169</v>
      </c>
      <c r="C1991">
        <v>50.463000000000001</v>
      </c>
      <c r="D1991">
        <v>-4.4649999999999999</v>
      </c>
      <c r="F1991">
        <v>10</v>
      </c>
    </row>
    <row r="1992" spans="1:6">
      <c r="A1992" t="s">
        <v>2175</v>
      </c>
      <c r="B1992" t="s">
        <v>2169</v>
      </c>
      <c r="C1992">
        <v>50.631999999999998</v>
      </c>
      <c r="D1992">
        <v>-4.399</v>
      </c>
      <c r="F1992">
        <v>10</v>
      </c>
    </row>
    <row r="1993" spans="1:6">
      <c r="A1993" t="s">
        <v>2176</v>
      </c>
      <c r="B1993" t="s">
        <v>2169</v>
      </c>
      <c r="C1993">
        <v>50.646000000000001</v>
      </c>
      <c r="D1993">
        <v>-4.2670000000000003</v>
      </c>
      <c r="F1993">
        <v>9</v>
      </c>
    </row>
    <row r="1994" spans="1:6">
      <c r="A1994" t="s">
        <v>2177</v>
      </c>
      <c r="B1994" t="s">
        <v>2169</v>
      </c>
      <c r="C1994">
        <v>50.515999999999998</v>
      </c>
      <c r="D1994">
        <v>-4.3049999999999997</v>
      </c>
      <c r="F1994">
        <v>10</v>
      </c>
    </row>
    <row r="1995" spans="1:6">
      <c r="A1995" t="s">
        <v>2178</v>
      </c>
      <c r="B1995" t="s">
        <v>2169</v>
      </c>
      <c r="C1995">
        <v>50.515000000000001</v>
      </c>
      <c r="D1995">
        <v>-4.2190000000000003</v>
      </c>
      <c r="F1995">
        <v>9</v>
      </c>
    </row>
    <row r="1996" spans="1:6">
      <c r="A1996" t="s">
        <v>2179</v>
      </c>
      <c r="B1996" t="s">
        <v>2169</v>
      </c>
      <c r="C1996">
        <v>50.555999999999997</v>
      </c>
      <c r="D1996">
        <v>-4.1539999999999999</v>
      </c>
      <c r="F1996">
        <v>9</v>
      </c>
    </row>
    <row r="1997" spans="1:6">
      <c r="A1997" t="s">
        <v>2180</v>
      </c>
      <c r="B1997" t="s">
        <v>2169</v>
      </c>
      <c r="C1997">
        <v>50.389000000000003</v>
      </c>
      <c r="D1997">
        <v>-4.1619999999999999</v>
      </c>
      <c r="F1997">
        <v>9</v>
      </c>
    </row>
    <row r="1998" spans="1:6">
      <c r="A1998" t="s">
        <v>2181</v>
      </c>
      <c r="B1998" t="s">
        <v>2169</v>
      </c>
      <c r="C1998">
        <v>50.500999999999998</v>
      </c>
      <c r="D1998">
        <v>-4.0999999999999996</v>
      </c>
      <c r="F1998">
        <v>9</v>
      </c>
    </row>
    <row r="1999" spans="1:6">
      <c r="A1999" t="s">
        <v>2182</v>
      </c>
      <c r="B1999" t="s">
        <v>2169</v>
      </c>
      <c r="C1999">
        <v>50.384999999999998</v>
      </c>
      <c r="D1999">
        <v>-3.9180000000000001</v>
      </c>
      <c r="F1999">
        <v>9</v>
      </c>
    </row>
    <row r="2000" spans="1:6">
      <c r="A2000" t="s">
        <v>2183</v>
      </c>
      <c r="B2000" t="s">
        <v>2169</v>
      </c>
      <c r="C2000">
        <v>50.402999999999999</v>
      </c>
      <c r="D2000">
        <v>-4.6509999999999998</v>
      </c>
      <c r="F2000">
        <v>10</v>
      </c>
    </row>
    <row r="2001" spans="1:6">
      <c r="A2001" t="s">
        <v>2184</v>
      </c>
      <c r="B2001" t="s">
        <v>2169</v>
      </c>
      <c r="C2001">
        <v>50.337000000000003</v>
      </c>
      <c r="D2001">
        <v>-4.6349999999999998</v>
      </c>
      <c r="F2001">
        <v>10</v>
      </c>
    </row>
    <row r="2002" spans="1:6">
      <c r="A2002" t="s">
        <v>2185</v>
      </c>
      <c r="B2002" t="s">
        <v>2169</v>
      </c>
      <c r="C2002">
        <v>50.354999999999997</v>
      </c>
      <c r="D2002">
        <v>-4.71</v>
      </c>
      <c r="F2002">
        <v>10</v>
      </c>
    </row>
    <row r="2003" spans="1:6">
      <c r="A2003" t="s">
        <v>2186</v>
      </c>
      <c r="B2003" t="s">
        <v>2169</v>
      </c>
      <c r="C2003">
        <v>50.341000000000001</v>
      </c>
      <c r="D2003">
        <v>-4.7779999999999996</v>
      </c>
      <c r="F2003">
        <v>10</v>
      </c>
    </row>
    <row r="2004" spans="1:6">
      <c r="A2004" t="s">
        <v>2187</v>
      </c>
      <c r="B2004" t="s">
        <v>2169</v>
      </c>
      <c r="C2004">
        <v>50.341999999999999</v>
      </c>
      <c r="D2004">
        <v>-4.8250000000000002</v>
      </c>
      <c r="F2004">
        <v>10</v>
      </c>
    </row>
    <row r="2005" spans="1:6">
      <c r="A2005" t="s">
        <v>2188</v>
      </c>
      <c r="B2005" t="s">
        <v>2169</v>
      </c>
      <c r="C2005">
        <v>50.521999999999998</v>
      </c>
      <c r="D2005">
        <v>-4.8739999999999997</v>
      </c>
      <c r="F2005">
        <v>10</v>
      </c>
    </row>
    <row r="2006" spans="1:6">
      <c r="A2006" t="s">
        <v>2189</v>
      </c>
      <c r="B2006" t="s">
        <v>2169</v>
      </c>
      <c r="C2006">
        <v>50.533000000000001</v>
      </c>
      <c r="D2006">
        <v>-4.9660000000000002</v>
      </c>
      <c r="F2006">
        <v>10</v>
      </c>
    </row>
    <row r="2007" spans="1:6">
      <c r="A2007" t="s">
        <v>2190</v>
      </c>
      <c r="B2007" t="s">
        <v>2169</v>
      </c>
      <c r="C2007">
        <v>50.585000000000001</v>
      </c>
      <c r="D2007">
        <v>-4.8289999999999997</v>
      </c>
      <c r="F2007">
        <v>10</v>
      </c>
    </row>
    <row r="2008" spans="1:6">
      <c r="A2008" t="s">
        <v>2191</v>
      </c>
      <c r="B2008" t="s">
        <v>2169</v>
      </c>
      <c r="C2008">
        <v>50.387</v>
      </c>
      <c r="D2008">
        <v>-4.125</v>
      </c>
      <c r="F2008">
        <v>9</v>
      </c>
    </row>
    <row r="2009" spans="1:6">
      <c r="A2009" t="s">
        <v>2192</v>
      </c>
      <c r="B2009" t="s">
        <v>2169</v>
      </c>
      <c r="C2009">
        <v>50.5</v>
      </c>
      <c r="D2009">
        <v>-4.7279999999999998</v>
      </c>
      <c r="F2009">
        <v>10</v>
      </c>
    </row>
    <row r="2010" spans="1:6">
      <c r="A2010" t="s">
        <v>2193</v>
      </c>
      <c r="B2010" t="s">
        <v>2169</v>
      </c>
      <c r="C2010">
        <v>50.469000000000001</v>
      </c>
      <c r="D2010">
        <v>-4.7210000000000001</v>
      </c>
      <c r="F2010">
        <v>10</v>
      </c>
    </row>
    <row r="2011" spans="1:6">
      <c r="A2011" t="s">
        <v>2194</v>
      </c>
      <c r="B2011" t="s">
        <v>2169</v>
      </c>
      <c r="C2011">
        <v>50.633000000000003</v>
      </c>
      <c r="D2011">
        <v>-4.66</v>
      </c>
      <c r="F2011">
        <v>10</v>
      </c>
    </row>
    <row r="2012" spans="1:6">
      <c r="A2012" t="s">
        <v>2195</v>
      </c>
      <c r="B2012" t="s">
        <v>2169</v>
      </c>
      <c r="C2012">
        <v>50.621000000000002</v>
      </c>
      <c r="D2012">
        <v>-4.7309999999999999</v>
      </c>
      <c r="F2012">
        <v>10</v>
      </c>
    </row>
    <row r="2013" spans="1:6">
      <c r="A2013" t="s">
        <v>2196</v>
      </c>
      <c r="B2013" t="s">
        <v>2169</v>
      </c>
      <c r="C2013">
        <v>50.658999999999999</v>
      </c>
      <c r="D2013">
        <v>-4.742</v>
      </c>
      <c r="F2013">
        <v>10</v>
      </c>
    </row>
    <row r="2014" spans="1:6">
      <c r="A2014" t="s">
        <v>2197</v>
      </c>
      <c r="B2014" t="s">
        <v>2169</v>
      </c>
      <c r="C2014">
        <v>50.683999999999997</v>
      </c>
      <c r="D2014">
        <v>-4.6840000000000002</v>
      </c>
      <c r="F2014">
        <v>10</v>
      </c>
    </row>
    <row r="2015" spans="1:6">
      <c r="A2015" t="s">
        <v>2198</v>
      </c>
      <c r="B2015" t="s">
        <v>2169</v>
      </c>
      <c r="C2015">
        <v>50.375</v>
      </c>
      <c r="D2015">
        <v>-4.1280000000000001</v>
      </c>
      <c r="F2015">
        <v>9</v>
      </c>
    </row>
    <row r="2016" spans="1:6">
      <c r="A2016" t="s">
        <v>2199</v>
      </c>
      <c r="B2016" t="s">
        <v>2169</v>
      </c>
      <c r="C2016">
        <v>50.41</v>
      </c>
      <c r="D2016">
        <v>-4.1660000000000004</v>
      </c>
      <c r="F2016">
        <v>9</v>
      </c>
    </row>
    <row r="2017" spans="1:6">
      <c r="A2017" t="s">
        <v>2200</v>
      </c>
      <c r="B2017" t="s">
        <v>2169</v>
      </c>
      <c r="C2017">
        <v>50.417999999999999</v>
      </c>
      <c r="D2017">
        <v>-4.1159999999999997</v>
      </c>
      <c r="F2017">
        <v>9</v>
      </c>
    </row>
    <row r="2018" spans="1:6">
      <c r="A2018" t="s">
        <v>2201</v>
      </c>
      <c r="B2018" t="s">
        <v>2169</v>
      </c>
      <c r="C2018">
        <v>50.392000000000003</v>
      </c>
      <c r="D2018">
        <v>-4.0449999999999999</v>
      </c>
      <c r="F2018">
        <v>9</v>
      </c>
    </row>
    <row r="2019" spans="1:6">
      <c r="A2019" t="s">
        <v>2202</v>
      </c>
      <c r="B2019" t="s">
        <v>2169</v>
      </c>
      <c r="C2019">
        <v>50.335000000000001</v>
      </c>
      <c r="D2019">
        <v>-4.0119999999999996</v>
      </c>
      <c r="F2019">
        <v>9</v>
      </c>
    </row>
    <row r="2020" spans="1:6">
      <c r="A2020" t="s">
        <v>2203</v>
      </c>
      <c r="B2020" t="s">
        <v>2169</v>
      </c>
      <c r="C2020">
        <v>50.353999999999999</v>
      </c>
      <c r="D2020">
        <v>-4.0880000000000001</v>
      </c>
      <c r="F2020">
        <v>9</v>
      </c>
    </row>
    <row r="2021" spans="1:6">
      <c r="A2021" t="s">
        <v>2204</v>
      </c>
      <c r="B2021" t="s">
        <v>2205</v>
      </c>
      <c r="C2021">
        <v>50.798999999999999</v>
      </c>
      <c r="D2021">
        <v>-1.0880000000000001</v>
      </c>
      <c r="F2021">
        <v>5</v>
      </c>
    </row>
    <row r="2022" spans="1:6">
      <c r="A2022" t="s">
        <v>2206</v>
      </c>
      <c r="B2022" t="s">
        <v>2205</v>
      </c>
      <c r="C2022">
        <v>50.850999999999999</v>
      </c>
      <c r="D2022">
        <v>-0.92900000000000005</v>
      </c>
      <c r="F2022">
        <v>5</v>
      </c>
    </row>
    <row r="2023" spans="1:6">
      <c r="A2023" t="s">
        <v>2207</v>
      </c>
      <c r="B2023" t="s">
        <v>2205</v>
      </c>
      <c r="C2023">
        <v>50.790999999999997</v>
      </c>
      <c r="D2023">
        <v>-0.97499999999999998</v>
      </c>
      <c r="F2023">
        <v>5</v>
      </c>
    </row>
    <row r="2024" spans="1:6">
      <c r="A2024" t="s">
        <v>2208</v>
      </c>
      <c r="B2024" t="s">
        <v>2205</v>
      </c>
      <c r="C2024">
        <v>50.796999999999997</v>
      </c>
      <c r="D2024">
        <v>-1.141</v>
      </c>
      <c r="F2024">
        <v>5</v>
      </c>
    </row>
    <row r="2025" spans="1:6">
      <c r="A2025" t="s">
        <v>2209</v>
      </c>
      <c r="B2025" t="s">
        <v>2205</v>
      </c>
      <c r="C2025">
        <v>50.811999999999998</v>
      </c>
      <c r="D2025">
        <v>-1.177</v>
      </c>
      <c r="F2025">
        <v>5</v>
      </c>
    </row>
    <row r="2026" spans="1:6">
      <c r="A2026" t="s">
        <v>2210</v>
      </c>
      <c r="B2026" t="s">
        <v>2205</v>
      </c>
      <c r="C2026">
        <v>50.837000000000003</v>
      </c>
      <c r="D2026">
        <v>-1.218</v>
      </c>
      <c r="F2026">
        <v>5</v>
      </c>
    </row>
    <row r="2027" spans="1:6">
      <c r="A2027" t="s">
        <v>2211</v>
      </c>
      <c r="B2027" t="s">
        <v>2205</v>
      </c>
      <c r="C2027">
        <v>50.862000000000002</v>
      </c>
      <c r="D2027">
        <v>-1.2190000000000001</v>
      </c>
      <c r="F2027">
        <v>5</v>
      </c>
    </row>
    <row r="2028" spans="1:6">
      <c r="A2028" t="s">
        <v>2212</v>
      </c>
      <c r="B2028" t="s">
        <v>2205</v>
      </c>
      <c r="C2028">
        <v>50.85</v>
      </c>
      <c r="D2028">
        <v>-1.159</v>
      </c>
      <c r="F2028">
        <v>5</v>
      </c>
    </row>
    <row r="2029" spans="1:6">
      <c r="A2029" t="s">
        <v>2213</v>
      </c>
      <c r="B2029" t="s">
        <v>2205</v>
      </c>
      <c r="C2029">
        <v>50.889000000000003</v>
      </c>
      <c r="D2029">
        <v>-1.169</v>
      </c>
      <c r="F2029">
        <v>5</v>
      </c>
    </row>
    <row r="2030" spans="1:6">
      <c r="A2030" t="s">
        <v>2214</v>
      </c>
      <c r="B2030" t="s">
        <v>2205</v>
      </c>
      <c r="C2030">
        <v>50.863999999999997</v>
      </c>
      <c r="D2030">
        <v>-0.81399999999999995</v>
      </c>
      <c r="F2030">
        <v>5</v>
      </c>
    </row>
    <row r="2031" spans="1:6">
      <c r="A2031" t="s">
        <v>2215</v>
      </c>
      <c r="B2031" t="s">
        <v>2205</v>
      </c>
      <c r="C2031">
        <v>50.837000000000003</v>
      </c>
      <c r="D2031">
        <v>-0.77700000000000002</v>
      </c>
      <c r="F2031">
        <v>5</v>
      </c>
    </row>
    <row r="2032" spans="1:6">
      <c r="A2032" t="s">
        <v>2216</v>
      </c>
      <c r="B2032" t="s">
        <v>2205</v>
      </c>
      <c r="C2032">
        <v>50.816000000000003</v>
      </c>
      <c r="D2032">
        <v>-1.077</v>
      </c>
      <c r="F2032">
        <v>5</v>
      </c>
    </row>
    <row r="2033" spans="1:6">
      <c r="A2033" t="s">
        <v>2217</v>
      </c>
      <c r="B2033" t="s">
        <v>2205</v>
      </c>
      <c r="C2033">
        <v>50.783000000000001</v>
      </c>
      <c r="D2033">
        <v>-0.78600000000000003</v>
      </c>
      <c r="F2033">
        <v>5</v>
      </c>
    </row>
    <row r="2034" spans="1:6">
      <c r="A2034" t="s">
        <v>2218</v>
      </c>
      <c r="B2034" t="s">
        <v>2205</v>
      </c>
      <c r="C2034">
        <v>50.783999999999999</v>
      </c>
      <c r="D2034">
        <v>-0.69599999999999995</v>
      </c>
      <c r="F2034">
        <v>5</v>
      </c>
    </row>
    <row r="2035" spans="1:6">
      <c r="A2035" t="s">
        <v>2219</v>
      </c>
      <c r="B2035" t="s">
        <v>2205</v>
      </c>
      <c r="C2035">
        <v>50.798000000000002</v>
      </c>
      <c r="D2035">
        <v>-0.64800000000000002</v>
      </c>
      <c r="F2035">
        <v>5</v>
      </c>
    </row>
    <row r="2036" spans="1:6">
      <c r="A2036" t="s">
        <v>2220</v>
      </c>
      <c r="B2036" t="s">
        <v>2205</v>
      </c>
      <c r="C2036">
        <v>50.816000000000003</v>
      </c>
      <c r="D2036">
        <v>-1.0589999999999999</v>
      </c>
      <c r="F2036">
        <v>5</v>
      </c>
    </row>
    <row r="2037" spans="1:6">
      <c r="A2037" t="s">
        <v>2221</v>
      </c>
      <c r="B2037" t="s">
        <v>2205</v>
      </c>
      <c r="C2037">
        <v>50.691000000000003</v>
      </c>
      <c r="D2037">
        <v>-1.3129999999999999</v>
      </c>
      <c r="F2037">
        <v>23</v>
      </c>
    </row>
    <row r="2038" spans="1:6">
      <c r="A2038" t="s">
        <v>2222</v>
      </c>
      <c r="B2038" t="s">
        <v>2205</v>
      </c>
      <c r="C2038">
        <v>50.753</v>
      </c>
      <c r="D2038">
        <v>-1.306</v>
      </c>
      <c r="F2038">
        <v>23</v>
      </c>
    </row>
    <row r="2039" spans="1:6">
      <c r="A2039" t="s">
        <v>2223</v>
      </c>
      <c r="B2039" t="s">
        <v>2205</v>
      </c>
      <c r="C2039">
        <v>50.75</v>
      </c>
      <c r="D2039">
        <v>-1.28</v>
      </c>
      <c r="F2039">
        <v>23</v>
      </c>
    </row>
    <row r="2040" spans="1:6">
      <c r="A2040" t="s">
        <v>2224</v>
      </c>
      <c r="B2040" t="s">
        <v>2205</v>
      </c>
      <c r="C2040">
        <v>50.720999999999997</v>
      </c>
      <c r="D2040">
        <v>-1.169</v>
      </c>
      <c r="F2040">
        <v>23</v>
      </c>
    </row>
    <row r="2041" spans="1:6">
      <c r="A2041" t="s">
        <v>2225</v>
      </c>
      <c r="B2041" t="s">
        <v>2205</v>
      </c>
      <c r="C2041">
        <v>50.716000000000001</v>
      </c>
      <c r="D2041">
        <v>-1.1120000000000001</v>
      </c>
      <c r="F2041">
        <v>23</v>
      </c>
    </row>
    <row r="2042" spans="1:6">
      <c r="A2042" t="s">
        <v>2226</v>
      </c>
      <c r="B2042" t="s">
        <v>2205</v>
      </c>
      <c r="C2042">
        <v>50.686</v>
      </c>
      <c r="D2042">
        <v>-1.0840000000000001</v>
      </c>
      <c r="F2042">
        <v>23</v>
      </c>
    </row>
    <row r="2043" spans="1:6">
      <c r="A2043" t="s">
        <v>2227</v>
      </c>
      <c r="B2043" t="s">
        <v>2205</v>
      </c>
      <c r="C2043">
        <v>50.658000000000001</v>
      </c>
      <c r="D2043">
        <v>-1.1619999999999999</v>
      </c>
      <c r="F2043">
        <v>23</v>
      </c>
    </row>
    <row r="2044" spans="1:6">
      <c r="A2044" t="s">
        <v>2228</v>
      </c>
      <c r="B2044" t="s">
        <v>2205</v>
      </c>
      <c r="C2044">
        <v>50.631999999999998</v>
      </c>
      <c r="D2044">
        <v>-1.177</v>
      </c>
      <c r="F2044">
        <v>23</v>
      </c>
    </row>
    <row r="2045" spans="1:6">
      <c r="A2045" t="s">
        <v>2229</v>
      </c>
      <c r="B2045" t="s">
        <v>2205</v>
      </c>
      <c r="C2045">
        <v>50.603999999999999</v>
      </c>
      <c r="D2045">
        <v>-1.2410000000000001</v>
      </c>
      <c r="F2045">
        <v>23</v>
      </c>
    </row>
    <row r="2046" spans="1:6">
      <c r="A2046" t="s">
        <v>2230</v>
      </c>
      <c r="B2046" t="s">
        <v>2205</v>
      </c>
      <c r="C2046">
        <v>50.68</v>
      </c>
      <c r="D2046">
        <v>-1.538</v>
      </c>
      <c r="F2046">
        <v>23</v>
      </c>
    </row>
    <row r="2047" spans="1:6">
      <c r="A2047" t="s">
        <v>2231</v>
      </c>
      <c r="B2047" t="s">
        <v>2205</v>
      </c>
      <c r="C2047">
        <v>50.79</v>
      </c>
      <c r="D2047">
        <v>-1.0620000000000001</v>
      </c>
      <c r="F2047">
        <v>5</v>
      </c>
    </row>
    <row r="2048" spans="1:6">
      <c r="A2048" t="s">
        <v>2232</v>
      </c>
      <c r="B2048" t="s">
        <v>2205</v>
      </c>
      <c r="C2048">
        <v>50.682000000000002</v>
      </c>
      <c r="D2048">
        <v>-1.52</v>
      </c>
      <c r="F2048">
        <v>23</v>
      </c>
    </row>
    <row r="2049" spans="1:6">
      <c r="A2049" t="s">
        <v>2233</v>
      </c>
      <c r="B2049" t="s">
        <v>2205</v>
      </c>
      <c r="C2049">
        <v>50.698999999999998</v>
      </c>
      <c r="D2049">
        <v>-1.4770000000000001</v>
      </c>
      <c r="F2049">
        <v>23</v>
      </c>
    </row>
    <row r="2050" spans="1:6">
      <c r="A2050" t="s">
        <v>2234</v>
      </c>
      <c r="B2050" t="s">
        <v>2205</v>
      </c>
      <c r="C2050">
        <v>50.789000000000001</v>
      </c>
      <c r="D2050">
        <v>-1.085</v>
      </c>
      <c r="F2050">
        <v>5</v>
      </c>
    </row>
    <row r="2051" spans="1:6">
      <c r="A2051" t="s">
        <v>2235</v>
      </c>
      <c r="B2051" t="s">
        <v>2205</v>
      </c>
      <c r="C2051">
        <v>50.845999999999997</v>
      </c>
      <c r="D2051">
        <v>-1.069</v>
      </c>
      <c r="F2051">
        <v>5</v>
      </c>
    </row>
    <row r="2052" spans="1:6">
      <c r="A2052" t="s">
        <v>2236</v>
      </c>
      <c r="B2052" t="s">
        <v>2205</v>
      </c>
      <c r="C2052">
        <v>50.881999999999998</v>
      </c>
      <c r="D2052">
        <v>-1.038</v>
      </c>
      <c r="F2052">
        <v>5</v>
      </c>
    </row>
    <row r="2053" spans="1:6">
      <c r="A2053" t="s">
        <v>2237</v>
      </c>
      <c r="B2053" t="s">
        <v>2205</v>
      </c>
      <c r="C2053">
        <v>50.911000000000001</v>
      </c>
      <c r="D2053">
        <v>-1.012</v>
      </c>
      <c r="F2053">
        <v>5</v>
      </c>
    </row>
    <row r="2054" spans="1:6">
      <c r="A2054" t="s">
        <v>2238</v>
      </c>
      <c r="B2054" t="s">
        <v>2205</v>
      </c>
      <c r="C2054">
        <v>50.863</v>
      </c>
      <c r="D2054">
        <v>-0.98199999999999998</v>
      </c>
      <c r="F2054">
        <v>5</v>
      </c>
    </row>
    <row r="2055" spans="1:6">
      <c r="A2055" t="s">
        <v>2239</v>
      </c>
      <c r="B2055" t="s">
        <v>2240</v>
      </c>
      <c r="C2055">
        <v>53.756999999999998</v>
      </c>
      <c r="D2055">
        <v>-2.7010000000000001</v>
      </c>
      <c r="F2055">
        <v>3</v>
      </c>
    </row>
    <row r="2056" spans="1:6">
      <c r="A2056" t="s">
        <v>2241</v>
      </c>
      <c r="B2056" t="s">
        <v>2240</v>
      </c>
      <c r="C2056">
        <v>53.777999999999999</v>
      </c>
      <c r="D2056">
        <v>-2.7080000000000002</v>
      </c>
      <c r="F2056">
        <v>3</v>
      </c>
    </row>
    <row r="2057" spans="1:6">
      <c r="A2057" t="s">
        <v>2242</v>
      </c>
      <c r="B2057" t="s">
        <v>2240</v>
      </c>
      <c r="C2057">
        <v>53.694000000000003</v>
      </c>
      <c r="D2057">
        <v>-2.6930000000000001</v>
      </c>
      <c r="F2057">
        <v>3</v>
      </c>
    </row>
    <row r="2058" spans="1:6">
      <c r="A2058" t="s">
        <v>2243</v>
      </c>
      <c r="B2058" t="s">
        <v>2240</v>
      </c>
      <c r="C2058">
        <v>53.686999999999998</v>
      </c>
      <c r="D2058">
        <v>-2.74</v>
      </c>
      <c r="F2058">
        <v>3</v>
      </c>
    </row>
    <row r="2059" spans="1:6">
      <c r="A2059" t="s">
        <v>2244</v>
      </c>
      <c r="B2059" t="s">
        <v>2240</v>
      </c>
      <c r="C2059">
        <v>53.869</v>
      </c>
      <c r="D2059">
        <v>-2.7160000000000002</v>
      </c>
      <c r="F2059">
        <v>3</v>
      </c>
    </row>
    <row r="2060" spans="1:6">
      <c r="A2060" t="s">
        <v>2245</v>
      </c>
      <c r="B2060" t="s">
        <v>2240</v>
      </c>
      <c r="C2060">
        <v>53.753999999999998</v>
      </c>
      <c r="D2060">
        <v>-2.8330000000000002</v>
      </c>
      <c r="F2060">
        <v>3</v>
      </c>
    </row>
    <row r="2061" spans="1:6">
      <c r="A2061" t="s">
        <v>2246</v>
      </c>
      <c r="B2061" t="s">
        <v>2240</v>
      </c>
      <c r="C2061">
        <v>53.731000000000002</v>
      </c>
      <c r="D2061">
        <v>-2.6560000000000001</v>
      </c>
      <c r="F2061">
        <v>3</v>
      </c>
    </row>
    <row r="2062" spans="1:6">
      <c r="A2062" t="s">
        <v>2247</v>
      </c>
      <c r="B2062" t="s">
        <v>2240</v>
      </c>
      <c r="C2062">
        <v>53.667000000000002</v>
      </c>
      <c r="D2062">
        <v>-2.609</v>
      </c>
      <c r="F2062">
        <v>3</v>
      </c>
    </row>
    <row r="2063" spans="1:6">
      <c r="A2063" t="s">
        <v>2248</v>
      </c>
      <c r="B2063" t="s">
        <v>2240</v>
      </c>
      <c r="C2063">
        <v>53.645000000000003</v>
      </c>
      <c r="D2063">
        <v>-2.6520000000000001</v>
      </c>
      <c r="F2063">
        <v>3</v>
      </c>
    </row>
    <row r="2064" spans="1:6">
      <c r="A2064" t="s">
        <v>2249</v>
      </c>
      <c r="B2064" t="s">
        <v>2240</v>
      </c>
      <c r="C2064">
        <v>53.625999999999998</v>
      </c>
      <c r="D2064">
        <v>-3.01</v>
      </c>
      <c r="F2064">
        <v>3</v>
      </c>
    </row>
    <row r="2065" spans="1:6">
      <c r="A2065" t="s">
        <v>2250</v>
      </c>
      <c r="B2065" t="s">
        <v>2240</v>
      </c>
      <c r="C2065">
        <v>53.66</v>
      </c>
      <c r="D2065">
        <v>-2.968</v>
      </c>
      <c r="F2065">
        <v>3</v>
      </c>
    </row>
    <row r="2066" spans="1:6">
      <c r="A2066" t="s">
        <v>2251</v>
      </c>
      <c r="B2066" t="s">
        <v>2252</v>
      </c>
      <c r="C2066">
        <v>51.454000000000001</v>
      </c>
      <c r="D2066">
        <v>-0.96899999999999997</v>
      </c>
      <c r="F2066">
        <v>4</v>
      </c>
    </row>
    <row r="2067" spans="1:6">
      <c r="A2067" t="s">
        <v>2253</v>
      </c>
      <c r="B2067" t="s">
        <v>2252</v>
      </c>
      <c r="C2067">
        <v>51.48</v>
      </c>
      <c r="D2067">
        <v>-0.86199999999999999</v>
      </c>
      <c r="F2067">
        <v>4</v>
      </c>
    </row>
    <row r="2068" spans="1:6">
      <c r="A2068" t="s">
        <v>2254</v>
      </c>
      <c r="B2068" t="s">
        <v>2252</v>
      </c>
      <c r="C2068">
        <v>51.406999999999996</v>
      </c>
      <c r="D2068">
        <v>-0.749</v>
      </c>
      <c r="F2068">
        <v>4</v>
      </c>
    </row>
    <row r="2069" spans="1:6">
      <c r="A2069" t="s">
        <v>2255</v>
      </c>
      <c r="B2069" t="s">
        <v>2252</v>
      </c>
      <c r="C2069">
        <v>51.399000000000001</v>
      </c>
      <c r="D2069">
        <v>-1.3220000000000001</v>
      </c>
      <c r="F2069">
        <v>4</v>
      </c>
    </row>
    <row r="2070" spans="1:6">
      <c r="A2070" t="s">
        <v>2256</v>
      </c>
      <c r="B2070" t="s">
        <v>2252</v>
      </c>
      <c r="C2070">
        <v>51.44</v>
      </c>
      <c r="D2070">
        <v>-1.488</v>
      </c>
      <c r="F2070">
        <v>4</v>
      </c>
    </row>
    <row r="2071" spans="1:6">
      <c r="A2071" t="s">
        <v>2257</v>
      </c>
      <c r="B2071" t="s">
        <v>2252</v>
      </c>
      <c r="C2071">
        <v>51.433</v>
      </c>
      <c r="D2071">
        <v>-1.242</v>
      </c>
      <c r="F2071">
        <v>4</v>
      </c>
    </row>
    <row r="2072" spans="1:6">
      <c r="A2072" t="s">
        <v>2258</v>
      </c>
      <c r="B2072" t="s">
        <v>2252</v>
      </c>
      <c r="C2072">
        <v>51.393999999999998</v>
      </c>
      <c r="D2072">
        <v>-1.2410000000000001</v>
      </c>
      <c r="F2072">
        <v>4</v>
      </c>
    </row>
    <row r="2073" spans="1:6">
      <c r="A2073" t="s">
        <v>2259</v>
      </c>
      <c r="B2073" t="s">
        <v>2252</v>
      </c>
      <c r="C2073">
        <v>51.427</v>
      </c>
      <c r="D2073">
        <v>-0.95499999999999996</v>
      </c>
      <c r="F2073">
        <v>4</v>
      </c>
    </row>
    <row r="2074" spans="1:6">
      <c r="A2074" t="s">
        <v>2260</v>
      </c>
      <c r="B2074" t="s">
        <v>2252</v>
      </c>
      <c r="C2074">
        <v>51.402999999999999</v>
      </c>
      <c r="D2074">
        <v>-1.335</v>
      </c>
      <c r="F2074">
        <v>4</v>
      </c>
    </row>
    <row r="2075" spans="1:6">
      <c r="A2075" t="s">
        <v>2261</v>
      </c>
      <c r="B2075" t="s">
        <v>2252</v>
      </c>
      <c r="C2075">
        <v>51.265999999999998</v>
      </c>
      <c r="D2075">
        <v>-1.089</v>
      </c>
      <c r="F2075">
        <v>4</v>
      </c>
    </row>
    <row r="2076" spans="1:6">
      <c r="A2076" t="s">
        <v>2262</v>
      </c>
      <c r="B2076" t="s">
        <v>2252</v>
      </c>
      <c r="C2076">
        <v>51.25</v>
      </c>
      <c r="D2076">
        <v>-1.1220000000000001</v>
      </c>
      <c r="F2076">
        <v>4</v>
      </c>
    </row>
    <row r="2077" spans="1:6">
      <c r="A2077" t="s">
        <v>2263</v>
      </c>
      <c r="B2077" t="s">
        <v>2252</v>
      </c>
      <c r="C2077">
        <v>51.26</v>
      </c>
      <c r="D2077">
        <v>-1.1459999999999999</v>
      </c>
      <c r="F2077">
        <v>4</v>
      </c>
    </row>
    <row r="2078" spans="1:6">
      <c r="A2078" t="s">
        <v>2264</v>
      </c>
      <c r="B2078" t="s">
        <v>2252</v>
      </c>
      <c r="C2078">
        <v>51.280999999999999</v>
      </c>
      <c r="D2078">
        <v>-1.071</v>
      </c>
      <c r="F2078">
        <v>4</v>
      </c>
    </row>
    <row r="2079" spans="1:6">
      <c r="A2079" t="s">
        <v>2265</v>
      </c>
      <c r="B2079" t="s">
        <v>2252</v>
      </c>
      <c r="C2079">
        <v>51.228000000000002</v>
      </c>
      <c r="D2079">
        <v>-1.1619999999999999</v>
      </c>
      <c r="F2079">
        <v>4</v>
      </c>
    </row>
    <row r="2080" spans="1:6">
      <c r="A2080" t="s">
        <v>2266</v>
      </c>
      <c r="B2080" t="s">
        <v>2252</v>
      </c>
      <c r="C2080">
        <v>51.35</v>
      </c>
      <c r="D2080">
        <v>-1.119</v>
      </c>
      <c r="F2080">
        <v>4</v>
      </c>
    </row>
    <row r="2081" spans="1:6">
      <c r="A2081" t="s">
        <v>2267</v>
      </c>
      <c r="B2081" t="s">
        <v>2252</v>
      </c>
      <c r="C2081">
        <v>51.3</v>
      </c>
      <c r="D2081">
        <v>-0.94099999999999995</v>
      </c>
      <c r="F2081">
        <v>4</v>
      </c>
    </row>
    <row r="2082" spans="1:6">
      <c r="A2082" t="s">
        <v>2268</v>
      </c>
      <c r="B2082" t="s">
        <v>2252</v>
      </c>
      <c r="C2082">
        <v>51.234000000000002</v>
      </c>
      <c r="D2082">
        <v>-1.3340000000000001</v>
      </c>
      <c r="F2082">
        <v>4</v>
      </c>
    </row>
    <row r="2083" spans="1:6">
      <c r="A2083" t="s">
        <v>2269</v>
      </c>
      <c r="B2083" t="s">
        <v>2252</v>
      </c>
      <c r="C2083">
        <v>51.247</v>
      </c>
      <c r="D2083">
        <v>-0.94599999999999995</v>
      </c>
      <c r="F2083">
        <v>4</v>
      </c>
    </row>
    <row r="2084" spans="1:6">
      <c r="A2084" t="s">
        <v>2270</v>
      </c>
      <c r="B2084" t="s">
        <v>2252</v>
      </c>
      <c r="C2084">
        <v>51.451000000000001</v>
      </c>
      <c r="D2084">
        <v>-1.012</v>
      </c>
      <c r="F2084">
        <v>4</v>
      </c>
    </row>
    <row r="2085" spans="1:6">
      <c r="A2085" t="s">
        <v>2271</v>
      </c>
      <c r="B2085" t="s">
        <v>2252</v>
      </c>
      <c r="C2085">
        <v>51.456000000000003</v>
      </c>
      <c r="D2085">
        <v>-1.0409999999999999</v>
      </c>
      <c r="F2085">
        <v>4</v>
      </c>
    </row>
    <row r="2086" spans="1:6">
      <c r="A2086" t="s">
        <v>2272</v>
      </c>
      <c r="B2086" t="s">
        <v>2252</v>
      </c>
      <c r="C2086">
        <v>51.48</v>
      </c>
      <c r="D2086">
        <v>-0.96799999999999997</v>
      </c>
      <c r="F2086">
        <v>4</v>
      </c>
    </row>
    <row r="2087" spans="1:6">
      <c r="A2087" t="s">
        <v>2273</v>
      </c>
      <c r="B2087" t="s">
        <v>2252</v>
      </c>
      <c r="C2087">
        <v>51.399000000000001</v>
      </c>
      <c r="D2087">
        <v>-0.83499999999999996</v>
      </c>
      <c r="F2087">
        <v>4</v>
      </c>
    </row>
    <row r="2088" spans="1:6">
      <c r="A2088" t="s">
        <v>2274</v>
      </c>
      <c r="B2088" t="s">
        <v>2252</v>
      </c>
      <c r="C2088">
        <v>51.414999999999999</v>
      </c>
      <c r="D2088">
        <v>-0.85699999999999998</v>
      </c>
      <c r="F2088">
        <v>4</v>
      </c>
    </row>
    <row r="2089" spans="1:6">
      <c r="A2089" t="s">
        <v>2275</v>
      </c>
      <c r="B2089" t="s">
        <v>2252</v>
      </c>
      <c r="C2089">
        <v>51.427</v>
      </c>
      <c r="D2089">
        <v>-0.754</v>
      </c>
      <c r="F2089">
        <v>4</v>
      </c>
    </row>
    <row r="2090" spans="1:6">
      <c r="A2090" t="s">
        <v>2276</v>
      </c>
      <c r="B2090" t="s">
        <v>2252</v>
      </c>
      <c r="C2090">
        <v>51.375</v>
      </c>
      <c r="D2090">
        <v>-0.8</v>
      </c>
      <c r="F2090">
        <v>4</v>
      </c>
    </row>
    <row r="2091" spans="1:6">
      <c r="A2091" t="s">
        <v>2277</v>
      </c>
      <c r="B2091" t="s">
        <v>2252</v>
      </c>
      <c r="C2091">
        <v>51.451999999999998</v>
      </c>
      <c r="D2091">
        <v>-0.90600000000000003</v>
      </c>
      <c r="F2091">
        <v>4</v>
      </c>
    </row>
    <row r="2092" spans="1:6">
      <c r="A2092" t="s">
        <v>2278</v>
      </c>
      <c r="B2092" t="s">
        <v>2252</v>
      </c>
      <c r="C2092">
        <v>51.439</v>
      </c>
      <c r="D2092">
        <v>-0.93100000000000005</v>
      </c>
      <c r="F2092">
        <v>4</v>
      </c>
    </row>
    <row r="2093" spans="1:6">
      <c r="A2093" t="s">
        <v>2279</v>
      </c>
      <c r="B2093" t="s">
        <v>2252</v>
      </c>
      <c r="C2093">
        <v>51.398000000000003</v>
      </c>
      <c r="D2093">
        <v>-1.077</v>
      </c>
      <c r="F2093">
        <v>4</v>
      </c>
    </row>
    <row r="2094" spans="1:6">
      <c r="A2094" t="s">
        <v>2280</v>
      </c>
      <c r="B2094" t="s">
        <v>2252</v>
      </c>
      <c r="C2094">
        <v>51.505000000000003</v>
      </c>
      <c r="D2094">
        <v>-1.105</v>
      </c>
      <c r="F2094">
        <v>4</v>
      </c>
    </row>
    <row r="2095" spans="1:6">
      <c r="A2095" t="s">
        <v>2281</v>
      </c>
      <c r="B2095" t="s">
        <v>2252</v>
      </c>
      <c r="C2095">
        <v>51.543999999999997</v>
      </c>
      <c r="D2095">
        <v>-0.92200000000000004</v>
      </c>
      <c r="F2095">
        <v>4</v>
      </c>
    </row>
    <row r="2096" spans="1:6">
      <c r="A2096" t="s">
        <v>2282</v>
      </c>
      <c r="B2096" t="s">
        <v>2283</v>
      </c>
      <c r="C2096">
        <v>51.237000000000002</v>
      </c>
      <c r="D2096">
        <v>-0.157</v>
      </c>
      <c r="F2096">
        <v>5</v>
      </c>
    </row>
    <row r="2097" spans="1:6">
      <c r="A2097" t="s">
        <v>2284</v>
      </c>
      <c r="B2097" t="s">
        <v>2283</v>
      </c>
      <c r="C2097">
        <v>51.116999999999997</v>
      </c>
      <c r="D2097">
        <v>-0.157</v>
      </c>
      <c r="F2097">
        <v>5</v>
      </c>
    </row>
    <row r="2098" spans="1:6">
      <c r="A2098" t="s">
        <v>2285</v>
      </c>
      <c r="B2098" t="s">
        <v>2283</v>
      </c>
      <c r="C2098">
        <v>51.110999999999997</v>
      </c>
      <c r="D2098">
        <v>-0.20499999999999999</v>
      </c>
      <c r="F2098">
        <v>5</v>
      </c>
    </row>
    <row r="2099" spans="1:6">
      <c r="A2099" t="s">
        <v>2286</v>
      </c>
      <c r="B2099" t="s">
        <v>2283</v>
      </c>
      <c r="C2099">
        <v>51.076000000000001</v>
      </c>
      <c r="D2099">
        <v>-0.33300000000000002</v>
      </c>
      <c r="F2099">
        <v>5</v>
      </c>
    </row>
    <row r="2100" spans="1:6">
      <c r="A2100" t="s">
        <v>2287</v>
      </c>
      <c r="B2100" t="s">
        <v>2283</v>
      </c>
      <c r="C2100">
        <v>51.036999999999999</v>
      </c>
      <c r="D2100">
        <v>-0.32500000000000001</v>
      </c>
      <c r="F2100">
        <v>5</v>
      </c>
    </row>
    <row r="2101" spans="1:6">
      <c r="A2101" t="s">
        <v>2288</v>
      </c>
      <c r="B2101" t="s">
        <v>2283</v>
      </c>
      <c r="C2101">
        <v>51.031999999999996</v>
      </c>
      <c r="D2101">
        <v>-0.48299999999999998</v>
      </c>
      <c r="F2101">
        <v>5</v>
      </c>
    </row>
    <row r="2102" spans="1:6">
      <c r="A2102" t="s">
        <v>2289</v>
      </c>
      <c r="B2102" t="s">
        <v>2283</v>
      </c>
      <c r="C2102">
        <v>50.957000000000001</v>
      </c>
      <c r="D2102">
        <v>-0.13300000000000001</v>
      </c>
      <c r="F2102">
        <v>5</v>
      </c>
    </row>
    <row r="2103" spans="1:6">
      <c r="A2103" t="s">
        <v>2290</v>
      </c>
      <c r="B2103" t="s">
        <v>2283</v>
      </c>
      <c r="C2103">
        <v>51.002000000000002</v>
      </c>
      <c r="D2103">
        <v>-9.7000000000000003E-2</v>
      </c>
      <c r="F2103">
        <v>5</v>
      </c>
    </row>
    <row r="2104" spans="1:6">
      <c r="A2104" t="s">
        <v>2291</v>
      </c>
      <c r="B2104" t="s">
        <v>2283</v>
      </c>
      <c r="C2104">
        <v>51.021000000000001</v>
      </c>
      <c r="D2104">
        <v>-0.115</v>
      </c>
      <c r="F2104">
        <v>5</v>
      </c>
    </row>
    <row r="2105" spans="1:6">
      <c r="A2105" t="s">
        <v>2292</v>
      </c>
      <c r="B2105" t="s">
        <v>2283</v>
      </c>
      <c r="C2105">
        <v>51.097000000000001</v>
      </c>
      <c r="D2105">
        <v>3.1E-2</v>
      </c>
      <c r="F2105">
        <v>5</v>
      </c>
    </row>
    <row r="2106" spans="1:6">
      <c r="A2106" t="s">
        <v>2293</v>
      </c>
      <c r="B2106" t="s">
        <v>2283</v>
      </c>
      <c r="C2106">
        <v>51.125</v>
      </c>
      <c r="D2106">
        <v>-1.2E-2</v>
      </c>
      <c r="F2106">
        <v>5</v>
      </c>
    </row>
    <row r="2107" spans="1:6">
      <c r="A2107" t="s">
        <v>2294</v>
      </c>
      <c r="B2107" t="s">
        <v>2283</v>
      </c>
      <c r="C2107">
        <v>51.234999999999999</v>
      </c>
      <c r="D2107">
        <v>-0.20200000000000001</v>
      </c>
      <c r="F2107">
        <v>5</v>
      </c>
    </row>
    <row r="2108" spans="1:6">
      <c r="A2108" t="s">
        <v>2295</v>
      </c>
      <c r="B2108" t="s">
        <v>2283</v>
      </c>
      <c r="C2108">
        <v>50.936999999999998</v>
      </c>
      <c r="D2108">
        <v>-0.47</v>
      </c>
      <c r="F2108">
        <v>5</v>
      </c>
    </row>
    <row r="2109" spans="1:6">
      <c r="A2109" t="s">
        <v>2296</v>
      </c>
      <c r="B2109" t="s">
        <v>2283</v>
      </c>
      <c r="C2109">
        <v>51.231999999999999</v>
      </c>
      <c r="D2109">
        <v>-0.27900000000000003</v>
      </c>
      <c r="F2109">
        <v>5</v>
      </c>
    </row>
    <row r="2110" spans="1:6">
      <c r="A2110" t="s">
        <v>2297</v>
      </c>
      <c r="B2110" t="s">
        <v>2283</v>
      </c>
      <c r="C2110">
        <v>51.228999999999999</v>
      </c>
      <c r="D2110">
        <v>-0.33400000000000002</v>
      </c>
      <c r="F2110">
        <v>5</v>
      </c>
    </row>
    <row r="2111" spans="1:6">
      <c r="A2111" t="s">
        <v>2298</v>
      </c>
      <c r="B2111" t="s">
        <v>2283</v>
      </c>
      <c r="C2111">
        <v>51.194000000000003</v>
      </c>
      <c r="D2111">
        <v>-0.34100000000000003</v>
      </c>
      <c r="F2111">
        <v>5</v>
      </c>
    </row>
    <row r="2112" spans="1:6">
      <c r="A2112" t="s">
        <v>2299</v>
      </c>
      <c r="B2112" t="s">
        <v>2283</v>
      </c>
      <c r="C2112">
        <v>51.170999999999999</v>
      </c>
      <c r="D2112">
        <v>-0.16200000000000001</v>
      </c>
      <c r="F2112">
        <v>5</v>
      </c>
    </row>
    <row r="2113" spans="1:6">
      <c r="A2113" t="s">
        <v>2300</v>
      </c>
      <c r="B2113" t="s">
        <v>2283</v>
      </c>
      <c r="C2113">
        <v>51.173999999999999</v>
      </c>
      <c r="D2113">
        <v>-1.6E-2</v>
      </c>
      <c r="F2113">
        <v>5</v>
      </c>
    </row>
    <row r="2114" spans="1:6">
      <c r="A2114" t="s">
        <v>2301</v>
      </c>
      <c r="B2114" t="s">
        <v>2283</v>
      </c>
      <c r="C2114">
        <v>51.250999999999998</v>
      </c>
      <c r="D2114">
        <v>3.0000000000000001E-3</v>
      </c>
      <c r="F2114">
        <v>5</v>
      </c>
    </row>
    <row r="2115" spans="1:6">
      <c r="A2115" t="s">
        <v>2302</v>
      </c>
      <c r="B2115" t="s">
        <v>2283</v>
      </c>
      <c r="C2115">
        <v>51.235999999999997</v>
      </c>
      <c r="D2115">
        <v>-6.8000000000000005E-2</v>
      </c>
      <c r="F2115">
        <v>5</v>
      </c>
    </row>
    <row r="2116" spans="1:6">
      <c r="A2116" t="s">
        <v>2303</v>
      </c>
      <c r="B2116" t="s">
        <v>2304</v>
      </c>
      <c r="C2116">
        <v>51.581000000000003</v>
      </c>
      <c r="D2116">
        <v>0.184</v>
      </c>
      <c r="F2116">
        <v>4</v>
      </c>
    </row>
    <row r="2117" spans="1:6">
      <c r="A2117" t="s">
        <v>2305</v>
      </c>
      <c r="B2117" t="s">
        <v>2304</v>
      </c>
      <c r="C2117">
        <v>51.545000000000002</v>
      </c>
      <c r="D2117">
        <v>0.159</v>
      </c>
      <c r="F2117">
        <v>4</v>
      </c>
    </row>
    <row r="2118" spans="1:6">
      <c r="A2118" t="s">
        <v>2306</v>
      </c>
      <c r="B2118" t="s">
        <v>2304</v>
      </c>
      <c r="C2118">
        <v>51.57</v>
      </c>
      <c r="D2118">
        <v>0.22</v>
      </c>
      <c r="F2118">
        <v>4</v>
      </c>
    </row>
    <row r="2119" spans="1:6">
      <c r="A2119" t="s">
        <v>2307</v>
      </c>
      <c r="B2119" t="s">
        <v>2304</v>
      </c>
      <c r="C2119">
        <v>51.552999999999997</v>
      </c>
      <c r="D2119">
        <v>0.20899999999999999</v>
      </c>
      <c r="F2119">
        <v>4</v>
      </c>
    </row>
    <row r="2120" spans="1:6">
      <c r="A2120" t="s">
        <v>2308</v>
      </c>
      <c r="B2120" t="s">
        <v>2304</v>
      </c>
      <c r="C2120">
        <v>51.524000000000001</v>
      </c>
      <c r="D2120">
        <v>0.19500000000000001</v>
      </c>
      <c r="F2120">
        <v>4</v>
      </c>
    </row>
    <row r="2121" spans="1:6">
      <c r="A2121" t="s">
        <v>2309</v>
      </c>
      <c r="B2121" t="s">
        <v>2304</v>
      </c>
      <c r="C2121">
        <v>51.555999999999997</v>
      </c>
      <c r="D2121">
        <v>0.26400000000000001</v>
      </c>
      <c r="F2121">
        <v>4</v>
      </c>
    </row>
    <row r="2122" spans="1:6">
      <c r="A2122" t="s">
        <v>2310</v>
      </c>
      <c r="B2122" t="s">
        <v>2304</v>
      </c>
      <c r="C2122">
        <v>51.508000000000003</v>
      </c>
      <c r="D2122">
        <v>0.27800000000000002</v>
      </c>
      <c r="F2122">
        <v>4</v>
      </c>
    </row>
    <row r="2123" spans="1:6">
      <c r="A2123" t="s">
        <v>2311</v>
      </c>
      <c r="B2123" t="s">
        <v>2304</v>
      </c>
      <c r="C2123">
        <v>51.491999999999997</v>
      </c>
      <c r="D2123">
        <v>0.34100000000000003</v>
      </c>
      <c r="F2123">
        <v>4</v>
      </c>
    </row>
    <row r="2124" spans="1:6">
      <c r="A2124" t="s">
        <v>2312</v>
      </c>
      <c r="B2124" t="s">
        <v>2304</v>
      </c>
      <c r="C2124">
        <v>51.478999999999999</v>
      </c>
      <c r="D2124">
        <v>0.33</v>
      </c>
      <c r="F2124">
        <v>4</v>
      </c>
    </row>
    <row r="2125" spans="1:6">
      <c r="A2125" t="s">
        <v>2313</v>
      </c>
      <c r="B2125" t="s">
        <v>2304</v>
      </c>
      <c r="C2125">
        <v>51.466999999999999</v>
      </c>
      <c r="D2125">
        <v>0.377</v>
      </c>
      <c r="F2125">
        <v>4</v>
      </c>
    </row>
    <row r="2126" spans="1:6">
      <c r="A2126" t="s">
        <v>2314</v>
      </c>
      <c r="B2126" t="s">
        <v>2304</v>
      </c>
      <c r="C2126">
        <v>51.481999999999999</v>
      </c>
      <c r="D2126">
        <v>0.249</v>
      </c>
      <c r="F2126">
        <v>4</v>
      </c>
    </row>
    <row r="2127" spans="1:6">
      <c r="A2127" t="s">
        <v>2315</v>
      </c>
      <c r="B2127" t="s">
        <v>2304</v>
      </c>
      <c r="C2127">
        <v>51.582999999999998</v>
      </c>
      <c r="D2127">
        <v>0.20200000000000001</v>
      </c>
      <c r="F2127">
        <v>4</v>
      </c>
    </row>
    <row r="2128" spans="1:6">
      <c r="A2128" t="s">
        <v>2316</v>
      </c>
      <c r="B2128" t="s">
        <v>2304</v>
      </c>
      <c r="C2128">
        <v>51.478000000000002</v>
      </c>
      <c r="D2128">
        <v>0.28899999999999998</v>
      </c>
      <c r="F2128">
        <v>4</v>
      </c>
    </row>
    <row r="2129" spans="1:6">
      <c r="A2129" t="s">
        <v>2317</v>
      </c>
      <c r="B2129" t="s">
        <v>2304</v>
      </c>
      <c r="C2129">
        <v>51.601999999999997</v>
      </c>
      <c r="D2129">
        <v>0.22600000000000001</v>
      </c>
      <c r="F2129">
        <v>4</v>
      </c>
    </row>
    <row r="2130" spans="1:6">
      <c r="A2130" t="s">
        <v>2318</v>
      </c>
      <c r="B2130" t="s">
        <v>2304</v>
      </c>
      <c r="C2130">
        <v>51.633000000000003</v>
      </c>
      <c r="D2130">
        <v>0.16</v>
      </c>
      <c r="F2130">
        <v>4</v>
      </c>
    </row>
    <row r="2131" spans="1:6">
      <c r="A2131" t="s">
        <v>2319</v>
      </c>
      <c r="B2131" t="s">
        <v>2304</v>
      </c>
      <c r="C2131">
        <v>51.598999999999997</v>
      </c>
      <c r="D2131">
        <v>0.16700000000000001</v>
      </c>
      <c r="F2131">
        <v>4</v>
      </c>
    </row>
    <row r="2132" spans="1:6">
      <c r="A2132" t="s">
        <v>2320</v>
      </c>
      <c r="B2132" t="s">
        <v>2304</v>
      </c>
      <c r="C2132">
        <v>51.575000000000003</v>
      </c>
      <c r="D2132">
        <v>0.13300000000000001</v>
      </c>
      <c r="F2132">
        <v>4</v>
      </c>
    </row>
    <row r="2133" spans="1:6">
      <c r="A2133" t="s">
        <v>2321</v>
      </c>
      <c r="B2133" t="s">
        <v>2304</v>
      </c>
      <c r="C2133">
        <v>51.573999999999998</v>
      </c>
      <c r="D2133">
        <v>0.17</v>
      </c>
      <c r="F2133">
        <v>4</v>
      </c>
    </row>
    <row r="2134" spans="1:6">
      <c r="A2134" t="s">
        <v>2322</v>
      </c>
      <c r="B2134" t="s">
        <v>2304</v>
      </c>
      <c r="C2134">
        <v>51.555999999999997</v>
      </c>
      <c r="D2134">
        <v>0.13200000000000001</v>
      </c>
      <c r="F2134">
        <v>4</v>
      </c>
    </row>
    <row r="2135" spans="1:6">
      <c r="A2135" t="s">
        <v>2323</v>
      </c>
      <c r="B2135" t="s">
        <v>2304</v>
      </c>
      <c r="C2135">
        <v>51.54</v>
      </c>
      <c r="D2135">
        <v>0.13600000000000001</v>
      </c>
      <c r="F2135">
        <v>4</v>
      </c>
    </row>
    <row r="2136" spans="1:6">
      <c r="A2136" t="s">
        <v>2324</v>
      </c>
      <c r="B2136" t="s">
        <v>2325</v>
      </c>
      <c r="C2136">
        <v>53.38</v>
      </c>
      <c r="D2136">
        <v>-1.468</v>
      </c>
      <c r="F2136">
        <v>2</v>
      </c>
    </row>
    <row r="2137" spans="1:6">
      <c r="A2137" t="s">
        <v>2326</v>
      </c>
      <c r="B2137" t="s">
        <v>2325</v>
      </c>
      <c r="C2137">
        <v>53.377000000000002</v>
      </c>
      <c r="D2137">
        <v>-1.5169999999999999</v>
      </c>
      <c r="F2137">
        <v>2</v>
      </c>
    </row>
    <row r="2138" spans="1:6">
      <c r="A2138" t="s">
        <v>2327</v>
      </c>
      <c r="B2138" t="s">
        <v>2325</v>
      </c>
      <c r="C2138">
        <v>53.360999999999997</v>
      </c>
      <c r="D2138">
        <v>-1.506</v>
      </c>
      <c r="F2138">
        <v>2</v>
      </c>
    </row>
    <row r="2139" spans="1:6">
      <c r="A2139" t="s">
        <v>2328</v>
      </c>
      <c r="B2139" t="s">
        <v>2325</v>
      </c>
      <c r="C2139">
        <v>53.347999999999999</v>
      </c>
      <c r="D2139">
        <v>-1.405</v>
      </c>
      <c r="F2139">
        <v>2</v>
      </c>
    </row>
    <row r="2140" spans="1:6">
      <c r="A2140" t="s">
        <v>2329</v>
      </c>
      <c r="B2140" t="s">
        <v>2325</v>
      </c>
      <c r="C2140">
        <v>53.363999999999997</v>
      </c>
      <c r="D2140">
        <v>-1.383</v>
      </c>
      <c r="F2140">
        <v>2</v>
      </c>
    </row>
    <row r="2141" spans="1:6">
      <c r="A2141" t="s">
        <v>2330</v>
      </c>
      <c r="B2141" t="s">
        <v>2325</v>
      </c>
      <c r="C2141">
        <v>53.345999999999997</v>
      </c>
      <c r="D2141">
        <v>-1.4430000000000001</v>
      </c>
      <c r="F2141">
        <v>2</v>
      </c>
    </row>
    <row r="2142" spans="1:6">
      <c r="A2142" t="s">
        <v>2331</v>
      </c>
      <c r="B2142" t="s">
        <v>2325</v>
      </c>
      <c r="C2142">
        <v>53.320999999999998</v>
      </c>
      <c r="D2142">
        <v>-1.526</v>
      </c>
      <c r="F2142">
        <v>2</v>
      </c>
    </row>
    <row r="2143" spans="1:6">
      <c r="A2143" t="s">
        <v>2332</v>
      </c>
      <c r="B2143" t="s">
        <v>2325</v>
      </c>
      <c r="C2143">
        <v>53.298999999999999</v>
      </c>
      <c r="D2143">
        <v>-1.472</v>
      </c>
      <c r="F2143">
        <v>2</v>
      </c>
    </row>
    <row r="2144" spans="1:6">
      <c r="A2144" t="s">
        <v>2333</v>
      </c>
      <c r="B2144" t="s">
        <v>2325</v>
      </c>
      <c r="C2144">
        <v>53.37</v>
      </c>
      <c r="D2144">
        <v>-1.446</v>
      </c>
      <c r="F2144">
        <v>2</v>
      </c>
    </row>
    <row r="2145" spans="1:6">
      <c r="A2145" t="s">
        <v>2334</v>
      </c>
      <c r="B2145" t="s">
        <v>2325</v>
      </c>
      <c r="C2145">
        <v>53.335000000000001</v>
      </c>
      <c r="D2145">
        <v>-1.35</v>
      </c>
      <c r="F2145">
        <v>2</v>
      </c>
    </row>
    <row r="2146" spans="1:6">
      <c r="A2146" t="s">
        <v>2335</v>
      </c>
      <c r="B2146" t="s">
        <v>2325</v>
      </c>
      <c r="C2146">
        <v>53.311999999999998</v>
      </c>
      <c r="D2146">
        <v>-1.339</v>
      </c>
      <c r="F2146">
        <v>2</v>
      </c>
    </row>
    <row r="2147" spans="1:6">
      <c r="A2147" t="s">
        <v>2336</v>
      </c>
      <c r="B2147" t="s">
        <v>2325</v>
      </c>
      <c r="C2147">
        <v>53.369</v>
      </c>
      <c r="D2147">
        <v>-1.214</v>
      </c>
      <c r="F2147">
        <v>2</v>
      </c>
    </row>
    <row r="2148" spans="1:6">
      <c r="A2148" t="s">
        <v>2337</v>
      </c>
      <c r="B2148" t="s">
        <v>2325</v>
      </c>
      <c r="C2148">
        <v>53.356999999999999</v>
      </c>
      <c r="D2148">
        <v>-1.2869999999999999</v>
      </c>
      <c r="F2148">
        <v>2</v>
      </c>
    </row>
    <row r="2149" spans="1:6">
      <c r="A2149" t="s">
        <v>2338</v>
      </c>
      <c r="B2149" t="s">
        <v>2325</v>
      </c>
      <c r="C2149">
        <v>53.387</v>
      </c>
      <c r="D2149">
        <v>-1.472</v>
      </c>
      <c r="F2149">
        <v>2</v>
      </c>
    </row>
    <row r="2150" spans="1:6">
      <c r="A2150" t="s">
        <v>2339</v>
      </c>
      <c r="B2150" t="s">
        <v>2325</v>
      </c>
      <c r="C2150">
        <v>53.295000000000002</v>
      </c>
      <c r="D2150">
        <v>-1.6379999999999999</v>
      </c>
      <c r="F2150">
        <v>2</v>
      </c>
    </row>
    <row r="2151" spans="1:6">
      <c r="A2151" t="s">
        <v>2340</v>
      </c>
      <c r="B2151" t="s">
        <v>2325</v>
      </c>
      <c r="C2151">
        <v>53.341000000000001</v>
      </c>
      <c r="D2151">
        <v>-1.7210000000000001</v>
      </c>
      <c r="F2151">
        <v>2</v>
      </c>
    </row>
    <row r="2152" spans="1:6">
      <c r="A2152" t="s">
        <v>2341</v>
      </c>
      <c r="B2152" t="s">
        <v>2325</v>
      </c>
      <c r="C2152">
        <v>53.457000000000001</v>
      </c>
      <c r="D2152">
        <v>-1.4950000000000001</v>
      </c>
      <c r="F2152">
        <v>2</v>
      </c>
    </row>
    <row r="2153" spans="1:6">
      <c r="A2153" t="s">
        <v>2342</v>
      </c>
      <c r="B2153" t="s">
        <v>2325</v>
      </c>
      <c r="C2153">
        <v>53.503</v>
      </c>
      <c r="D2153">
        <v>-1.613</v>
      </c>
      <c r="F2153">
        <v>2</v>
      </c>
    </row>
    <row r="2154" spans="1:6">
      <c r="A2154" t="s">
        <v>2343</v>
      </c>
      <c r="B2154" t="s">
        <v>2325</v>
      </c>
      <c r="C2154">
        <v>53.399000000000001</v>
      </c>
      <c r="D2154">
        <v>-1.45</v>
      </c>
      <c r="F2154">
        <v>2</v>
      </c>
    </row>
    <row r="2155" spans="1:6">
      <c r="A2155" t="s">
        <v>2344</v>
      </c>
      <c r="B2155" t="s">
        <v>2325</v>
      </c>
      <c r="C2155">
        <v>53.234000000000002</v>
      </c>
      <c r="D2155">
        <v>-1.446</v>
      </c>
      <c r="F2155">
        <v>2</v>
      </c>
    </row>
    <row r="2156" spans="1:6">
      <c r="A2156" t="s">
        <v>2345</v>
      </c>
      <c r="B2156" t="s">
        <v>2325</v>
      </c>
      <c r="C2156">
        <v>53.247</v>
      </c>
      <c r="D2156">
        <v>-1.427</v>
      </c>
      <c r="F2156">
        <v>2</v>
      </c>
    </row>
    <row r="2157" spans="1:6">
      <c r="A2157" t="s">
        <v>2346</v>
      </c>
      <c r="B2157" t="s">
        <v>2325</v>
      </c>
      <c r="C2157">
        <v>53.201000000000001</v>
      </c>
      <c r="D2157">
        <v>-1.4219999999999999</v>
      </c>
      <c r="F2157">
        <v>2</v>
      </c>
    </row>
    <row r="2158" spans="1:6">
      <c r="A2158" t="s">
        <v>2347</v>
      </c>
      <c r="B2158" t="s">
        <v>2325</v>
      </c>
      <c r="C2158">
        <v>53.267000000000003</v>
      </c>
      <c r="D2158">
        <v>-1.3420000000000001</v>
      </c>
      <c r="F2158">
        <v>2</v>
      </c>
    </row>
    <row r="2159" spans="1:6">
      <c r="A2159" t="s">
        <v>2348</v>
      </c>
      <c r="B2159" t="s">
        <v>2325</v>
      </c>
      <c r="C2159">
        <v>53.225000000000001</v>
      </c>
      <c r="D2159">
        <v>-1.3129999999999999</v>
      </c>
      <c r="F2159">
        <v>2</v>
      </c>
    </row>
    <row r="2160" spans="1:6">
      <c r="A2160" t="s">
        <v>2349</v>
      </c>
      <c r="B2160" t="s">
        <v>2325</v>
      </c>
      <c r="C2160">
        <v>53.165999999999997</v>
      </c>
      <c r="D2160">
        <v>-1.421</v>
      </c>
      <c r="F2160">
        <v>2</v>
      </c>
    </row>
    <row r="2161" spans="1:6">
      <c r="A2161" t="s">
        <v>2350</v>
      </c>
      <c r="B2161" t="s">
        <v>2325</v>
      </c>
      <c r="C2161">
        <v>53.421999999999997</v>
      </c>
      <c r="D2161">
        <v>-1.462</v>
      </c>
      <c r="F2161">
        <v>2</v>
      </c>
    </row>
    <row r="2162" spans="1:6">
      <c r="A2162" t="s">
        <v>2351</v>
      </c>
      <c r="B2162" t="s">
        <v>2325</v>
      </c>
      <c r="C2162">
        <v>53.402000000000001</v>
      </c>
      <c r="D2162">
        <v>-1.51</v>
      </c>
      <c r="F2162">
        <v>2</v>
      </c>
    </row>
    <row r="2163" spans="1:6">
      <c r="A2163" t="s">
        <v>2352</v>
      </c>
      <c r="B2163" t="s">
        <v>2325</v>
      </c>
      <c r="C2163">
        <v>53.414000000000001</v>
      </c>
      <c r="D2163">
        <v>-1.3480000000000001</v>
      </c>
      <c r="F2163">
        <v>2</v>
      </c>
    </row>
    <row r="2164" spans="1:6">
      <c r="A2164" t="s">
        <v>2353</v>
      </c>
      <c r="B2164" t="s">
        <v>2325</v>
      </c>
      <c r="C2164">
        <v>53.442999999999998</v>
      </c>
      <c r="D2164">
        <v>-1.393</v>
      </c>
      <c r="F2164">
        <v>2</v>
      </c>
    </row>
    <row r="2165" spans="1:6">
      <c r="A2165" t="s">
        <v>2354</v>
      </c>
      <c r="B2165" t="s">
        <v>2325</v>
      </c>
      <c r="C2165">
        <v>53.465000000000003</v>
      </c>
      <c r="D2165">
        <v>-1.347</v>
      </c>
      <c r="F2165">
        <v>2</v>
      </c>
    </row>
    <row r="2166" spans="1:6">
      <c r="A2166" t="s">
        <v>2355</v>
      </c>
      <c r="B2166" t="s">
        <v>2325</v>
      </c>
      <c r="C2166">
        <v>53.518000000000001</v>
      </c>
      <c r="D2166">
        <v>-1.329</v>
      </c>
      <c r="F2166">
        <v>2</v>
      </c>
    </row>
    <row r="2167" spans="1:6">
      <c r="A2167" t="s">
        <v>2356</v>
      </c>
      <c r="B2167" t="s">
        <v>2325</v>
      </c>
      <c r="C2167">
        <v>53.491</v>
      </c>
      <c r="D2167">
        <v>-1.298</v>
      </c>
      <c r="F2167">
        <v>2</v>
      </c>
    </row>
    <row r="2168" spans="1:6">
      <c r="A2168" t="s">
        <v>2357</v>
      </c>
      <c r="B2168" t="s">
        <v>2325</v>
      </c>
      <c r="C2168">
        <v>53.436</v>
      </c>
      <c r="D2168">
        <v>-1.32</v>
      </c>
      <c r="F2168">
        <v>2</v>
      </c>
    </row>
    <row r="2169" spans="1:6">
      <c r="A2169" t="s">
        <v>2358</v>
      </c>
      <c r="B2169" t="s">
        <v>2325</v>
      </c>
      <c r="C2169">
        <v>53.42</v>
      </c>
      <c r="D2169">
        <v>-1.242</v>
      </c>
      <c r="F2169">
        <v>2</v>
      </c>
    </row>
    <row r="2170" spans="1:6">
      <c r="A2170" t="s">
        <v>2359</v>
      </c>
      <c r="B2170" t="s">
        <v>2325</v>
      </c>
      <c r="C2170">
        <v>53.353999999999999</v>
      </c>
      <c r="D2170">
        <v>-1.4890000000000001</v>
      </c>
      <c r="F2170">
        <v>2</v>
      </c>
    </row>
    <row r="2171" spans="1:6">
      <c r="A2171" t="s">
        <v>2360</v>
      </c>
      <c r="B2171" t="s">
        <v>2325</v>
      </c>
      <c r="C2171">
        <v>53.540999999999997</v>
      </c>
      <c r="D2171">
        <v>-1.4730000000000001</v>
      </c>
      <c r="F2171">
        <v>2</v>
      </c>
    </row>
    <row r="2172" spans="1:6">
      <c r="A2172" t="s">
        <v>2361</v>
      </c>
      <c r="B2172" t="s">
        <v>2325</v>
      </c>
      <c r="C2172">
        <v>53.573</v>
      </c>
      <c r="D2172">
        <v>-1.456</v>
      </c>
      <c r="F2172">
        <v>2</v>
      </c>
    </row>
    <row r="2173" spans="1:6">
      <c r="A2173" t="s">
        <v>2362</v>
      </c>
      <c r="B2173" t="s">
        <v>2325</v>
      </c>
      <c r="C2173">
        <v>53.578000000000003</v>
      </c>
      <c r="D2173">
        <v>-1.391</v>
      </c>
      <c r="F2173">
        <v>2</v>
      </c>
    </row>
    <row r="2174" spans="1:6">
      <c r="A2174" t="s">
        <v>2363</v>
      </c>
      <c r="B2174" t="s">
        <v>2325</v>
      </c>
      <c r="C2174">
        <v>53.524000000000001</v>
      </c>
      <c r="D2174">
        <v>-1.393</v>
      </c>
      <c r="F2174">
        <v>2</v>
      </c>
    </row>
    <row r="2175" spans="1:6">
      <c r="A2175" t="s">
        <v>2364</v>
      </c>
      <c r="B2175" t="s">
        <v>2325</v>
      </c>
      <c r="C2175">
        <v>53.500999999999998</v>
      </c>
      <c r="D2175">
        <v>-1.4390000000000001</v>
      </c>
      <c r="F2175">
        <v>2</v>
      </c>
    </row>
    <row r="2176" spans="1:6">
      <c r="A2176" t="s">
        <v>2365</v>
      </c>
      <c r="B2176" t="s">
        <v>2325</v>
      </c>
      <c r="C2176">
        <v>53.561999999999998</v>
      </c>
      <c r="D2176">
        <v>-1.5189999999999999</v>
      </c>
      <c r="F2176">
        <v>2</v>
      </c>
    </row>
    <row r="2177" spans="1:6">
      <c r="A2177" t="s">
        <v>2366</v>
      </c>
      <c r="B2177" t="s">
        <v>2325</v>
      </c>
      <c r="C2177">
        <v>53.34</v>
      </c>
      <c r="D2177">
        <v>-1.476</v>
      </c>
      <c r="F2177">
        <v>2</v>
      </c>
    </row>
    <row r="2178" spans="1:6">
      <c r="A2178" t="s">
        <v>2367</v>
      </c>
      <c r="B2178" t="s">
        <v>2325</v>
      </c>
      <c r="C2178">
        <v>53.292000000000002</v>
      </c>
      <c r="D2178">
        <v>-1.1499999999999999</v>
      </c>
      <c r="F2178">
        <v>2</v>
      </c>
    </row>
    <row r="2179" spans="1:6">
      <c r="A2179" t="s">
        <v>2368</v>
      </c>
      <c r="B2179" t="s">
        <v>2325</v>
      </c>
      <c r="C2179">
        <v>53.338000000000001</v>
      </c>
      <c r="D2179">
        <v>-1.1220000000000001</v>
      </c>
      <c r="F2179">
        <v>2</v>
      </c>
    </row>
    <row r="2180" spans="1:6">
      <c r="A2180" t="s">
        <v>2369</v>
      </c>
      <c r="B2180" t="s">
        <v>2325</v>
      </c>
      <c r="C2180">
        <v>53.398000000000003</v>
      </c>
      <c r="D2180">
        <v>-1.417</v>
      </c>
      <c r="F2180">
        <v>2</v>
      </c>
    </row>
    <row r="2181" spans="1:6">
      <c r="A2181" t="s">
        <v>2370</v>
      </c>
      <c r="B2181" t="s">
        <v>2371</v>
      </c>
      <c r="C2181">
        <v>51.627000000000002</v>
      </c>
      <c r="D2181">
        <v>-3.9390000000000001</v>
      </c>
      <c r="F2181">
        <v>10</v>
      </c>
    </row>
    <row r="2182" spans="1:6">
      <c r="A2182" t="s">
        <v>2372</v>
      </c>
      <c r="B2182" t="s">
        <v>2371</v>
      </c>
      <c r="C2182">
        <v>51.686999999999998</v>
      </c>
      <c r="D2182">
        <v>-3.7989999999999999</v>
      </c>
      <c r="F2182">
        <v>10</v>
      </c>
    </row>
    <row r="2183" spans="1:6">
      <c r="A2183" t="s">
        <v>2373</v>
      </c>
      <c r="B2183" t="s">
        <v>2371</v>
      </c>
      <c r="C2183">
        <v>51.673999999999999</v>
      </c>
      <c r="D2183">
        <v>-3.7610000000000001</v>
      </c>
      <c r="F2183">
        <v>10</v>
      </c>
    </row>
    <row r="2184" spans="1:6">
      <c r="A2184" t="s">
        <v>2374</v>
      </c>
      <c r="B2184" t="s">
        <v>2371</v>
      </c>
      <c r="C2184">
        <v>51.606999999999999</v>
      </c>
      <c r="D2184">
        <v>-3.794</v>
      </c>
      <c r="F2184">
        <v>10</v>
      </c>
    </row>
    <row r="2185" spans="1:6">
      <c r="A2185" t="s">
        <v>2375</v>
      </c>
      <c r="B2185" t="s">
        <v>2371</v>
      </c>
      <c r="C2185">
        <v>51.606000000000002</v>
      </c>
      <c r="D2185">
        <v>-3.7250000000000001</v>
      </c>
      <c r="F2185">
        <v>10</v>
      </c>
    </row>
    <row r="2186" spans="1:6">
      <c r="A2186" t="s">
        <v>2376</v>
      </c>
      <c r="B2186" t="s">
        <v>2371</v>
      </c>
      <c r="C2186">
        <v>51.732999999999997</v>
      </c>
      <c r="D2186">
        <v>-4.1070000000000002</v>
      </c>
      <c r="F2186">
        <v>10</v>
      </c>
    </row>
    <row r="2187" spans="1:6">
      <c r="A2187" t="s">
        <v>2377</v>
      </c>
      <c r="B2187" t="s">
        <v>2371</v>
      </c>
      <c r="C2187">
        <v>51.7</v>
      </c>
      <c r="D2187">
        <v>-4.1669999999999998</v>
      </c>
      <c r="F2187">
        <v>10</v>
      </c>
    </row>
    <row r="2188" spans="1:6">
      <c r="A2188" t="s">
        <v>2378</v>
      </c>
      <c r="B2188" t="s">
        <v>2371</v>
      </c>
      <c r="C2188">
        <v>51.689</v>
      </c>
      <c r="D2188">
        <v>-4.2549999999999999</v>
      </c>
      <c r="F2188">
        <v>10</v>
      </c>
    </row>
    <row r="2189" spans="1:6">
      <c r="A2189" t="s">
        <v>2379</v>
      </c>
      <c r="B2189" t="s">
        <v>2371</v>
      </c>
      <c r="C2189">
        <v>51.758000000000003</v>
      </c>
      <c r="D2189">
        <v>-4.2859999999999996</v>
      </c>
      <c r="F2189">
        <v>10</v>
      </c>
    </row>
    <row r="2190" spans="1:6">
      <c r="A2190" t="s">
        <v>2380</v>
      </c>
      <c r="B2190" t="s">
        <v>2371</v>
      </c>
      <c r="C2190">
        <v>51.798000000000002</v>
      </c>
      <c r="D2190">
        <v>-3.9580000000000002</v>
      </c>
      <c r="F2190">
        <v>10</v>
      </c>
    </row>
    <row r="2191" spans="1:6">
      <c r="A2191" t="s">
        <v>2381</v>
      </c>
      <c r="B2191" t="s">
        <v>2371</v>
      </c>
      <c r="C2191">
        <v>51.951999999999998</v>
      </c>
      <c r="D2191">
        <v>-3.948</v>
      </c>
      <c r="F2191">
        <v>10</v>
      </c>
    </row>
    <row r="2192" spans="1:6">
      <c r="A2192" t="s">
        <v>2382</v>
      </c>
      <c r="B2192" t="s">
        <v>2371</v>
      </c>
      <c r="C2192">
        <v>51.62</v>
      </c>
      <c r="D2192">
        <v>-3.9940000000000002</v>
      </c>
      <c r="F2192">
        <v>10</v>
      </c>
    </row>
    <row r="2193" spans="1:6">
      <c r="A2193" t="s">
        <v>2383</v>
      </c>
      <c r="B2193" t="s">
        <v>2371</v>
      </c>
      <c r="C2193">
        <v>52.01</v>
      </c>
      <c r="D2193">
        <v>-3.786</v>
      </c>
      <c r="F2193">
        <v>10</v>
      </c>
    </row>
    <row r="2194" spans="1:6">
      <c r="A2194" t="s">
        <v>2384</v>
      </c>
      <c r="B2194" t="s">
        <v>2371</v>
      </c>
      <c r="C2194">
        <v>51.58</v>
      </c>
      <c r="D2194">
        <v>-4.0510000000000002</v>
      </c>
      <c r="F2194">
        <v>10</v>
      </c>
    </row>
    <row r="2195" spans="1:6">
      <c r="A2195" t="s">
        <v>2385</v>
      </c>
      <c r="B2195" t="s">
        <v>2371</v>
      </c>
      <c r="C2195">
        <v>51.856000000000002</v>
      </c>
      <c r="D2195">
        <v>-4.3070000000000004</v>
      </c>
      <c r="F2195">
        <v>10</v>
      </c>
    </row>
    <row r="2196" spans="1:6">
      <c r="A2196" t="s">
        <v>2386</v>
      </c>
      <c r="B2196" t="s">
        <v>2371</v>
      </c>
      <c r="C2196">
        <v>51.886000000000003</v>
      </c>
      <c r="D2196">
        <v>-4.1710000000000003</v>
      </c>
      <c r="F2196">
        <v>10</v>
      </c>
    </row>
    <row r="2197" spans="1:6">
      <c r="A2197" t="s">
        <v>2387</v>
      </c>
      <c r="B2197" t="s">
        <v>2371</v>
      </c>
      <c r="C2197">
        <v>51.85</v>
      </c>
      <c r="D2197">
        <v>-4.4359999999999999</v>
      </c>
      <c r="F2197">
        <v>10</v>
      </c>
    </row>
    <row r="2198" spans="1:6">
      <c r="A2198" t="s">
        <v>2388</v>
      </c>
      <c r="B2198" t="s">
        <v>2371</v>
      </c>
      <c r="C2198">
        <v>51.853000000000002</v>
      </c>
      <c r="D2198">
        <v>-4.6189999999999998</v>
      </c>
      <c r="F2198">
        <v>11</v>
      </c>
    </row>
    <row r="2199" spans="1:6">
      <c r="A2199" t="s">
        <v>2389</v>
      </c>
      <c r="B2199" t="s">
        <v>2371</v>
      </c>
      <c r="C2199">
        <v>51.972999999999999</v>
      </c>
      <c r="D2199">
        <v>-4.5599999999999996</v>
      </c>
      <c r="F2199">
        <v>11</v>
      </c>
    </row>
    <row r="2200" spans="1:6">
      <c r="A2200" t="s">
        <v>2390</v>
      </c>
      <c r="B2200" t="s">
        <v>2371</v>
      </c>
      <c r="C2200">
        <v>51.957999999999998</v>
      </c>
      <c r="D2200">
        <v>-4.6070000000000002</v>
      </c>
      <c r="F2200">
        <v>11</v>
      </c>
    </row>
    <row r="2201" spans="1:6">
      <c r="A2201" t="s">
        <v>2391</v>
      </c>
      <c r="B2201" t="s">
        <v>2371</v>
      </c>
      <c r="C2201">
        <v>52.017000000000003</v>
      </c>
      <c r="D2201">
        <v>-4.5919999999999996</v>
      </c>
      <c r="F2201">
        <v>11</v>
      </c>
    </row>
    <row r="2202" spans="1:6">
      <c r="A2202" t="s">
        <v>2392</v>
      </c>
      <c r="B2202" t="s">
        <v>2371</v>
      </c>
      <c r="C2202">
        <v>52.04</v>
      </c>
      <c r="D2202">
        <v>-4.4740000000000002</v>
      </c>
      <c r="F2202">
        <v>11</v>
      </c>
    </row>
    <row r="2203" spans="1:6">
      <c r="A2203" t="s">
        <v>2393</v>
      </c>
      <c r="B2203" t="s">
        <v>2371</v>
      </c>
      <c r="C2203">
        <v>52.02</v>
      </c>
      <c r="D2203">
        <v>-4.2409999999999997</v>
      </c>
      <c r="F2203">
        <v>10</v>
      </c>
    </row>
    <row r="2204" spans="1:6">
      <c r="A2204" t="s">
        <v>2394</v>
      </c>
      <c r="B2204" t="s">
        <v>2371</v>
      </c>
      <c r="C2204">
        <v>51.670999999999999</v>
      </c>
      <c r="D2204">
        <v>-4.048</v>
      </c>
      <c r="F2204">
        <v>10</v>
      </c>
    </row>
    <row r="2205" spans="1:6">
      <c r="A2205" t="s">
        <v>2395</v>
      </c>
      <c r="B2205" t="s">
        <v>2371</v>
      </c>
      <c r="C2205">
        <v>52.084000000000003</v>
      </c>
      <c r="D2205">
        <v>-4.1740000000000004</v>
      </c>
      <c r="F2205">
        <v>11</v>
      </c>
    </row>
    <row r="2206" spans="1:6">
      <c r="A2206" t="s">
        <v>2396</v>
      </c>
      <c r="B2206" t="s">
        <v>2371</v>
      </c>
      <c r="C2206">
        <v>51.997</v>
      </c>
      <c r="D2206">
        <v>-4.7060000000000004</v>
      </c>
      <c r="F2206">
        <v>11</v>
      </c>
    </row>
    <row r="2207" spans="1:6">
      <c r="A2207" t="s">
        <v>2397</v>
      </c>
      <c r="B2207" t="s">
        <v>2371</v>
      </c>
      <c r="C2207">
        <v>52.015000000000001</v>
      </c>
      <c r="D2207">
        <v>-4.8520000000000003</v>
      </c>
      <c r="F2207">
        <v>11</v>
      </c>
    </row>
    <row r="2208" spans="1:6">
      <c r="A2208" t="s">
        <v>2398</v>
      </c>
      <c r="B2208" t="s">
        <v>2371</v>
      </c>
      <c r="C2208">
        <v>52.085999999999999</v>
      </c>
      <c r="D2208">
        <v>-4.6289999999999996</v>
      </c>
      <c r="F2208">
        <v>11</v>
      </c>
    </row>
    <row r="2209" spans="1:6">
      <c r="A2209" t="s">
        <v>2399</v>
      </c>
      <c r="B2209" t="s">
        <v>2371</v>
      </c>
      <c r="C2209">
        <v>52.085999999999999</v>
      </c>
      <c r="D2209">
        <v>-4.3710000000000004</v>
      </c>
      <c r="F2209">
        <v>11</v>
      </c>
    </row>
    <row r="2210" spans="1:6">
      <c r="A2210" t="s">
        <v>2400</v>
      </c>
      <c r="B2210" t="s">
        <v>2371</v>
      </c>
      <c r="C2210">
        <v>52.207999999999998</v>
      </c>
      <c r="D2210">
        <v>-4.3579999999999997</v>
      </c>
      <c r="F2210">
        <v>11</v>
      </c>
    </row>
    <row r="2211" spans="1:6">
      <c r="A2211" t="s">
        <v>2401</v>
      </c>
      <c r="B2211" t="s">
        <v>2371</v>
      </c>
      <c r="C2211">
        <v>52.232999999999997</v>
      </c>
      <c r="D2211">
        <v>-4.2489999999999997</v>
      </c>
      <c r="F2211">
        <v>11</v>
      </c>
    </row>
    <row r="2212" spans="1:6">
      <c r="A2212" t="s">
        <v>2402</v>
      </c>
      <c r="B2212" t="s">
        <v>2371</v>
      </c>
      <c r="C2212">
        <v>52.191000000000003</v>
      </c>
      <c r="D2212">
        <v>-4.2949999999999999</v>
      </c>
      <c r="F2212">
        <v>11</v>
      </c>
    </row>
    <row r="2213" spans="1:6">
      <c r="A2213" t="s">
        <v>2403</v>
      </c>
      <c r="B2213" t="s">
        <v>2371</v>
      </c>
      <c r="C2213">
        <v>52.143999999999998</v>
      </c>
      <c r="D2213">
        <v>-4.1109999999999998</v>
      </c>
      <c r="F2213">
        <v>11</v>
      </c>
    </row>
    <row r="2214" spans="1:6">
      <c r="A2214" t="s">
        <v>2404</v>
      </c>
      <c r="B2214" t="s">
        <v>2371</v>
      </c>
      <c r="C2214">
        <v>51.649000000000001</v>
      </c>
      <c r="D2214">
        <v>-3.9689999999999999</v>
      </c>
      <c r="F2214">
        <v>11</v>
      </c>
    </row>
    <row r="2215" spans="1:6">
      <c r="A2215" t="s">
        <v>2405</v>
      </c>
      <c r="B2215" t="s">
        <v>2371</v>
      </c>
      <c r="C2215">
        <v>51.674999999999997</v>
      </c>
      <c r="D2215">
        <v>-3.9209999999999998</v>
      </c>
      <c r="F2215">
        <v>10</v>
      </c>
    </row>
    <row r="2216" spans="1:6">
      <c r="A2216" t="s">
        <v>2406</v>
      </c>
      <c r="B2216" t="s">
        <v>2371</v>
      </c>
      <c r="C2216">
        <v>51.8</v>
      </c>
      <c r="D2216">
        <v>-4.9729999999999999</v>
      </c>
      <c r="F2216">
        <v>11</v>
      </c>
    </row>
    <row r="2217" spans="1:6">
      <c r="A2217" t="s">
        <v>2407</v>
      </c>
      <c r="B2217" t="s">
        <v>2371</v>
      </c>
      <c r="C2217">
        <v>51.841000000000001</v>
      </c>
      <c r="D2217">
        <v>-5.0629999999999997</v>
      </c>
      <c r="F2217">
        <v>11</v>
      </c>
    </row>
    <row r="2218" spans="1:6">
      <c r="A2218" t="s">
        <v>2408</v>
      </c>
      <c r="B2218" t="s">
        <v>2371</v>
      </c>
      <c r="C2218">
        <v>51.874000000000002</v>
      </c>
      <c r="D2218">
        <v>-4.8540000000000001</v>
      </c>
      <c r="F2218">
        <v>11</v>
      </c>
    </row>
    <row r="2219" spans="1:6">
      <c r="A2219" t="s">
        <v>2409</v>
      </c>
      <c r="B2219" t="s">
        <v>2371</v>
      </c>
      <c r="C2219">
        <v>52.000999999999998</v>
      </c>
      <c r="D2219">
        <v>-5.0110000000000001</v>
      </c>
      <c r="F2219">
        <v>11</v>
      </c>
    </row>
    <row r="2220" spans="1:6">
      <c r="A2220" t="s">
        <v>2410</v>
      </c>
      <c r="B2220" t="s">
        <v>2371</v>
      </c>
      <c r="C2220">
        <v>51.988</v>
      </c>
      <c r="D2220">
        <v>-4.968</v>
      </c>
      <c r="F2220">
        <v>11</v>
      </c>
    </row>
    <row r="2221" spans="1:6">
      <c r="A2221" t="s">
        <v>2411</v>
      </c>
      <c r="B2221" t="s">
        <v>2371</v>
      </c>
      <c r="C2221">
        <v>51.881</v>
      </c>
      <c r="D2221">
        <v>-4.7439999999999998</v>
      </c>
      <c r="F2221">
        <v>11</v>
      </c>
    </row>
    <row r="2222" spans="1:6">
      <c r="A2222" t="s">
        <v>2412</v>
      </c>
      <c r="B2222" t="s">
        <v>2371</v>
      </c>
      <c r="C2222">
        <v>51.781999999999996</v>
      </c>
      <c r="D2222">
        <v>-4.7320000000000002</v>
      </c>
      <c r="F2222">
        <v>11</v>
      </c>
    </row>
    <row r="2223" spans="1:6">
      <c r="A2223" t="s">
        <v>2413</v>
      </c>
      <c r="B2223" t="s">
        <v>2371</v>
      </c>
      <c r="C2223">
        <v>51.728999999999999</v>
      </c>
      <c r="D2223">
        <v>-4.7670000000000003</v>
      </c>
      <c r="F2223">
        <v>11</v>
      </c>
    </row>
    <row r="2224" spans="1:6">
      <c r="A2224" t="s">
        <v>2414</v>
      </c>
      <c r="B2224" t="s">
        <v>2371</v>
      </c>
      <c r="C2224">
        <v>51.71</v>
      </c>
      <c r="D2224">
        <v>-4.7050000000000001</v>
      </c>
      <c r="F2224">
        <v>11</v>
      </c>
    </row>
    <row r="2225" spans="1:6">
      <c r="A2225" t="s">
        <v>2415</v>
      </c>
      <c r="B2225" t="s">
        <v>2371</v>
      </c>
      <c r="C2225">
        <v>51.661999999999999</v>
      </c>
      <c r="D2225">
        <v>-3.89</v>
      </c>
      <c r="F2225">
        <v>10</v>
      </c>
    </row>
    <row r="2226" spans="1:6">
      <c r="A2226" t="s">
        <v>2416</v>
      </c>
      <c r="B2226" t="s">
        <v>2371</v>
      </c>
      <c r="C2226">
        <v>51.671999999999997</v>
      </c>
      <c r="D2226">
        <v>-4.7380000000000004</v>
      </c>
      <c r="F2226">
        <v>11</v>
      </c>
    </row>
    <row r="2227" spans="1:6">
      <c r="A2227" t="s">
        <v>2417</v>
      </c>
      <c r="B2227" t="s">
        <v>2371</v>
      </c>
      <c r="C2227">
        <v>51.667000000000002</v>
      </c>
      <c r="D2227">
        <v>-4.9290000000000003</v>
      </c>
      <c r="F2227">
        <v>11</v>
      </c>
    </row>
    <row r="2228" spans="1:6">
      <c r="A2228" t="s">
        <v>2418</v>
      </c>
      <c r="B2228" t="s">
        <v>2371</v>
      </c>
      <c r="C2228">
        <v>51.692</v>
      </c>
      <c r="D2228">
        <v>-4.9340000000000002</v>
      </c>
      <c r="F2228">
        <v>11</v>
      </c>
    </row>
    <row r="2229" spans="1:6">
      <c r="A2229" t="s">
        <v>2419</v>
      </c>
      <c r="B2229" t="s">
        <v>2371</v>
      </c>
      <c r="C2229">
        <v>51.716999999999999</v>
      </c>
      <c r="D2229">
        <v>-5.0119999999999996</v>
      </c>
      <c r="F2229">
        <v>11</v>
      </c>
    </row>
    <row r="2230" spans="1:6">
      <c r="A2230" t="s">
        <v>2420</v>
      </c>
      <c r="B2230" t="s">
        <v>2371</v>
      </c>
      <c r="C2230">
        <v>51.720999999999997</v>
      </c>
      <c r="D2230">
        <v>-3.847</v>
      </c>
      <c r="F2230">
        <v>10</v>
      </c>
    </row>
    <row r="2231" spans="1:6">
      <c r="A2231" t="s">
        <v>2421</v>
      </c>
      <c r="B2231" t="s">
        <v>2371</v>
      </c>
      <c r="C2231">
        <v>51.780999999999999</v>
      </c>
      <c r="D2231">
        <v>-3.7669999999999999</v>
      </c>
      <c r="F2231">
        <v>10</v>
      </c>
    </row>
    <row r="2232" spans="1:6">
      <c r="A2232" t="s">
        <v>2422</v>
      </c>
      <c r="B2232" t="s">
        <v>872</v>
      </c>
      <c r="C2232">
        <v>51.497999999999998</v>
      </c>
      <c r="D2232">
        <v>-8.8999999999999996E-2</v>
      </c>
      <c r="F2232">
        <v>8</v>
      </c>
    </row>
    <row r="2233" spans="1:6">
      <c r="A2233" t="s">
        <v>2423</v>
      </c>
      <c r="B2233" t="s">
        <v>872</v>
      </c>
      <c r="C2233">
        <v>51.481000000000002</v>
      </c>
      <c r="D2233">
        <v>-1E-3</v>
      </c>
      <c r="F2233">
        <v>7</v>
      </c>
    </row>
    <row r="2234" spans="1:6">
      <c r="A2234" t="s">
        <v>2424</v>
      </c>
      <c r="B2234" t="s">
        <v>872</v>
      </c>
      <c r="C2234">
        <v>51.488999999999997</v>
      </c>
      <c r="D2234">
        <v>-0.109</v>
      </c>
      <c r="F2234">
        <v>8</v>
      </c>
    </row>
    <row r="2235" spans="1:6">
      <c r="A2235" t="s">
        <v>2425</v>
      </c>
      <c r="B2235" t="s">
        <v>872</v>
      </c>
      <c r="C2235">
        <v>51.445</v>
      </c>
      <c r="D2235">
        <v>2.5000000000000001E-2</v>
      </c>
      <c r="F2235">
        <v>7</v>
      </c>
    </row>
    <row r="2236" spans="1:6">
      <c r="A2236" t="s">
        <v>2426</v>
      </c>
      <c r="B2236" t="s">
        <v>872</v>
      </c>
      <c r="C2236">
        <v>51.459000000000003</v>
      </c>
      <c r="D2236">
        <v>-8.0000000000000002E-3</v>
      </c>
      <c r="F2236">
        <v>7</v>
      </c>
    </row>
    <row r="2237" spans="1:6">
      <c r="A2237" t="s">
        <v>2427</v>
      </c>
      <c r="B2237" t="s">
        <v>872</v>
      </c>
      <c r="C2237">
        <v>51.475000000000001</v>
      </c>
      <c r="D2237">
        <v>-4.1000000000000002E-2</v>
      </c>
      <c r="F2237">
        <v>7</v>
      </c>
    </row>
    <row r="2238" spans="1:6">
      <c r="A2238" t="s">
        <v>2428</v>
      </c>
      <c r="B2238" t="s">
        <v>872</v>
      </c>
      <c r="C2238">
        <v>51.472000000000001</v>
      </c>
      <c r="D2238">
        <v>-6.4000000000000001E-2</v>
      </c>
      <c r="F2238">
        <v>7</v>
      </c>
    </row>
    <row r="2239" spans="1:6">
      <c r="A2239" t="s">
        <v>2429</v>
      </c>
      <c r="B2239" t="s">
        <v>872</v>
      </c>
      <c r="C2239">
        <v>51.496000000000002</v>
      </c>
      <c r="D2239">
        <v>-5.1999999999999998E-2</v>
      </c>
      <c r="F2239">
        <v>7</v>
      </c>
    </row>
    <row r="2240" spans="1:6">
      <c r="A2240" t="s">
        <v>2430</v>
      </c>
      <c r="B2240" t="s">
        <v>872</v>
      </c>
      <c r="C2240">
        <v>51.488</v>
      </c>
      <c r="D2240">
        <v>-9.1999999999999998E-2</v>
      </c>
      <c r="F2240">
        <v>7</v>
      </c>
    </row>
    <row r="2241" spans="1:6">
      <c r="A2241" t="s">
        <v>2431</v>
      </c>
      <c r="B2241" t="s">
        <v>872</v>
      </c>
      <c r="C2241">
        <v>51.484000000000002</v>
      </c>
      <c r="D2241">
        <v>7.3999999999999996E-2</v>
      </c>
      <c r="F2241">
        <v>7</v>
      </c>
    </row>
    <row r="2242" spans="1:6">
      <c r="A2242" t="s">
        <v>2432</v>
      </c>
      <c r="B2242" t="s">
        <v>872</v>
      </c>
      <c r="C2242">
        <v>51.417999999999999</v>
      </c>
      <c r="D2242">
        <v>-8.4000000000000005E-2</v>
      </c>
      <c r="F2242">
        <v>7</v>
      </c>
    </row>
    <row r="2243" spans="1:6">
      <c r="A2243" t="s">
        <v>2433</v>
      </c>
      <c r="B2243" t="s">
        <v>872</v>
      </c>
      <c r="C2243">
        <v>51.488999999999997</v>
      </c>
      <c r="D2243">
        <v>0.11700000000000001</v>
      </c>
      <c r="F2243">
        <v>7</v>
      </c>
    </row>
    <row r="2244" spans="1:6">
      <c r="A2244" t="s">
        <v>2434</v>
      </c>
      <c r="B2244" t="s">
        <v>872</v>
      </c>
      <c r="C2244">
        <v>51.411999999999999</v>
      </c>
      <c r="D2244">
        <v>-5.7000000000000002E-2</v>
      </c>
      <c r="F2244">
        <v>7</v>
      </c>
    </row>
    <row r="2245" spans="1:6">
      <c r="A2245" t="s">
        <v>2435</v>
      </c>
      <c r="B2245" t="s">
        <v>872</v>
      </c>
      <c r="C2245">
        <v>51.438000000000002</v>
      </c>
      <c r="D2245">
        <v>-8.6999999999999994E-2</v>
      </c>
      <c r="F2245">
        <v>7</v>
      </c>
    </row>
    <row r="2246" spans="1:6">
      <c r="A2246" t="s">
        <v>2436</v>
      </c>
      <c r="B2246" t="s">
        <v>872</v>
      </c>
      <c r="C2246">
        <v>51.454000000000001</v>
      </c>
      <c r="D2246">
        <v>-7.0999999999999994E-2</v>
      </c>
      <c r="F2246">
        <v>7</v>
      </c>
    </row>
    <row r="2247" spans="1:6">
      <c r="A2247" t="s">
        <v>2437</v>
      </c>
      <c r="B2247" t="s">
        <v>872</v>
      </c>
      <c r="C2247">
        <v>51.44</v>
      </c>
      <c r="D2247">
        <v>-4.8000000000000001E-2</v>
      </c>
      <c r="F2247">
        <v>7</v>
      </c>
    </row>
    <row r="2248" spans="1:6">
      <c r="A2248" t="s">
        <v>2438</v>
      </c>
      <c r="B2248" t="s">
        <v>872</v>
      </c>
      <c r="C2248">
        <v>51.454000000000001</v>
      </c>
      <c r="D2248">
        <v>-9.9000000000000005E-2</v>
      </c>
      <c r="F2248">
        <v>7</v>
      </c>
    </row>
    <row r="2249" spans="1:6">
      <c r="A2249" t="s">
        <v>2439</v>
      </c>
      <c r="B2249" t="s">
        <v>872</v>
      </c>
      <c r="C2249">
        <v>51.396999999999998</v>
      </c>
      <c r="D2249">
        <v>-7.4999999999999997E-2</v>
      </c>
      <c r="F2249">
        <v>7</v>
      </c>
    </row>
    <row r="2250" spans="1:6">
      <c r="A2250" t="s">
        <v>2440</v>
      </c>
      <c r="B2250" t="s">
        <v>872</v>
      </c>
      <c r="C2250">
        <v>51.427</v>
      </c>
      <c r="D2250">
        <v>-5.2999999999999999E-2</v>
      </c>
      <c r="F2250">
        <v>7</v>
      </c>
    </row>
    <row r="2251" spans="1:6">
      <c r="A2251" t="s">
        <v>2441</v>
      </c>
      <c r="B2251" t="s">
        <v>872</v>
      </c>
      <c r="C2251">
        <v>51.43</v>
      </c>
      <c r="D2251">
        <v>-0.1</v>
      </c>
      <c r="F2251">
        <v>7</v>
      </c>
    </row>
    <row r="2252" spans="1:6">
      <c r="A2252" t="s">
        <v>2442</v>
      </c>
      <c r="B2252" t="s">
        <v>872</v>
      </c>
      <c r="C2252">
        <v>51.502000000000002</v>
      </c>
      <c r="D2252">
        <v>0.109</v>
      </c>
      <c r="F2252">
        <v>7</v>
      </c>
    </row>
    <row r="2253" spans="1:6">
      <c r="A2253" t="s">
        <v>2443</v>
      </c>
      <c r="B2253" t="s">
        <v>872</v>
      </c>
      <c r="C2253">
        <v>51.469000000000001</v>
      </c>
      <c r="D2253">
        <v>0.02</v>
      </c>
      <c r="F2253">
        <v>7</v>
      </c>
    </row>
    <row r="2254" spans="1:6">
      <c r="A2254" t="s">
        <v>2444</v>
      </c>
      <c r="B2254" t="s">
        <v>872</v>
      </c>
      <c r="C2254">
        <v>51.460999999999999</v>
      </c>
      <c r="D2254">
        <v>-3.3000000000000002E-2</v>
      </c>
      <c r="F2254">
        <v>7</v>
      </c>
    </row>
    <row r="2255" spans="1:6">
      <c r="A2255" t="s">
        <v>2445</v>
      </c>
      <c r="B2255" t="s">
        <v>872</v>
      </c>
      <c r="C2255">
        <v>51.472999999999999</v>
      </c>
      <c r="D2255">
        <v>-9.0999999999999998E-2</v>
      </c>
      <c r="F2255">
        <v>7</v>
      </c>
    </row>
    <row r="2256" spans="1:6">
      <c r="A2256" t="s">
        <v>2446</v>
      </c>
      <c r="B2256" t="s">
        <v>872</v>
      </c>
      <c r="C2256">
        <v>51.438000000000002</v>
      </c>
      <c r="D2256">
        <v>-1.4999999999999999E-2</v>
      </c>
      <c r="F2256">
        <v>7</v>
      </c>
    </row>
    <row r="2257" spans="1:6">
      <c r="A2257" t="s">
        <v>2447</v>
      </c>
      <c r="B2257" t="s">
        <v>872</v>
      </c>
      <c r="C2257">
        <v>51.484000000000002</v>
      </c>
      <c r="D2257">
        <v>3.5999999999999997E-2</v>
      </c>
      <c r="F2257">
        <v>7</v>
      </c>
    </row>
    <row r="2258" spans="1:6">
      <c r="A2258" t="s">
        <v>2448</v>
      </c>
      <c r="B2258" t="s">
        <v>872</v>
      </c>
      <c r="C2258">
        <v>51.481000000000002</v>
      </c>
      <c r="D2258">
        <v>-2.8000000000000001E-2</v>
      </c>
      <c r="F2258">
        <v>7</v>
      </c>
    </row>
    <row r="2259" spans="1:6">
      <c r="A2259" t="s">
        <v>2449</v>
      </c>
      <c r="B2259" t="s">
        <v>872</v>
      </c>
      <c r="C2259">
        <v>51.445</v>
      </c>
      <c r="D2259">
        <v>5.7000000000000002E-2</v>
      </c>
      <c r="F2259">
        <v>7</v>
      </c>
    </row>
    <row r="2260" spans="1:6">
      <c r="A2260" t="s">
        <v>2450</v>
      </c>
      <c r="B2260" t="s">
        <v>2451</v>
      </c>
      <c r="C2260">
        <v>51.911000000000001</v>
      </c>
      <c r="D2260">
        <v>-0.19500000000000001</v>
      </c>
      <c r="F2260">
        <v>2</v>
      </c>
    </row>
    <row r="2261" spans="1:6">
      <c r="A2261" t="s">
        <v>2452</v>
      </c>
      <c r="B2261" t="s">
        <v>2451</v>
      </c>
      <c r="C2261">
        <v>51.844999999999999</v>
      </c>
      <c r="D2261">
        <v>7.1999999999999995E-2</v>
      </c>
      <c r="F2261">
        <v>2</v>
      </c>
    </row>
    <row r="2262" spans="1:6">
      <c r="A2262" t="s">
        <v>2453</v>
      </c>
      <c r="B2262" t="s">
        <v>2451</v>
      </c>
      <c r="C2262">
        <v>51.881</v>
      </c>
      <c r="D2262">
        <v>3.2000000000000001E-2</v>
      </c>
      <c r="F2262">
        <v>2</v>
      </c>
    </row>
    <row r="2263" spans="1:6">
      <c r="A2263" t="s">
        <v>2454</v>
      </c>
      <c r="B2263" t="s">
        <v>2451</v>
      </c>
      <c r="C2263">
        <v>51.813000000000002</v>
      </c>
      <c r="D2263">
        <v>-1.6E-2</v>
      </c>
      <c r="F2263">
        <v>2</v>
      </c>
    </row>
    <row r="2264" spans="1:6">
      <c r="A2264" t="s">
        <v>2455</v>
      </c>
      <c r="B2264" t="s">
        <v>2451</v>
      </c>
      <c r="C2264">
        <v>51.786999999999999</v>
      </c>
      <c r="D2264">
        <v>-6.9000000000000006E-2</v>
      </c>
      <c r="F2264">
        <v>2</v>
      </c>
    </row>
    <row r="2265" spans="1:6">
      <c r="A2265" t="s">
        <v>2456</v>
      </c>
      <c r="B2265" t="s">
        <v>2451</v>
      </c>
      <c r="C2265">
        <v>51.807000000000002</v>
      </c>
      <c r="D2265">
        <v>-9.0999999999999998E-2</v>
      </c>
      <c r="F2265">
        <v>2</v>
      </c>
    </row>
    <row r="2266" spans="1:6">
      <c r="A2266" t="s">
        <v>2457</v>
      </c>
      <c r="B2266" t="s">
        <v>2451</v>
      </c>
      <c r="C2266">
        <v>52.012999999999998</v>
      </c>
      <c r="D2266">
        <v>-0.26200000000000001</v>
      </c>
      <c r="F2266">
        <v>2</v>
      </c>
    </row>
    <row r="2267" spans="1:6">
      <c r="A2267" t="s">
        <v>2458</v>
      </c>
      <c r="B2267" t="s">
        <v>2451</v>
      </c>
      <c r="C2267">
        <v>52.015000000000001</v>
      </c>
      <c r="D2267">
        <v>-0.29599999999999999</v>
      </c>
      <c r="F2267">
        <v>2</v>
      </c>
    </row>
    <row r="2268" spans="1:6">
      <c r="A2268" t="s">
        <v>2459</v>
      </c>
      <c r="B2268" t="s">
        <v>2451</v>
      </c>
      <c r="C2268">
        <v>52.033999999999999</v>
      </c>
      <c r="D2268">
        <v>-0.33</v>
      </c>
      <c r="F2268">
        <v>2</v>
      </c>
    </row>
    <row r="2269" spans="1:6">
      <c r="A2269" t="s">
        <v>2460</v>
      </c>
      <c r="B2269" t="s">
        <v>2451</v>
      </c>
      <c r="C2269">
        <v>52.082000000000001</v>
      </c>
      <c r="D2269">
        <v>-0.26600000000000001</v>
      </c>
      <c r="F2269">
        <v>2</v>
      </c>
    </row>
    <row r="2270" spans="1:6">
      <c r="A2270" t="s">
        <v>2461</v>
      </c>
      <c r="B2270" t="s">
        <v>2451</v>
      </c>
      <c r="C2270">
        <v>52.139000000000003</v>
      </c>
      <c r="D2270">
        <v>-0.24099999999999999</v>
      </c>
      <c r="F2270">
        <v>2</v>
      </c>
    </row>
    <row r="2271" spans="1:6">
      <c r="A2271" t="s">
        <v>2462</v>
      </c>
      <c r="B2271" t="s">
        <v>2451</v>
      </c>
      <c r="C2271">
        <v>51.896000000000001</v>
      </c>
      <c r="D2271">
        <v>-0.16500000000000001</v>
      </c>
      <c r="F2271">
        <v>2</v>
      </c>
    </row>
    <row r="2272" spans="1:6">
      <c r="A2272" t="s">
        <v>2463</v>
      </c>
      <c r="B2272" t="s">
        <v>2451</v>
      </c>
      <c r="C2272">
        <v>51.86</v>
      </c>
      <c r="D2272">
        <v>-0.18099999999999999</v>
      </c>
      <c r="F2272">
        <v>2</v>
      </c>
    </row>
    <row r="2273" spans="1:6">
      <c r="A2273" t="s">
        <v>2464</v>
      </c>
      <c r="B2273" t="s">
        <v>2451</v>
      </c>
      <c r="C2273">
        <v>51.920999999999999</v>
      </c>
      <c r="D2273">
        <v>-0.25900000000000001</v>
      </c>
      <c r="F2273">
        <v>2</v>
      </c>
    </row>
    <row r="2274" spans="1:6">
      <c r="A2274" t="s">
        <v>2465</v>
      </c>
      <c r="B2274" t="s">
        <v>2451</v>
      </c>
      <c r="C2274">
        <v>51.966999999999999</v>
      </c>
      <c r="D2274">
        <v>-0.28599999999999998</v>
      </c>
      <c r="F2274">
        <v>2</v>
      </c>
    </row>
    <row r="2275" spans="1:6">
      <c r="A2275" t="s">
        <v>2466</v>
      </c>
      <c r="B2275" t="s">
        <v>2451</v>
      </c>
      <c r="C2275">
        <v>51.978999999999999</v>
      </c>
      <c r="D2275">
        <v>-0.221</v>
      </c>
      <c r="F2275">
        <v>2</v>
      </c>
    </row>
    <row r="2276" spans="1:6">
      <c r="A2276" t="s">
        <v>2467</v>
      </c>
      <c r="B2276" t="s">
        <v>2451</v>
      </c>
      <c r="C2276">
        <v>52.003999999999998</v>
      </c>
      <c r="D2276">
        <v>-0.17399999999999999</v>
      </c>
      <c r="F2276">
        <v>2</v>
      </c>
    </row>
    <row r="2277" spans="1:6">
      <c r="A2277" t="s">
        <v>2468</v>
      </c>
      <c r="B2277" t="s">
        <v>2451</v>
      </c>
      <c r="C2277">
        <v>52.064</v>
      </c>
      <c r="D2277">
        <v>-1.4E-2</v>
      </c>
      <c r="F2277">
        <v>2</v>
      </c>
    </row>
    <row r="2278" spans="1:6">
      <c r="A2278" t="s">
        <v>2469</v>
      </c>
      <c r="B2278" t="s">
        <v>2451</v>
      </c>
      <c r="C2278">
        <v>51.945999999999998</v>
      </c>
      <c r="D2278">
        <v>-7.0000000000000001E-3</v>
      </c>
      <c r="F2278">
        <v>2</v>
      </c>
    </row>
    <row r="2279" spans="1:6">
      <c r="A2279" t="s">
        <v>2470</v>
      </c>
      <c r="B2279" t="s">
        <v>2471</v>
      </c>
      <c r="C2279">
        <v>53.408000000000001</v>
      </c>
      <c r="D2279">
        <v>-2.15</v>
      </c>
      <c r="F2279">
        <v>2</v>
      </c>
    </row>
    <row r="2280" spans="1:6">
      <c r="A2280" t="s">
        <v>2472</v>
      </c>
      <c r="B2280" t="s">
        <v>2471</v>
      </c>
      <c r="C2280">
        <v>53.277999999999999</v>
      </c>
      <c r="D2280">
        <v>-2.129</v>
      </c>
      <c r="F2280">
        <v>2</v>
      </c>
    </row>
    <row r="2281" spans="1:6">
      <c r="A2281" t="s">
        <v>2473</v>
      </c>
      <c r="B2281" t="s">
        <v>2471</v>
      </c>
      <c r="C2281">
        <v>53.247</v>
      </c>
      <c r="D2281">
        <v>-2.1429999999999998</v>
      </c>
      <c r="F2281">
        <v>2</v>
      </c>
    </row>
    <row r="2282" spans="1:6">
      <c r="A2282" t="s">
        <v>2474</v>
      </c>
      <c r="B2282" t="s">
        <v>2471</v>
      </c>
      <c r="C2282">
        <v>53.350999999999999</v>
      </c>
      <c r="D2282">
        <v>-2.0910000000000002</v>
      </c>
      <c r="F2282">
        <v>2</v>
      </c>
    </row>
    <row r="2283" spans="1:6">
      <c r="A2283" t="s">
        <v>2475</v>
      </c>
      <c r="B2283" t="s">
        <v>2471</v>
      </c>
      <c r="C2283">
        <v>53.448</v>
      </c>
      <c r="D2283">
        <v>-1.9630000000000001</v>
      </c>
      <c r="F2283">
        <v>2</v>
      </c>
    </row>
    <row r="2284" spans="1:6">
      <c r="A2284" t="s">
        <v>2476</v>
      </c>
      <c r="B2284" t="s">
        <v>2471</v>
      </c>
      <c r="C2284">
        <v>53.451000000000001</v>
      </c>
      <c r="D2284">
        <v>-2.0550000000000002</v>
      </c>
      <c r="F2284">
        <v>2</v>
      </c>
    </row>
    <row r="2285" spans="1:6">
      <c r="A2285" t="s">
        <v>2477</v>
      </c>
      <c r="B2285" t="s">
        <v>2471</v>
      </c>
      <c r="C2285">
        <v>53.485999999999997</v>
      </c>
      <c r="D2285">
        <v>-2.0459999999999998</v>
      </c>
      <c r="F2285">
        <v>2</v>
      </c>
    </row>
    <row r="2286" spans="1:6">
      <c r="A2286" t="s">
        <v>2478</v>
      </c>
      <c r="B2286" t="s">
        <v>2471</v>
      </c>
      <c r="C2286">
        <v>53.473999999999997</v>
      </c>
      <c r="D2286">
        <v>-2.0819999999999999</v>
      </c>
      <c r="F2286">
        <v>2</v>
      </c>
    </row>
    <row r="2287" spans="1:6">
      <c r="A2287" t="s">
        <v>2479</v>
      </c>
      <c r="B2287" t="s">
        <v>2471</v>
      </c>
      <c r="C2287">
        <v>53.244</v>
      </c>
      <c r="D2287">
        <v>-1.879</v>
      </c>
      <c r="F2287">
        <v>2</v>
      </c>
    </row>
    <row r="2288" spans="1:6">
      <c r="A2288" t="s">
        <v>2480</v>
      </c>
      <c r="B2288" t="s">
        <v>2471</v>
      </c>
      <c r="C2288">
        <v>53.393999999999998</v>
      </c>
      <c r="D2288">
        <v>-2.1320000000000001</v>
      </c>
      <c r="F2288">
        <v>2</v>
      </c>
    </row>
    <row r="2289" spans="1:6">
      <c r="A2289" t="s">
        <v>2481</v>
      </c>
      <c r="B2289" t="s">
        <v>2471</v>
      </c>
      <c r="C2289">
        <v>53.372999999999998</v>
      </c>
      <c r="D2289">
        <v>-1.9850000000000001</v>
      </c>
      <c r="F2289">
        <v>2</v>
      </c>
    </row>
    <row r="2290" spans="1:6">
      <c r="A2290" t="s">
        <v>2482</v>
      </c>
      <c r="B2290" t="s">
        <v>2471</v>
      </c>
      <c r="C2290">
        <v>53.328000000000003</v>
      </c>
      <c r="D2290">
        <v>-1.9490000000000001</v>
      </c>
      <c r="F2290">
        <v>2</v>
      </c>
    </row>
    <row r="2291" spans="1:6">
      <c r="A2291" t="s">
        <v>2483</v>
      </c>
      <c r="B2291" t="s">
        <v>2471</v>
      </c>
      <c r="C2291">
        <v>53.398000000000003</v>
      </c>
      <c r="D2291">
        <v>-2.17</v>
      </c>
      <c r="F2291">
        <v>2</v>
      </c>
    </row>
    <row r="2292" spans="1:6">
      <c r="A2292" t="s">
        <v>2484</v>
      </c>
      <c r="B2292" t="s">
        <v>2471</v>
      </c>
      <c r="C2292">
        <v>53.418999999999997</v>
      </c>
      <c r="D2292">
        <v>-2.1789999999999998</v>
      </c>
      <c r="F2292">
        <v>2</v>
      </c>
    </row>
    <row r="2293" spans="1:6">
      <c r="A2293" t="s">
        <v>2485</v>
      </c>
      <c r="B2293" t="s">
        <v>2471</v>
      </c>
      <c r="C2293">
        <v>53.433999999999997</v>
      </c>
      <c r="D2293">
        <v>-2.1520000000000001</v>
      </c>
      <c r="F2293">
        <v>2</v>
      </c>
    </row>
    <row r="2294" spans="1:6">
      <c r="A2294" t="s">
        <v>2486</v>
      </c>
      <c r="B2294" t="s">
        <v>2471</v>
      </c>
      <c r="C2294">
        <v>53.405000000000001</v>
      </c>
      <c r="D2294">
        <v>-2.08</v>
      </c>
      <c r="F2294">
        <v>2</v>
      </c>
    </row>
    <row r="2295" spans="1:6">
      <c r="A2295" t="s">
        <v>2487</v>
      </c>
      <c r="B2295" t="s">
        <v>2471</v>
      </c>
      <c r="C2295">
        <v>53.37</v>
      </c>
      <c r="D2295">
        <v>-2.141</v>
      </c>
      <c r="F2295">
        <v>2</v>
      </c>
    </row>
    <row r="2296" spans="1:6">
      <c r="A2296" t="s">
        <v>2488</v>
      </c>
      <c r="B2296" t="s">
        <v>2471</v>
      </c>
      <c r="C2296">
        <v>53.38</v>
      </c>
      <c r="D2296">
        <v>-2.2069999999999999</v>
      </c>
      <c r="F2296">
        <v>2</v>
      </c>
    </row>
    <row r="2297" spans="1:6">
      <c r="A2297" t="s">
        <v>2489</v>
      </c>
      <c r="B2297" t="s">
        <v>2471</v>
      </c>
      <c r="C2297">
        <v>53.326999999999998</v>
      </c>
      <c r="D2297">
        <v>-2.23</v>
      </c>
      <c r="F2297">
        <v>2</v>
      </c>
    </row>
    <row r="2298" spans="1:6">
      <c r="A2298" t="s">
        <v>2490</v>
      </c>
      <c r="B2298" t="s">
        <v>2491</v>
      </c>
      <c r="C2298">
        <v>51.524000000000001</v>
      </c>
      <c r="D2298">
        <v>-0.51400000000000001</v>
      </c>
      <c r="F2298">
        <v>3</v>
      </c>
    </row>
    <row r="2299" spans="1:6">
      <c r="A2299" t="s">
        <v>2492</v>
      </c>
      <c r="B2299" t="s">
        <v>2491</v>
      </c>
      <c r="C2299">
        <v>51.517000000000003</v>
      </c>
      <c r="D2299">
        <v>-0.61899999999999999</v>
      </c>
      <c r="F2299">
        <v>3</v>
      </c>
    </row>
    <row r="2300" spans="1:6">
      <c r="A2300" t="s">
        <v>2493</v>
      </c>
      <c r="B2300" t="s">
        <v>2491</v>
      </c>
      <c r="C2300">
        <v>51.533999999999999</v>
      </c>
      <c r="D2300">
        <v>-0.60299999999999998</v>
      </c>
      <c r="F2300">
        <v>3</v>
      </c>
    </row>
    <row r="2301" spans="1:6">
      <c r="A2301" t="s">
        <v>2494</v>
      </c>
      <c r="B2301" t="s">
        <v>2491</v>
      </c>
      <c r="C2301">
        <v>51.499000000000002</v>
      </c>
      <c r="D2301">
        <v>-0.55200000000000005</v>
      </c>
      <c r="F2301">
        <v>3</v>
      </c>
    </row>
    <row r="2302" spans="1:6">
      <c r="A2302" t="s">
        <v>2495</v>
      </c>
      <c r="B2302" t="s">
        <v>2491</v>
      </c>
      <c r="C2302">
        <v>51.475000000000001</v>
      </c>
      <c r="D2302">
        <v>-0.625</v>
      </c>
      <c r="F2302">
        <v>3</v>
      </c>
    </row>
    <row r="2303" spans="1:6">
      <c r="A2303" t="s">
        <v>2496</v>
      </c>
      <c r="B2303" t="s">
        <v>2491</v>
      </c>
      <c r="C2303">
        <v>51.405000000000001</v>
      </c>
      <c r="D2303">
        <v>-0.66100000000000003</v>
      </c>
      <c r="F2303">
        <v>3</v>
      </c>
    </row>
    <row r="2304" spans="1:6">
      <c r="A2304" t="s">
        <v>2497</v>
      </c>
      <c r="B2304" t="s">
        <v>2491</v>
      </c>
      <c r="C2304">
        <v>51.523000000000003</v>
      </c>
      <c r="D2304">
        <v>-0.72599999999999998</v>
      </c>
      <c r="F2304">
        <v>3</v>
      </c>
    </row>
    <row r="2305" spans="1:6">
      <c r="A2305" t="s">
        <v>2498</v>
      </c>
      <c r="B2305" t="s">
        <v>2491</v>
      </c>
      <c r="C2305">
        <v>51.573999999999998</v>
      </c>
      <c r="D2305">
        <v>-0.77600000000000002</v>
      </c>
      <c r="F2305">
        <v>3</v>
      </c>
    </row>
    <row r="2306" spans="1:6">
      <c r="A2306" t="s">
        <v>2499</v>
      </c>
      <c r="B2306" t="s">
        <v>2491</v>
      </c>
      <c r="C2306">
        <v>51.578000000000003</v>
      </c>
      <c r="D2306">
        <v>-0.70699999999999996</v>
      </c>
      <c r="F2306">
        <v>3</v>
      </c>
    </row>
    <row r="2307" spans="1:6">
      <c r="A2307" t="s">
        <v>2500</v>
      </c>
      <c r="B2307" t="s">
        <v>2491</v>
      </c>
      <c r="C2307">
        <v>51.597000000000001</v>
      </c>
      <c r="D2307">
        <v>-0.55400000000000005</v>
      </c>
      <c r="F2307">
        <v>3</v>
      </c>
    </row>
    <row r="2308" spans="1:6">
      <c r="A2308" t="s">
        <v>2501</v>
      </c>
      <c r="B2308" t="s">
        <v>2502</v>
      </c>
      <c r="C2308">
        <v>51.366</v>
      </c>
      <c r="D2308">
        <v>-0.191</v>
      </c>
      <c r="F2308">
        <v>6</v>
      </c>
    </row>
    <row r="2309" spans="1:6">
      <c r="A2309" t="s">
        <v>2503</v>
      </c>
      <c r="B2309" t="s">
        <v>2502</v>
      </c>
      <c r="C2309">
        <v>51.351999999999997</v>
      </c>
      <c r="D2309">
        <v>-0.19700000000000001</v>
      </c>
      <c r="F2309">
        <v>6</v>
      </c>
    </row>
    <row r="2310" spans="1:6">
      <c r="A2310" t="s">
        <v>2504</v>
      </c>
      <c r="B2310" t="s">
        <v>2502</v>
      </c>
      <c r="C2310">
        <v>51.37</v>
      </c>
      <c r="D2310">
        <v>-0.21299999999999999</v>
      </c>
      <c r="F2310">
        <v>6</v>
      </c>
    </row>
    <row r="2311" spans="1:6">
      <c r="A2311" t="s">
        <v>2505</v>
      </c>
      <c r="B2311" t="s">
        <v>2502</v>
      </c>
      <c r="C2311">
        <v>51.392000000000003</v>
      </c>
      <c r="D2311">
        <v>-0.19900000000000001</v>
      </c>
      <c r="F2311">
        <v>6</v>
      </c>
    </row>
    <row r="2312" spans="1:6">
      <c r="A2312" t="s">
        <v>2506</v>
      </c>
      <c r="B2312" t="s">
        <v>2502</v>
      </c>
      <c r="C2312">
        <v>51.368000000000002</v>
      </c>
      <c r="D2312">
        <v>-0.16600000000000001</v>
      </c>
      <c r="F2312">
        <v>6</v>
      </c>
    </row>
    <row r="2313" spans="1:6">
      <c r="A2313" t="s">
        <v>2507</v>
      </c>
      <c r="B2313" t="s">
        <v>2502</v>
      </c>
      <c r="C2313">
        <v>51.36</v>
      </c>
      <c r="D2313">
        <v>-0.14299999999999999</v>
      </c>
      <c r="F2313">
        <v>6</v>
      </c>
    </row>
    <row r="2314" spans="1:6">
      <c r="A2314" t="s">
        <v>2508</v>
      </c>
      <c r="B2314" t="s">
        <v>2502</v>
      </c>
      <c r="C2314">
        <v>51.323</v>
      </c>
      <c r="D2314">
        <v>-0.2</v>
      </c>
      <c r="F2314">
        <v>6</v>
      </c>
    </row>
    <row r="2315" spans="1:6">
      <c r="A2315" t="s">
        <v>2509</v>
      </c>
      <c r="B2315" t="s">
        <v>2510</v>
      </c>
      <c r="C2315">
        <v>51.557000000000002</v>
      </c>
      <c r="D2315">
        <v>-1.774</v>
      </c>
      <c r="F2315">
        <v>2</v>
      </c>
    </row>
    <row r="2316" spans="1:6">
      <c r="A2316" t="s">
        <v>2511</v>
      </c>
      <c r="B2316" t="s">
        <v>2510</v>
      </c>
      <c r="C2316">
        <v>51.335999999999999</v>
      </c>
      <c r="D2316">
        <v>-1.986</v>
      </c>
      <c r="F2316">
        <v>3</v>
      </c>
    </row>
    <row r="2317" spans="1:6">
      <c r="A2317" t="s">
        <v>2512</v>
      </c>
      <c r="B2317" t="s">
        <v>2510</v>
      </c>
      <c r="C2317">
        <v>51.439</v>
      </c>
      <c r="D2317">
        <v>-1.9990000000000001</v>
      </c>
      <c r="F2317">
        <v>3</v>
      </c>
    </row>
    <row r="2318" spans="1:6">
      <c r="A2318" t="s">
        <v>2513</v>
      </c>
      <c r="B2318" t="s">
        <v>2510</v>
      </c>
      <c r="C2318">
        <v>51.372</v>
      </c>
      <c r="D2318">
        <v>-2.137</v>
      </c>
      <c r="F2318">
        <v>3</v>
      </c>
    </row>
    <row r="2319" spans="1:6">
      <c r="A2319" t="s">
        <v>2514</v>
      </c>
      <c r="B2319" t="s">
        <v>2510</v>
      </c>
      <c r="C2319">
        <v>51.423999999999999</v>
      </c>
      <c r="D2319">
        <v>-2.2109999999999999</v>
      </c>
      <c r="F2319">
        <v>3</v>
      </c>
    </row>
    <row r="2320" spans="1:6">
      <c r="A2320" t="s">
        <v>2515</v>
      </c>
      <c r="B2320" t="s">
        <v>2510</v>
      </c>
      <c r="C2320">
        <v>51.475000000000001</v>
      </c>
      <c r="D2320">
        <v>-2.194</v>
      </c>
      <c r="F2320">
        <v>3</v>
      </c>
    </row>
    <row r="2321" spans="1:6">
      <c r="A2321" t="s">
        <v>2516</v>
      </c>
      <c r="B2321" t="s">
        <v>2510</v>
      </c>
      <c r="C2321">
        <v>51.472999999999999</v>
      </c>
      <c r="D2321">
        <v>-2.0790000000000002</v>
      </c>
      <c r="F2321">
        <v>3</v>
      </c>
    </row>
    <row r="2322" spans="1:6">
      <c r="A2322" t="s">
        <v>2517</v>
      </c>
      <c r="B2322" t="s">
        <v>2510</v>
      </c>
      <c r="C2322">
        <v>51.593000000000004</v>
      </c>
      <c r="D2322">
        <v>-2.09</v>
      </c>
      <c r="F2322">
        <v>3</v>
      </c>
    </row>
    <row r="2323" spans="1:6">
      <c r="A2323" t="s">
        <v>2518</v>
      </c>
      <c r="B2323" t="s">
        <v>2510</v>
      </c>
      <c r="C2323">
        <v>51.579000000000001</v>
      </c>
      <c r="D2323">
        <v>-1.782</v>
      </c>
      <c r="F2323">
        <v>2</v>
      </c>
    </row>
    <row r="2324" spans="1:6">
      <c r="A2324" t="s">
        <v>2519</v>
      </c>
      <c r="B2324" t="s">
        <v>2510</v>
      </c>
      <c r="C2324">
        <v>51.591000000000001</v>
      </c>
      <c r="D2324">
        <v>-1.796</v>
      </c>
      <c r="F2324">
        <v>2</v>
      </c>
    </row>
    <row r="2325" spans="1:6">
      <c r="A2325" t="s">
        <v>2520</v>
      </c>
      <c r="B2325" t="s">
        <v>2510</v>
      </c>
      <c r="C2325">
        <v>51.610999999999997</v>
      </c>
      <c r="D2325">
        <v>-1.7829999999999999</v>
      </c>
      <c r="F2325">
        <v>2</v>
      </c>
    </row>
    <row r="2326" spans="1:6">
      <c r="A2326" t="s">
        <v>2521</v>
      </c>
      <c r="B2326" t="s">
        <v>2510</v>
      </c>
      <c r="C2326">
        <v>51.561</v>
      </c>
      <c r="D2326">
        <v>-1.7430000000000001</v>
      </c>
      <c r="F2326">
        <v>2</v>
      </c>
    </row>
    <row r="2327" spans="1:6">
      <c r="A2327" t="s">
        <v>2522</v>
      </c>
      <c r="B2327" t="s">
        <v>2510</v>
      </c>
      <c r="C2327">
        <v>51.530999999999999</v>
      </c>
      <c r="D2327">
        <v>-1.819</v>
      </c>
      <c r="F2327">
        <v>3</v>
      </c>
    </row>
    <row r="2328" spans="1:6">
      <c r="A2328" t="s">
        <v>2523</v>
      </c>
      <c r="B2328" t="s">
        <v>2510</v>
      </c>
      <c r="C2328">
        <v>51.564999999999998</v>
      </c>
      <c r="D2328">
        <v>-1.837</v>
      </c>
      <c r="F2328">
        <v>2</v>
      </c>
    </row>
    <row r="2329" spans="1:6">
      <c r="A2329" t="s">
        <v>2524</v>
      </c>
      <c r="B2329" t="s">
        <v>2510</v>
      </c>
      <c r="C2329">
        <v>51.62</v>
      </c>
      <c r="D2329">
        <v>-1.7410000000000001</v>
      </c>
      <c r="F2329">
        <v>2</v>
      </c>
    </row>
    <row r="2330" spans="1:6">
      <c r="A2330" t="s">
        <v>2525</v>
      </c>
      <c r="B2330" t="s">
        <v>2510</v>
      </c>
      <c r="C2330">
        <v>51.649000000000001</v>
      </c>
      <c r="D2330">
        <v>-1.5640000000000001</v>
      </c>
      <c r="F2330">
        <v>2</v>
      </c>
    </row>
    <row r="2331" spans="1:6">
      <c r="A2331" t="s">
        <v>2526</v>
      </c>
      <c r="B2331" t="s">
        <v>2510</v>
      </c>
      <c r="C2331">
        <v>51.406999999999996</v>
      </c>
      <c r="D2331">
        <v>-1.6850000000000001</v>
      </c>
      <c r="F2331">
        <v>3</v>
      </c>
    </row>
    <row r="2332" spans="1:6">
      <c r="A2332" t="s">
        <v>2527</v>
      </c>
      <c r="B2332" t="s">
        <v>2510</v>
      </c>
      <c r="C2332">
        <v>51.323999999999998</v>
      </c>
      <c r="D2332">
        <v>-1.786</v>
      </c>
      <c r="F2332">
        <v>3</v>
      </c>
    </row>
    <row r="2333" spans="1:6">
      <c r="A2333" t="s">
        <v>2528</v>
      </c>
      <c r="B2333" t="s">
        <v>2529</v>
      </c>
      <c r="C2333">
        <v>50.908000000000001</v>
      </c>
      <c r="D2333">
        <v>-1.395</v>
      </c>
      <c r="F2333">
        <v>4</v>
      </c>
    </row>
    <row r="2334" spans="1:6">
      <c r="A2334" t="s">
        <v>2530</v>
      </c>
      <c r="B2334" t="s">
        <v>2529</v>
      </c>
      <c r="C2334">
        <v>50.915999999999997</v>
      </c>
      <c r="D2334">
        <v>-1.423</v>
      </c>
      <c r="F2334">
        <v>4</v>
      </c>
    </row>
    <row r="2335" spans="1:6">
      <c r="A2335" t="s">
        <v>2531</v>
      </c>
      <c r="B2335" t="s">
        <v>2529</v>
      </c>
      <c r="C2335">
        <v>50.935000000000002</v>
      </c>
      <c r="D2335">
        <v>-1.431</v>
      </c>
      <c r="F2335">
        <v>4</v>
      </c>
    </row>
    <row r="2336" spans="1:6">
      <c r="A2336" t="s">
        <v>2532</v>
      </c>
      <c r="B2336" t="s">
        <v>2529</v>
      </c>
      <c r="C2336">
        <v>50.926000000000002</v>
      </c>
      <c r="D2336">
        <v>-1.3939999999999999</v>
      </c>
      <c r="F2336">
        <v>4</v>
      </c>
    </row>
    <row r="2337" spans="1:6">
      <c r="A2337" t="s">
        <v>2533</v>
      </c>
      <c r="B2337" t="s">
        <v>2529</v>
      </c>
      <c r="C2337">
        <v>50.923999999999999</v>
      </c>
      <c r="D2337">
        <v>-1.36</v>
      </c>
      <c r="F2337">
        <v>4</v>
      </c>
    </row>
    <row r="2338" spans="1:6">
      <c r="A2338" t="s">
        <v>2534</v>
      </c>
      <c r="B2338" t="s">
        <v>2529</v>
      </c>
      <c r="C2338">
        <v>50.902000000000001</v>
      </c>
      <c r="D2338">
        <v>-1.3540000000000001</v>
      </c>
      <c r="F2338">
        <v>4</v>
      </c>
    </row>
    <row r="2339" spans="1:6">
      <c r="A2339" t="s">
        <v>2535</v>
      </c>
      <c r="B2339" t="s">
        <v>2529</v>
      </c>
      <c r="C2339">
        <v>51.113999999999997</v>
      </c>
      <c r="D2339">
        <v>-1.5049999999999999</v>
      </c>
      <c r="F2339">
        <v>4</v>
      </c>
    </row>
    <row r="2340" spans="1:6">
      <c r="A2340" t="s">
        <v>2536</v>
      </c>
      <c r="B2340" t="s">
        <v>2529</v>
      </c>
      <c r="C2340">
        <v>51.075000000000003</v>
      </c>
      <c r="D2340">
        <v>-1.3140000000000001</v>
      </c>
      <c r="F2340">
        <v>4</v>
      </c>
    </row>
    <row r="2341" spans="1:6">
      <c r="A2341" t="s">
        <v>2537</v>
      </c>
      <c r="B2341" t="s">
        <v>2529</v>
      </c>
      <c r="C2341">
        <v>51.064999999999998</v>
      </c>
      <c r="D2341">
        <v>-1.331</v>
      </c>
      <c r="F2341">
        <v>4</v>
      </c>
    </row>
    <row r="2342" spans="1:6">
      <c r="A2342" t="s">
        <v>2538</v>
      </c>
      <c r="B2342" t="s">
        <v>2529</v>
      </c>
      <c r="C2342">
        <v>51.067</v>
      </c>
      <c r="D2342">
        <v>-1.3080000000000001</v>
      </c>
      <c r="F2342">
        <v>4</v>
      </c>
    </row>
    <row r="2343" spans="1:6">
      <c r="A2343" t="s">
        <v>2539</v>
      </c>
      <c r="B2343" t="s">
        <v>2529</v>
      </c>
      <c r="C2343">
        <v>51.084000000000003</v>
      </c>
      <c r="D2343">
        <v>-1.147</v>
      </c>
      <c r="F2343">
        <v>4</v>
      </c>
    </row>
    <row r="2344" spans="1:6">
      <c r="A2344" t="s">
        <v>2540</v>
      </c>
      <c r="B2344" t="s">
        <v>2529</v>
      </c>
      <c r="C2344">
        <v>50.918999999999997</v>
      </c>
      <c r="D2344">
        <v>-1.306</v>
      </c>
      <c r="F2344">
        <v>4</v>
      </c>
    </row>
    <row r="2345" spans="1:6">
      <c r="A2345" t="s">
        <v>2541</v>
      </c>
      <c r="B2345" t="s">
        <v>2529</v>
      </c>
      <c r="C2345">
        <v>50.869</v>
      </c>
      <c r="D2345">
        <v>-1.296</v>
      </c>
      <c r="F2345">
        <v>4</v>
      </c>
    </row>
    <row r="2346" spans="1:6">
      <c r="A2346" t="s">
        <v>2542</v>
      </c>
      <c r="B2346" t="s">
        <v>2529</v>
      </c>
      <c r="C2346">
        <v>50.948</v>
      </c>
      <c r="D2346">
        <v>-1.208</v>
      </c>
      <c r="F2346">
        <v>4</v>
      </c>
    </row>
    <row r="2347" spans="1:6">
      <c r="A2347" t="s">
        <v>2543</v>
      </c>
      <c r="B2347" t="s">
        <v>2529</v>
      </c>
      <c r="C2347">
        <v>50.914999999999999</v>
      </c>
      <c r="D2347">
        <v>-1.5</v>
      </c>
      <c r="F2347">
        <v>5</v>
      </c>
    </row>
    <row r="2348" spans="1:6">
      <c r="A2348" t="s">
        <v>2544</v>
      </c>
      <c r="B2348" t="s">
        <v>2529</v>
      </c>
      <c r="C2348">
        <v>50.755000000000003</v>
      </c>
      <c r="D2348">
        <v>-1.5649999999999999</v>
      </c>
      <c r="F2348">
        <v>5</v>
      </c>
    </row>
    <row r="2349" spans="1:6">
      <c r="A2349" t="s">
        <v>2545</v>
      </c>
      <c r="B2349" t="s">
        <v>2529</v>
      </c>
      <c r="C2349">
        <v>50.81</v>
      </c>
      <c r="D2349">
        <v>-1.534</v>
      </c>
      <c r="F2349">
        <v>5</v>
      </c>
    </row>
    <row r="2350" spans="1:6">
      <c r="A2350" t="s">
        <v>2546</v>
      </c>
      <c r="B2350" t="s">
        <v>2529</v>
      </c>
      <c r="C2350">
        <v>50.887</v>
      </c>
      <c r="D2350">
        <v>-1.583</v>
      </c>
      <c r="F2350">
        <v>5</v>
      </c>
    </row>
    <row r="2351" spans="1:6">
      <c r="A2351" t="s">
        <v>2547</v>
      </c>
      <c r="B2351" t="s">
        <v>2529</v>
      </c>
      <c r="C2351">
        <v>50.847000000000001</v>
      </c>
      <c r="D2351">
        <v>-1.3939999999999999</v>
      </c>
      <c r="F2351">
        <v>5</v>
      </c>
    </row>
    <row r="2352" spans="1:6">
      <c r="A2352" t="s">
        <v>2548</v>
      </c>
      <c r="B2352" t="s">
        <v>2529</v>
      </c>
      <c r="C2352">
        <v>50.969000000000001</v>
      </c>
      <c r="D2352">
        <v>-1.339</v>
      </c>
      <c r="F2352">
        <v>4</v>
      </c>
    </row>
    <row r="2353" spans="1:6">
      <c r="A2353" t="s">
        <v>2549</v>
      </c>
      <c r="B2353" t="s">
        <v>2529</v>
      </c>
      <c r="C2353">
        <v>50.994</v>
      </c>
      <c r="D2353">
        <v>-1.5029999999999999</v>
      </c>
      <c r="F2353">
        <v>4</v>
      </c>
    </row>
    <row r="2354" spans="1:6">
      <c r="A2354" t="s">
        <v>2550</v>
      </c>
      <c r="B2354" t="s">
        <v>2529</v>
      </c>
      <c r="C2354">
        <v>50.976999999999997</v>
      </c>
      <c r="D2354">
        <v>-1.4410000000000001</v>
      </c>
      <c r="F2354">
        <v>4</v>
      </c>
    </row>
    <row r="2355" spans="1:6">
      <c r="A2355" t="s">
        <v>2551</v>
      </c>
      <c r="B2355" t="s">
        <v>2529</v>
      </c>
      <c r="C2355">
        <v>50.984000000000002</v>
      </c>
      <c r="D2355">
        <v>-1.38</v>
      </c>
      <c r="F2355">
        <v>4</v>
      </c>
    </row>
    <row r="2356" spans="1:6">
      <c r="A2356" t="s">
        <v>2552</v>
      </c>
      <c r="B2356" t="s">
        <v>2553</v>
      </c>
      <c r="C2356">
        <v>51.073999999999998</v>
      </c>
      <c r="D2356">
        <v>-1.7889999999999999</v>
      </c>
      <c r="F2356">
        <v>4</v>
      </c>
    </row>
    <row r="2357" spans="1:6">
      <c r="A2357" t="s">
        <v>2554</v>
      </c>
      <c r="B2357" t="s">
        <v>2553</v>
      </c>
      <c r="C2357">
        <v>51.210999999999999</v>
      </c>
      <c r="D2357">
        <v>-1.4830000000000001</v>
      </c>
      <c r="F2357">
        <v>4</v>
      </c>
    </row>
    <row r="2358" spans="1:6">
      <c r="A2358" t="s">
        <v>2555</v>
      </c>
      <c r="B2358" t="s">
        <v>2553</v>
      </c>
      <c r="C2358">
        <v>51.226999999999997</v>
      </c>
      <c r="D2358">
        <v>-1.514</v>
      </c>
      <c r="F2358">
        <v>4</v>
      </c>
    </row>
    <row r="2359" spans="1:6">
      <c r="A2359" t="s">
        <v>2556</v>
      </c>
      <c r="B2359" t="s">
        <v>2553</v>
      </c>
      <c r="C2359">
        <v>51.073999999999998</v>
      </c>
      <c r="D2359">
        <v>-1.825</v>
      </c>
      <c r="F2359">
        <v>4</v>
      </c>
    </row>
    <row r="2360" spans="1:6">
      <c r="A2360" t="s">
        <v>2557</v>
      </c>
      <c r="B2360" t="s">
        <v>2553</v>
      </c>
      <c r="C2360">
        <v>51.100999999999999</v>
      </c>
      <c r="D2360">
        <v>-2.0059999999999998</v>
      </c>
      <c r="F2360">
        <v>4</v>
      </c>
    </row>
    <row r="2361" spans="1:6">
      <c r="A2361" t="s">
        <v>2558</v>
      </c>
      <c r="B2361" t="s">
        <v>2553</v>
      </c>
      <c r="C2361">
        <v>51.164999999999999</v>
      </c>
      <c r="D2361">
        <v>-1.764</v>
      </c>
      <c r="F2361">
        <v>4</v>
      </c>
    </row>
    <row r="2362" spans="1:6">
      <c r="A2362" t="s">
        <v>2559</v>
      </c>
      <c r="B2362" t="s">
        <v>2553</v>
      </c>
      <c r="C2362">
        <v>51.023000000000003</v>
      </c>
      <c r="D2362">
        <v>-1.772</v>
      </c>
      <c r="F2362">
        <v>4</v>
      </c>
    </row>
    <row r="2363" spans="1:6">
      <c r="A2363" t="s">
        <v>2560</v>
      </c>
      <c r="B2363" t="s">
        <v>2553</v>
      </c>
      <c r="C2363">
        <v>50.936</v>
      </c>
      <c r="D2363">
        <v>-1.8009999999999999</v>
      </c>
      <c r="F2363">
        <v>4</v>
      </c>
    </row>
    <row r="2364" spans="1:6">
      <c r="A2364" t="s">
        <v>2561</v>
      </c>
      <c r="B2364" t="s">
        <v>2553</v>
      </c>
      <c r="C2364">
        <v>51.003999999999998</v>
      </c>
      <c r="D2364">
        <v>-2.1829999999999998</v>
      </c>
      <c r="F2364">
        <v>4</v>
      </c>
    </row>
    <row r="2365" spans="1:6">
      <c r="A2365" t="s">
        <v>2562</v>
      </c>
      <c r="B2365" t="s">
        <v>2553</v>
      </c>
      <c r="C2365">
        <v>51.036999999999999</v>
      </c>
      <c r="D2365">
        <v>-2.2890000000000001</v>
      </c>
      <c r="F2365">
        <v>4</v>
      </c>
    </row>
    <row r="2366" spans="1:6">
      <c r="A2366" t="s">
        <v>2563</v>
      </c>
      <c r="B2366" t="s">
        <v>2553</v>
      </c>
      <c r="C2366">
        <v>51.23</v>
      </c>
      <c r="D2366">
        <v>-1.66</v>
      </c>
      <c r="F2366">
        <v>4</v>
      </c>
    </row>
    <row r="2367" spans="1:6">
      <c r="A2367" t="s">
        <v>2564</v>
      </c>
      <c r="B2367" t="s">
        <v>2565</v>
      </c>
      <c r="C2367">
        <v>54.906999999999996</v>
      </c>
      <c r="D2367">
        <v>-1.379</v>
      </c>
      <c r="F2367">
        <v>4</v>
      </c>
    </row>
    <row r="2368" spans="1:6">
      <c r="A2368" t="s">
        <v>2566</v>
      </c>
      <c r="B2368" t="s">
        <v>2565</v>
      </c>
      <c r="C2368">
        <v>54.887</v>
      </c>
      <c r="D2368">
        <v>-1.3759999999999999</v>
      </c>
      <c r="F2368">
        <v>4</v>
      </c>
    </row>
    <row r="2369" spans="1:6">
      <c r="A2369" t="s">
        <v>2567</v>
      </c>
      <c r="B2369" t="s">
        <v>2565</v>
      </c>
      <c r="C2369">
        <v>54.877000000000002</v>
      </c>
      <c r="D2369">
        <v>-1.415</v>
      </c>
      <c r="F2369">
        <v>4</v>
      </c>
    </row>
    <row r="2370" spans="1:6">
      <c r="A2370" t="s">
        <v>2568</v>
      </c>
      <c r="B2370" t="s">
        <v>2565</v>
      </c>
      <c r="C2370">
        <v>54.901000000000003</v>
      </c>
      <c r="D2370">
        <v>-1.4239999999999999</v>
      </c>
      <c r="F2370">
        <v>4</v>
      </c>
    </row>
    <row r="2371" spans="1:6">
      <c r="A2371" t="s">
        <v>2569</v>
      </c>
      <c r="B2371" t="s">
        <v>2565</v>
      </c>
      <c r="C2371">
        <v>54.923999999999999</v>
      </c>
      <c r="D2371">
        <v>-1.4239999999999999</v>
      </c>
      <c r="F2371">
        <v>4</v>
      </c>
    </row>
    <row r="2372" spans="1:6">
      <c r="A2372" t="s">
        <v>2570</v>
      </c>
      <c r="B2372" t="s">
        <v>2565</v>
      </c>
      <c r="C2372">
        <v>54.935000000000002</v>
      </c>
      <c r="D2372">
        <v>-1.3779999999999999</v>
      </c>
      <c r="F2372">
        <v>4</v>
      </c>
    </row>
    <row r="2373" spans="1:6">
      <c r="A2373" t="s">
        <v>2571</v>
      </c>
      <c r="B2373" t="s">
        <v>2565</v>
      </c>
      <c r="C2373">
        <v>54.83</v>
      </c>
      <c r="D2373">
        <v>-1.3620000000000001</v>
      </c>
      <c r="F2373">
        <v>4</v>
      </c>
    </row>
    <row r="2374" spans="1:6">
      <c r="A2374" t="s">
        <v>2572</v>
      </c>
      <c r="B2374" t="s">
        <v>2565</v>
      </c>
      <c r="C2374">
        <v>54.765999999999998</v>
      </c>
      <c r="D2374">
        <v>-1.335</v>
      </c>
      <c r="F2374">
        <v>4</v>
      </c>
    </row>
    <row r="2375" spans="1:6">
      <c r="A2375" t="s">
        <v>2573</v>
      </c>
      <c r="B2375" t="s">
        <v>2565</v>
      </c>
      <c r="C2375">
        <v>54.902000000000001</v>
      </c>
      <c r="D2375">
        <v>-1.3740000000000001</v>
      </c>
      <c r="F2375">
        <v>4</v>
      </c>
    </row>
    <row r="2376" spans="1:6">
      <c r="A2376" t="s">
        <v>2574</v>
      </c>
      <c r="B2376" t="s">
        <v>2575</v>
      </c>
      <c r="C2376">
        <v>51.545999999999999</v>
      </c>
      <c r="D2376">
        <v>0.69199999999999995</v>
      </c>
      <c r="F2376">
        <v>5</v>
      </c>
    </row>
    <row r="2377" spans="1:6">
      <c r="A2377" t="s">
        <v>2576</v>
      </c>
      <c r="B2377" t="s">
        <v>2575</v>
      </c>
      <c r="C2377">
        <v>51.536999999999999</v>
      </c>
      <c r="D2377">
        <v>0.73299999999999998</v>
      </c>
      <c r="F2377">
        <v>5</v>
      </c>
    </row>
    <row r="2378" spans="1:6">
      <c r="A2378" t="s">
        <v>2577</v>
      </c>
      <c r="B2378" t="s">
        <v>2575</v>
      </c>
      <c r="C2378">
        <v>51.615000000000002</v>
      </c>
      <c r="D2378">
        <v>0.53800000000000003</v>
      </c>
      <c r="F2378">
        <v>5</v>
      </c>
    </row>
    <row r="2379" spans="1:6">
      <c r="A2379" t="s">
        <v>2578</v>
      </c>
      <c r="B2379" t="s">
        <v>2575</v>
      </c>
      <c r="C2379">
        <v>51.604999999999997</v>
      </c>
      <c r="D2379">
        <v>0.52200000000000002</v>
      </c>
      <c r="F2379">
        <v>5</v>
      </c>
    </row>
    <row r="2380" spans="1:6">
      <c r="A2380" t="s">
        <v>2579</v>
      </c>
      <c r="B2380" t="s">
        <v>2575</v>
      </c>
      <c r="C2380">
        <v>51.573999999999998</v>
      </c>
      <c r="D2380">
        <v>0.51</v>
      </c>
      <c r="F2380">
        <v>5</v>
      </c>
    </row>
    <row r="2381" spans="1:6">
      <c r="A2381" t="s">
        <v>2580</v>
      </c>
      <c r="B2381" t="s">
        <v>2575</v>
      </c>
      <c r="C2381">
        <v>51.575000000000003</v>
      </c>
      <c r="D2381">
        <v>0.47599999999999998</v>
      </c>
      <c r="F2381">
        <v>5</v>
      </c>
    </row>
    <row r="2382" spans="1:6">
      <c r="A2382" t="s">
        <v>2581</v>
      </c>
      <c r="B2382" t="s">
        <v>2575</v>
      </c>
      <c r="C2382">
        <v>51.576999999999998</v>
      </c>
      <c r="D2382">
        <v>0.43099999999999999</v>
      </c>
      <c r="F2382">
        <v>5</v>
      </c>
    </row>
    <row r="2383" spans="1:6">
      <c r="A2383" t="s">
        <v>2582</v>
      </c>
      <c r="B2383" t="s">
        <v>2575</v>
      </c>
      <c r="C2383">
        <v>51.561999999999998</v>
      </c>
      <c r="D2383">
        <v>0.45400000000000001</v>
      </c>
      <c r="F2383">
        <v>5</v>
      </c>
    </row>
    <row r="2384" spans="1:6">
      <c r="A2384" t="s">
        <v>2583</v>
      </c>
      <c r="B2384" t="s">
        <v>2575</v>
      </c>
      <c r="C2384">
        <v>51.521000000000001</v>
      </c>
      <c r="D2384">
        <v>0.441</v>
      </c>
      <c r="F2384">
        <v>5</v>
      </c>
    </row>
    <row r="2385" spans="1:6">
      <c r="A2385" t="s">
        <v>2584</v>
      </c>
      <c r="B2385" t="s">
        <v>2575</v>
      </c>
      <c r="C2385">
        <v>51.55</v>
      </c>
      <c r="D2385">
        <v>0.71699999999999997</v>
      </c>
      <c r="F2385">
        <v>5</v>
      </c>
    </row>
    <row r="2386" spans="1:6">
      <c r="A2386" t="s">
        <v>2585</v>
      </c>
      <c r="B2386" t="s">
        <v>2575</v>
      </c>
      <c r="C2386">
        <v>51.542999999999999</v>
      </c>
      <c r="D2386">
        <v>0.79300000000000004</v>
      </c>
      <c r="F2386">
        <v>5</v>
      </c>
    </row>
    <row r="2387" spans="1:6">
      <c r="A2387" t="s">
        <v>2586</v>
      </c>
      <c r="B2387" t="s">
        <v>2575</v>
      </c>
      <c r="C2387">
        <v>51.594000000000001</v>
      </c>
      <c r="D2387">
        <v>0.71499999999999997</v>
      </c>
      <c r="F2387">
        <v>5</v>
      </c>
    </row>
    <row r="2388" spans="1:6">
      <c r="A2388" t="s">
        <v>2587</v>
      </c>
      <c r="B2388" t="s">
        <v>2575</v>
      </c>
      <c r="C2388">
        <v>51.606999999999999</v>
      </c>
      <c r="D2388">
        <v>0.65</v>
      </c>
      <c r="F2388">
        <v>5</v>
      </c>
    </row>
    <row r="2389" spans="1:6">
      <c r="A2389" t="s">
        <v>2588</v>
      </c>
      <c r="B2389" t="s">
        <v>2575</v>
      </c>
      <c r="C2389">
        <v>51.588000000000001</v>
      </c>
      <c r="D2389">
        <v>0.60899999999999999</v>
      </c>
      <c r="F2389">
        <v>5</v>
      </c>
    </row>
    <row r="2390" spans="1:6">
      <c r="A2390" t="s">
        <v>2589</v>
      </c>
      <c r="B2390" t="s">
        <v>2575</v>
      </c>
      <c r="C2390">
        <v>51.561999999999998</v>
      </c>
      <c r="D2390">
        <v>0.57899999999999996</v>
      </c>
      <c r="F2390">
        <v>5</v>
      </c>
    </row>
    <row r="2391" spans="1:6">
      <c r="A2391" t="s">
        <v>2590</v>
      </c>
      <c r="B2391" t="s">
        <v>2575</v>
      </c>
      <c r="C2391">
        <v>51.521999999999998</v>
      </c>
      <c r="D2391">
        <v>0.59099999999999997</v>
      </c>
      <c r="F2391">
        <v>5</v>
      </c>
    </row>
    <row r="2392" spans="1:6">
      <c r="A2392" t="s">
        <v>2591</v>
      </c>
      <c r="B2392" t="s">
        <v>2575</v>
      </c>
      <c r="C2392">
        <v>51.554000000000002</v>
      </c>
      <c r="D2392">
        <v>0.65200000000000002</v>
      </c>
      <c r="F2392">
        <v>5</v>
      </c>
    </row>
    <row r="2393" spans="1:6">
      <c r="A2393" t="s">
        <v>2592</v>
      </c>
      <c r="B2393" t="s">
        <v>2593</v>
      </c>
      <c r="C2393">
        <v>53.026000000000003</v>
      </c>
      <c r="D2393">
        <v>-2.1720000000000002</v>
      </c>
      <c r="F2393">
        <v>2</v>
      </c>
    </row>
    <row r="2394" spans="1:6">
      <c r="A2394" t="s">
        <v>2594</v>
      </c>
      <c r="B2394" t="s">
        <v>2593</v>
      </c>
      <c r="C2394">
        <v>52.988999999999997</v>
      </c>
      <c r="D2394">
        <v>-1.9630000000000001</v>
      </c>
      <c r="F2394">
        <v>2</v>
      </c>
    </row>
    <row r="2395" spans="1:6">
      <c r="A2395" t="s">
        <v>2595</v>
      </c>
      <c r="B2395" t="s">
        <v>2593</v>
      </c>
      <c r="C2395">
        <v>52.966999999999999</v>
      </c>
      <c r="D2395">
        <v>-2.0649999999999999</v>
      </c>
      <c r="F2395">
        <v>2</v>
      </c>
    </row>
    <row r="2396" spans="1:6">
      <c r="A2396" t="s">
        <v>2596</v>
      </c>
      <c r="B2396" t="s">
        <v>2593</v>
      </c>
      <c r="C2396">
        <v>52.948</v>
      </c>
      <c r="D2396">
        <v>-2.1709999999999998</v>
      </c>
      <c r="F2396">
        <v>2</v>
      </c>
    </row>
    <row r="2397" spans="1:6">
      <c r="A2397" t="s">
        <v>2597</v>
      </c>
      <c r="B2397" t="s">
        <v>2593</v>
      </c>
      <c r="C2397">
        <v>53.100999999999999</v>
      </c>
      <c r="D2397">
        <v>-2.0179999999999998</v>
      </c>
      <c r="F2397">
        <v>2</v>
      </c>
    </row>
    <row r="2398" spans="1:6">
      <c r="A2398" t="s">
        <v>2598</v>
      </c>
      <c r="B2398" t="s">
        <v>2593</v>
      </c>
      <c r="C2398">
        <v>52.902999999999999</v>
      </c>
      <c r="D2398">
        <v>-1.8680000000000001</v>
      </c>
      <c r="F2398">
        <v>2</v>
      </c>
    </row>
    <row r="2399" spans="1:6">
      <c r="A2399" t="s">
        <v>2599</v>
      </c>
      <c r="B2399" t="s">
        <v>2593</v>
      </c>
      <c r="C2399">
        <v>52.9</v>
      </c>
      <c r="D2399">
        <v>-2.1480000000000001</v>
      </c>
      <c r="F2399">
        <v>2</v>
      </c>
    </row>
    <row r="2400" spans="1:6">
      <c r="A2400" t="s">
        <v>2600</v>
      </c>
      <c r="B2400" t="s">
        <v>2593</v>
      </c>
      <c r="C2400">
        <v>52.813000000000002</v>
      </c>
      <c r="D2400">
        <v>-2.1179999999999999</v>
      </c>
      <c r="F2400">
        <v>2</v>
      </c>
    </row>
    <row r="2401" spans="1:6">
      <c r="A2401" t="s">
        <v>2601</v>
      </c>
      <c r="B2401" t="s">
        <v>2593</v>
      </c>
      <c r="C2401">
        <v>52.789000000000001</v>
      </c>
      <c r="D2401">
        <v>-2.0990000000000002</v>
      </c>
      <c r="F2401">
        <v>2</v>
      </c>
    </row>
    <row r="2402" spans="1:6">
      <c r="A2402" t="s">
        <v>2602</v>
      </c>
      <c r="B2402" t="s">
        <v>2593</v>
      </c>
      <c r="C2402">
        <v>52.814</v>
      </c>
      <c r="D2402">
        <v>-2.081</v>
      </c>
      <c r="F2402">
        <v>2</v>
      </c>
    </row>
    <row r="2403" spans="1:6">
      <c r="A2403" t="s">
        <v>2603</v>
      </c>
      <c r="B2403" t="s">
        <v>2593</v>
      </c>
      <c r="C2403">
        <v>52.713000000000001</v>
      </c>
      <c r="D2403">
        <v>-2.1469999999999998</v>
      </c>
      <c r="F2403">
        <v>2</v>
      </c>
    </row>
    <row r="2404" spans="1:6">
      <c r="A2404" t="s">
        <v>2604</v>
      </c>
      <c r="B2404" t="s">
        <v>2593</v>
      </c>
      <c r="C2404">
        <v>53.027000000000001</v>
      </c>
      <c r="D2404">
        <v>-2.1349999999999998</v>
      </c>
      <c r="F2404">
        <v>2</v>
      </c>
    </row>
    <row r="2405" spans="1:6">
      <c r="A2405" t="s">
        <v>2605</v>
      </c>
      <c r="B2405" t="s">
        <v>2593</v>
      </c>
      <c r="C2405">
        <v>52.798000000000002</v>
      </c>
      <c r="D2405">
        <v>-2.2629999999999999</v>
      </c>
      <c r="F2405">
        <v>2</v>
      </c>
    </row>
    <row r="2406" spans="1:6">
      <c r="A2406" t="s">
        <v>2606</v>
      </c>
      <c r="B2406" t="s">
        <v>2593</v>
      </c>
      <c r="C2406">
        <v>52.868000000000002</v>
      </c>
      <c r="D2406">
        <v>-2.2589999999999999</v>
      </c>
      <c r="F2406">
        <v>2</v>
      </c>
    </row>
    <row r="2407" spans="1:6">
      <c r="A2407" t="s">
        <v>2607</v>
      </c>
      <c r="B2407" t="s">
        <v>2593</v>
      </c>
      <c r="C2407">
        <v>52.981000000000002</v>
      </c>
      <c r="D2407">
        <v>-2.1219999999999999</v>
      </c>
      <c r="F2407">
        <v>2</v>
      </c>
    </row>
    <row r="2408" spans="1:6">
      <c r="A2408" t="s">
        <v>2608</v>
      </c>
      <c r="B2408" t="s">
        <v>2593</v>
      </c>
      <c r="C2408">
        <v>52.994999999999997</v>
      </c>
      <c r="D2408">
        <v>-2.1829999999999998</v>
      </c>
      <c r="F2408">
        <v>2</v>
      </c>
    </row>
    <row r="2409" spans="1:6">
      <c r="A2409" t="s">
        <v>2609</v>
      </c>
      <c r="B2409" t="s">
        <v>2593</v>
      </c>
      <c r="C2409">
        <v>53.015000000000001</v>
      </c>
      <c r="D2409">
        <v>-2.2370000000000001</v>
      </c>
      <c r="F2409">
        <v>2</v>
      </c>
    </row>
    <row r="2410" spans="1:6">
      <c r="A2410" t="s">
        <v>2610</v>
      </c>
      <c r="B2410" t="s">
        <v>2593</v>
      </c>
      <c r="C2410">
        <v>53.057000000000002</v>
      </c>
      <c r="D2410">
        <v>-2.1890000000000001</v>
      </c>
      <c r="F2410">
        <v>2</v>
      </c>
    </row>
    <row r="2411" spans="1:6">
      <c r="A2411" t="s">
        <v>2611</v>
      </c>
      <c r="B2411" t="s">
        <v>2593</v>
      </c>
      <c r="C2411">
        <v>53.088000000000001</v>
      </c>
      <c r="D2411">
        <v>-2.2650000000000001</v>
      </c>
      <c r="F2411">
        <v>2</v>
      </c>
    </row>
    <row r="2412" spans="1:6">
      <c r="A2412" t="s">
        <v>2612</v>
      </c>
      <c r="B2412" t="s">
        <v>2593</v>
      </c>
      <c r="C2412">
        <v>53.115000000000002</v>
      </c>
      <c r="D2412">
        <v>-2.1669999999999998</v>
      </c>
      <c r="F2412">
        <v>2</v>
      </c>
    </row>
    <row r="2413" spans="1:6">
      <c r="A2413" t="s">
        <v>2613</v>
      </c>
      <c r="B2413" t="s">
        <v>2593</v>
      </c>
      <c r="C2413">
        <v>53.05</v>
      </c>
      <c r="D2413">
        <v>-2.0990000000000002</v>
      </c>
      <c r="F2413">
        <v>2</v>
      </c>
    </row>
    <row r="2414" spans="1:6">
      <c r="A2414" t="s">
        <v>2614</v>
      </c>
      <c r="B2414" t="s">
        <v>872</v>
      </c>
      <c r="C2414">
        <v>51.496000000000002</v>
      </c>
      <c r="D2414">
        <v>-0.13900000000000001</v>
      </c>
      <c r="F2414">
        <v>8</v>
      </c>
    </row>
    <row r="2415" spans="1:6">
      <c r="A2415" t="s">
        <v>2615</v>
      </c>
      <c r="B2415" t="s">
        <v>872</v>
      </c>
      <c r="C2415">
        <v>51.482999999999997</v>
      </c>
      <c r="D2415">
        <v>-0.18099999999999999</v>
      </c>
      <c r="F2415">
        <v>9</v>
      </c>
    </row>
    <row r="2416" spans="1:6">
      <c r="A2416" t="s">
        <v>2616</v>
      </c>
      <c r="B2416" t="s">
        <v>872</v>
      </c>
      <c r="C2416">
        <v>51.466000000000001</v>
      </c>
      <c r="D2416">
        <v>-0.16400000000000001</v>
      </c>
      <c r="F2416">
        <v>9</v>
      </c>
    </row>
    <row r="2417" spans="1:6">
      <c r="A2417" t="s">
        <v>2617</v>
      </c>
      <c r="B2417" t="s">
        <v>872</v>
      </c>
      <c r="C2417">
        <v>51.445999999999998</v>
      </c>
      <c r="D2417">
        <v>-0.14799999999999999</v>
      </c>
      <c r="F2417">
        <v>9</v>
      </c>
    </row>
    <row r="2418" spans="1:6">
      <c r="A2418" t="s">
        <v>2618</v>
      </c>
      <c r="B2418" t="s">
        <v>872</v>
      </c>
      <c r="C2418">
        <v>51.475000000000001</v>
      </c>
      <c r="D2418">
        <v>-0.24399999999999999</v>
      </c>
      <c r="F2418">
        <v>9</v>
      </c>
    </row>
    <row r="2419" spans="1:6">
      <c r="A2419" t="s">
        <v>2619</v>
      </c>
      <c r="B2419" t="s">
        <v>872</v>
      </c>
      <c r="C2419">
        <v>51.465000000000003</v>
      </c>
      <c r="D2419">
        <v>-0.26500000000000001</v>
      </c>
      <c r="F2419">
        <v>9</v>
      </c>
    </row>
    <row r="2420" spans="1:6">
      <c r="A2420" t="s">
        <v>2620</v>
      </c>
      <c r="B2420" t="s">
        <v>872</v>
      </c>
      <c r="C2420">
        <v>51.457000000000001</v>
      </c>
      <c r="D2420">
        <v>-0.22600000000000001</v>
      </c>
      <c r="F2420">
        <v>9</v>
      </c>
    </row>
    <row r="2421" spans="1:6">
      <c r="A2421" t="s">
        <v>2621</v>
      </c>
      <c r="B2421" t="s">
        <v>872</v>
      </c>
      <c r="C2421">
        <v>51.421999999999997</v>
      </c>
      <c r="D2421">
        <v>-0.128</v>
      </c>
      <c r="F2421">
        <v>9</v>
      </c>
    </row>
    <row r="2422" spans="1:6">
      <c r="A2422" t="s">
        <v>2622</v>
      </c>
      <c r="B2422" t="s">
        <v>872</v>
      </c>
      <c r="C2422">
        <v>51.43</v>
      </c>
      <c r="D2422">
        <v>-0.16300000000000001</v>
      </c>
      <c r="F2422">
        <v>9</v>
      </c>
    </row>
    <row r="2423" spans="1:6">
      <c r="A2423" t="s">
        <v>2623</v>
      </c>
      <c r="B2423" t="s">
        <v>872</v>
      </c>
      <c r="C2423">
        <v>51.45</v>
      </c>
      <c r="D2423">
        <v>-0.19</v>
      </c>
      <c r="F2423">
        <v>9</v>
      </c>
    </row>
    <row r="2424" spans="1:6">
      <c r="A2424" t="s">
        <v>2624</v>
      </c>
      <c r="B2424" t="s">
        <v>872</v>
      </c>
      <c r="C2424">
        <v>51.423000000000002</v>
      </c>
      <c r="D2424">
        <v>-0.20300000000000001</v>
      </c>
      <c r="F2424">
        <v>9</v>
      </c>
    </row>
    <row r="2425" spans="1:6">
      <c r="A2425" t="s">
        <v>2625</v>
      </c>
      <c r="B2425" t="s">
        <v>872</v>
      </c>
      <c r="C2425">
        <v>51.503</v>
      </c>
      <c r="D2425">
        <v>-0.13200000000000001</v>
      </c>
      <c r="F2425">
        <v>9</v>
      </c>
    </row>
    <row r="2426" spans="1:6">
      <c r="A2426" t="s">
        <v>2626</v>
      </c>
      <c r="B2426" t="s">
        <v>872</v>
      </c>
      <c r="C2426">
        <v>51.497</v>
      </c>
      <c r="D2426">
        <v>-0.13800000000000001</v>
      </c>
      <c r="F2426">
        <v>9</v>
      </c>
    </row>
    <row r="2427" spans="1:6">
      <c r="A2427" t="s">
        <v>2627</v>
      </c>
      <c r="B2427" t="s">
        <v>872</v>
      </c>
      <c r="C2427">
        <v>51.497999999999998</v>
      </c>
      <c r="D2427">
        <v>-0.13300000000000001</v>
      </c>
      <c r="F2427">
        <v>9</v>
      </c>
    </row>
    <row r="2428" spans="1:6">
      <c r="A2428" t="s">
        <v>2628</v>
      </c>
      <c r="B2428" t="s">
        <v>872</v>
      </c>
      <c r="C2428">
        <v>51.494999999999997</v>
      </c>
      <c r="D2428">
        <v>-0.13200000000000001</v>
      </c>
      <c r="F2428">
        <v>9</v>
      </c>
    </row>
    <row r="2429" spans="1:6">
      <c r="A2429" t="s">
        <v>2629</v>
      </c>
      <c r="B2429" t="s">
        <v>872</v>
      </c>
      <c r="C2429">
        <v>51.49</v>
      </c>
      <c r="D2429">
        <v>-0.13800000000000001</v>
      </c>
      <c r="F2429">
        <v>9</v>
      </c>
    </row>
    <row r="2430" spans="1:6">
      <c r="A2430" t="s">
        <v>2630</v>
      </c>
      <c r="B2430" t="s">
        <v>872</v>
      </c>
      <c r="C2430">
        <v>51.493000000000002</v>
      </c>
      <c r="D2430">
        <v>-0.14699999999999999</v>
      </c>
      <c r="F2430">
        <v>9</v>
      </c>
    </row>
    <row r="2431" spans="1:6">
      <c r="A2431" t="s">
        <v>2631</v>
      </c>
      <c r="B2431" t="s">
        <v>872</v>
      </c>
      <c r="C2431">
        <v>51.497999999999998</v>
      </c>
      <c r="D2431">
        <v>-0.153</v>
      </c>
      <c r="F2431">
        <v>9</v>
      </c>
    </row>
    <row r="2432" spans="1:6">
      <c r="A2432" t="s">
        <v>2632</v>
      </c>
      <c r="B2432" t="s">
        <v>872</v>
      </c>
      <c r="C2432">
        <v>51.505000000000003</v>
      </c>
      <c r="D2432">
        <v>-0.13300000000000001</v>
      </c>
      <c r="F2432">
        <v>9</v>
      </c>
    </row>
    <row r="2433" spans="1:6">
      <c r="A2433" t="s">
        <v>2633</v>
      </c>
      <c r="B2433" t="s">
        <v>872</v>
      </c>
      <c r="C2433">
        <v>51.448999999999998</v>
      </c>
      <c r="D2433">
        <v>-0.11899999999999999</v>
      </c>
      <c r="F2433">
        <v>9</v>
      </c>
    </row>
    <row r="2434" spans="1:6">
      <c r="A2434" t="s">
        <v>2634</v>
      </c>
      <c r="B2434" t="s">
        <v>872</v>
      </c>
      <c r="C2434">
        <v>51.411000000000001</v>
      </c>
      <c r="D2434">
        <v>-0.22500000000000001</v>
      </c>
      <c r="F2434">
        <v>9</v>
      </c>
    </row>
    <row r="2435" spans="1:6">
      <c r="A2435" t="s">
        <v>2635</v>
      </c>
      <c r="B2435" t="s">
        <v>872</v>
      </c>
      <c r="C2435">
        <v>51.488999999999997</v>
      </c>
      <c r="D2435">
        <v>-0.16500000000000001</v>
      </c>
      <c r="F2435">
        <v>9</v>
      </c>
    </row>
    <row r="2436" spans="1:6">
      <c r="A2436" t="s">
        <v>2636</v>
      </c>
      <c r="B2436" t="s">
        <v>872</v>
      </c>
      <c r="C2436">
        <v>51.460999999999999</v>
      </c>
      <c r="D2436">
        <v>-0.13500000000000001</v>
      </c>
      <c r="F2436">
        <v>9</v>
      </c>
    </row>
    <row r="2437" spans="1:6">
      <c r="A2437" t="s">
        <v>2637</v>
      </c>
      <c r="B2437" t="s">
        <v>872</v>
      </c>
      <c r="C2437">
        <v>51.49</v>
      </c>
      <c r="D2437">
        <v>-0.189</v>
      </c>
      <c r="F2437">
        <v>9</v>
      </c>
    </row>
    <row r="2438" spans="1:6">
      <c r="A2438" t="s">
        <v>2638</v>
      </c>
      <c r="B2438" t="s">
        <v>872</v>
      </c>
      <c r="C2438">
        <v>51.475999999999999</v>
      </c>
      <c r="D2438">
        <v>-0.2</v>
      </c>
      <c r="F2438">
        <v>9</v>
      </c>
    </row>
    <row r="2439" spans="1:6">
      <c r="A2439" t="s">
        <v>2639</v>
      </c>
      <c r="B2439" t="s">
        <v>872</v>
      </c>
      <c r="C2439">
        <v>51.496000000000002</v>
      </c>
      <c r="D2439">
        <v>-0.17499999999999999</v>
      </c>
      <c r="F2439">
        <v>9</v>
      </c>
    </row>
    <row r="2440" spans="1:6">
      <c r="A2440" t="s">
        <v>2640</v>
      </c>
      <c r="B2440" t="s">
        <v>872</v>
      </c>
      <c r="C2440">
        <v>51.475999999999999</v>
      </c>
      <c r="D2440">
        <v>-0.13100000000000001</v>
      </c>
      <c r="F2440">
        <v>9</v>
      </c>
    </row>
    <row r="2441" spans="1:6">
      <c r="A2441" t="s">
        <v>2641</v>
      </c>
      <c r="B2441" t="s">
        <v>872</v>
      </c>
      <c r="C2441">
        <v>51.469000000000001</v>
      </c>
      <c r="D2441">
        <v>-0.112</v>
      </c>
      <c r="F2441">
        <v>9</v>
      </c>
    </row>
    <row r="2442" spans="1:6">
      <c r="A2442" t="s">
        <v>2642</v>
      </c>
      <c r="B2442" t="s">
        <v>2643</v>
      </c>
      <c r="C2442">
        <v>52.722999999999999</v>
      </c>
      <c r="D2442">
        <v>-2.74</v>
      </c>
      <c r="F2442">
        <v>4</v>
      </c>
    </row>
    <row r="2443" spans="1:6">
      <c r="A2443" t="s">
        <v>2644</v>
      </c>
      <c r="B2443" t="s">
        <v>2643</v>
      </c>
      <c r="C2443">
        <v>52.835999999999999</v>
      </c>
      <c r="D2443">
        <v>-3.121</v>
      </c>
      <c r="F2443">
        <v>10</v>
      </c>
    </row>
    <row r="2444" spans="1:6">
      <c r="A2444" t="s">
        <v>2645</v>
      </c>
      <c r="B2444" t="s">
        <v>2643</v>
      </c>
      <c r="C2444">
        <v>52.866999999999997</v>
      </c>
      <c r="D2444">
        <v>-3.0289999999999999</v>
      </c>
      <c r="F2444">
        <v>10</v>
      </c>
    </row>
    <row r="2445" spans="1:6">
      <c r="A2445" t="s">
        <v>2646</v>
      </c>
      <c r="B2445" t="s">
        <v>2643</v>
      </c>
      <c r="C2445">
        <v>52.902999999999999</v>
      </c>
      <c r="D2445">
        <v>-2.8929999999999998</v>
      </c>
      <c r="F2445">
        <v>10</v>
      </c>
    </row>
    <row r="2446" spans="1:6">
      <c r="A2446" t="s">
        <v>2647</v>
      </c>
      <c r="B2446" t="s">
        <v>2643</v>
      </c>
      <c r="C2446">
        <v>52.951999999999998</v>
      </c>
      <c r="D2446">
        <v>-2.6890000000000001</v>
      </c>
      <c r="F2446">
        <v>10</v>
      </c>
    </row>
    <row r="2447" spans="1:6">
      <c r="A2447" t="s">
        <v>2648</v>
      </c>
      <c r="B2447" t="s">
        <v>2643</v>
      </c>
      <c r="C2447">
        <v>53.03</v>
      </c>
      <c r="D2447">
        <v>-2.7629999999999999</v>
      </c>
      <c r="F2447">
        <v>10</v>
      </c>
    </row>
    <row r="2448" spans="1:6">
      <c r="A2448" t="s">
        <v>2649</v>
      </c>
      <c r="B2448" t="s">
        <v>2643</v>
      </c>
      <c r="C2448">
        <v>52.555</v>
      </c>
      <c r="D2448">
        <v>-3.13</v>
      </c>
      <c r="F2448">
        <v>10</v>
      </c>
    </row>
    <row r="2449" spans="1:6">
      <c r="A2449" t="s">
        <v>2650</v>
      </c>
      <c r="B2449" t="s">
        <v>2643</v>
      </c>
      <c r="C2449">
        <v>52.52</v>
      </c>
      <c r="D2449">
        <v>-3.3109999999999999</v>
      </c>
      <c r="F2449">
        <v>10</v>
      </c>
    </row>
    <row r="2450" spans="1:6">
      <c r="A2450" t="s">
        <v>2651</v>
      </c>
      <c r="B2450" t="s">
        <v>2643</v>
      </c>
      <c r="C2450">
        <v>52.517000000000003</v>
      </c>
      <c r="D2450">
        <v>-3.4649999999999999</v>
      </c>
      <c r="F2450">
        <v>10</v>
      </c>
    </row>
    <row r="2451" spans="1:6">
      <c r="A2451" t="s">
        <v>2652</v>
      </c>
      <c r="B2451" t="s">
        <v>2643</v>
      </c>
      <c r="C2451">
        <v>52.441000000000003</v>
      </c>
      <c r="D2451">
        <v>-3.548</v>
      </c>
      <c r="F2451">
        <v>10</v>
      </c>
    </row>
    <row r="2452" spans="1:6">
      <c r="A2452" t="s">
        <v>2653</v>
      </c>
      <c r="B2452" t="s">
        <v>2643</v>
      </c>
      <c r="C2452">
        <v>52.573999999999998</v>
      </c>
      <c r="D2452">
        <v>-3.6110000000000002</v>
      </c>
      <c r="F2452">
        <v>10</v>
      </c>
    </row>
    <row r="2453" spans="1:6">
      <c r="A2453" t="s">
        <v>2654</v>
      </c>
      <c r="B2453" t="s">
        <v>2643</v>
      </c>
      <c r="C2453">
        <v>52.707000000000001</v>
      </c>
      <c r="D2453">
        <v>-2.7280000000000002</v>
      </c>
      <c r="F2453">
        <v>4</v>
      </c>
    </row>
    <row r="2454" spans="1:6">
      <c r="A2454" t="s">
        <v>2655</v>
      </c>
      <c r="B2454" t="s">
        <v>2643</v>
      </c>
      <c r="C2454">
        <v>52.613999999999997</v>
      </c>
      <c r="D2454">
        <v>-3.819</v>
      </c>
      <c r="F2454">
        <v>10</v>
      </c>
    </row>
    <row r="2455" spans="1:6">
      <c r="A2455" t="s">
        <v>2656</v>
      </c>
      <c r="B2455" t="s">
        <v>2643</v>
      </c>
      <c r="C2455">
        <v>52.658000000000001</v>
      </c>
      <c r="D2455">
        <v>-3.2050000000000001</v>
      </c>
      <c r="F2455">
        <v>10</v>
      </c>
    </row>
    <row r="2456" spans="1:6">
      <c r="A2456" t="s">
        <v>2657</v>
      </c>
      <c r="B2456" t="s">
        <v>2643</v>
      </c>
      <c r="C2456">
        <v>52.756</v>
      </c>
      <c r="D2456">
        <v>-3.1859999999999999</v>
      </c>
      <c r="F2456">
        <v>10</v>
      </c>
    </row>
    <row r="2457" spans="1:6">
      <c r="A2457" t="s">
        <v>2658</v>
      </c>
      <c r="B2457" t="s">
        <v>2643</v>
      </c>
      <c r="C2457">
        <v>52.381</v>
      </c>
      <c r="D2457">
        <v>-4.0510000000000002</v>
      </c>
      <c r="F2457">
        <v>10</v>
      </c>
    </row>
    <row r="2458" spans="1:6">
      <c r="A2458" t="s">
        <v>2659</v>
      </c>
      <c r="B2458" t="s">
        <v>2643</v>
      </c>
      <c r="C2458">
        <v>52.47</v>
      </c>
      <c r="D2458">
        <v>-4.0229999999999997</v>
      </c>
      <c r="F2458">
        <v>10</v>
      </c>
    </row>
    <row r="2459" spans="1:6">
      <c r="A2459" t="s">
        <v>2660</v>
      </c>
      <c r="B2459" t="s">
        <v>2643</v>
      </c>
      <c r="C2459">
        <v>52.238</v>
      </c>
      <c r="D2459">
        <v>-3.9359999999999999</v>
      </c>
      <c r="F2459">
        <v>10</v>
      </c>
    </row>
    <row r="2460" spans="1:6">
      <c r="A2460" t="s">
        <v>2661</v>
      </c>
      <c r="B2460" t="s">
        <v>2643</v>
      </c>
      <c r="C2460">
        <v>52.698999999999998</v>
      </c>
      <c r="D2460">
        <v>-2.77</v>
      </c>
      <c r="F2460">
        <v>4</v>
      </c>
    </row>
    <row r="2461" spans="1:6">
      <c r="A2461" t="s">
        <v>2662</v>
      </c>
      <c r="B2461" t="s">
        <v>2643</v>
      </c>
      <c r="C2461">
        <v>52.795000000000002</v>
      </c>
      <c r="D2461">
        <v>-2.7509999999999999</v>
      </c>
      <c r="F2461">
        <v>4</v>
      </c>
    </row>
    <row r="2462" spans="1:6">
      <c r="A2462" t="s">
        <v>2663</v>
      </c>
      <c r="B2462" t="s">
        <v>2643</v>
      </c>
      <c r="C2462">
        <v>52.652999999999999</v>
      </c>
      <c r="D2462">
        <v>-2.827</v>
      </c>
      <c r="F2462">
        <v>4</v>
      </c>
    </row>
    <row r="2463" spans="1:6">
      <c r="A2463" t="s">
        <v>2664</v>
      </c>
      <c r="B2463" t="s">
        <v>2643</v>
      </c>
      <c r="C2463">
        <v>52.539000000000001</v>
      </c>
      <c r="D2463">
        <v>-2.79</v>
      </c>
      <c r="F2463">
        <v>4</v>
      </c>
    </row>
    <row r="2464" spans="1:6">
      <c r="A2464" t="s">
        <v>2665</v>
      </c>
      <c r="B2464" t="s">
        <v>2643</v>
      </c>
      <c r="C2464">
        <v>52.424999999999997</v>
      </c>
      <c r="D2464">
        <v>-2.887</v>
      </c>
      <c r="F2464">
        <v>4</v>
      </c>
    </row>
    <row r="2465" spans="1:6">
      <c r="A2465" t="s">
        <v>2666</v>
      </c>
      <c r="B2465" t="s">
        <v>2643</v>
      </c>
      <c r="C2465">
        <v>52.365000000000002</v>
      </c>
      <c r="D2465">
        <v>-2.6949999999999998</v>
      </c>
      <c r="F2465">
        <v>4</v>
      </c>
    </row>
    <row r="2466" spans="1:6">
      <c r="A2466" t="s">
        <v>2667</v>
      </c>
      <c r="B2466" t="s">
        <v>2643</v>
      </c>
      <c r="C2466">
        <v>52.497999999999998</v>
      </c>
      <c r="D2466">
        <v>-2.9860000000000002</v>
      </c>
      <c r="F2466">
        <v>4</v>
      </c>
    </row>
    <row r="2467" spans="1:6">
      <c r="A2467" t="s">
        <v>2668</v>
      </c>
      <c r="B2467" t="s">
        <v>2669</v>
      </c>
      <c r="C2467">
        <v>51.012999999999998</v>
      </c>
      <c r="D2467">
        <v>-3.101</v>
      </c>
      <c r="F2467">
        <v>4</v>
      </c>
    </row>
    <row r="2468" spans="1:6">
      <c r="A2468" t="s">
        <v>2670</v>
      </c>
      <c r="B2468" t="s">
        <v>2669</v>
      </c>
      <c r="C2468">
        <v>51.033000000000001</v>
      </c>
      <c r="D2468">
        <v>-2.8250000000000002</v>
      </c>
      <c r="F2468">
        <v>4</v>
      </c>
    </row>
    <row r="2469" spans="1:6">
      <c r="A2469" t="s">
        <v>2671</v>
      </c>
      <c r="B2469" t="s">
        <v>2669</v>
      </c>
      <c r="C2469">
        <v>51.06</v>
      </c>
      <c r="D2469">
        <v>-2.702</v>
      </c>
      <c r="F2469">
        <v>4</v>
      </c>
    </row>
    <row r="2470" spans="1:6">
      <c r="A2470" t="s">
        <v>2672</v>
      </c>
      <c r="B2470" t="s">
        <v>2669</v>
      </c>
      <c r="C2470">
        <v>50.973999999999997</v>
      </c>
      <c r="D2470">
        <v>-2.7719999999999998</v>
      </c>
      <c r="F2470">
        <v>4</v>
      </c>
    </row>
    <row r="2471" spans="1:6">
      <c r="A2471" t="s">
        <v>2673</v>
      </c>
      <c r="B2471" t="s">
        <v>2669</v>
      </c>
      <c r="C2471">
        <v>50.945999999999998</v>
      </c>
      <c r="D2471">
        <v>-2.81</v>
      </c>
      <c r="F2471">
        <v>4</v>
      </c>
    </row>
    <row r="2472" spans="1:6">
      <c r="A2472" t="s">
        <v>2674</v>
      </c>
      <c r="B2472" t="s">
        <v>2669</v>
      </c>
      <c r="C2472">
        <v>50.945999999999998</v>
      </c>
      <c r="D2472">
        <v>-2.75</v>
      </c>
      <c r="F2472">
        <v>5</v>
      </c>
    </row>
    <row r="2473" spans="1:6">
      <c r="A2473" t="s">
        <v>2675</v>
      </c>
      <c r="B2473" t="s">
        <v>2669</v>
      </c>
      <c r="C2473">
        <v>50.951000000000001</v>
      </c>
      <c r="D2473">
        <v>-2.718</v>
      </c>
      <c r="F2473">
        <v>5</v>
      </c>
    </row>
    <row r="2474" spans="1:6">
      <c r="A2474" t="s">
        <v>2676</v>
      </c>
      <c r="B2474" t="s">
        <v>2669</v>
      </c>
      <c r="C2474">
        <v>50.906999999999996</v>
      </c>
      <c r="D2474">
        <v>-2.7919999999999998</v>
      </c>
      <c r="F2474">
        <v>5</v>
      </c>
    </row>
    <row r="2475" spans="1:6">
      <c r="A2475" t="s">
        <v>2677</v>
      </c>
      <c r="B2475" t="s">
        <v>2669</v>
      </c>
      <c r="C2475">
        <v>50.908000000000001</v>
      </c>
      <c r="D2475">
        <v>-2.835</v>
      </c>
      <c r="F2475">
        <v>5</v>
      </c>
    </row>
    <row r="2476" spans="1:6">
      <c r="A2476" t="s">
        <v>2678</v>
      </c>
      <c r="B2476" t="s">
        <v>2669</v>
      </c>
      <c r="C2476">
        <v>50.881999999999998</v>
      </c>
      <c r="D2476">
        <v>-2.786</v>
      </c>
      <c r="F2476">
        <v>5</v>
      </c>
    </row>
    <row r="2477" spans="1:6">
      <c r="A2477" t="s">
        <v>2679</v>
      </c>
      <c r="B2477" t="s">
        <v>2669</v>
      </c>
      <c r="C2477">
        <v>50.933999999999997</v>
      </c>
      <c r="D2477">
        <v>-2.9140000000000001</v>
      </c>
      <c r="F2477">
        <v>4</v>
      </c>
    </row>
    <row r="2478" spans="1:6">
      <c r="A2478" t="s">
        <v>2680</v>
      </c>
      <c r="B2478" t="s">
        <v>2669</v>
      </c>
      <c r="C2478">
        <v>51.033000000000001</v>
      </c>
      <c r="D2478">
        <v>-3.1019999999999999</v>
      </c>
      <c r="F2478">
        <v>4</v>
      </c>
    </row>
    <row r="2479" spans="1:6">
      <c r="A2479" t="s">
        <v>2681</v>
      </c>
      <c r="B2479" t="s">
        <v>2669</v>
      </c>
      <c r="C2479">
        <v>50.872999999999998</v>
      </c>
      <c r="D2479">
        <v>-2.9620000000000002</v>
      </c>
      <c r="F2479">
        <v>5</v>
      </c>
    </row>
    <row r="2480" spans="1:6">
      <c r="A2480" t="s">
        <v>2682</v>
      </c>
      <c r="B2480" t="s">
        <v>2669</v>
      </c>
      <c r="C2480">
        <v>50.976999999999997</v>
      </c>
      <c r="D2480">
        <v>-3.2450000000000001</v>
      </c>
      <c r="F2480">
        <v>4</v>
      </c>
    </row>
    <row r="2481" spans="1:6">
      <c r="A2481" t="s">
        <v>2683</v>
      </c>
      <c r="B2481" t="s">
        <v>2669</v>
      </c>
      <c r="C2481">
        <v>51.045000000000002</v>
      </c>
      <c r="D2481">
        <v>-3.5449999999999999</v>
      </c>
      <c r="F2481">
        <v>5</v>
      </c>
    </row>
    <row r="2482" spans="1:6">
      <c r="A2482" t="s">
        <v>2684</v>
      </c>
      <c r="B2482" t="s">
        <v>2669</v>
      </c>
      <c r="C2482">
        <v>51.161999999999999</v>
      </c>
      <c r="D2482">
        <v>-3.3519999999999999</v>
      </c>
      <c r="F2482">
        <v>5</v>
      </c>
    </row>
    <row r="2483" spans="1:6">
      <c r="A2483" t="s">
        <v>2685</v>
      </c>
      <c r="B2483" t="s">
        <v>2669</v>
      </c>
      <c r="C2483">
        <v>51.182000000000002</v>
      </c>
      <c r="D2483">
        <v>-3.51</v>
      </c>
      <c r="F2483">
        <v>5</v>
      </c>
    </row>
    <row r="2484" spans="1:6">
      <c r="A2484" t="s">
        <v>2686</v>
      </c>
      <c r="B2484" t="s">
        <v>2669</v>
      </c>
      <c r="C2484">
        <v>50.994</v>
      </c>
      <c r="D2484">
        <v>-3.0390000000000001</v>
      </c>
      <c r="F2484">
        <v>4</v>
      </c>
    </row>
    <row r="2485" spans="1:6">
      <c r="A2485" t="s">
        <v>2687</v>
      </c>
      <c r="B2485" t="s">
        <v>2669</v>
      </c>
      <c r="C2485">
        <v>51.070999999999998</v>
      </c>
      <c r="D2485">
        <v>-3.2679999999999998</v>
      </c>
      <c r="F2485">
        <v>4</v>
      </c>
    </row>
    <row r="2486" spans="1:6">
      <c r="A2486" t="s">
        <v>2688</v>
      </c>
      <c r="B2486" t="s">
        <v>2669</v>
      </c>
      <c r="C2486">
        <v>51.146000000000001</v>
      </c>
      <c r="D2486">
        <v>-3.1040000000000001</v>
      </c>
      <c r="F2486">
        <v>4</v>
      </c>
    </row>
    <row r="2487" spans="1:6">
      <c r="A2487" t="s">
        <v>2689</v>
      </c>
      <c r="B2487" t="s">
        <v>2669</v>
      </c>
      <c r="C2487">
        <v>51.125</v>
      </c>
      <c r="D2487">
        <v>-3</v>
      </c>
      <c r="F2487">
        <v>4</v>
      </c>
    </row>
    <row r="2488" spans="1:6">
      <c r="A2488" t="s">
        <v>2690</v>
      </c>
      <c r="B2488" t="s">
        <v>2669</v>
      </c>
      <c r="C2488">
        <v>51.13</v>
      </c>
      <c r="D2488">
        <v>-2.9119999999999999</v>
      </c>
      <c r="F2488">
        <v>4</v>
      </c>
    </row>
    <row r="2489" spans="1:6">
      <c r="A2489" t="s">
        <v>2691</v>
      </c>
      <c r="B2489" t="s">
        <v>2669</v>
      </c>
      <c r="C2489">
        <v>51.244</v>
      </c>
      <c r="D2489">
        <v>-2.9940000000000002</v>
      </c>
      <c r="F2489">
        <v>4</v>
      </c>
    </row>
    <row r="2490" spans="1:6">
      <c r="A2490" t="s">
        <v>2692</v>
      </c>
      <c r="B2490" t="s">
        <v>2669</v>
      </c>
      <c r="C2490">
        <v>51.225999999999999</v>
      </c>
      <c r="D2490">
        <v>-2.956</v>
      </c>
      <c r="F2490">
        <v>4</v>
      </c>
    </row>
    <row r="2491" spans="1:6">
      <c r="A2491" t="s">
        <v>2693</v>
      </c>
      <c r="B2491" t="s">
        <v>2694</v>
      </c>
      <c r="C2491">
        <v>55.624000000000002</v>
      </c>
      <c r="D2491">
        <v>-2.8109999999999999</v>
      </c>
      <c r="F2491">
        <v>11</v>
      </c>
    </row>
    <row r="2492" spans="1:6">
      <c r="A2492" t="s">
        <v>2695</v>
      </c>
      <c r="B2492" t="s">
        <v>2694</v>
      </c>
      <c r="C2492">
        <v>55.712000000000003</v>
      </c>
      <c r="D2492">
        <v>-2.4489999999999998</v>
      </c>
      <c r="F2492">
        <v>11</v>
      </c>
    </row>
    <row r="2493" spans="1:6">
      <c r="A2493" t="s">
        <v>2696</v>
      </c>
      <c r="B2493" t="s">
        <v>2694</v>
      </c>
      <c r="C2493">
        <v>55.787999999999997</v>
      </c>
      <c r="D2493">
        <v>-2.3159999999999998</v>
      </c>
      <c r="F2493">
        <v>11</v>
      </c>
    </row>
    <row r="2494" spans="1:6">
      <c r="A2494" t="s">
        <v>2697</v>
      </c>
      <c r="B2494" t="s">
        <v>2694</v>
      </c>
      <c r="C2494">
        <v>55.652999999999999</v>
      </c>
      <c r="D2494">
        <v>-2.2389999999999999</v>
      </c>
      <c r="F2494">
        <v>11</v>
      </c>
    </row>
    <row r="2495" spans="1:6">
      <c r="A2495" t="s">
        <v>2698</v>
      </c>
      <c r="B2495" t="s">
        <v>2694</v>
      </c>
      <c r="C2495">
        <v>55.93</v>
      </c>
      <c r="D2495">
        <v>-2.37</v>
      </c>
      <c r="F2495">
        <v>11</v>
      </c>
    </row>
    <row r="2496" spans="1:6">
      <c r="A2496" t="s">
        <v>2699</v>
      </c>
      <c r="B2496" t="s">
        <v>2694</v>
      </c>
      <c r="C2496">
        <v>55.868000000000002</v>
      </c>
      <c r="D2496">
        <v>-2.1240000000000001</v>
      </c>
      <c r="F2496">
        <v>11</v>
      </c>
    </row>
    <row r="2497" spans="1:6">
      <c r="A2497" t="s">
        <v>2700</v>
      </c>
      <c r="B2497" t="s">
        <v>2694</v>
      </c>
      <c r="C2497">
        <v>55.747</v>
      </c>
      <c r="D2497">
        <v>-2.012</v>
      </c>
      <c r="F2497">
        <v>11</v>
      </c>
    </row>
    <row r="2498" spans="1:6">
      <c r="A2498" t="s">
        <v>2701</v>
      </c>
      <c r="B2498" t="s">
        <v>2694</v>
      </c>
      <c r="C2498">
        <v>55.732999999999997</v>
      </c>
      <c r="D2498">
        <v>-2.7530000000000001</v>
      </c>
      <c r="F2498">
        <v>11</v>
      </c>
    </row>
    <row r="2499" spans="1:6">
      <c r="A2499" t="s">
        <v>2702</v>
      </c>
      <c r="B2499" t="s">
        <v>2694</v>
      </c>
      <c r="C2499">
        <v>55.7</v>
      </c>
      <c r="D2499">
        <v>-2.5720000000000001</v>
      </c>
      <c r="F2499">
        <v>11</v>
      </c>
    </row>
    <row r="2500" spans="1:6">
      <c r="A2500" t="s">
        <v>2703</v>
      </c>
      <c r="B2500" t="s">
        <v>2694</v>
      </c>
      <c r="C2500">
        <v>55.642000000000003</v>
      </c>
      <c r="D2500">
        <v>-2.6709999999999998</v>
      </c>
      <c r="F2500">
        <v>11</v>
      </c>
    </row>
    <row r="2501" spans="1:6">
      <c r="A2501" t="s">
        <v>2704</v>
      </c>
      <c r="B2501" t="s">
        <v>2694</v>
      </c>
      <c r="C2501">
        <v>55.587000000000003</v>
      </c>
      <c r="D2501">
        <v>-2.4159999999999999</v>
      </c>
      <c r="F2501">
        <v>11</v>
      </c>
    </row>
    <row r="2502" spans="1:6">
      <c r="A2502" t="s">
        <v>2705</v>
      </c>
      <c r="B2502" t="s">
        <v>2694</v>
      </c>
      <c r="C2502">
        <v>55.582999999999998</v>
      </c>
      <c r="D2502">
        <v>-2.694</v>
      </c>
      <c r="F2502">
        <v>11</v>
      </c>
    </row>
    <row r="2503" spans="1:6">
      <c r="A2503" t="s">
        <v>2706</v>
      </c>
      <c r="B2503" t="s">
        <v>2694</v>
      </c>
      <c r="C2503">
        <v>55.536999999999999</v>
      </c>
      <c r="D2503">
        <v>-2.871</v>
      </c>
      <c r="F2503">
        <v>11</v>
      </c>
    </row>
    <row r="2504" spans="1:6">
      <c r="A2504" t="s">
        <v>2707</v>
      </c>
      <c r="B2504" t="s">
        <v>2694</v>
      </c>
      <c r="C2504">
        <v>55.475000000000001</v>
      </c>
      <c r="D2504">
        <v>-2.5409999999999999</v>
      </c>
      <c r="F2504">
        <v>11</v>
      </c>
    </row>
    <row r="2505" spans="1:6">
      <c r="A2505" t="s">
        <v>2708</v>
      </c>
      <c r="B2505" t="s">
        <v>2694</v>
      </c>
      <c r="C2505">
        <v>55.396999999999998</v>
      </c>
      <c r="D2505">
        <v>-2.7759999999999998</v>
      </c>
      <c r="F2505">
        <v>11</v>
      </c>
    </row>
    <row r="2506" spans="1:6">
      <c r="A2506" t="s">
        <v>2709</v>
      </c>
      <c r="B2506" t="s">
        <v>2710</v>
      </c>
      <c r="C2506">
        <v>52.703000000000003</v>
      </c>
      <c r="D2506">
        <v>-2.5030000000000001</v>
      </c>
      <c r="F2506">
        <v>2</v>
      </c>
    </row>
    <row r="2507" spans="1:6">
      <c r="A2507" t="s">
        <v>2711</v>
      </c>
      <c r="B2507" t="s">
        <v>2710</v>
      </c>
      <c r="C2507">
        <v>52.768999999999998</v>
      </c>
      <c r="D2507">
        <v>-2.3849999999999998</v>
      </c>
      <c r="F2507">
        <v>2</v>
      </c>
    </row>
    <row r="2508" spans="1:6">
      <c r="A2508" t="s">
        <v>2712</v>
      </c>
      <c r="B2508" t="s">
        <v>2710</v>
      </c>
      <c r="C2508">
        <v>52.662999999999997</v>
      </c>
      <c r="D2508">
        <v>-2.36</v>
      </c>
      <c r="F2508">
        <v>2</v>
      </c>
    </row>
    <row r="2509" spans="1:6">
      <c r="A2509" t="s">
        <v>2713</v>
      </c>
      <c r="B2509" t="s">
        <v>2710</v>
      </c>
      <c r="C2509">
        <v>52.612000000000002</v>
      </c>
      <c r="D2509">
        <v>-2.48</v>
      </c>
      <c r="F2509">
        <v>2</v>
      </c>
    </row>
    <row r="2510" spans="1:6">
      <c r="A2510" t="s">
        <v>2714</v>
      </c>
      <c r="B2510" t="s">
        <v>2710</v>
      </c>
      <c r="C2510">
        <v>52.578000000000003</v>
      </c>
      <c r="D2510">
        <v>-2.5819999999999999</v>
      </c>
      <c r="F2510">
        <v>2</v>
      </c>
    </row>
    <row r="2511" spans="1:6">
      <c r="A2511" t="s">
        <v>2715</v>
      </c>
      <c r="B2511" t="s">
        <v>2710</v>
      </c>
      <c r="C2511">
        <v>52.7</v>
      </c>
      <c r="D2511">
        <v>-2.4390000000000001</v>
      </c>
      <c r="F2511">
        <v>2</v>
      </c>
    </row>
    <row r="2512" spans="1:6">
      <c r="A2512" t="s">
        <v>2716</v>
      </c>
      <c r="B2512" t="s">
        <v>2710</v>
      </c>
      <c r="C2512">
        <v>52.664000000000001</v>
      </c>
      <c r="D2512">
        <v>-2.444</v>
      </c>
      <c r="F2512">
        <v>2</v>
      </c>
    </row>
    <row r="2513" spans="1:6">
      <c r="A2513" t="s">
        <v>2717</v>
      </c>
      <c r="B2513" t="s">
        <v>2710</v>
      </c>
      <c r="C2513">
        <v>52.661000000000001</v>
      </c>
      <c r="D2513">
        <v>-2.4670000000000001</v>
      </c>
      <c r="F2513">
        <v>2</v>
      </c>
    </row>
    <row r="2514" spans="1:6">
      <c r="A2514" t="s">
        <v>2718</v>
      </c>
      <c r="B2514" t="s">
        <v>2710</v>
      </c>
      <c r="C2514">
        <v>52.715000000000003</v>
      </c>
      <c r="D2514">
        <v>-2.536</v>
      </c>
      <c r="F2514">
        <v>2</v>
      </c>
    </row>
    <row r="2515" spans="1:6">
      <c r="A2515" t="s">
        <v>2719</v>
      </c>
      <c r="B2515" t="s">
        <v>2710</v>
      </c>
      <c r="C2515">
        <v>52.734999999999999</v>
      </c>
      <c r="D2515">
        <v>-2.5539999999999998</v>
      </c>
      <c r="F2515">
        <v>2</v>
      </c>
    </row>
    <row r="2516" spans="1:6">
      <c r="A2516" t="s">
        <v>2720</v>
      </c>
      <c r="B2516" t="s">
        <v>2710</v>
      </c>
      <c r="C2516">
        <v>52.636000000000003</v>
      </c>
      <c r="D2516">
        <v>-2.4489999999999998</v>
      </c>
      <c r="F2516">
        <v>2</v>
      </c>
    </row>
    <row r="2517" spans="1:6">
      <c r="A2517" t="s">
        <v>2721</v>
      </c>
      <c r="B2517" t="s">
        <v>2710</v>
      </c>
      <c r="C2517">
        <v>52.63</v>
      </c>
      <c r="D2517">
        <v>-2.4790000000000001</v>
      </c>
      <c r="F2517">
        <v>2</v>
      </c>
    </row>
    <row r="2518" spans="1:6">
      <c r="A2518" t="s">
        <v>2722</v>
      </c>
      <c r="B2518" t="s">
        <v>2710</v>
      </c>
      <c r="C2518">
        <v>52.896999999999998</v>
      </c>
      <c r="D2518">
        <v>-2.4689999999999999</v>
      </c>
      <c r="F2518">
        <v>2</v>
      </c>
    </row>
    <row r="2519" spans="1:6">
      <c r="A2519" t="s">
        <v>2723</v>
      </c>
      <c r="B2519" t="s">
        <v>2724</v>
      </c>
      <c r="C2519">
        <v>51.134999999999998</v>
      </c>
      <c r="D2519">
        <v>0.26900000000000002</v>
      </c>
      <c r="F2519">
        <v>9</v>
      </c>
    </row>
    <row r="2520" spans="1:6">
      <c r="A2520" t="s">
        <v>2725</v>
      </c>
      <c r="B2520" t="s">
        <v>2724</v>
      </c>
      <c r="C2520">
        <v>51.21</v>
      </c>
      <c r="D2520">
        <v>0.28599999999999998</v>
      </c>
      <c r="F2520">
        <v>9</v>
      </c>
    </row>
    <row r="2521" spans="1:6">
      <c r="A2521" t="s">
        <v>2726</v>
      </c>
      <c r="B2521" t="s">
        <v>2724</v>
      </c>
      <c r="C2521">
        <v>51.206000000000003</v>
      </c>
      <c r="D2521">
        <v>0.26900000000000002</v>
      </c>
      <c r="F2521">
        <v>9</v>
      </c>
    </row>
    <row r="2522" spans="1:6">
      <c r="A2522" t="s">
        <v>2727</v>
      </c>
      <c r="B2522" t="s">
        <v>2724</v>
      </c>
      <c r="C2522">
        <v>51.171999999999997</v>
      </c>
      <c r="D2522">
        <v>0.44</v>
      </c>
      <c r="F2522">
        <v>9</v>
      </c>
    </row>
    <row r="2523" spans="1:6">
      <c r="A2523" t="s">
        <v>2728</v>
      </c>
      <c r="B2523" t="s">
        <v>2724</v>
      </c>
      <c r="C2523">
        <v>51.276000000000003</v>
      </c>
      <c r="D2523">
        <v>0.186</v>
      </c>
      <c r="F2523">
        <v>9</v>
      </c>
    </row>
    <row r="2524" spans="1:6">
      <c r="A2524" t="s">
        <v>2729</v>
      </c>
      <c r="B2524" t="s">
        <v>2724</v>
      </c>
      <c r="C2524">
        <v>51.295000000000002</v>
      </c>
      <c r="D2524">
        <v>0.16200000000000001</v>
      </c>
      <c r="F2524">
        <v>9</v>
      </c>
    </row>
    <row r="2525" spans="1:6">
      <c r="A2525" t="s">
        <v>2730</v>
      </c>
      <c r="B2525" t="s">
        <v>2724</v>
      </c>
      <c r="C2525">
        <v>51.3</v>
      </c>
      <c r="D2525">
        <v>0.27</v>
      </c>
      <c r="F2525">
        <v>9</v>
      </c>
    </row>
    <row r="2526" spans="1:6">
      <c r="A2526" t="s">
        <v>2731</v>
      </c>
      <c r="B2526" t="s">
        <v>2724</v>
      </c>
      <c r="C2526">
        <v>51.293999999999997</v>
      </c>
      <c r="D2526">
        <v>5.1999999999999998E-2</v>
      </c>
      <c r="F2526">
        <v>9</v>
      </c>
    </row>
    <row r="2527" spans="1:6">
      <c r="A2527" t="s">
        <v>2732</v>
      </c>
      <c r="B2527" t="s">
        <v>2724</v>
      </c>
      <c r="C2527">
        <v>51.095999999999997</v>
      </c>
      <c r="D2527">
        <v>0.53800000000000003</v>
      </c>
      <c r="F2527">
        <v>9</v>
      </c>
    </row>
    <row r="2528" spans="1:6">
      <c r="A2528" t="s">
        <v>2733</v>
      </c>
      <c r="B2528" t="s">
        <v>2724</v>
      </c>
      <c r="C2528">
        <v>51.042999999999999</v>
      </c>
      <c r="D2528">
        <v>0.52600000000000002</v>
      </c>
      <c r="F2528">
        <v>9</v>
      </c>
    </row>
    <row r="2529" spans="1:6">
      <c r="A2529" t="s">
        <v>2734</v>
      </c>
      <c r="B2529" t="s">
        <v>2724</v>
      </c>
      <c r="C2529">
        <v>51.002000000000002</v>
      </c>
      <c r="D2529">
        <v>0.40799999999999997</v>
      </c>
      <c r="F2529">
        <v>9</v>
      </c>
    </row>
    <row r="2530" spans="1:6">
      <c r="A2530" t="s">
        <v>2735</v>
      </c>
      <c r="B2530" t="s">
        <v>2724</v>
      </c>
      <c r="C2530">
        <v>51.137999999999998</v>
      </c>
      <c r="D2530">
        <v>0.28699999999999998</v>
      </c>
      <c r="F2530">
        <v>9</v>
      </c>
    </row>
    <row r="2531" spans="1:6">
      <c r="A2531" t="s">
        <v>2736</v>
      </c>
      <c r="B2531" t="s">
        <v>2724</v>
      </c>
      <c r="C2531">
        <v>51.026000000000003</v>
      </c>
      <c r="D2531">
        <v>0.25600000000000001</v>
      </c>
      <c r="F2531">
        <v>9</v>
      </c>
    </row>
    <row r="2532" spans="1:6">
      <c r="A2532" t="s">
        <v>2737</v>
      </c>
      <c r="B2532" t="s">
        <v>2724</v>
      </c>
      <c r="C2532">
        <v>50.959000000000003</v>
      </c>
      <c r="D2532">
        <v>0.26500000000000001</v>
      </c>
      <c r="F2532">
        <v>9</v>
      </c>
    </row>
    <row r="2533" spans="1:6">
      <c r="A2533" t="s">
        <v>2738</v>
      </c>
      <c r="B2533" t="s">
        <v>2724</v>
      </c>
      <c r="C2533">
        <v>50.981000000000002</v>
      </c>
      <c r="D2533">
        <v>0.10100000000000001</v>
      </c>
      <c r="F2533">
        <v>9</v>
      </c>
    </row>
    <row r="2534" spans="1:6">
      <c r="A2534" t="s">
        <v>2739</v>
      </c>
      <c r="B2534" t="s">
        <v>2724</v>
      </c>
      <c r="C2534">
        <v>51.139000000000003</v>
      </c>
      <c r="D2534">
        <v>0.86</v>
      </c>
      <c r="F2534">
        <v>9</v>
      </c>
    </row>
    <row r="2535" spans="1:6">
      <c r="A2535" t="s">
        <v>2740</v>
      </c>
      <c r="B2535" t="s">
        <v>2724</v>
      </c>
      <c r="C2535">
        <v>51.15</v>
      </c>
      <c r="D2535">
        <v>0.88700000000000001</v>
      </c>
      <c r="F2535">
        <v>9</v>
      </c>
    </row>
    <row r="2536" spans="1:6">
      <c r="A2536" t="s">
        <v>2741</v>
      </c>
      <c r="B2536" t="s">
        <v>2724</v>
      </c>
      <c r="C2536">
        <v>51.143999999999998</v>
      </c>
      <c r="D2536">
        <v>0.94</v>
      </c>
      <c r="F2536">
        <v>9</v>
      </c>
    </row>
    <row r="2537" spans="1:6">
      <c r="A2537" t="s">
        <v>2742</v>
      </c>
      <c r="B2537" t="s">
        <v>2724</v>
      </c>
      <c r="C2537">
        <v>51.1</v>
      </c>
      <c r="D2537">
        <v>0.80600000000000005</v>
      </c>
      <c r="F2537">
        <v>9</v>
      </c>
    </row>
    <row r="2538" spans="1:6">
      <c r="A2538" t="s">
        <v>2743</v>
      </c>
      <c r="B2538" t="s">
        <v>2724</v>
      </c>
      <c r="C2538">
        <v>51.165999999999997</v>
      </c>
      <c r="D2538">
        <v>0.70699999999999996</v>
      </c>
      <c r="F2538">
        <v>9</v>
      </c>
    </row>
    <row r="2539" spans="1:6">
      <c r="A2539" t="s">
        <v>2744</v>
      </c>
      <c r="B2539" t="s">
        <v>2724</v>
      </c>
      <c r="C2539">
        <v>50.981999999999999</v>
      </c>
      <c r="D2539">
        <v>0.95299999999999996</v>
      </c>
      <c r="F2539">
        <v>9</v>
      </c>
    </row>
    <row r="2540" spans="1:6">
      <c r="A2540" t="s">
        <v>2745</v>
      </c>
      <c r="B2540" t="s">
        <v>2724</v>
      </c>
      <c r="C2540">
        <v>50.993000000000002</v>
      </c>
      <c r="D2540">
        <v>0.93400000000000005</v>
      </c>
      <c r="F2540">
        <v>9</v>
      </c>
    </row>
    <row r="2541" spans="1:6">
      <c r="A2541" t="s">
        <v>2746</v>
      </c>
      <c r="B2541" t="s">
        <v>2724</v>
      </c>
      <c r="C2541">
        <v>51.122</v>
      </c>
      <c r="D2541">
        <v>0.252</v>
      </c>
      <c r="F2541">
        <v>9</v>
      </c>
    </row>
    <row r="2542" spans="1:6">
      <c r="A2542" t="s">
        <v>2747</v>
      </c>
      <c r="B2542" t="s">
        <v>2724</v>
      </c>
      <c r="C2542">
        <v>51.061999999999998</v>
      </c>
      <c r="D2542">
        <v>0.69799999999999995</v>
      </c>
      <c r="F2542">
        <v>9</v>
      </c>
    </row>
    <row r="2543" spans="1:6">
      <c r="A2543" t="s">
        <v>2748</v>
      </c>
      <c r="B2543" t="s">
        <v>2724</v>
      </c>
      <c r="C2543">
        <v>50.963000000000001</v>
      </c>
      <c r="D2543">
        <v>0.68700000000000006</v>
      </c>
      <c r="F2543">
        <v>9</v>
      </c>
    </row>
    <row r="2544" spans="1:6">
      <c r="A2544" t="s">
        <v>2749</v>
      </c>
      <c r="B2544" t="s">
        <v>2724</v>
      </c>
      <c r="C2544">
        <v>50.98</v>
      </c>
      <c r="D2544">
        <v>0.49</v>
      </c>
      <c r="F2544">
        <v>9</v>
      </c>
    </row>
    <row r="2545" spans="1:6">
      <c r="A2545" t="s">
        <v>2750</v>
      </c>
      <c r="B2545" t="s">
        <v>2724</v>
      </c>
      <c r="C2545">
        <v>50.91</v>
      </c>
      <c r="D2545">
        <v>0.47699999999999998</v>
      </c>
      <c r="F2545">
        <v>9</v>
      </c>
    </row>
    <row r="2546" spans="1:6">
      <c r="A2546" t="s">
        <v>2751</v>
      </c>
      <c r="B2546" t="s">
        <v>2724</v>
      </c>
      <c r="C2546">
        <v>50.863999999999997</v>
      </c>
      <c r="D2546">
        <v>0.58299999999999996</v>
      </c>
      <c r="F2546">
        <v>9</v>
      </c>
    </row>
    <row r="2547" spans="1:6">
      <c r="A2547" t="s">
        <v>2752</v>
      </c>
      <c r="B2547" t="s">
        <v>2724</v>
      </c>
      <c r="C2547">
        <v>50.88</v>
      </c>
      <c r="D2547">
        <v>0.61199999999999999</v>
      </c>
      <c r="F2547">
        <v>9</v>
      </c>
    </row>
    <row r="2548" spans="1:6">
      <c r="A2548" t="s">
        <v>2753</v>
      </c>
      <c r="B2548" t="s">
        <v>2724</v>
      </c>
      <c r="C2548">
        <v>50.920999999999999</v>
      </c>
      <c r="D2548">
        <v>0.70199999999999996</v>
      </c>
      <c r="F2548">
        <v>9</v>
      </c>
    </row>
    <row r="2549" spans="1:6">
      <c r="A2549" t="s">
        <v>2754</v>
      </c>
      <c r="B2549" t="s">
        <v>2724</v>
      </c>
      <c r="C2549">
        <v>50.871000000000002</v>
      </c>
      <c r="D2549">
        <v>0.55800000000000005</v>
      </c>
      <c r="F2549">
        <v>9</v>
      </c>
    </row>
    <row r="2550" spans="1:6">
      <c r="A2550" t="s">
        <v>2755</v>
      </c>
      <c r="B2550" t="s">
        <v>2724</v>
      </c>
      <c r="C2550">
        <v>50.863</v>
      </c>
      <c r="D2550">
        <v>0.54600000000000004</v>
      </c>
      <c r="F2550">
        <v>9</v>
      </c>
    </row>
    <row r="2551" spans="1:6">
      <c r="A2551" t="s">
        <v>2756</v>
      </c>
      <c r="B2551" t="s">
        <v>2724</v>
      </c>
      <c r="C2551">
        <v>50.845999999999997</v>
      </c>
      <c r="D2551">
        <v>0.45500000000000002</v>
      </c>
      <c r="F2551">
        <v>9</v>
      </c>
    </row>
    <row r="2552" spans="1:6">
      <c r="A2552" t="s">
        <v>2757</v>
      </c>
      <c r="B2552" t="s">
        <v>2724</v>
      </c>
      <c r="C2552">
        <v>51.146000000000001</v>
      </c>
      <c r="D2552">
        <v>0.25900000000000001</v>
      </c>
      <c r="F2552">
        <v>9</v>
      </c>
    </row>
    <row r="2553" spans="1:6">
      <c r="A2553" t="s">
        <v>2758</v>
      </c>
      <c r="B2553" t="s">
        <v>2724</v>
      </c>
      <c r="C2553">
        <v>50.844000000000001</v>
      </c>
      <c r="D2553">
        <v>0.48399999999999999</v>
      </c>
      <c r="F2553">
        <v>9</v>
      </c>
    </row>
    <row r="2554" spans="1:6">
      <c r="A2554" t="s">
        <v>2759</v>
      </c>
      <c r="B2554" t="s">
        <v>2724</v>
      </c>
      <c r="C2554">
        <v>51.064</v>
      </c>
      <c r="D2554">
        <v>0.36199999999999999</v>
      </c>
      <c r="F2554">
        <v>9</v>
      </c>
    </row>
    <row r="2555" spans="1:6">
      <c r="A2555" t="s">
        <v>2760</v>
      </c>
      <c r="B2555" t="s">
        <v>2724</v>
      </c>
      <c r="C2555">
        <v>51.052999999999997</v>
      </c>
      <c r="D2555">
        <v>0.17499999999999999</v>
      </c>
      <c r="F2555">
        <v>9</v>
      </c>
    </row>
    <row r="2556" spans="1:6">
      <c r="A2556" t="s">
        <v>2761</v>
      </c>
      <c r="B2556" t="s">
        <v>2724</v>
      </c>
      <c r="C2556">
        <v>51.091999999999999</v>
      </c>
      <c r="D2556">
        <v>0.109</v>
      </c>
      <c r="F2556">
        <v>9</v>
      </c>
    </row>
    <row r="2557" spans="1:6">
      <c r="A2557" t="s">
        <v>2762</v>
      </c>
      <c r="B2557" t="s">
        <v>2724</v>
      </c>
      <c r="C2557">
        <v>51.195</v>
      </c>
      <c r="D2557">
        <v>7.9000000000000001E-2</v>
      </c>
      <c r="F2557">
        <v>9</v>
      </c>
    </row>
    <row r="2558" spans="1:6">
      <c r="A2558" t="s">
        <v>2763</v>
      </c>
      <c r="B2558" t="s">
        <v>2724</v>
      </c>
      <c r="C2558">
        <v>51.191000000000003</v>
      </c>
      <c r="D2558">
        <v>0.27600000000000002</v>
      </c>
      <c r="F2558">
        <v>9</v>
      </c>
    </row>
    <row r="2559" spans="1:6">
      <c r="A2559" t="s">
        <v>2764</v>
      </c>
      <c r="B2559" t="s">
        <v>2765</v>
      </c>
      <c r="C2559">
        <v>50.470999999999997</v>
      </c>
      <c r="D2559">
        <v>-3.5209999999999999</v>
      </c>
      <c r="F2559">
        <v>9</v>
      </c>
    </row>
    <row r="2560" spans="1:6">
      <c r="A2560" t="s">
        <v>2766</v>
      </c>
      <c r="B2560" t="s">
        <v>2765</v>
      </c>
      <c r="C2560">
        <v>50.423999999999999</v>
      </c>
      <c r="D2560">
        <v>-3.819</v>
      </c>
      <c r="F2560">
        <v>9</v>
      </c>
    </row>
    <row r="2561" spans="1:6">
      <c r="A2561" t="s">
        <v>2767</v>
      </c>
      <c r="B2561" t="s">
        <v>2765</v>
      </c>
      <c r="C2561">
        <v>50.481000000000002</v>
      </c>
      <c r="D2561">
        <v>-3.782</v>
      </c>
      <c r="F2561">
        <v>9</v>
      </c>
    </row>
    <row r="2562" spans="1:6">
      <c r="A2562" t="s">
        <v>2768</v>
      </c>
      <c r="B2562" t="s">
        <v>2765</v>
      </c>
      <c r="C2562">
        <v>50.529000000000003</v>
      </c>
      <c r="D2562">
        <v>-3.6120000000000001</v>
      </c>
      <c r="F2562">
        <v>9</v>
      </c>
    </row>
    <row r="2563" spans="1:6">
      <c r="A2563" t="s">
        <v>2769</v>
      </c>
      <c r="B2563" t="s">
        <v>2765</v>
      </c>
      <c r="C2563">
        <v>50.593000000000004</v>
      </c>
      <c r="D2563">
        <v>-3.718</v>
      </c>
      <c r="F2563">
        <v>9</v>
      </c>
    </row>
    <row r="2564" spans="1:6">
      <c r="A2564" t="s">
        <v>2770</v>
      </c>
      <c r="B2564" t="s">
        <v>2765</v>
      </c>
      <c r="C2564">
        <v>50.55</v>
      </c>
      <c r="D2564">
        <v>-3.5070000000000001</v>
      </c>
      <c r="F2564">
        <v>9</v>
      </c>
    </row>
    <row r="2565" spans="1:6">
      <c r="A2565" t="s">
        <v>2771</v>
      </c>
      <c r="B2565" t="s">
        <v>2765</v>
      </c>
      <c r="C2565">
        <v>50.473999999999997</v>
      </c>
      <c r="D2565">
        <v>-3.5430000000000001</v>
      </c>
      <c r="F2565">
        <v>9</v>
      </c>
    </row>
    <row r="2566" spans="1:6">
      <c r="A2566" t="s">
        <v>2772</v>
      </c>
      <c r="B2566" t="s">
        <v>2765</v>
      </c>
      <c r="C2566">
        <v>50.442999999999998</v>
      </c>
      <c r="D2566">
        <v>-3.5750000000000002</v>
      </c>
      <c r="F2566">
        <v>9</v>
      </c>
    </row>
    <row r="2567" spans="1:6">
      <c r="A2567" t="s">
        <v>2773</v>
      </c>
      <c r="B2567" t="s">
        <v>2765</v>
      </c>
      <c r="C2567">
        <v>50.423000000000002</v>
      </c>
      <c r="D2567">
        <v>-3.57</v>
      </c>
      <c r="F2567">
        <v>9</v>
      </c>
    </row>
    <row r="2568" spans="1:6">
      <c r="A2568" t="s">
        <v>2774</v>
      </c>
      <c r="B2568" t="s">
        <v>2765</v>
      </c>
      <c r="C2568">
        <v>50.390999999999998</v>
      </c>
      <c r="D2568">
        <v>-3.5219999999999998</v>
      </c>
      <c r="F2568">
        <v>9</v>
      </c>
    </row>
    <row r="2569" spans="1:6">
      <c r="A2569" t="s">
        <v>2775</v>
      </c>
      <c r="B2569" t="s">
        <v>2765</v>
      </c>
      <c r="C2569">
        <v>50.347000000000001</v>
      </c>
      <c r="D2569">
        <v>-3.589</v>
      </c>
      <c r="F2569">
        <v>9</v>
      </c>
    </row>
    <row r="2570" spans="1:6">
      <c r="A2570" t="s">
        <v>2776</v>
      </c>
      <c r="B2570" t="s">
        <v>2765</v>
      </c>
      <c r="C2570">
        <v>50.281999999999996</v>
      </c>
      <c r="D2570">
        <v>-3.7829999999999999</v>
      </c>
      <c r="F2570">
        <v>9</v>
      </c>
    </row>
    <row r="2571" spans="1:6">
      <c r="A2571" t="s">
        <v>2777</v>
      </c>
      <c r="B2571" t="s">
        <v>2765</v>
      </c>
      <c r="C2571">
        <v>50.237000000000002</v>
      </c>
      <c r="D2571">
        <v>-3.7709999999999999</v>
      </c>
      <c r="F2571">
        <v>9</v>
      </c>
    </row>
    <row r="2572" spans="1:6">
      <c r="A2572" t="s">
        <v>2778</v>
      </c>
      <c r="B2572" t="s">
        <v>2765</v>
      </c>
      <c r="C2572">
        <v>50.415999999999997</v>
      </c>
      <c r="D2572">
        <v>-3.69</v>
      </c>
      <c r="F2572">
        <v>9</v>
      </c>
    </row>
    <row r="2573" spans="1:6">
      <c r="A2573" t="s">
        <v>2779</v>
      </c>
      <c r="B2573" t="s">
        <v>2780</v>
      </c>
      <c r="C2573">
        <v>50.262999999999998</v>
      </c>
      <c r="D2573">
        <v>-5.0540000000000003</v>
      </c>
      <c r="F2573">
        <v>11</v>
      </c>
    </row>
    <row r="2574" spans="1:6">
      <c r="A2574" t="s">
        <v>2781</v>
      </c>
      <c r="B2574" t="s">
        <v>2780</v>
      </c>
      <c r="C2574">
        <v>50.165999999999997</v>
      </c>
      <c r="D2574">
        <v>-5.1180000000000003</v>
      </c>
      <c r="F2574">
        <v>11</v>
      </c>
    </row>
    <row r="2575" spans="1:6">
      <c r="A2575" t="s">
        <v>2782</v>
      </c>
      <c r="B2575" t="s">
        <v>2780</v>
      </c>
      <c r="C2575">
        <v>50.149000000000001</v>
      </c>
      <c r="D2575">
        <v>-5.0860000000000003</v>
      </c>
      <c r="F2575">
        <v>11</v>
      </c>
    </row>
    <row r="2576" spans="1:6">
      <c r="A2576" t="s">
        <v>2783</v>
      </c>
      <c r="B2576" t="s">
        <v>2780</v>
      </c>
      <c r="C2576">
        <v>50.042999999999999</v>
      </c>
      <c r="D2576">
        <v>-5.1790000000000003</v>
      </c>
      <c r="F2576">
        <v>11</v>
      </c>
    </row>
    <row r="2577" spans="1:6">
      <c r="A2577" t="s">
        <v>2784</v>
      </c>
      <c r="B2577" t="s">
        <v>2780</v>
      </c>
      <c r="C2577">
        <v>50.109000000000002</v>
      </c>
      <c r="D2577">
        <v>-5.2850000000000001</v>
      </c>
      <c r="F2577">
        <v>11</v>
      </c>
    </row>
    <row r="2578" spans="1:6">
      <c r="A2578" t="s">
        <v>2785</v>
      </c>
      <c r="B2578" t="s">
        <v>2780</v>
      </c>
      <c r="C2578">
        <v>50.21</v>
      </c>
      <c r="D2578">
        <v>-5.2960000000000003</v>
      </c>
      <c r="F2578">
        <v>11</v>
      </c>
    </row>
    <row r="2579" spans="1:6">
      <c r="A2579" t="s">
        <v>2786</v>
      </c>
      <c r="B2579" t="s">
        <v>2780</v>
      </c>
      <c r="C2579">
        <v>50.232999999999997</v>
      </c>
      <c r="D2579">
        <v>-5.2370000000000001</v>
      </c>
      <c r="F2579">
        <v>11</v>
      </c>
    </row>
    <row r="2580" spans="1:6">
      <c r="A2580" t="s">
        <v>2787</v>
      </c>
      <c r="B2580" t="s">
        <v>2780</v>
      </c>
      <c r="C2580">
        <v>50.231999999999999</v>
      </c>
      <c r="D2580">
        <v>-5.2210000000000001</v>
      </c>
      <c r="F2580">
        <v>11</v>
      </c>
    </row>
    <row r="2581" spans="1:6">
      <c r="A2581" t="s">
        <v>2788</v>
      </c>
      <c r="B2581" t="s">
        <v>2780</v>
      </c>
      <c r="C2581">
        <v>50.125</v>
      </c>
      <c r="D2581">
        <v>-5.468</v>
      </c>
      <c r="F2581">
        <v>12</v>
      </c>
    </row>
    <row r="2582" spans="1:6">
      <c r="A2582" t="s">
        <v>2789</v>
      </c>
      <c r="B2582" t="s">
        <v>2780</v>
      </c>
      <c r="C2582">
        <v>50.116999999999997</v>
      </c>
      <c r="D2582">
        <v>-5.5410000000000004</v>
      </c>
      <c r="F2582">
        <v>12</v>
      </c>
    </row>
    <row r="2583" spans="1:6">
      <c r="A2583" t="s">
        <v>2790</v>
      </c>
      <c r="B2583" t="s">
        <v>2780</v>
      </c>
      <c r="C2583">
        <v>50.1</v>
      </c>
      <c r="D2583">
        <v>-5.6269999999999998</v>
      </c>
      <c r="F2583">
        <v>12</v>
      </c>
    </row>
    <row r="2584" spans="1:6">
      <c r="A2584" t="s">
        <v>2791</v>
      </c>
      <c r="B2584" t="s">
        <v>2780</v>
      </c>
      <c r="C2584">
        <v>50.253</v>
      </c>
      <c r="D2584">
        <v>-4.952</v>
      </c>
      <c r="F2584">
        <v>11</v>
      </c>
    </row>
    <row r="2585" spans="1:6">
      <c r="A2585" t="s">
        <v>2792</v>
      </c>
      <c r="B2585" t="s">
        <v>2780</v>
      </c>
      <c r="C2585">
        <v>50.131</v>
      </c>
      <c r="D2585">
        <v>-5.4880000000000004</v>
      </c>
      <c r="F2585">
        <v>12</v>
      </c>
    </row>
    <row r="2586" spans="1:6">
      <c r="A2586" t="s">
        <v>2793</v>
      </c>
      <c r="B2586" t="s">
        <v>2780</v>
      </c>
      <c r="C2586">
        <v>49.93</v>
      </c>
      <c r="D2586">
        <v>-6.2560000000000002</v>
      </c>
      <c r="F2586">
        <v>10</v>
      </c>
    </row>
    <row r="2587" spans="1:6">
      <c r="A2587" t="s">
        <v>2794</v>
      </c>
      <c r="B2587" t="s">
        <v>2780</v>
      </c>
      <c r="C2587">
        <v>49.892000000000003</v>
      </c>
      <c r="D2587">
        <v>-6.3440000000000003</v>
      </c>
      <c r="F2587">
        <v>10</v>
      </c>
    </row>
    <row r="2588" spans="1:6">
      <c r="A2588" t="s">
        <v>2795</v>
      </c>
      <c r="B2588" t="s">
        <v>2780</v>
      </c>
      <c r="C2588">
        <v>49.953000000000003</v>
      </c>
      <c r="D2588">
        <v>-6.3520000000000003</v>
      </c>
      <c r="F2588">
        <v>10</v>
      </c>
    </row>
    <row r="2589" spans="1:6">
      <c r="A2589" t="s">
        <v>2796</v>
      </c>
      <c r="B2589" t="s">
        <v>2780</v>
      </c>
      <c r="C2589">
        <v>49.954999999999998</v>
      </c>
      <c r="D2589">
        <v>-6.3339999999999996</v>
      </c>
      <c r="F2589">
        <v>10</v>
      </c>
    </row>
    <row r="2590" spans="1:6">
      <c r="A2590" t="s">
        <v>2797</v>
      </c>
      <c r="B2590" t="s">
        <v>2780</v>
      </c>
      <c r="C2590">
        <v>49.963999999999999</v>
      </c>
      <c r="D2590">
        <v>-6.2930000000000001</v>
      </c>
      <c r="F2590">
        <v>10</v>
      </c>
    </row>
    <row r="2591" spans="1:6">
      <c r="A2591" t="s">
        <v>2798</v>
      </c>
      <c r="B2591" t="s">
        <v>2780</v>
      </c>
      <c r="C2591">
        <v>50.201999999999998</v>
      </c>
      <c r="D2591">
        <v>-5.4779999999999998</v>
      </c>
      <c r="F2591">
        <v>12</v>
      </c>
    </row>
    <row r="2592" spans="1:6">
      <c r="A2592" t="s">
        <v>2799</v>
      </c>
      <c r="B2592" t="s">
        <v>2780</v>
      </c>
      <c r="C2592">
        <v>50.182000000000002</v>
      </c>
      <c r="D2592">
        <v>-5.4029999999999996</v>
      </c>
      <c r="F2592">
        <v>11</v>
      </c>
    </row>
    <row r="2593" spans="1:6">
      <c r="A2593" t="s">
        <v>2800</v>
      </c>
      <c r="B2593" t="s">
        <v>2780</v>
      </c>
      <c r="C2593">
        <v>50.216999999999999</v>
      </c>
      <c r="D2593">
        <v>-5.109</v>
      </c>
      <c r="F2593">
        <v>11</v>
      </c>
    </row>
    <row r="2594" spans="1:6">
      <c r="A2594" t="s">
        <v>2801</v>
      </c>
      <c r="B2594" t="s">
        <v>2780</v>
      </c>
      <c r="C2594">
        <v>50.283000000000001</v>
      </c>
      <c r="D2594">
        <v>-5.1360000000000001</v>
      </c>
      <c r="F2594">
        <v>11</v>
      </c>
    </row>
    <row r="2595" spans="1:6">
      <c r="A2595" t="s">
        <v>2802</v>
      </c>
      <c r="B2595" t="s">
        <v>2780</v>
      </c>
      <c r="C2595">
        <v>50.308</v>
      </c>
      <c r="D2595">
        <v>-5.1909999999999998</v>
      </c>
      <c r="F2595">
        <v>11</v>
      </c>
    </row>
    <row r="2596" spans="1:6">
      <c r="A2596" t="s">
        <v>2803</v>
      </c>
      <c r="B2596" t="s">
        <v>2780</v>
      </c>
      <c r="C2596">
        <v>50.341999999999999</v>
      </c>
      <c r="D2596">
        <v>-5.1520000000000001</v>
      </c>
      <c r="F2596">
        <v>11</v>
      </c>
    </row>
    <row r="2597" spans="1:6">
      <c r="A2597" t="s">
        <v>2804</v>
      </c>
      <c r="B2597" t="s">
        <v>2780</v>
      </c>
      <c r="C2597">
        <v>50.412999999999997</v>
      </c>
      <c r="D2597">
        <v>-5.0739999999999998</v>
      </c>
      <c r="F2597">
        <v>11</v>
      </c>
    </row>
    <row r="2598" spans="1:6">
      <c r="A2598" t="s">
        <v>2805</v>
      </c>
      <c r="B2598" t="s">
        <v>2780</v>
      </c>
      <c r="C2598">
        <v>50.399000000000001</v>
      </c>
      <c r="D2598">
        <v>-5.0369999999999999</v>
      </c>
      <c r="F2598">
        <v>11</v>
      </c>
    </row>
    <row r="2599" spans="1:6">
      <c r="A2599" t="s">
        <v>2806</v>
      </c>
      <c r="B2599" t="s">
        <v>2780</v>
      </c>
      <c r="C2599">
        <v>50.414000000000001</v>
      </c>
      <c r="D2599">
        <v>-4.9359999999999999</v>
      </c>
      <c r="F2599">
        <v>11</v>
      </c>
    </row>
    <row r="2600" spans="1:6">
      <c r="A2600" t="s">
        <v>2807</v>
      </c>
      <c r="B2600" t="s">
        <v>2808</v>
      </c>
      <c r="C2600">
        <v>54.572000000000003</v>
      </c>
      <c r="D2600">
        <v>-1.238</v>
      </c>
      <c r="F2600">
        <v>4</v>
      </c>
    </row>
    <row r="2601" spans="1:6">
      <c r="A2601" t="s">
        <v>2809</v>
      </c>
      <c r="B2601" t="s">
        <v>2808</v>
      </c>
      <c r="C2601">
        <v>54.606999999999999</v>
      </c>
      <c r="D2601">
        <v>-1.0680000000000001</v>
      </c>
      <c r="F2601">
        <v>7</v>
      </c>
    </row>
    <row r="2602" spans="1:6">
      <c r="A2602" t="s">
        <v>2810</v>
      </c>
      <c r="B2602" t="s">
        <v>2808</v>
      </c>
      <c r="C2602">
        <v>54.588000000000001</v>
      </c>
      <c r="D2602">
        <v>-1.026</v>
      </c>
      <c r="F2602">
        <v>7</v>
      </c>
    </row>
    <row r="2603" spans="1:6">
      <c r="A2603" t="s">
        <v>2811</v>
      </c>
      <c r="B2603" t="s">
        <v>2808</v>
      </c>
      <c r="C2603">
        <v>54.561999999999998</v>
      </c>
      <c r="D2603">
        <v>-0.96499999999999997</v>
      </c>
      <c r="F2603">
        <v>7</v>
      </c>
    </row>
    <row r="2604" spans="1:6">
      <c r="A2604" t="s">
        <v>2812</v>
      </c>
      <c r="B2604" t="s">
        <v>2808</v>
      </c>
      <c r="C2604">
        <v>54.55</v>
      </c>
      <c r="D2604">
        <v>-0.85399999999999998</v>
      </c>
      <c r="F2604">
        <v>7</v>
      </c>
    </row>
    <row r="2605" spans="1:6">
      <c r="A2605" t="s">
        <v>2813</v>
      </c>
      <c r="B2605" t="s">
        <v>2808</v>
      </c>
      <c r="C2605">
        <v>54.531999999999996</v>
      </c>
      <c r="D2605">
        <v>-1.06</v>
      </c>
      <c r="F2605">
        <v>7</v>
      </c>
    </row>
    <row r="2606" spans="1:6">
      <c r="A2606" t="s">
        <v>2814</v>
      </c>
      <c r="B2606" t="s">
        <v>2808</v>
      </c>
      <c r="C2606">
        <v>54.491</v>
      </c>
      <c r="D2606">
        <v>-1.331</v>
      </c>
      <c r="F2606">
        <v>7</v>
      </c>
    </row>
    <row r="2607" spans="1:6">
      <c r="A2607" t="s">
        <v>2815</v>
      </c>
      <c r="B2607" t="s">
        <v>2808</v>
      </c>
      <c r="C2607">
        <v>54.524000000000001</v>
      </c>
      <c r="D2607">
        <v>-1.353</v>
      </c>
      <c r="F2607">
        <v>7</v>
      </c>
    </row>
    <row r="2608" spans="1:6">
      <c r="A2608" t="s">
        <v>2816</v>
      </c>
      <c r="B2608" t="s">
        <v>2808</v>
      </c>
      <c r="C2608">
        <v>54.536999999999999</v>
      </c>
      <c r="D2608">
        <v>-1.302</v>
      </c>
      <c r="F2608">
        <v>7</v>
      </c>
    </row>
    <row r="2609" spans="1:6">
      <c r="A2609" t="s">
        <v>2817</v>
      </c>
      <c r="B2609" t="s">
        <v>2808</v>
      </c>
      <c r="C2609">
        <v>54.561999999999998</v>
      </c>
      <c r="D2609">
        <v>-1.323</v>
      </c>
      <c r="F2609">
        <v>7</v>
      </c>
    </row>
    <row r="2610" spans="1:6">
      <c r="A2610" t="s">
        <v>2818</v>
      </c>
      <c r="B2610" t="s">
        <v>2808</v>
      </c>
      <c r="C2610">
        <v>54.576999999999998</v>
      </c>
      <c r="D2610">
        <v>-1.345</v>
      </c>
      <c r="F2610">
        <v>4</v>
      </c>
    </row>
    <row r="2611" spans="1:6">
      <c r="A2611" t="s">
        <v>2819</v>
      </c>
      <c r="B2611" t="s">
        <v>2808</v>
      </c>
      <c r="C2611">
        <v>54.585000000000001</v>
      </c>
      <c r="D2611">
        <v>-1.2350000000000001</v>
      </c>
      <c r="F2611">
        <v>4</v>
      </c>
    </row>
    <row r="2612" spans="1:6">
      <c r="A2612" t="s">
        <v>2820</v>
      </c>
      <c r="B2612" t="s">
        <v>2808</v>
      </c>
      <c r="C2612">
        <v>54.585999999999999</v>
      </c>
      <c r="D2612">
        <v>-1.3129999999999999</v>
      </c>
      <c r="F2612">
        <v>4</v>
      </c>
    </row>
    <row r="2613" spans="1:6">
      <c r="A2613" t="s">
        <v>2821</v>
      </c>
      <c r="B2613" t="s">
        <v>2808</v>
      </c>
      <c r="C2613">
        <v>54.627000000000002</v>
      </c>
      <c r="D2613">
        <v>-1.425</v>
      </c>
      <c r="F2613">
        <v>4</v>
      </c>
    </row>
    <row r="2614" spans="1:6">
      <c r="A2614" t="s">
        <v>2822</v>
      </c>
      <c r="B2614" t="s">
        <v>2808</v>
      </c>
      <c r="C2614">
        <v>54.618000000000002</v>
      </c>
      <c r="D2614">
        <v>-1.3129999999999999</v>
      </c>
      <c r="F2614">
        <v>4</v>
      </c>
    </row>
    <row r="2615" spans="1:6">
      <c r="A2615" t="s">
        <v>2823</v>
      </c>
      <c r="B2615" t="s">
        <v>2808</v>
      </c>
      <c r="C2615">
        <v>54.607999999999997</v>
      </c>
      <c r="D2615">
        <v>-1.2849999999999999</v>
      </c>
      <c r="F2615">
        <v>4</v>
      </c>
    </row>
    <row r="2616" spans="1:6">
      <c r="A2616" t="s">
        <v>2824</v>
      </c>
      <c r="B2616" t="s">
        <v>2808</v>
      </c>
      <c r="C2616">
        <v>54.695999999999998</v>
      </c>
      <c r="D2616">
        <v>-1.21</v>
      </c>
      <c r="F2616">
        <v>4</v>
      </c>
    </row>
    <row r="2617" spans="1:6">
      <c r="A2617" t="s">
        <v>2825</v>
      </c>
      <c r="B2617" t="s">
        <v>2808</v>
      </c>
      <c r="C2617">
        <v>54.662999999999997</v>
      </c>
      <c r="D2617">
        <v>-1.2230000000000001</v>
      </c>
      <c r="F2617">
        <v>4</v>
      </c>
    </row>
    <row r="2618" spans="1:6">
      <c r="A2618" t="s">
        <v>2826</v>
      </c>
      <c r="B2618" t="s">
        <v>2808</v>
      </c>
      <c r="C2618">
        <v>54.688000000000002</v>
      </c>
      <c r="D2618">
        <v>-1.2290000000000001</v>
      </c>
      <c r="F2618">
        <v>4</v>
      </c>
    </row>
    <row r="2619" spans="1:6">
      <c r="A2619" t="s">
        <v>2827</v>
      </c>
      <c r="B2619" t="s">
        <v>2808</v>
      </c>
      <c r="C2619">
        <v>54.722999999999999</v>
      </c>
      <c r="D2619">
        <v>-1.288</v>
      </c>
      <c r="F2619">
        <v>4</v>
      </c>
    </row>
    <row r="2620" spans="1:6">
      <c r="A2620" t="s">
        <v>2828</v>
      </c>
      <c r="B2620" t="s">
        <v>2808</v>
      </c>
      <c r="C2620">
        <v>54.725000000000001</v>
      </c>
      <c r="D2620">
        <v>-1.373</v>
      </c>
      <c r="F2620">
        <v>4</v>
      </c>
    </row>
    <row r="2621" spans="1:6">
      <c r="A2621" t="s">
        <v>2829</v>
      </c>
      <c r="B2621" t="s">
        <v>2808</v>
      </c>
      <c r="C2621">
        <v>54.71</v>
      </c>
      <c r="D2621">
        <v>-1.419</v>
      </c>
      <c r="F2621">
        <v>4</v>
      </c>
    </row>
    <row r="2622" spans="1:6">
      <c r="A2622" t="s">
        <v>2830</v>
      </c>
      <c r="B2622" t="s">
        <v>2808</v>
      </c>
      <c r="C2622">
        <v>54.561</v>
      </c>
      <c r="D2622">
        <v>-1.196</v>
      </c>
      <c r="F2622">
        <v>4</v>
      </c>
    </row>
    <row r="2623" spans="1:6">
      <c r="A2623" t="s">
        <v>2831</v>
      </c>
      <c r="B2623" t="s">
        <v>2808</v>
      </c>
      <c r="C2623">
        <v>54.555999999999997</v>
      </c>
      <c r="D2623">
        <v>-1.222</v>
      </c>
      <c r="F2623">
        <v>4</v>
      </c>
    </row>
    <row r="2624" spans="1:6">
      <c r="A2624" t="s">
        <v>2832</v>
      </c>
      <c r="B2624" t="s">
        <v>2808</v>
      </c>
      <c r="C2624">
        <v>54.551000000000002</v>
      </c>
      <c r="D2624">
        <v>-1.2509999999999999</v>
      </c>
      <c r="F2624">
        <v>4</v>
      </c>
    </row>
    <row r="2625" spans="1:6">
      <c r="A2625" t="s">
        <v>2833</v>
      </c>
      <c r="B2625" t="s">
        <v>2808</v>
      </c>
      <c r="C2625">
        <v>54.566000000000003</v>
      </c>
      <c r="D2625">
        <v>-1.153</v>
      </c>
      <c r="F2625">
        <v>7</v>
      </c>
    </row>
    <row r="2626" spans="1:6">
      <c r="A2626" t="s">
        <v>2834</v>
      </c>
      <c r="B2626" t="s">
        <v>2808</v>
      </c>
      <c r="C2626">
        <v>54.533999999999999</v>
      </c>
      <c r="D2626">
        <v>-1.1830000000000001</v>
      </c>
      <c r="F2626">
        <v>7</v>
      </c>
    </row>
    <row r="2627" spans="1:6">
      <c r="A2627" t="s">
        <v>2835</v>
      </c>
      <c r="B2627" t="s">
        <v>2808</v>
      </c>
      <c r="C2627">
        <v>54.521999999999998</v>
      </c>
      <c r="D2627">
        <v>-1.23</v>
      </c>
      <c r="F2627">
        <v>7</v>
      </c>
    </row>
    <row r="2628" spans="1:6">
      <c r="A2628" t="s">
        <v>2836</v>
      </c>
      <c r="B2628" t="s">
        <v>2808</v>
      </c>
      <c r="C2628">
        <v>54.466000000000001</v>
      </c>
      <c r="D2628">
        <v>-1.163</v>
      </c>
      <c r="F2628">
        <v>7</v>
      </c>
    </row>
    <row r="2629" spans="1:6">
      <c r="A2629" t="s">
        <v>2837</v>
      </c>
      <c r="B2629" t="s">
        <v>2838</v>
      </c>
      <c r="C2629">
        <v>51.45</v>
      </c>
      <c r="D2629">
        <v>-0.32500000000000001</v>
      </c>
      <c r="F2629">
        <v>5</v>
      </c>
    </row>
    <row r="2630" spans="1:6">
      <c r="A2630" t="s">
        <v>2839</v>
      </c>
      <c r="B2630" t="s">
        <v>2838</v>
      </c>
      <c r="C2630">
        <v>51.45</v>
      </c>
      <c r="D2630">
        <v>-0.30199999999999999</v>
      </c>
      <c r="F2630">
        <v>5</v>
      </c>
    </row>
    <row r="2631" spans="1:6">
      <c r="A2631" t="s">
        <v>2840</v>
      </c>
      <c r="B2631" t="s">
        <v>2838</v>
      </c>
      <c r="C2631">
        <v>51.426000000000002</v>
      </c>
      <c r="D2631">
        <v>-0.33100000000000002</v>
      </c>
      <c r="F2631">
        <v>5</v>
      </c>
    </row>
    <row r="2632" spans="1:6">
      <c r="A2632" t="s">
        <v>2841</v>
      </c>
      <c r="B2632" t="s">
        <v>2838</v>
      </c>
      <c r="C2632">
        <v>51.421999999999997</v>
      </c>
      <c r="D2632">
        <v>-0.36799999999999999</v>
      </c>
      <c r="F2632">
        <v>5</v>
      </c>
    </row>
    <row r="2633" spans="1:6">
      <c r="A2633" t="s">
        <v>2842</v>
      </c>
      <c r="B2633" t="s">
        <v>2838</v>
      </c>
      <c r="C2633">
        <v>51.438000000000002</v>
      </c>
      <c r="D2633">
        <v>-0.4</v>
      </c>
      <c r="F2633">
        <v>5</v>
      </c>
    </row>
    <row r="2634" spans="1:6">
      <c r="A2634" t="s">
        <v>2843</v>
      </c>
      <c r="B2634" t="s">
        <v>2838</v>
      </c>
      <c r="C2634">
        <v>51.451999999999998</v>
      </c>
      <c r="D2634">
        <v>-0.41899999999999998</v>
      </c>
      <c r="F2634">
        <v>5</v>
      </c>
    </row>
    <row r="2635" spans="1:6">
      <c r="A2635" t="s">
        <v>2844</v>
      </c>
      <c r="B2635" t="s">
        <v>2838</v>
      </c>
      <c r="C2635">
        <v>51.43</v>
      </c>
      <c r="D2635">
        <v>-0.45600000000000002</v>
      </c>
      <c r="F2635">
        <v>5</v>
      </c>
    </row>
    <row r="2636" spans="1:6">
      <c r="A2636" t="s">
        <v>2845</v>
      </c>
      <c r="B2636" t="s">
        <v>2838</v>
      </c>
      <c r="C2636">
        <v>51.415999999999997</v>
      </c>
      <c r="D2636">
        <v>-0.41599999999999998</v>
      </c>
      <c r="F2636">
        <v>5</v>
      </c>
    </row>
    <row r="2637" spans="1:6">
      <c r="A2637" t="s">
        <v>2846</v>
      </c>
      <c r="B2637" t="s">
        <v>2838</v>
      </c>
      <c r="C2637">
        <v>51.396999999999998</v>
      </c>
      <c r="D2637">
        <v>-0.44700000000000001</v>
      </c>
      <c r="F2637">
        <v>5</v>
      </c>
    </row>
    <row r="2638" spans="1:6">
      <c r="A2638" t="s">
        <v>2847</v>
      </c>
      <c r="B2638" t="s">
        <v>2838</v>
      </c>
      <c r="C2638">
        <v>51.427999999999997</v>
      </c>
      <c r="D2638">
        <v>-0.50600000000000001</v>
      </c>
      <c r="F2638">
        <v>5</v>
      </c>
    </row>
    <row r="2639" spans="1:6">
      <c r="A2639" t="s">
        <v>2848</v>
      </c>
      <c r="B2639" t="s">
        <v>2838</v>
      </c>
      <c r="C2639">
        <v>51.451999999999998</v>
      </c>
      <c r="D2639">
        <v>-0.502</v>
      </c>
      <c r="F2639">
        <v>5</v>
      </c>
    </row>
    <row r="2640" spans="1:6">
      <c r="A2640" t="s">
        <v>2849</v>
      </c>
      <c r="B2640" t="s">
        <v>2838</v>
      </c>
      <c r="C2640">
        <v>51.445999999999998</v>
      </c>
      <c r="D2640">
        <v>-0.35</v>
      </c>
      <c r="F2640">
        <v>5</v>
      </c>
    </row>
    <row r="2641" spans="1:6">
      <c r="A2641" t="s">
        <v>2850</v>
      </c>
      <c r="B2641" t="s">
        <v>2838</v>
      </c>
      <c r="C2641">
        <v>51.427</v>
      </c>
      <c r="D2641">
        <v>-0.55000000000000004</v>
      </c>
      <c r="F2641">
        <v>5</v>
      </c>
    </row>
    <row r="2642" spans="1:6">
      <c r="A2642" t="s">
        <v>2851</v>
      </c>
      <c r="B2642" t="s">
        <v>2838</v>
      </c>
      <c r="C2642">
        <v>51.466999999999999</v>
      </c>
      <c r="D2642">
        <v>-0.36199999999999999</v>
      </c>
      <c r="F2642">
        <v>5</v>
      </c>
    </row>
    <row r="2643" spans="1:6">
      <c r="A2643" t="s">
        <v>2852</v>
      </c>
      <c r="B2643" t="s">
        <v>2838</v>
      </c>
      <c r="C2643">
        <v>51.466000000000001</v>
      </c>
      <c r="D2643">
        <v>-0.38300000000000001</v>
      </c>
      <c r="F2643">
        <v>5</v>
      </c>
    </row>
    <row r="2644" spans="1:6">
      <c r="A2644" t="s">
        <v>2853</v>
      </c>
      <c r="B2644" t="s">
        <v>2838</v>
      </c>
      <c r="C2644">
        <v>51.48</v>
      </c>
      <c r="D2644">
        <v>-0.38100000000000001</v>
      </c>
      <c r="F2644">
        <v>5</v>
      </c>
    </row>
    <row r="2645" spans="1:6">
      <c r="A2645" t="s">
        <v>2854</v>
      </c>
      <c r="B2645" t="s">
        <v>2838</v>
      </c>
      <c r="C2645">
        <v>51.47</v>
      </c>
      <c r="D2645">
        <v>-0.44600000000000001</v>
      </c>
      <c r="F2645">
        <v>5</v>
      </c>
    </row>
    <row r="2646" spans="1:6">
      <c r="A2646" t="s">
        <v>2855</v>
      </c>
      <c r="B2646" t="s">
        <v>2838</v>
      </c>
      <c r="C2646">
        <v>51.472999999999999</v>
      </c>
      <c r="D2646">
        <v>-0.33200000000000002</v>
      </c>
      <c r="F2646">
        <v>5</v>
      </c>
    </row>
    <row r="2647" spans="1:6">
      <c r="A2647" t="s">
        <v>2856</v>
      </c>
      <c r="B2647" t="s">
        <v>2838</v>
      </c>
      <c r="C2647">
        <v>51.485999999999997</v>
      </c>
      <c r="D2647">
        <v>-0.307</v>
      </c>
      <c r="F2647">
        <v>5</v>
      </c>
    </row>
    <row r="2648" spans="1:6">
      <c r="A2648" t="s">
        <v>2857</v>
      </c>
      <c r="B2648" t="s">
        <v>2838</v>
      </c>
      <c r="C2648">
        <v>51.468000000000004</v>
      </c>
      <c r="D2648">
        <v>-0.29299999999999998</v>
      </c>
      <c r="F2648">
        <v>5</v>
      </c>
    </row>
    <row r="2649" spans="1:6">
      <c r="A2649" t="s">
        <v>2858</v>
      </c>
      <c r="B2649" t="s">
        <v>2859</v>
      </c>
      <c r="C2649">
        <v>51.514000000000003</v>
      </c>
      <c r="D2649">
        <v>-0.372</v>
      </c>
      <c r="F2649">
        <v>5</v>
      </c>
    </row>
    <row r="2650" spans="1:6">
      <c r="A2650" t="s">
        <v>2860</v>
      </c>
      <c r="B2650" t="s">
        <v>2859</v>
      </c>
      <c r="C2650">
        <v>51.548000000000002</v>
      </c>
      <c r="D2650">
        <v>-0.45300000000000001</v>
      </c>
      <c r="F2650">
        <v>5</v>
      </c>
    </row>
    <row r="2651" spans="1:6">
      <c r="A2651" t="s">
        <v>2861</v>
      </c>
      <c r="B2651" t="s">
        <v>2859</v>
      </c>
      <c r="C2651">
        <v>51.518999999999998</v>
      </c>
      <c r="D2651">
        <v>-0.45800000000000002</v>
      </c>
      <c r="F2651">
        <v>5</v>
      </c>
    </row>
    <row r="2652" spans="1:6">
      <c r="A2652" t="s">
        <v>2862</v>
      </c>
      <c r="B2652" t="s">
        <v>2859</v>
      </c>
      <c r="C2652">
        <v>51.499000000000002</v>
      </c>
      <c r="D2652">
        <v>-0.378</v>
      </c>
      <c r="F2652">
        <v>5</v>
      </c>
    </row>
    <row r="2653" spans="1:6">
      <c r="A2653" t="s">
        <v>2863</v>
      </c>
      <c r="B2653" t="s">
        <v>2859</v>
      </c>
      <c r="C2653">
        <v>51.505000000000003</v>
      </c>
      <c r="D2653">
        <v>-0.42199999999999999</v>
      </c>
      <c r="F2653">
        <v>5</v>
      </c>
    </row>
    <row r="2654" spans="1:6">
      <c r="A2654" t="s">
        <v>2864</v>
      </c>
      <c r="B2654" t="s">
        <v>2859</v>
      </c>
      <c r="C2654">
        <v>51.524000000000001</v>
      </c>
      <c r="D2654">
        <v>-0.40699999999999997</v>
      </c>
      <c r="F2654">
        <v>5</v>
      </c>
    </row>
    <row r="2655" spans="1:6">
      <c r="A2655" t="s">
        <v>2865</v>
      </c>
      <c r="B2655" t="s">
        <v>2859</v>
      </c>
      <c r="C2655">
        <v>51.542999999999999</v>
      </c>
      <c r="D2655">
        <v>-0.375</v>
      </c>
      <c r="F2655">
        <v>5</v>
      </c>
    </row>
    <row r="2656" spans="1:6">
      <c r="A2656" t="s">
        <v>2866</v>
      </c>
      <c r="B2656" t="s">
        <v>2859</v>
      </c>
      <c r="C2656">
        <v>51.539000000000001</v>
      </c>
      <c r="D2656">
        <v>-0.34200000000000003</v>
      </c>
      <c r="F2656">
        <v>5</v>
      </c>
    </row>
    <row r="2657" spans="1:6">
      <c r="A2657" t="s">
        <v>2867</v>
      </c>
      <c r="B2657" t="s">
        <v>2859</v>
      </c>
      <c r="C2657">
        <v>51.506</v>
      </c>
      <c r="D2657">
        <v>-0.46899999999999997</v>
      </c>
      <c r="F2657">
        <v>5</v>
      </c>
    </row>
    <row r="2658" spans="1:6">
      <c r="A2658" t="s">
        <v>2868</v>
      </c>
      <c r="B2658" t="s">
        <v>2859</v>
      </c>
      <c r="C2658">
        <v>51.534999999999997</v>
      </c>
      <c r="D2658">
        <v>-0.47299999999999998</v>
      </c>
      <c r="F2658">
        <v>5</v>
      </c>
    </row>
    <row r="2659" spans="1:6">
      <c r="A2659" t="s">
        <v>2869</v>
      </c>
      <c r="B2659" t="s">
        <v>2859</v>
      </c>
      <c r="C2659">
        <v>51.581000000000003</v>
      </c>
      <c r="D2659">
        <v>-0.49</v>
      </c>
      <c r="F2659">
        <v>5</v>
      </c>
    </row>
    <row r="2660" spans="1:6">
      <c r="A2660" t="s">
        <v>2870</v>
      </c>
      <c r="B2660" t="s">
        <v>872</v>
      </c>
      <c r="C2660">
        <v>51.515000000000001</v>
      </c>
      <c r="D2660">
        <v>-0.14199999999999999</v>
      </c>
      <c r="F2660">
        <v>8</v>
      </c>
    </row>
    <row r="2661" spans="1:6">
      <c r="A2661" t="s">
        <v>2871</v>
      </c>
      <c r="B2661" t="s">
        <v>872</v>
      </c>
      <c r="C2661">
        <v>51.521000000000001</v>
      </c>
      <c r="D2661">
        <v>-0.21299999999999999</v>
      </c>
      <c r="F2661">
        <v>7</v>
      </c>
    </row>
    <row r="2662" spans="1:6">
      <c r="A2662" t="s">
        <v>2872</v>
      </c>
      <c r="B2662" t="s">
        <v>872</v>
      </c>
      <c r="C2662">
        <v>51.512</v>
      </c>
      <c r="D2662">
        <v>-0.20399999999999999</v>
      </c>
      <c r="F2662">
        <v>7</v>
      </c>
    </row>
    <row r="2663" spans="1:6">
      <c r="A2663" t="s">
        <v>2873</v>
      </c>
      <c r="B2663" t="s">
        <v>872</v>
      </c>
      <c r="C2663">
        <v>51.508000000000003</v>
      </c>
      <c r="D2663">
        <v>-0.23</v>
      </c>
      <c r="F2663">
        <v>7</v>
      </c>
    </row>
    <row r="2664" spans="1:6">
      <c r="A2664" t="s">
        <v>2874</v>
      </c>
      <c r="B2664" t="s">
        <v>872</v>
      </c>
      <c r="C2664">
        <v>51.512999999999998</v>
      </c>
      <c r="D2664">
        <v>-0.32</v>
      </c>
      <c r="F2664">
        <v>7</v>
      </c>
    </row>
    <row r="2665" spans="1:6">
      <c r="A2665" t="s">
        <v>2875</v>
      </c>
      <c r="B2665" t="s">
        <v>872</v>
      </c>
      <c r="C2665">
        <v>51.494</v>
      </c>
      <c r="D2665">
        <v>-0.20899999999999999</v>
      </c>
      <c r="F2665">
        <v>7</v>
      </c>
    </row>
    <row r="2666" spans="1:6">
      <c r="A2666" t="s">
        <v>2876</v>
      </c>
      <c r="B2666" t="s">
        <v>872</v>
      </c>
      <c r="C2666">
        <v>51.514000000000003</v>
      </c>
      <c r="D2666">
        <v>-0.13900000000000001</v>
      </c>
      <c r="F2666">
        <v>8</v>
      </c>
    </row>
    <row r="2667" spans="1:6">
      <c r="A2667" t="s">
        <v>2877</v>
      </c>
      <c r="B2667" t="s">
        <v>872</v>
      </c>
      <c r="C2667">
        <v>51.514000000000003</v>
      </c>
      <c r="D2667">
        <v>-0.14799999999999999</v>
      </c>
      <c r="F2667">
        <v>8</v>
      </c>
    </row>
    <row r="2668" spans="1:6">
      <c r="A2668" t="s">
        <v>2878</v>
      </c>
      <c r="B2668" t="s">
        <v>872</v>
      </c>
      <c r="C2668">
        <v>51.512999999999998</v>
      </c>
      <c r="D2668">
        <v>-0.13100000000000001</v>
      </c>
      <c r="F2668">
        <v>8</v>
      </c>
    </row>
    <row r="2669" spans="1:6">
      <c r="A2669" t="s">
        <v>2879</v>
      </c>
      <c r="B2669" t="s">
        <v>872</v>
      </c>
      <c r="C2669">
        <v>51.512999999999998</v>
      </c>
      <c r="D2669">
        <v>-0.13500000000000001</v>
      </c>
      <c r="F2669">
        <v>8</v>
      </c>
    </row>
    <row r="2670" spans="1:6">
      <c r="A2670" t="s">
        <v>2880</v>
      </c>
      <c r="B2670" t="s">
        <v>872</v>
      </c>
      <c r="C2670">
        <v>51.518999999999998</v>
      </c>
      <c r="D2670">
        <v>-0.14699999999999999</v>
      </c>
      <c r="F2670">
        <v>8</v>
      </c>
    </row>
    <row r="2671" spans="1:6">
      <c r="A2671" t="s">
        <v>2881</v>
      </c>
      <c r="B2671" t="s">
        <v>872</v>
      </c>
      <c r="C2671">
        <v>51.517000000000003</v>
      </c>
      <c r="D2671">
        <v>-0.159</v>
      </c>
      <c r="F2671">
        <v>8</v>
      </c>
    </row>
    <row r="2672" spans="1:6">
      <c r="A2672" t="s">
        <v>2882</v>
      </c>
      <c r="B2672" t="s">
        <v>872</v>
      </c>
      <c r="C2672">
        <v>51.506999999999998</v>
      </c>
      <c r="D2672">
        <v>-0.14299999999999999</v>
      </c>
      <c r="F2672">
        <v>8</v>
      </c>
    </row>
    <row r="2673" spans="1:6">
      <c r="A2673" t="s">
        <v>2883</v>
      </c>
      <c r="B2673" t="s">
        <v>872</v>
      </c>
      <c r="C2673">
        <v>51.511000000000003</v>
      </c>
      <c r="D2673">
        <v>-0.14899999999999999</v>
      </c>
      <c r="F2673">
        <v>8</v>
      </c>
    </row>
    <row r="2674" spans="1:6">
      <c r="A2674" t="s">
        <v>2884</v>
      </c>
      <c r="B2674" t="s">
        <v>872</v>
      </c>
      <c r="C2674">
        <v>51.518000000000001</v>
      </c>
      <c r="D2674">
        <v>-0.14899999999999999</v>
      </c>
      <c r="F2674">
        <v>8</v>
      </c>
    </row>
    <row r="2675" spans="1:6">
      <c r="A2675" t="s">
        <v>2885</v>
      </c>
      <c r="B2675" t="s">
        <v>872</v>
      </c>
      <c r="C2675">
        <v>51.511000000000003</v>
      </c>
      <c r="D2675">
        <v>-0.14099999999999999</v>
      </c>
      <c r="F2675">
        <v>8</v>
      </c>
    </row>
    <row r="2676" spans="1:6">
      <c r="A2676" t="s">
        <v>2886</v>
      </c>
      <c r="B2676" t="s">
        <v>872</v>
      </c>
      <c r="C2676">
        <v>51.52</v>
      </c>
      <c r="D2676">
        <v>-0.13500000000000001</v>
      </c>
      <c r="F2676">
        <v>8</v>
      </c>
    </row>
    <row r="2677" spans="1:6">
      <c r="A2677" t="s">
        <v>2887</v>
      </c>
      <c r="B2677" t="s">
        <v>872</v>
      </c>
      <c r="C2677">
        <v>51.518000000000001</v>
      </c>
      <c r="D2677">
        <v>-0.152</v>
      </c>
      <c r="F2677">
        <v>8</v>
      </c>
    </row>
    <row r="2678" spans="1:6">
      <c r="A2678" t="s">
        <v>2888</v>
      </c>
      <c r="B2678" t="s">
        <v>872</v>
      </c>
      <c r="C2678">
        <v>51.518999999999998</v>
      </c>
      <c r="D2678">
        <v>-0.14000000000000001</v>
      </c>
      <c r="F2678">
        <v>8</v>
      </c>
    </row>
    <row r="2679" spans="1:6">
      <c r="A2679" t="s">
        <v>2889</v>
      </c>
      <c r="B2679" t="s">
        <v>872</v>
      </c>
      <c r="C2679">
        <v>51.515000000000001</v>
      </c>
      <c r="D2679">
        <v>-0.17799999999999999</v>
      </c>
      <c r="F2679">
        <v>8</v>
      </c>
    </row>
    <row r="2680" spans="1:6">
      <c r="A2680" t="s">
        <v>2890</v>
      </c>
      <c r="B2680" t="s">
        <v>872</v>
      </c>
      <c r="C2680">
        <v>51.509</v>
      </c>
      <c r="D2680">
        <v>-0.26800000000000002</v>
      </c>
      <c r="F2680">
        <v>7</v>
      </c>
    </row>
    <row r="2681" spans="1:6">
      <c r="A2681" t="s">
        <v>2891</v>
      </c>
      <c r="B2681" t="s">
        <v>872</v>
      </c>
      <c r="C2681">
        <v>51.491</v>
      </c>
      <c r="D2681">
        <v>-0.26200000000000001</v>
      </c>
      <c r="F2681">
        <v>7</v>
      </c>
    </row>
    <row r="2682" spans="1:6">
      <c r="A2682" t="s">
        <v>2892</v>
      </c>
      <c r="B2682" t="s">
        <v>872</v>
      </c>
      <c r="C2682">
        <v>51.512</v>
      </c>
      <c r="D2682">
        <v>-0.30099999999999999</v>
      </c>
      <c r="F2682">
        <v>7</v>
      </c>
    </row>
    <row r="2683" spans="1:6">
      <c r="A2683" t="s">
        <v>2893</v>
      </c>
      <c r="B2683" t="s">
        <v>872</v>
      </c>
      <c r="C2683">
        <v>51.491999999999997</v>
      </c>
      <c r="D2683">
        <v>-0.22900000000000001</v>
      </c>
      <c r="F2683">
        <v>7</v>
      </c>
    </row>
    <row r="2684" spans="1:6">
      <c r="A2684" t="s">
        <v>2894</v>
      </c>
      <c r="B2684" t="s">
        <v>872</v>
      </c>
      <c r="C2684">
        <v>51.511000000000003</v>
      </c>
      <c r="D2684">
        <v>-0.33400000000000002</v>
      </c>
      <c r="F2684">
        <v>7</v>
      </c>
    </row>
    <row r="2685" spans="1:6">
      <c r="A2685" t="s">
        <v>2895</v>
      </c>
      <c r="B2685" t="s">
        <v>872</v>
      </c>
      <c r="C2685">
        <v>51.5</v>
      </c>
      <c r="D2685">
        <v>-0.193</v>
      </c>
      <c r="F2685">
        <v>7</v>
      </c>
    </row>
    <row r="2686" spans="1:6">
      <c r="A2686" t="s">
        <v>2896</v>
      </c>
      <c r="B2686" t="s">
        <v>872</v>
      </c>
      <c r="C2686">
        <v>51.526000000000003</v>
      </c>
      <c r="D2686">
        <v>-0.191</v>
      </c>
      <c r="F2686">
        <v>7</v>
      </c>
    </row>
    <row r="2687" spans="1:6">
      <c r="A2687" t="s">
        <v>2897</v>
      </c>
      <c r="B2687" t="s">
        <v>2898</v>
      </c>
      <c r="C2687">
        <v>53.393999999999998</v>
      </c>
      <c r="D2687">
        <v>-2.569</v>
      </c>
      <c r="F2687">
        <v>2</v>
      </c>
    </row>
    <row r="2688" spans="1:6">
      <c r="A2688" t="s">
        <v>2899</v>
      </c>
      <c r="B2688" t="s">
        <v>2898</v>
      </c>
      <c r="C2688">
        <v>53.454000000000001</v>
      </c>
      <c r="D2688">
        <v>-2.7549999999999999</v>
      </c>
      <c r="F2688">
        <v>2</v>
      </c>
    </row>
    <row r="2689" spans="1:6">
      <c r="A2689" t="s">
        <v>2900</v>
      </c>
      <c r="B2689" t="s">
        <v>2898</v>
      </c>
      <c r="C2689">
        <v>53.476999999999997</v>
      </c>
      <c r="D2689">
        <v>-2.7189999999999999</v>
      </c>
      <c r="F2689">
        <v>2</v>
      </c>
    </row>
    <row r="2690" spans="1:6">
      <c r="A2690" t="s">
        <v>2901</v>
      </c>
      <c r="B2690" t="s">
        <v>2898</v>
      </c>
      <c r="C2690">
        <v>53.454000000000001</v>
      </c>
      <c r="D2690">
        <v>-2.6320000000000001</v>
      </c>
      <c r="F2690">
        <v>2</v>
      </c>
    </row>
    <row r="2691" spans="1:6">
      <c r="A2691" t="s">
        <v>2902</v>
      </c>
      <c r="B2691" t="s">
        <v>2898</v>
      </c>
      <c r="C2691">
        <v>53.381999999999998</v>
      </c>
      <c r="D2691">
        <v>-2.468</v>
      </c>
      <c r="F2691">
        <v>2</v>
      </c>
    </row>
    <row r="2692" spans="1:6">
      <c r="A2692" t="s">
        <v>2903</v>
      </c>
      <c r="B2692" t="s">
        <v>2898</v>
      </c>
      <c r="C2692">
        <v>53.386000000000003</v>
      </c>
      <c r="D2692">
        <v>-2.359</v>
      </c>
      <c r="F2692">
        <v>2</v>
      </c>
    </row>
    <row r="2693" spans="1:6">
      <c r="A2693" t="s">
        <v>2904</v>
      </c>
      <c r="B2693" t="s">
        <v>2898</v>
      </c>
      <c r="C2693">
        <v>53.384</v>
      </c>
      <c r="D2693">
        <v>-2.3250000000000002</v>
      </c>
      <c r="F2693">
        <v>2</v>
      </c>
    </row>
    <row r="2694" spans="1:6">
      <c r="A2694" t="s">
        <v>2905</v>
      </c>
      <c r="B2694" t="s">
        <v>2898</v>
      </c>
      <c r="C2694">
        <v>53.302999999999997</v>
      </c>
      <c r="D2694">
        <v>-2.371</v>
      </c>
      <c r="F2694">
        <v>2</v>
      </c>
    </row>
    <row r="2695" spans="1:6">
      <c r="A2695" t="s">
        <v>2906</v>
      </c>
      <c r="B2695" t="s">
        <v>2898</v>
      </c>
      <c r="C2695">
        <v>53.41</v>
      </c>
      <c r="D2695">
        <v>-2.58</v>
      </c>
      <c r="F2695">
        <v>2</v>
      </c>
    </row>
    <row r="2696" spans="1:6">
      <c r="A2696" t="s">
        <v>2907</v>
      </c>
      <c r="B2696" t="s">
        <v>2898</v>
      </c>
      <c r="C2696">
        <v>53.453000000000003</v>
      </c>
      <c r="D2696">
        <v>-2.548</v>
      </c>
      <c r="F2696">
        <v>2</v>
      </c>
    </row>
    <row r="2697" spans="1:6">
      <c r="A2697" t="s">
        <v>2908</v>
      </c>
      <c r="B2697" t="s">
        <v>2898</v>
      </c>
      <c r="C2697">
        <v>53.365000000000002</v>
      </c>
      <c r="D2697">
        <v>-2.5739999999999998</v>
      </c>
      <c r="F2697">
        <v>2</v>
      </c>
    </row>
    <row r="2698" spans="1:6">
      <c r="A2698" t="s">
        <v>2909</v>
      </c>
      <c r="B2698" t="s">
        <v>2898</v>
      </c>
      <c r="C2698">
        <v>53.399000000000001</v>
      </c>
      <c r="D2698">
        <v>-2.6360000000000001</v>
      </c>
      <c r="F2698">
        <v>2</v>
      </c>
    </row>
    <row r="2699" spans="1:6">
      <c r="A2699" t="s">
        <v>2910</v>
      </c>
      <c r="B2699" t="s">
        <v>2898</v>
      </c>
      <c r="C2699">
        <v>53.273000000000003</v>
      </c>
      <c r="D2699">
        <v>-2.722</v>
      </c>
      <c r="F2699">
        <v>2</v>
      </c>
    </row>
    <row r="2700" spans="1:6">
      <c r="A2700" t="s">
        <v>2911</v>
      </c>
      <c r="B2700" t="s">
        <v>2898</v>
      </c>
      <c r="C2700">
        <v>53.33</v>
      </c>
      <c r="D2700">
        <v>-2.7029999999999998</v>
      </c>
      <c r="F2700">
        <v>2</v>
      </c>
    </row>
    <row r="2701" spans="1:6">
      <c r="A2701" t="s">
        <v>2912</v>
      </c>
      <c r="B2701" t="s">
        <v>2898</v>
      </c>
      <c r="C2701">
        <v>53.372</v>
      </c>
      <c r="D2701">
        <v>-2.7410000000000001</v>
      </c>
      <c r="F2701">
        <v>2</v>
      </c>
    </row>
    <row r="2702" spans="1:6">
      <c r="A2702" t="s">
        <v>2913</v>
      </c>
      <c r="B2702" t="s">
        <v>2898</v>
      </c>
      <c r="C2702">
        <v>53.436</v>
      </c>
      <c r="D2702">
        <v>-2.718</v>
      </c>
      <c r="F2702">
        <v>2</v>
      </c>
    </row>
    <row r="2703" spans="1:6">
      <c r="A2703" t="s">
        <v>2914</v>
      </c>
      <c r="B2703" t="s">
        <v>872</v>
      </c>
      <c r="C2703">
        <v>51.521000000000001</v>
      </c>
      <c r="D2703">
        <v>-0.122</v>
      </c>
      <c r="F2703">
        <v>8</v>
      </c>
    </row>
    <row r="2704" spans="1:6">
      <c r="A2704" t="s">
        <v>2915</v>
      </c>
      <c r="B2704" t="s">
        <v>872</v>
      </c>
      <c r="C2704">
        <v>51.517000000000003</v>
      </c>
      <c r="D2704">
        <v>-0.125</v>
      </c>
      <c r="F2704">
        <v>8</v>
      </c>
    </row>
    <row r="2705" spans="1:6">
      <c r="A2705" t="s">
        <v>2916</v>
      </c>
      <c r="B2705" t="s">
        <v>872</v>
      </c>
      <c r="C2705">
        <v>51.518000000000001</v>
      </c>
      <c r="D2705">
        <v>-0.126</v>
      </c>
      <c r="F2705">
        <v>8</v>
      </c>
    </row>
    <row r="2706" spans="1:6">
      <c r="A2706" t="s">
        <v>2917</v>
      </c>
      <c r="B2706" t="s">
        <v>872</v>
      </c>
      <c r="C2706">
        <v>51.52</v>
      </c>
      <c r="D2706">
        <v>-0.13100000000000001</v>
      </c>
      <c r="F2706">
        <v>8</v>
      </c>
    </row>
    <row r="2707" spans="1:6">
      <c r="A2707" t="s">
        <v>2918</v>
      </c>
      <c r="B2707" t="s">
        <v>872</v>
      </c>
      <c r="C2707">
        <v>51.524000000000001</v>
      </c>
      <c r="D2707">
        <v>-0.126</v>
      </c>
      <c r="F2707">
        <v>8</v>
      </c>
    </row>
    <row r="2708" spans="1:6">
      <c r="A2708" t="s">
        <v>2919</v>
      </c>
      <c r="B2708" t="s">
        <v>872</v>
      </c>
      <c r="C2708">
        <v>51.521999999999998</v>
      </c>
      <c r="D2708">
        <v>-0.12</v>
      </c>
      <c r="F2708">
        <v>8</v>
      </c>
    </row>
    <row r="2709" spans="1:6">
      <c r="A2709" t="s">
        <v>2920</v>
      </c>
      <c r="B2709" t="s">
        <v>872</v>
      </c>
      <c r="C2709">
        <v>51.518999999999998</v>
      </c>
      <c r="D2709">
        <v>-0.11600000000000001</v>
      </c>
      <c r="F2709">
        <v>8</v>
      </c>
    </row>
    <row r="2710" spans="1:6">
      <c r="A2710" t="s">
        <v>2921</v>
      </c>
      <c r="B2710" t="s">
        <v>872</v>
      </c>
      <c r="C2710">
        <v>51.517000000000003</v>
      </c>
      <c r="D2710">
        <v>-0.11799999999999999</v>
      </c>
      <c r="F2710">
        <v>8</v>
      </c>
    </row>
    <row r="2711" spans="1:6">
      <c r="A2711" t="s">
        <v>2922</v>
      </c>
      <c r="B2711" t="s">
        <v>872</v>
      </c>
      <c r="C2711">
        <v>51.524999999999999</v>
      </c>
      <c r="D2711">
        <v>-0.11600000000000001</v>
      </c>
      <c r="F2711">
        <v>8</v>
      </c>
    </row>
    <row r="2712" spans="1:6">
      <c r="A2712" t="s">
        <v>2923</v>
      </c>
      <c r="B2712" t="s">
        <v>872</v>
      </c>
      <c r="C2712">
        <v>51.512999999999998</v>
      </c>
      <c r="D2712">
        <v>-0.123</v>
      </c>
      <c r="F2712">
        <v>8</v>
      </c>
    </row>
    <row r="2713" spans="1:6">
      <c r="A2713" t="s">
        <v>2924</v>
      </c>
      <c r="B2713" t="s">
        <v>872</v>
      </c>
      <c r="C2713">
        <v>51.515999999999998</v>
      </c>
      <c r="D2713">
        <v>-0.115</v>
      </c>
      <c r="F2713">
        <v>8</v>
      </c>
    </row>
    <row r="2714" spans="1:6">
      <c r="A2714" t="s">
        <v>2925</v>
      </c>
      <c r="B2714" t="s">
        <v>872</v>
      </c>
      <c r="C2714">
        <v>51.515000000000001</v>
      </c>
      <c r="D2714">
        <v>-0.121</v>
      </c>
      <c r="F2714">
        <v>8</v>
      </c>
    </row>
    <row r="2715" spans="1:6">
      <c r="A2715" t="s">
        <v>2926</v>
      </c>
      <c r="B2715" t="s">
        <v>872</v>
      </c>
      <c r="C2715">
        <v>51.512</v>
      </c>
      <c r="D2715">
        <v>-0.123</v>
      </c>
      <c r="F2715">
        <v>8</v>
      </c>
    </row>
    <row r="2716" spans="1:6">
      <c r="A2716" t="s">
        <v>2927</v>
      </c>
      <c r="B2716" t="s">
        <v>872</v>
      </c>
      <c r="C2716">
        <v>51.512999999999998</v>
      </c>
      <c r="D2716">
        <v>-0.127</v>
      </c>
      <c r="F2716">
        <v>8</v>
      </c>
    </row>
    <row r="2717" spans="1:6">
      <c r="A2717" t="s">
        <v>2928</v>
      </c>
      <c r="B2717" t="s">
        <v>872</v>
      </c>
      <c r="C2717">
        <v>51.51</v>
      </c>
      <c r="D2717">
        <v>-0.125</v>
      </c>
      <c r="F2717">
        <v>8</v>
      </c>
    </row>
    <row r="2718" spans="1:6">
      <c r="A2718" t="s">
        <v>2929</v>
      </c>
      <c r="B2718" t="s">
        <v>872</v>
      </c>
      <c r="C2718">
        <v>51.512</v>
      </c>
      <c r="D2718">
        <v>-0.11899999999999999</v>
      </c>
      <c r="F2718">
        <v>8</v>
      </c>
    </row>
    <row r="2719" spans="1:6">
      <c r="A2719" t="s">
        <v>2930</v>
      </c>
      <c r="B2719" t="s">
        <v>2931</v>
      </c>
      <c r="C2719">
        <v>51.646999999999998</v>
      </c>
      <c r="D2719">
        <v>-0.4</v>
      </c>
      <c r="F2719">
        <v>3</v>
      </c>
    </row>
    <row r="2720" spans="1:6">
      <c r="A2720" t="s">
        <v>2932</v>
      </c>
      <c r="B2720" t="s">
        <v>2931</v>
      </c>
      <c r="C2720">
        <v>51.661000000000001</v>
      </c>
      <c r="D2720">
        <v>-0.40500000000000003</v>
      </c>
      <c r="F2720">
        <v>3</v>
      </c>
    </row>
    <row r="2721" spans="1:6">
      <c r="A2721" t="s">
        <v>2933</v>
      </c>
      <c r="B2721" t="s">
        <v>2931</v>
      </c>
      <c r="C2721">
        <v>51.648000000000003</v>
      </c>
      <c r="D2721">
        <v>-0.41399999999999998</v>
      </c>
      <c r="F2721">
        <v>3</v>
      </c>
    </row>
    <row r="2722" spans="1:6">
      <c r="A2722" t="s">
        <v>2934</v>
      </c>
      <c r="B2722" t="s">
        <v>2931</v>
      </c>
      <c r="C2722">
        <v>51.631</v>
      </c>
      <c r="D2722">
        <v>-0.39100000000000001</v>
      </c>
      <c r="F2722">
        <v>3</v>
      </c>
    </row>
    <row r="2723" spans="1:6">
      <c r="A2723" t="s">
        <v>2935</v>
      </c>
      <c r="B2723" t="s">
        <v>2931</v>
      </c>
      <c r="C2723">
        <v>51.667000000000002</v>
      </c>
      <c r="D2723">
        <v>-0.377</v>
      </c>
      <c r="F2723">
        <v>3</v>
      </c>
    </row>
    <row r="2724" spans="1:6">
      <c r="A2724" t="s">
        <v>2936</v>
      </c>
      <c r="B2724" t="s">
        <v>2931</v>
      </c>
      <c r="C2724">
        <v>51.645000000000003</v>
      </c>
      <c r="D2724">
        <v>-0.36499999999999999</v>
      </c>
      <c r="F2724">
        <v>3</v>
      </c>
    </row>
    <row r="2725" spans="1:6">
      <c r="A2725" t="s">
        <v>2937</v>
      </c>
      <c r="B2725" t="s">
        <v>2931</v>
      </c>
      <c r="C2725">
        <v>51.67</v>
      </c>
      <c r="D2725">
        <v>-0.39800000000000002</v>
      </c>
      <c r="F2725">
        <v>3</v>
      </c>
    </row>
    <row r="2726" spans="1:6">
      <c r="A2726" t="s">
        <v>2938</v>
      </c>
      <c r="B2726" t="s">
        <v>2931</v>
      </c>
      <c r="C2726">
        <v>51.683999999999997</v>
      </c>
      <c r="D2726">
        <v>-0.38900000000000001</v>
      </c>
      <c r="F2726">
        <v>3</v>
      </c>
    </row>
    <row r="2727" spans="1:6">
      <c r="A2727" t="s">
        <v>2939</v>
      </c>
      <c r="B2727" t="s">
        <v>2931</v>
      </c>
      <c r="C2727">
        <v>51.645000000000003</v>
      </c>
      <c r="D2727">
        <v>-0.48099999999999998</v>
      </c>
      <c r="F2727">
        <v>3</v>
      </c>
    </row>
    <row r="2728" spans="1:6">
      <c r="A2728" t="s">
        <v>2940</v>
      </c>
      <c r="B2728" t="s">
        <v>2931</v>
      </c>
      <c r="C2728">
        <v>51.709000000000003</v>
      </c>
      <c r="D2728">
        <v>-0.45600000000000002</v>
      </c>
      <c r="F2728">
        <v>3</v>
      </c>
    </row>
    <row r="2729" spans="1:6">
      <c r="A2729" t="s">
        <v>2941</v>
      </c>
      <c r="B2729" t="s">
        <v>2931</v>
      </c>
      <c r="C2729">
        <v>51.704999999999998</v>
      </c>
      <c r="D2729">
        <v>-0.41699999999999998</v>
      </c>
      <c r="F2729">
        <v>3</v>
      </c>
    </row>
    <row r="2730" spans="1:6">
      <c r="A2730" t="s">
        <v>2942</v>
      </c>
      <c r="B2730" t="s">
        <v>2931</v>
      </c>
      <c r="C2730">
        <v>51.656999999999996</v>
      </c>
      <c r="D2730">
        <v>-0.27500000000000002</v>
      </c>
      <c r="F2730">
        <v>3</v>
      </c>
    </row>
    <row r="2731" spans="1:6">
      <c r="A2731" t="s">
        <v>2943</v>
      </c>
      <c r="B2731" t="s">
        <v>2931</v>
      </c>
      <c r="C2731">
        <v>51.686</v>
      </c>
      <c r="D2731">
        <v>-0.309</v>
      </c>
      <c r="F2731">
        <v>3</v>
      </c>
    </row>
    <row r="2732" spans="1:6">
      <c r="A2732" t="s">
        <v>2944</v>
      </c>
      <c r="B2732" t="s">
        <v>2945</v>
      </c>
      <c r="C2732">
        <v>53.686999999999998</v>
      </c>
      <c r="D2732">
        <v>-1.492</v>
      </c>
      <c r="F2732">
        <v>2</v>
      </c>
    </row>
    <row r="2733" spans="1:6">
      <c r="A2733" t="s">
        <v>2946</v>
      </c>
      <c r="B2733" t="s">
        <v>2945</v>
      </c>
      <c r="C2733">
        <v>53.723999999999997</v>
      </c>
      <c r="D2733">
        <v>-1.3440000000000001</v>
      </c>
      <c r="F2733">
        <v>2</v>
      </c>
    </row>
    <row r="2734" spans="1:6">
      <c r="A2734" t="s">
        <v>2947</v>
      </c>
      <c r="B2734" t="s">
        <v>2945</v>
      </c>
      <c r="C2734">
        <v>53.710999999999999</v>
      </c>
      <c r="D2734">
        <v>-1.256</v>
      </c>
      <c r="F2734">
        <v>2</v>
      </c>
    </row>
    <row r="2735" spans="1:6">
      <c r="A2735" t="s">
        <v>2948</v>
      </c>
      <c r="B2735" t="s">
        <v>2945</v>
      </c>
      <c r="C2735">
        <v>53.683999999999997</v>
      </c>
      <c r="D2735">
        <v>-1.62</v>
      </c>
      <c r="F2735">
        <v>2</v>
      </c>
    </row>
    <row r="2736" spans="1:6">
      <c r="A2736" t="s">
        <v>2949</v>
      </c>
      <c r="B2736" t="s">
        <v>2945</v>
      </c>
      <c r="C2736">
        <v>53.692</v>
      </c>
      <c r="D2736">
        <v>-1.645</v>
      </c>
      <c r="F2736">
        <v>2</v>
      </c>
    </row>
    <row r="2737" spans="1:6">
      <c r="A2737" t="s">
        <v>2950</v>
      </c>
      <c r="B2737" t="s">
        <v>2945</v>
      </c>
      <c r="C2737">
        <v>53.68</v>
      </c>
      <c r="D2737">
        <v>-1.6930000000000001</v>
      </c>
      <c r="F2737">
        <v>2</v>
      </c>
    </row>
    <row r="2738" spans="1:6">
      <c r="A2738" t="s">
        <v>2951</v>
      </c>
      <c r="B2738" t="s">
        <v>2945</v>
      </c>
      <c r="C2738">
        <v>53.707999999999998</v>
      </c>
      <c r="D2738">
        <v>-1.698</v>
      </c>
      <c r="F2738">
        <v>2</v>
      </c>
    </row>
    <row r="2739" spans="1:6">
      <c r="A2739" t="s">
        <v>2952</v>
      </c>
      <c r="B2739" t="s">
        <v>2945</v>
      </c>
      <c r="C2739">
        <v>53.71</v>
      </c>
      <c r="D2739">
        <v>-1.669</v>
      </c>
      <c r="F2739">
        <v>2</v>
      </c>
    </row>
    <row r="2740" spans="1:6">
      <c r="A2740" t="s">
        <v>2953</v>
      </c>
      <c r="B2740" t="s">
        <v>2945</v>
      </c>
      <c r="C2740">
        <v>53.719000000000001</v>
      </c>
      <c r="D2740">
        <v>-1.641</v>
      </c>
      <c r="F2740">
        <v>2</v>
      </c>
    </row>
    <row r="2741" spans="1:6">
      <c r="A2741" t="s">
        <v>2954</v>
      </c>
      <c r="B2741" t="s">
        <v>2945</v>
      </c>
      <c r="C2741">
        <v>53.673000000000002</v>
      </c>
      <c r="D2741">
        <v>-1.5109999999999999</v>
      </c>
      <c r="F2741">
        <v>2</v>
      </c>
    </row>
    <row r="2742" spans="1:6">
      <c r="A2742" t="s">
        <v>2955</v>
      </c>
      <c r="B2742" t="s">
        <v>2945</v>
      </c>
      <c r="C2742">
        <v>53.722999999999999</v>
      </c>
      <c r="D2742">
        <v>-1.524</v>
      </c>
      <c r="F2742">
        <v>2</v>
      </c>
    </row>
    <row r="2743" spans="1:6">
      <c r="A2743" t="s">
        <v>2956</v>
      </c>
      <c r="B2743" t="s">
        <v>2945</v>
      </c>
      <c r="C2743">
        <v>53.646999999999998</v>
      </c>
      <c r="D2743">
        <v>-1.5189999999999999</v>
      </c>
      <c r="F2743">
        <v>2</v>
      </c>
    </row>
    <row r="2744" spans="1:6">
      <c r="A2744" t="s">
        <v>2957</v>
      </c>
      <c r="B2744" t="s">
        <v>2945</v>
      </c>
      <c r="C2744">
        <v>53.68</v>
      </c>
      <c r="D2744">
        <v>-1.5760000000000001</v>
      </c>
      <c r="F2744">
        <v>2</v>
      </c>
    </row>
    <row r="2745" spans="1:6">
      <c r="A2745" t="s">
        <v>2958</v>
      </c>
      <c r="B2745" t="s">
        <v>2945</v>
      </c>
      <c r="C2745">
        <v>53.7</v>
      </c>
      <c r="D2745">
        <v>-1.4139999999999999</v>
      </c>
      <c r="F2745">
        <v>2</v>
      </c>
    </row>
    <row r="2746" spans="1:6">
      <c r="A2746" t="s">
        <v>2959</v>
      </c>
      <c r="B2746" t="s">
        <v>2945</v>
      </c>
      <c r="C2746">
        <v>53.667000000000002</v>
      </c>
      <c r="D2746">
        <v>-1.35</v>
      </c>
      <c r="F2746">
        <v>2</v>
      </c>
    </row>
    <row r="2747" spans="1:6">
      <c r="A2747" t="s">
        <v>2960</v>
      </c>
      <c r="B2747" t="s">
        <v>2945</v>
      </c>
      <c r="C2747">
        <v>53.685000000000002</v>
      </c>
      <c r="D2747">
        <v>-1.2989999999999999</v>
      </c>
      <c r="F2747">
        <v>2</v>
      </c>
    </row>
    <row r="2748" spans="1:6">
      <c r="A2748" t="s">
        <v>2961</v>
      </c>
      <c r="B2748" t="s">
        <v>2945</v>
      </c>
      <c r="C2748">
        <v>53.606000000000002</v>
      </c>
      <c r="D2748">
        <v>-1.32</v>
      </c>
      <c r="F2748">
        <v>2</v>
      </c>
    </row>
    <row r="2749" spans="1:6">
      <c r="A2749" t="s">
        <v>2962</v>
      </c>
      <c r="B2749" t="s">
        <v>2963</v>
      </c>
      <c r="C2749">
        <v>53.554000000000002</v>
      </c>
      <c r="D2749">
        <v>-2.6259999999999999</v>
      </c>
      <c r="F2749">
        <v>2</v>
      </c>
    </row>
    <row r="2750" spans="1:6">
      <c r="A2750" t="s">
        <v>2964</v>
      </c>
      <c r="B2750" t="s">
        <v>2963</v>
      </c>
      <c r="C2750">
        <v>53.536999999999999</v>
      </c>
      <c r="D2750">
        <v>-2.5819999999999999</v>
      </c>
      <c r="F2750">
        <v>2</v>
      </c>
    </row>
    <row r="2751" spans="1:6">
      <c r="A2751" t="s">
        <v>2965</v>
      </c>
      <c r="B2751" t="s">
        <v>2963</v>
      </c>
      <c r="C2751">
        <v>53.529000000000003</v>
      </c>
      <c r="D2751">
        <v>-2.645</v>
      </c>
      <c r="F2751">
        <v>2</v>
      </c>
    </row>
    <row r="2752" spans="1:6">
      <c r="A2752" t="s">
        <v>2966</v>
      </c>
      <c r="B2752" t="s">
        <v>2963</v>
      </c>
      <c r="C2752">
        <v>53.494999999999997</v>
      </c>
      <c r="D2752">
        <v>-2.6429999999999998</v>
      </c>
      <c r="F2752">
        <v>2</v>
      </c>
    </row>
    <row r="2753" spans="1:6">
      <c r="A2753" t="s">
        <v>2967</v>
      </c>
      <c r="B2753" t="s">
        <v>2963</v>
      </c>
      <c r="C2753">
        <v>53.531999999999996</v>
      </c>
      <c r="D2753">
        <v>-2.6850000000000001</v>
      </c>
      <c r="F2753">
        <v>2</v>
      </c>
    </row>
    <row r="2754" spans="1:6">
      <c r="A2754" t="s">
        <v>2968</v>
      </c>
      <c r="B2754" t="s">
        <v>2963</v>
      </c>
      <c r="C2754">
        <v>53.573999999999998</v>
      </c>
      <c r="D2754">
        <v>-2.669</v>
      </c>
      <c r="F2754">
        <v>2</v>
      </c>
    </row>
    <row r="2755" spans="1:6">
      <c r="A2755" t="s">
        <v>2969</v>
      </c>
      <c r="B2755" t="s">
        <v>2963</v>
      </c>
      <c r="C2755">
        <v>53.497999999999998</v>
      </c>
      <c r="D2755">
        <v>-2.5169999999999999</v>
      </c>
      <c r="F2755">
        <v>2</v>
      </c>
    </row>
    <row r="2756" spans="1:6">
      <c r="A2756" t="s">
        <v>2970</v>
      </c>
      <c r="B2756" t="s">
        <v>2963</v>
      </c>
      <c r="C2756">
        <v>53.552999999999997</v>
      </c>
      <c r="D2756">
        <v>-2.7679999999999998</v>
      </c>
      <c r="F2756">
        <v>2</v>
      </c>
    </row>
    <row r="2757" spans="1:6">
      <c r="A2757" t="s">
        <v>2971</v>
      </c>
      <c r="B2757" t="s">
        <v>2972</v>
      </c>
      <c r="C2757">
        <v>52.197000000000003</v>
      </c>
      <c r="D2757">
        <v>-2.2170000000000001</v>
      </c>
      <c r="F2757">
        <v>2</v>
      </c>
    </row>
    <row r="2758" spans="1:6">
      <c r="A2758" t="s">
        <v>2973</v>
      </c>
      <c r="B2758" t="s">
        <v>2972</v>
      </c>
      <c r="C2758">
        <v>52.113999999999997</v>
      </c>
      <c r="D2758">
        <v>-2.0640000000000001</v>
      </c>
      <c r="F2758">
        <v>2</v>
      </c>
    </row>
    <row r="2759" spans="1:6">
      <c r="A2759" t="s">
        <v>2974</v>
      </c>
      <c r="B2759" t="s">
        <v>2972</v>
      </c>
      <c r="C2759">
        <v>52.094999999999999</v>
      </c>
      <c r="D2759">
        <v>-1.929</v>
      </c>
      <c r="F2759">
        <v>2</v>
      </c>
    </row>
    <row r="2760" spans="1:6">
      <c r="A2760" t="s">
        <v>2975</v>
      </c>
      <c r="B2760" t="s">
        <v>2972</v>
      </c>
      <c r="C2760">
        <v>52.042999999999999</v>
      </c>
      <c r="D2760">
        <v>-1.8740000000000001</v>
      </c>
      <c r="F2760">
        <v>2</v>
      </c>
    </row>
    <row r="2761" spans="1:6">
      <c r="A2761" t="s">
        <v>2976</v>
      </c>
      <c r="B2761" t="s">
        <v>2972</v>
      </c>
      <c r="C2761">
        <v>52.094000000000001</v>
      </c>
      <c r="D2761">
        <v>-2.3420000000000001</v>
      </c>
      <c r="F2761">
        <v>2</v>
      </c>
    </row>
    <row r="2762" spans="1:6">
      <c r="A2762" t="s">
        <v>2977</v>
      </c>
      <c r="B2762" t="s">
        <v>2972</v>
      </c>
      <c r="C2762">
        <v>52.113</v>
      </c>
      <c r="D2762">
        <v>-2.319</v>
      </c>
      <c r="F2762">
        <v>2</v>
      </c>
    </row>
    <row r="2763" spans="1:6">
      <c r="A2763" t="s">
        <v>2978</v>
      </c>
      <c r="B2763" t="s">
        <v>2972</v>
      </c>
      <c r="C2763">
        <v>52.305</v>
      </c>
      <c r="D2763">
        <v>-2.5680000000000001</v>
      </c>
      <c r="F2763">
        <v>2</v>
      </c>
    </row>
    <row r="2764" spans="1:6">
      <c r="A2764" t="s">
        <v>2979</v>
      </c>
      <c r="B2764" t="s">
        <v>2972</v>
      </c>
      <c r="C2764">
        <v>52.19</v>
      </c>
      <c r="D2764">
        <v>-2.2410000000000001</v>
      </c>
      <c r="F2764">
        <v>2</v>
      </c>
    </row>
    <row r="2765" spans="1:6">
      <c r="A2765" t="s">
        <v>2980</v>
      </c>
      <c r="B2765" t="s">
        <v>2972</v>
      </c>
      <c r="C2765">
        <v>52.216000000000001</v>
      </c>
      <c r="D2765">
        <v>-2.21</v>
      </c>
      <c r="F2765">
        <v>2</v>
      </c>
    </row>
    <row r="2766" spans="1:6">
      <c r="A2766" t="s">
        <v>2981</v>
      </c>
      <c r="B2766" t="s">
        <v>2972</v>
      </c>
      <c r="C2766">
        <v>52.204999999999998</v>
      </c>
      <c r="D2766">
        <v>-2.1840000000000002</v>
      </c>
      <c r="F2766">
        <v>2</v>
      </c>
    </row>
    <row r="2767" spans="1:6">
      <c r="A2767" t="s">
        <v>2982</v>
      </c>
      <c r="B2767" t="s">
        <v>2972</v>
      </c>
      <c r="C2767">
        <v>52.177</v>
      </c>
      <c r="D2767">
        <v>-2.1989999999999998</v>
      </c>
      <c r="F2767">
        <v>2</v>
      </c>
    </row>
    <row r="2768" spans="1:6">
      <c r="A2768" t="s">
        <v>2983</v>
      </c>
      <c r="B2768" t="s">
        <v>2972</v>
      </c>
      <c r="C2768">
        <v>52.228000000000002</v>
      </c>
      <c r="D2768">
        <v>-2.37</v>
      </c>
      <c r="F2768">
        <v>2</v>
      </c>
    </row>
    <row r="2769" spans="1:6">
      <c r="A2769" t="s">
        <v>2984</v>
      </c>
      <c r="B2769" t="s">
        <v>2972</v>
      </c>
      <c r="C2769">
        <v>52.197000000000003</v>
      </c>
      <c r="D2769">
        <v>-2.052</v>
      </c>
      <c r="F2769">
        <v>2</v>
      </c>
    </row>
    <row r="2770" spans="1:6">
      <c r="A2770" t="s">
        <v>2985</v>
      </c>
      <c r="B2770" t="s">
        <v>2972</v>
      </c>
      <c r="C2770">
        <v>52.082000000000001</v>
      </c>
      <c r="D2770">
        <v>-2.2029999999999998</v>
      </c>
      <c r="F2770">
        <v>2</v>
      </c>
    </row>
    <row r="2771" spans="1:6">
      <c r="A2771" t="s">
        <v>2986</v>
      </c>
      <c r="B2771" t="s">
        <v>2972</v>
      </c>
      <c r="C2771">
        <v>52.268000000000001</v>
      </c>
      <c r="D2771">
        <v>-2.157</v>
      </c>
      <c r="F2771">
        <v>2</v>
      </c>
    </row>
    <row r="2772" spans="1:6">
      <c r="A2772" t="s">
        <v>2987</v>
      </c>
      <c r="B2772" t="s">
        <v>2988</v>
      </c>
      <c r="C2772">
        <v>52.579000000000001</v>
      </c>
      <c r="D2772">
        <v>-1.9770000000000001</v>
      </c>
      <c r="F2772">
        <v>2</v>
      </c>
    </row>
    <row r="2773" spans="1:6">
      <c r="A2773" t="s">
        <v>2989</v>
      </c>
      <c r="B2773" t="s">
        <v>2988</v>
      </c>
      <c r="C2773">
        <v>52.56</v>
      </c>
      <c r="D2773">
        <v>-2.0209999999999999</v>
      </c>
      <c r="F2773">
        <v>2</v>
      </c>
    </row>
    <row r="2774" spans="1:6">
      <c r="A2774" t="s">
        <v>2990</v>
      </c>
      <c r="B2774" t="s">
        <v>2988</v>
      </c>
      <c r="C2774">
        <v>52.689</v>
      </c>
      <c r="D2774">
        <v>-2.0169999999999999</v>
      </c>
      <c r="F2774">
        <v>2</v>
      </c>
    </row>
    <row r="2775" spans="1:6">
      <c r="A2775" t="s">
        <v>2991</v>
      </c>
      <c r="B2775" t="s">
        <v>2988</v>
      </c>
      <c r="C2775">
        <v>52.706000000000003</v>
      </c>
      <c r="D2775">
        <v>-1.9990000000000001</v>
      </c>
      <c r="F2775">
        <v>2</v>
      </c>
    </row>
    <row r="2776" spans="1:6">
      <c r="A2776" t="s">
        <v>2992</v>
      </c>
      <c r="B2776" t="s">
        <v>2988</v>
      </c>
      <c r="C2776">
        <v>52.692</v>
      </c>
      <c r="D2776">
        <v>-1.8180000000000001</v>
      </c>
      <c r="F2776">
        <v>2</v>
      </c>
    </row>
    <row r="2777" spans="1:6">
      <c r="A2777" t="s">
        <v>2993</v>
      </c>
      <c r="B2777" t="s">
        <v>2988</v>
      </c>
      <c r="C2777">
        <v>52.662999999999997</v>
      </c>
      <c r="D2777">
        <v>-1.8140000000000001</v>
      </c>
      <c r="F2777">
        <v>2</v>
      </c>
    </row>
    <row r="2778" spans="1:6">
      <c r="A2778" t="s">
        <v>2994</v>
      </c>
      <c r="B2778" t="s">
        <v>2988</v>
      </c>
      <c r="C2778">
        <v>52.758000000000003</v>
      </c>
      <c r="D2778">
        <v>-1.917</v>
      </c>
      <c r="F2778">
        <v>2</v>
      </c>
    </row>
    <row r="2779" spans="1:6">
      <c r="A2779" t="s">
        <v>2995</v>
      </c>
      <c r="B2779" t="s">
        <v>2988</v>
      </c>
      <c r="C2779">
        <v>52.588000000000001</v>
      </c>
      <c r="D2779">
        <v>-2.0019999999999998</v>
      </c>
      <c r="F2779">
        <v>2</v>
      </c>
    </row>
    <row r="2780" spans="1:6">
      <c r="A2780" t="s">
        <v>2996</v>
      </c>
      <c r="B2780" t="s">
        <v>2988</v>
      </c>
      <c r="C2780">
        <v>52.618000000000002</v>
      </c>
      <c r="D2780">
        <v>-1.99</v>
      </c>
      <c r="F2780">
        <v>2</v>
      </c>
    </row>
    <row r="2781" spans="1:6">
      <c r="A2781" t="s">
        <v>2997</v>
      </c>
      <c r="B2781" t="s">
        <v>2988</v>
      </c>
      <c r="C2781">
        <v>52.604999999999997</v>
      </c>
      <c r="D2781">
        <v>-1.9590000000000001</v>
      </c>
      <c r="F2781">
        <v>2</v>
      </c>
    </row>
    <row r="2782" spans="1:6">
      <c r="A2782" t="s">
        <v>2998</v>
      </c>
      <c r="B2782" t="s">
        <v>2988</v>
      </c>
      <c r="C2782">
        <v>52.567</v>
      </c>
      <c r="D2782">
        <v>-1.9590000000000001</v>
      </c>
      <c r="F2782">
        <v>2</v>
      </c>
    </row>
    <row r="2783" spans="1:6">
      <c r="A2783" t="s">
        <v>2999</v>
      </c>
      <c r="B2783" t="s">
        <v>2988</v>
      </c>
      <c r="C2783">
        <v>52.658000000000001</v>
      </c>
      <c r="D2783">
        <v>-2.0219999999999998</v>
      </c>
      <c r="F2783">
        <v>2</v>
      </c>
    </row>
    <row r="2784" spans="1:6">
      <c r="A2784" t="s">
        <v>3000</v>
      </c>
      <c r="B2784" t="s">
        <v>2988</v>
      </c>
      <c r="C2784">
        <v>52.68</v>
      </c>
      <c r="D2784">
        <v>-1.913</v>
      </c>
      <c r="F2784">
        <v>2</v>
      </c>
    </row>
    <row r="2785" spans="1:6">
      <c r="A2785" t="s">
        <v>3001</v>
      </c>
      <c r="B2785" t="s">
        <v>2988</v>
      </c>
      <c r="C2785">
        <v>52.646000000000001</v>
      </c>
      <c r="D2785">
        <v>-1.9330000000000001</v>
      </c>
      <c r="F2785">
        <v>2</v>
      </c>
    </row>
    <row r="2786" spans="1:6">
      <c r="A2786" t="s">
        <v>3002</v>
      </c>
      <c r="B2786" t="s">
        <v>2988</v>
      </c>
      <c r="C2786">
        <v>52.609000000000002</v>
      </c>
      <c r="D2786">
        <v>-1.917</v>
      </c>
      <c r="F2786">
        <v>2</v>
      </c>
    </row>
    <row r="2787" spans="1:6">
      <c r="A2787" t="s">
        <v>3003</v>
      </c>
      <c r="B2787" t="s">
        <v>3004</v>
      </c>
      <c r="C2787">
        <v>52.585999999999999</v>
      </c>
      <c r="D2787">
        <v>-2.1150000000000002</v>
      </c>
      <c r="F2787">
        <v>2</v>
      </c>
    </row>
    <row r="2788" spans="1:6">
      <c r="A2788" t="s">
        <v>3005</v>
      </c>
      <c r="B2788" t="s">
        <v>3004</v>
      </c>
      <c r="C2788">
        <v>52.616999999999997</v>
      </c>
      <c r="D2788">
        <v>-2.1120000000000001</v>
      </c>
      <c r="F2788">
        <v>2</v>
      </c>
    </row>
    <row r="2789" spans="1:6">
      <c r="A2789" t="s">
        <v>3006</v>
      </c>
      <c r="B2789" t="s">
        <v>3004</v>
      </c>
      <c r="C2789">
        <v>52.61</v>
      </c>
      <c r="D2789">
        <v>-2.0710000000000002</v>
      </c>
      <c r="F2789">
        <v>2</v>
      </c>
    </row>
    <row r="2790" spans="1:6">
      <c r="A2790" t="s">
        <v>3007</v>
      </c>
      <c r="B2790" t="s">
        <v>3004</v>
      </c>
      <c r="C2790">
        <v>52.606000000000002</v>
      </c>
      <c r="D2790">
        <v>-2.0390000000000001</v>
      </c>
      <c r="F2790">
        <v>2</v>
      </c>
    </row>
    <row r="2791" spans="1:6">
      <c r="A2791" t="s">
        <v>3008</v>
      </c>
      <c r="B2791" t="s">
        <v>3004</v>
      </c>
      <c r="C2791">
        <v>52.585000000000001</v>
      </c>
      <c r="D2791">
        <v>-2.06</v>
      </c>
      <c r="F2791">
        <v>2</v>
      </c>
    </row>
    <row r="2792" spans="1:6">
      <c r="A2792" t="s">
        <v>3009</v>
      </c>
      <c r="B2792" t="s">
        <v>3004</v>
      </c>
      <c r="C2792">
        <v>52.557000000000002</v>
      </c>
      <c r="D2792">
        <v>-2.0779999999999998</v>
      </c>
      <c r="F2792">
        <v>2</v>
      </c>
    </row>
    <row r="2793" spans="1:6">
      <c r="A2793" t="s">
        <v>3010</v>
      </c>
      <c r="B2793" t="s">
        <v>3004</v>
      </c>
      <c r="C2793">
        <v>52.515999999999998</v>
      </c>
      <c r="D2793">
        <v>-2.375</v>
      </c>
      <c r="F2793">
        <v>2</v>
      </c>
    </row>
    <row r="2794" spans="1:6">
      <c r="A2794" t="s">
        <v>3011</v>
      </c>
      <c r="B2794" t="s">
        <v>3004</v>
      </c>
      <c r="C2794">
        <v>52.511000000000003</v>
      </c>
      <c r="D2794">
        <v>-2.44</v>
      </c>
      <c r="F2794">
        <v>2</v>
      </c>
    </row>
    <row r="2795" spans="1:6">
      <c r="A2795" t="s">
        <v>3012</v>
      </c>
      <c r="B2795" t="s">
        <v>3004</v>
      </c>
      <c r="C2795">
        <v>52.573999999999998</v>
      </c>
      <c r="D2795">
        <v>-2.1179999999999999</v>
      </c>
      <c r="F2795">
        <v>2</v>
      </c>
    </row>
    <row r="2796" spans="1:6">
      <c r="A2796" t="s">
        <v>3013</v>
      </c>
      <c r="B2796" t="s">
        <v>3004</v>
      </c>
      <c r="C2796">
        <v>52.58</v>
      </c>
      <c r="D2796">
        <v>-2.1509999999999998</v>
      </c>
      <c r="F2796">
        <v>2</v>
      </c>
    </row>
    <row r="2797" spans="1:6">
      <c r="A2797" t="s">
        <v>3014</v>
      </c>
      <c r="B2797" t="s">
        <v>3004</v>
      </c>
      <c r="C2797">
        <v>52.563000000000002</v>
      </c>
      <c r="D2797">
        <v>-2.1419999999999999</v>
      </c>
      <c r="F2797">
        <v>2</v>
      </c>
    </row>
    <row r="2798" spans="1:6">
      <c r="A2798" t="s">
        <v>3015</v>
      </c>
      <c r="B2798" t="s">
        <v>3004</v>
      </c>
      <c r="C2798">
        <v>52.533000000000001</v>
      </c>
      <c r="D2798">
        <v>-2.2090000000000001</v>
      </c>
      <c r="F2798">
        <v>2</v>
      </c>
    </row>
    <row r="2799" spans="1:6">
      <c r="A2799" t="s">
        <v>3016</v>
      </c>
      <c r="B2799" t="s">
        <v>3004</v>
      </c>
      <c r="C2799">
        <v>52.595999999999997</v>
      </c>
      <c r="D2799">
        <v>-2.181</v>
      </c>
      <c r="F2799">
        <v>2</v>
      </c>
    </row>
    <row r="2800" spans="1:6">
      <c r="A2800" t="s">
        <v>3017</v>
      </c>
      <c r="B2800" t="s">
        <v>3004</v>
      </c>
      <c r="C2800">
        <v>52.633000000000003</v>
      </c>
      <c r="D2800">
        <v>-2.27</v>
      </c>
      <c r="F2800">
        <v>2</v>
      </c>
    </row>
    <row r="2801" spans="1:6">
      <c r="A2801" t="s">
        <v>3018</v>
      </c>
      <c r="B2801" t="s">
        <v>3004</v>
      </c>
      <c r="C2801">
        <v>52.622999999999998</v>
      </c>
      <c r="D2801">
        <v>-2.1829999999999998</v>
      </c>
      <c r="F2801">
        <v>2</v>
      </c>
    </row>
    <row r="2802" spans="1:6">
      <c r="A2802" t="s">
        <v>3019</v>
      </c>
      <c r="B2802" t="s">
        <v>3004</v>
      </c>
      <c r="C2802">
        <v>52.633000000000003</v>
      </c>
      <c r="D2802">
        <v>-2.14</v>
      </c>
      <c r="F2802">
        <v>2</v>
      </c>
    </row>
    <row r="2803" spans="1:6">
      <c r="A2803" t="s">
        <v>3020</v>
      </c>
      <c r="B2803" t="s">
        <v>3021</v>
      </c>
      <c r="C2803">
        <v>53.957999999999998</v>
      </c>
      <c r="D2803">
        <v>-1.081</v>
      </c>
      <c r="F2803">
        <v>4</v>
      </c>
    </row>
    <row r="2804" spans="1:6">
      <c r="A2804" t="s">
        <v>3022</v>
      </c>
      <c r="B2804" t="s">
        <v>3021</v>
      </c>
      <c r="C2804">
        <v>53.95</v>
      </c>
      <c r="D2804">
        <v>-1.0580000000000001</v>
      </c>
      <c r="F2804">
        <v>4</v>
      </c>
    </row>
    <row r="2805" spans="1:6">
      <c r="A2805" t="s">
        <v>3023</v>
      </c>
      <c r="B2805" t="s">
        <v>3021</v>
      </c>
      <c r="C2805">
        <v>54.265000000000001</v>
      </c>
      <c r="D2805">
        <v>-0.39500000000000002</v>
      </c>
      <c r="F2805">
        <v>4</v>
      </c>
    </row>
    <row r="2806" spans="1:6">
      <c r="A2806" t="s">
        <v>3024</v>
      </c>
      <c r="B2806" t="s">
        <v>3021</v>
      </c>
      <c r="C2806">
        <v>54.274000000000001</v>
      </c>
      <c r="D2806">
        <v>-0.42199999999999999</v>
      </c>
      <c r="F2806">
        <v>4</v>
      </c>
    </row>
    <row r="2807" spans="1:6">
      <c r="A2807" t="s">
        <v>3025</v>
      </c>
      <c r="B2807" t="s">
        <v>3021</v>
      </c>
      <c r="C2807">
        <v>54.287999999999997</v>
      </c>
      <c r="D2807">
        <v>-0.496</v>
      </c>
      <c r="F2807">
        <v>4</v>
      </c>
    </row>
    <row r="2808" spans="1:6">
      <c r="A2808" t="s">
        <v>3026</v>
      </c>
      <c r="B2808" t="s">
        <v>3021</v>
      </c>
      <c r="C2808">
        <v>54.198999999999998</v>
      </c>
      <c r="D2808">
        <v>-0.29699999999999999</v>
      </c>
      <c r="F2808">
        <v>4</v>
      </c>
    </row>
    <row r="2809" spans="1:6">
      <c r="A2809" t="s">
        <v>3027</v>
      </c>
      <c r="B2809" t="s">
        <v>3021</v>
      </c>
      <c r="C2809">
        <v>54.094000000000001</v>
      </c>
      <c r="D2809">
        <v>-0.17699999999999999</v>
      </c>
      <c r="F2809">
        <v>4</v>
      </c>
    </row>
    <row r="2810" spans="1:6">
      <c r="A2810" t="s">
        <v>3028</v>
      </c>
      <c r="B2810" t="s">
        <v>3021</v>
      </c>
      <c r="C2810">
        <v>54.094999999999999</v>
      </c>
      <c r="D2810">
        <v>-0.20100000000000001</v>
      </c>
      <c r="F2810">
        <v>4</v>
      </c>
    </row>
    <row r="2811" spans="1:6">
      <c r="A2811" t="s">
        <v>3029</v>
      </c>
      <c r="B2811" t="s">
        <v>3021</v>
      </c>
      <c r="C2811">
        <v>54.136000000000003</v>
      </c>
      <c r="D2811">
        <v>-0.753</v>
      </c>
      <c r="F2811">
        <v>4</v>
      </c>
    </row>
    <row r="2812" spans="1:6">
      <c r="A2812" t="s">
        <v>3030</v>
      </c>
      <c r="B2812" t="s">
        <v>3021</v>
      </c>
      <c r="C2812">
        <v>54.258000000000003</v>
      </c>
      <c r="D2812">
        <v>-0.76700000000000002</v>
      </c>
      <c r="F2812">
        <v>4</v>
      </c>
    </row>
    <row r="2813" spans="1:6">
      <c r="A2813" t="s">
        <v>3031</v>
      </c>
      <c r="B2813" t="s">
        <v>3021</v>
      </c>
      <c r="C2813">
        <v>53.91</v>
      </c>
      <c r="D2813">
        <v>-1.0209999999999999</v>
      </c>
      <c r="F2813">
        <v>4</v>
      </c>
    </row>
    <row r="2814" spans="1:6">
      <c r="A2814" t="s">
        <v>3032</v>
      </c>
      <c r="B2814" t="s">
        <v>3021</v>
      </c>
      <c r="C2814">
        <v>54.476999999999997</v>
      </c>
      <c r="D2814">
        <v>-0.71199999999999997</v>
      </c>
      <c r="F2814">
        <v>4</v>
      </c>
    </row>
    <row r="2815" spans="1:6">
      <c r="A2815" t="s">
        <v>3033</v>
      </c>
      <c r="B2815" t="s">
        <v>3021</v>
      </c>
      <c r="C2815">
        <v>54.451000000000001</v>
      </c>
      <c r="D2815">
        <v>-0.621</v>
      </c>
      <c r="F2815">
        <v>4</v>
      </c>
    </row>
    <row r="2816" spans="1:6">
      <c r="A2816" t="s">
        <v>3034</v>
      </c>
      <c r="B2816" t="s">
        <v>3021</v>
      </c>
      <c r="C2816">
        <v>53.924999999999997</v>
      </c>
      <c r="D2816">
        <v>-1.121</v>
      </c>
      <c r="F2816">
        <v>4</v>
      </c>
    </row>
    <row r="2817" spans="1:6">
      <c r="A2817" t="s">
        <v>3035</v>
      </c>
      <c r="B2817" t="s">
        <v>3021</v>
      </c>
      <c r="C2817">
        <v>53.945999999999998</v>
      </c>
      <c r="D2817">
        <v>-1.1140000000000001</v>
      </c>
      <c r="F2817">
        <v>4</v>
      </c>
    </row>
    <row r="2818" spans="1:6">
      <c r="A2818" t="s">
        <v>3036</v>
      </c>
      <c r="B2818" t="s">
        <v>3021</v>
      </c>
      <c r="C2818">
        <v>54.005000000000003</v>
      </c>
      <c r="D2818">
        <v>-0.41299999999999998</v>
      </c>
      <c r="F2818">
        <v>4</v>
      </c>
    </row>
    <row r="2819" spans="1:6">
      <c r="A2819" t="s">
        <v>3037</v>
      </c>
      <c r="B2819" t="s">
        <v>3021</v>
      </c>
      <c r="C2819">
        <v>53.975000000000001</v>
      </c>
      <c r="D2819">
        <v>-1.1719999999999999</v>
      </c>
      <c r="F2819">
        <v>4</v>
      </c>
    </row>
    <row r="2820" spans="1:6">
      <c r="A2820" t="s">
        <v>3038</v>
      </c>
      <c r="B2820" t="s">
        <v>3021</v>
      </c>
      <c r="C2820">
        <v>53.985999999999997</v>
      </c>
      <c r="D2820">
        <v>-1.1140000000000001</v>
      </c>
      <c r="F2820">
        <v>4</v>
      </c>
    </row>
    <row r="2821" spans="1:6">
      <c r="A2821" t="s">
        <v>3039</v>
      </c>
      <c r="B2821" t="s">
        <v>3021</v>
      </c>
      <c r="C2821">
        <v>53.969000000000001</v>
      </c>
      <c r="D2821">
        <v>-1.0629999999999999</v>
      </c>
      <c r="F2821">
        <v>4</v>
      </c>
    </row>
    <row r="2822" spans="1:6">
      <c r="A2822" t="s">
        <v>3040</v>
      </c>
      <c r="B2822" t="s">
        <v>3021</v>
      </c>
      <c r="C2822">
        <v>54.011000000000003</v>
      </c>
      <c r="D2822">
        <v>-1.0589999999999999</v>
      </c>
      <c r="F2822">
        <v>4</v>
      </c>
    </row>
    <row r="2823" spans="1:6">
      <c r="A2823" t="s">
        <v>3041</v>
      </c>
      <c r="B2823" t="s">
        <v>3021</v>
      </c>
      <c r="C2823">
        <v>53.969000000000001</v>
      </c>
      <c r="D2823">
        <v>-0.90200000000000002</v>
      </c>
      <c r="F2823">
        <v>4</v>
      </c>
    </row>
    <row r="2824" spans="1:6">
      <c r="A2824" t="s">
        <v>3042</v>
      </c>
      <c r="B2824" t="s">
        <v>3021</v>
      </c>
      <c r="C2824">
        <v>53.923000000000002</v>
      </c>
      <c r="D2824">
        <v>-0.79</v>
      </c>
      <c r="F2824">
        <v>4</v>
      </c>
    </row>
    <row r="2825" spans="1:6">
      <c r="A2825" t="s">
        <v>3043</v>
      </c>
      <c r="B2825" t="s">
        <v>3021</v>
      </c>
      <c r="C2825">
        <v>53.85</v>
      </c>
      <c r="D2825">
        <v>-0.69</v>
      </c>
      <c r="F2825">
        <v>4</v>
      </c>
    </row>
    <row r="2826" spans="1:6">
      <c r="A2826" t="s">
        <v>3044</v>
      </c>
      <c r="B2826" t="s">
        <v>3021</v>
      </c>
      <c r="C2826">
        <v>54.082000000000001</v>
      </c>
      <c r="D2826">
        <v>-1.3759999999999999</v>
      </c>
      <c r="F2826">
        <v>4</v>
      </c>
    </row>
    <row r="2827" spans="1:6">
      <c r="A2827" t="s">
        <v>3045</v>
      </c>
      <c r="B2827" t="s">
        <v>3021</v>
      </c>
      <c r="C2827">
        <v>54.082000000000001</v>
      </c>
      <c r="D2827">
        <v>-0.94099999999999995</v>
      </c>
      <c r="F2827">
        <v>4</v>
      </c>
    </row>
    <row r="2828" spans="1:6">
      <c r="A2828" t="s">
        <v>3046</v>
      </c>
      <c r="B2828" t="s">
        <v>3021</v>
      </c>
      <c r="C2828">
        <v>54.115000000000002</v>
      </c>
      <c r="D2828">
        <v>-1.1930000000000001</v>
      </c>
      <c r="F2828">
        <v>4</v>
      </c>
    </row>
    <row r="2829" spans="1:6">
      <c r="A2829" t="s">
        <v>3047</v>
      </c>
      <c r="B2829" t="s">
        <v>3021</v>
      </c>
      <c r="C2829">
        <v>54.241999999999997</v>
      </c>
      <c r="D2829">
        <v>-0.99299999999999999</v>
      </c>
      <c r="F2829">
        <v>4</v>
      </c>
    </row>
    <row r="2830" spans="1:6">
      <c r="A2830" t="s">
        <v>3048</v>
      </c>
      <c r="B2830" t="s">
        <v>3021</v>
      </c>
      <c r="C2830">
        <v>54.223999999999997</v>
      </c>
      <c r="D2830">
        <v>-1.35</v>
      </c>
      <c r="F2830">
        <v>4</v>
      </c>
    </row>
    <row r="2831" spans="1:6">
      <c r="A2831" t="s">
        <v>3049</v>
      </c>
      <c r="B2831" t="s">
        <v>3021</v>
      </c>
      <c r="C2831">
        <v>53.780999999999999</v>
      </c>
      <c r="D2831">
        <v>-1.0580000000000001</v>
      </c>
      <c r="F2831">
        <v>4</v>
      </c>
    </row>
    <row r="2832" spans="1:6">
      <c r="A2832" t="s">
        <v>3050</v>
      </c>
      <c r="B2832" t="s">
        <v>3051</v>
      </c>
      <c r="C2832">
        <v>60.152000000000001</v>
      </c>
      <c r="D2832">
        <v>-1.1679999999999999</v>
      </c>
      <c r="F2832">
        <v>18</v>
      </c>
    </row>
    <row r="2833" spans="1:6">
      <c r="A2833" t="s">
        <v>3052</v>
      </c>
      <c r="B2833" t="s">
        <v>3051</v>
      </c>
      <c r="C2833">
        <v>60.331000000000003</v>
      </c>
      <c r="D2833">
        <v>-1.226</v>
      </c>
      <c r="F2833">
        <v>18</v>
      </c>
    </row>
    <row r="2834" spans="1:6">
      <c r="A2834" t="s">
        <v>3053</v>
      </c>
      <c r="B2834" t="s">
        <v>3051</v>
      </c>
      <c r="C2834">
        <v>59.884</v>
      </c>
      <c r="D2834">
        <v>-1.302</v>
      </c>
      <c r="F2834">
        <v>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F5:R37"/>
  <sheetViews>
    <sheetView showWhiteSpace="0" view="pageBreakPreview" zoomScaleNormal="100" zoomScaleSheetLayoutView="100" workbookViewId="0">
      <selection activeCell="I32" sqref="I32:M33"/>
    </sheetView>
  </sheetViews>
  <sheetFormatPr defaultRowHeight="12.4"/>
  <cols>
    <col min="9" max="9" width="13.5703125" bestFit="1" customWidth="1"/>
    <col min="10" max="10" width="7.140625" bestFit="1" customWidth="1"/>
    <col min="12" max="12" width="10.42578125" customWidth="1"/>
    <col min="13" max="13" width="16.42578125" customWidth="1"/>
    <col min="15" max="15" width="4.140625" customWidth="1"/>
    <col min="16" max="16" width="9.140625" customWidth="1"/>
  </cols>
  <sheetData>
    <row r="5" spans="9:18" ht="15.4">
      <c r="I5" s="440" t="s">
        <v>3054</v>
      </c>
      <c r="J5" s="441"/>
      <c r="K5" s="441"/>
      <c r="L5" s="441"/>
      <c r="M5" s="442"/>
    </row>
    <row r="6" spans="9:18" ht="15" customHeight="1">
      <c r="I6" s="443" t="s">
        <v>3055</v>
      </c>
      <c r="J6" s="444"/>
      <c r="K6" s="444"/>
      <c r="L6" s="445"/>
      <c r="M6" s="211">
        <v>12.5</v>
      </c>
    </row>
    <row r="7" spans="9:18" ht="15" customHeight="1">
      <c r="I7" s="443" t="s">
        <v>3056</v>
      </c>
      <c r="J7" s="444"/>
      <c r="K7" s="444"/>
      <c r="L7" s="445"/>
      <c r="M7" s="211">
        <v>25</v>
      </c>
    </row>
    <row r="8" spans="9:18" ht="15" customHeight="1">
      <c r="I8" s="460" t="s">
        <v>3057</v>
      </c>
      <c r="J8" s="461"/>
      <c r="K8" s="461"/>
      <c r="L8" s="461"/>
      <c r="M8" s="462"/>
      <c r="P8" s="46"/>
      <c r="Q8" s="46"/>
      <c r="R8" s="46"/>
    </row>
    <row r="9" spans="9:18" ht="15" customHeight="1">
      <c r="I9" s="453" t="s">
        <v>3058</v>
      </c>
      <c r="J9" s="453"/>
      <c r="K9" s="456" t="s">
        <v>3059</v>
      </c>
      <c r="L9" s="457"/>
      <c r="M9" s="208" t="s">
        <v>3060</v>
      </c>
      <c r="P9" s="46"/>
      <c r="Q9" s="46"/>
      <c r="R9" s="46"/>
    </row>
    <row r="10" spans="9:18" ht="15" customHeight="1">
      <c r="I10" s="454">
        <v>1</v>
      </c>
      <c r="J10" s="455"/>
      <c r="K10" s="458">
        <v>1</v>
      </c>
      <c r="L10" s="459"/>
      <c r="M10" s="209">
        <v>1.5</v>
      </c>
      <c r="P10" s="46"/>
      <c r="Q10" s="46"/>
      <c r="R10" s="46"/>
    </row>
    <row r="11" spans="9:18" ht="26.25" customHeight="1">
      <c r="I11" s="443" t="s">
        <v>3061</v>
      </c>
      <c r="J11" s="444"/>
      <c r="K11" s="444"/>
      <c r="L11" s="445"/>
      <c r="M11" s="131" t="s">
        <v>3062</v>
      </c>
      <c r="P11" s="46"/>
      <c r="Q11" s="46"/>
      <c r="R11" s="46"/>
    </row>
    <row r="12" spans="9:18" ht="9" customHeight="1">
      <c r="I12" s="446" t="s">
        <v>3063</v>
      </c>
      <c r="J12" s="447"/>
      <c r="K12" s="447"/>
      <c r="L12" s="448"/>
      <c r="M12" s="452">
        <v>12.5</v>
      </c>
      <c r="N12" s="46"/>
      <c r="O12" s="46"/>
      <c r="P12" s="46"/>
    </row>
    <row r="13" spans="9:18" ht="15" customHeight="1">
      <c r="I13" s="449"/>
      <c r="J13" s="450"/>
      <c r="K13" s="450"/>
      <c r="L13" s="451"/>
      <c r="M13" s="452"/>
    </row>
    <row r="14" spans="9:18" ht="15" customHeight="1">
      <c r="I14" s="449"/>
      <c r="J14" s="450"/>
      <c r="K14" s="450"/>
      <c r="L14" s="451"/>
      <c r="M14" s="452"/>
    </row>
    <row r="15" spans="9:18" ht="15" customHeight="1">
      <c r="I15" s="449"/>
      <c r="J15" s="450"/>
      <c r="K15" s="450"/>
      <c r="L15" s="451"/>
      <c r="M15" s="452"/>
    </row>
    <row r="16" spans="9:18" ht="15" customHeight="1">
      <c r="I16" s="427" t="s">
        <v>3064</v>
      </c>
      <c r="J16" s="428"/>
      <c r="K16" s="428"/>
      <c r="L16" s="429"/>
      <c r="M16" s="437">
        <v>9</v>
      </c>
    </row>
    <row r="17" spans="6:18" ht="15" customHeight="1">
      <c r="I17" s="430"/>
      <c r="J17" s="431"/>
      <c r="K17" s="431"/>
      <c r="L17" s="432"/>
      <c r="M17" s="438"/>
    </row>
    <row r="18" spans="6:18" ht="15" customHeight="1">
      <c r="I18" s="430"/>
      <c r="J18" s="431"/>
      <c r="K18" s="431"/>
      <c r="L18" s="432"/>
      <c r="M18" s="438"/>
    </row>
    <row r="19" spans="6:18" ht="12.75" customHeight="1">
      <c r="I19" s="433"/>
      <c r="J19" s="434"/>
      <c r="K19" s="434"/>
      <c r="L19" s="435"/>
      <c r="M19" s="439"/>
    </row>
    <row r="20" spans="6:18" ht="12.75" customHeight="1"/>
    <row r="21" spans="6:18" ht="12.75" customHeight="1">
      <c r="I21" s="436" t="s">
        <v>3065</v>
      </c>
      <c r="J21" s="436"/>
      <c r="K21" s="436"/>
      <c r="L21" s="436"/>
      <c r="M21" s="436"/>
      <c r="O21" s="41"/>
      <c r="P21" s="41"/>
      <c r="Q21" s="41"/>
      <c r="R21" s="41"/>
    </row>
    <row r="22" spans="6:18" ht="21.75" customHeight="1">
      <c r="I22" s="144" t="s">
        <v>3066</v>
      </c>
      <c r="J22" s="206">
        <v>15</v>
      </c>
      <c r="K22" s="410"/>
      <c r="L22" s="411"/>
      <c r="M22" s="205"/>
      <c r="O22" s="41"/>
      <c r="P22" s="41"/>
      <c r="Q22" s="41"/>
      <c r="R22" s="41"/>
    </row>
    <row r="23" spans="6:18" ht="27.75" customHeight="1">
      <c r="I23" s="139" t="s">
        <v>3067</v>
      </c>
      <c r="J23" s="207">
        <v>15</v>
      </c>
      <c r="K23" s="421" t="s">
        <v>3068</v>
      </c>
      <c r="L23" s="422"/>
      <c r="M23" s="140">
        <v>1</v>
      </c>
      <c r="O23" s="41"/>
      <c r="P23" s="41"/>
      <c r="Q23" s="41"/>
      <c r="R23" s="41"/>
    </row>
    <row r="24" spans="6:18" ht="24" customHeight="1">
      <c r="I24" s="139" t="s">
        <v>3069</v>
      </c>
      <c r="J24" s="207">
        <v>10</v>
      </c>
      <c r="K24" s="421" t="s">
        <v>3070</v>
      </c>
      <c r="L24" s="422"/>
      <c r="M24" s="140">
        <v>25</v>
      </c>
    </row>
    <row r="25" spans="6:18" ht="12.6">
      <c r="I25" s="139" t="s">
        <v>3071</v>
      </c>
      <c r="J25" s="206">
        <v>40</v>
      </c>
      <c r="K25" s="423" t="s">
        <v>3072</v>
      </c>
      <c r="L25" s="423"/>
      <c r="M25" s="140">
        <v>30</v>
      </c>
    </row>
    <row r="26" spans="6:18" ht="47.25" customHeight="1">
      <c r="I26" s="412" t="s">
        <v>3073</v>
      </c>
      <c r="J26" s="424"/>
      <c r="K26" s="425" t="s">
        <v>3074</v>
      </c>
      <c r="L26" s="425"/>
      <c r="M26" s="426"/>
    </row>
    <row r="27" spans="6:18" ht="25.5" customHeight="1">
      <c r="F27" s="43"/>
      <c r="I27" s="412" t="s">
        <v>3075</v>
      </c>
      <c r="J27" s="413"/>
      <c r="K27" s="412" t="s">
        <v>3076</v>
      </c>
      <c r="L27" s="414"/>
      <c r="M27" s="413"/>
      <c r="O27" s="41"/>
      <c r="Q27" s="42"/>
    </row>
    <row r="28" spans="6:18" ht="25.5" customHeight="1">
      <c r="I28" s="415" t="s">
        <v>3077</v>
      </c>
      <c r="J28" s="415"/>
      <c r="K28" s="416" t="s">
        <v>3078</v>
      </c>
      <c r="L28" s="417"/>
      <c r="M28" s="141">
        <v>40</v>
      </c>
      <c r="O28" s="41"/>
      <c r="Q28" s="42"/>
    </row>
    <row r="29" spans="6:18" ht="25.5" customHeight="1">
      <c r="F29" s="48" t="s">
        <v>3079</v>
      </c>
      <c r="G29" s="48" t="s">
        <v>3080</v>
      </c>
      <c r="I29" s="415"/>
      <c r="J29" s="415"/>
      <c r="K29" s="416" t="s">
        <v>3081</v>
      </c>
      <c r="L29" s="417"/>
      <c r="M29" s="142">
        <v>45</v>
      </c>
      <c r="O29" s="41"/>
      <c r="Q29" s="42"/>
    </row>
    <row r="30" spans="6:18" ht="25.5" customHeight="1">
      <c r="F30" s="48" t="s">
        <v>3082</v>
      </c>
      <c r="G30" s="48" t="s">
        <v>3083</v>
      </c>
      <c r="I30" s="415"/>
      <c r="J30" s="415"/>
      <c r="K30" s="418"/>
      <c r="L30" s="419"/>
      <c r="M30" s="420"/>
      <c r="O30" s="41"/>
      <c r="P30" s="41"/>
      <c r="Q30" s="41"/>
    </row>
    <row r="31" spans="6:18" ht="12.75" customHeight="1">
      <c r="F31" s="48" t="s">
        <v>3084</v>
      </c>
      <c r="G31" s="48" t="s">
        <v>3085</v>
      </c>
      <c r="I31" s="401" t="s">
        <v>3086</v>
      </c>
      <c r="J31" s="402"/>
      <c r="K31" s="402"/>
      <c r="L31" s="402"/>
      <c r="M31" s="403"/>
      <c r="O31" s="41"/>
      <c r="P31" s="41"/>
      <c r="Q31" s="41"/>
    </row>
    <row r="32" spans="6:18" ht="12.75" customHeight="1">
      <c r="F32" s="48" t="s">
        <v>3087</v>
      </c>
      <c r="G32" s="48" t="s">
        <v>3088</v>
      </c>
      <c r="I32" s="404" t="s">
        <v>3089</v>
      </c>
      <c r="J32" s="405"/>
      <c r="K32" s="405"/>
      <c r="L32" s="405"/>
      <c r="M32" s="406"/>
      <c r="O32" s="44"/>
      <c r="Q32" s="45"/>
    </row>
    <row r="33" spans="9:13" ht="33" customHeight="1">
      <c r="I33" s="407"/>
      <c r="J33" s="408"/>
      <c r="K33" s="408"/>
      <c r="L33" s="408"/>
      <c r="M33" s="409"/>
    </row>
    <row r="34" spans="9:13" ht="12.6">
      <c r="I34" s="143"/>
      <c r="J34" s="143"/>
      <c r="K34" s="143"/>
      <c r="L34" s="143"/>
      <c r="M34" s="143"/>
    </row>
    <row r="35" spans="9:13" ht="12.6">
      <c r="I35" s="143"/>
      <c r="J35" s="143"/>
      <c r="K35" s="143"/>
      <c r="L35" s="143"/>
      <c r="M35" s="143"/>
    </row>
    <row r="36" spans="9:13" ht="12.6">
      <c r="I36" s="143"/>
      <c r="J36" s="143"/>
      <c r="K36" s="143"/>
      <c r="L36" s="143"/>
      <c r="M36" s="143"/>
    </row>
    <row r="37" spans="9:13" ht="12.6">
      <c r="I37" s="143"/>
      <c r="J37" s="143"/>
      <c r="K37" s="143"/>
      <c r="L37" s="143"/>
      <c r="M37" s="143"/>
    </row>
  </sheetData>
  <mergeCells count="28">
    <mergeCell ref="I16:L19"/>
    <mergeCell ref="I21:M21"/>
    <mergeCell ref="K23:L23"/>
    <mergeCell ref="M16:M19"/>
    <mergeCell ref="I5:M5"/>
    <mergeCell ref="I6:L6"/>
    <mergeCell ref="I7:L7"/>
    <mergeCell ref="I11:L11"/>
    <mergeCell ref="I12:L15"/>
    <mergeCell ref="M12:M15"/>
    <mergeCell ref="I9:J9"/>
    <mergeCell ref="I10:J10"/>
    <mergeCell ref="K9:L9"/>
    <mergeCell ref="K10:L10"/>
    <mergeCell ref="I8:M8"/>
    <mergeCell ref="I31:M31"/>
    <mergeCell ref="I32:M33"/>
    <mergeCell ref="K22:L22"/>
    <mergeCell ref="I27:J27"/>
    <mergeCell ref="K27:M27"/>
    <mergeCell ref="I28:J30"/>
    <mergeCell ref="K28:L28"/>
    <mergeCell ref="K29:L29"/>
    <mergeCell ref="K30:M30"/>
    <mergeCell ref="K24:L24"/>
    <mergeCell ref="K25:L25"/>
    <mergeCell ref="I26:J26"/>
    <mergeCell ref="K26:M26"/>
  </mergeCells>
  <pageMargins left="0.19685039370078741" right="0" top="0.19685039370078741" bottom="0" header="0" footer="0"/>
  <pageSetup paperSize="9" scale="9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6E2D4-11CD-482F-AF3E-EB59988BAF17}">
  <dimension ref="A1:AA121"/>
  <sheetViews>
    <sheetView topLeftCell="A96" zoomScale="80" zoomScaleNormal="80" workbookViewId="0">
      <selection activeCell="W105" sqref="W105"/>
    </sheetView>
  </sheetViews>
  <sheetFormatPr defaultRowHeight="12.4"/>
  <cols>
    <col min="1" max="1" width="3.85546875" bestFit="1" customWidth="1"/>
    <col min="2" max="2" width="11.5703125" bestFit="1" customWidth="1"/>
    <col min="3" max="3" width="14.42578125" bestFit="1" customWidth="1"/>
    <col min="4" max="4" width="5.85546875" bestFit="1" customWidth="1"/>
    <col min="5" max="5" width="8.28515625" bestFit="1" customWidth="1"/>
    <col min="6" max="6" width="40.85546875" bestFit="1" customWidth="1"/>
    <col min="7" max="7" width="47.140625" bestFit="1" customWidth="1"/>
    <col min="8" max="8" width="5.42578125" hidden="1" customWidth="1"/>
    <col min="9" max="9" width="7.5703125" hidden="1" customWidth="1"/>
    <col min="10" max="10" width="11.140625" hidden="1" customWidth="1"/>
    <col min="11" max="11" width="13.140625" hidden="1" customWidth="1"/>
    <col min="12" max="12" width="7" bestFit="1" customWidth="1"/>
    <col min="13" max="13" width="7.42578125" bestFit="1" customWidth="1"/>
    <col min="14" max="14" width="7.140625" bestFit="1" customWidth="1"/>
    <col min="15" max="15" width="7.42578125" bestFit="1" customWidth="1"/>
    <col min="16" max="16" width="7.85546875" bestFit="1" customWidth="1"/>
    <col min="17" max="17" width="7.42578125" bestFit="1" customWidth="1"/>
    <col min="18" max="18" width="8.42578125" bestFit="1" customWidth="1"/>
    <col min="19" max="19" width="5.28515625" bestFit="1" customWidth="1"/>
    <col min="20" max="20" width="8.140625" bestFit="1" customWidth="1"/>
    <col min="21" max="21" width="8.42578125" bestFit="1" customWidth="1"/>
    <col min="22" max="22" width="8.140625" bestFit="1" customWidth="1"/>
    <col min="23" max="23" width="9.140625" bestFit="1" customWidth="1"/>
    <col min="24" max="24" width="5.85546875" bestFit="1" customWidth="1"/>
    <col min="25" max="25" width="10.42578125" bestFit="1" customWidth="1"/>
    <col min="26" max="26" width="13.42578125" bestFit="1" customWidth="1"/>
  </cols>
  <sheetData>
    <row r="1" spans="1:26" s="128" customFormat="1">
      <c r="A1" s="269" t="s">
        <v>3090</v>
      </c>
      <c r="B1" s="269" t="s">
        <v>3091</v>
      </c>
      <c r="C1" s="269" t="s">
        <v>3092</v>
      </c>
      <c r="D1" s="269" t="s">
        <v>3093</v>
      </c>
      <c r="E1" s="269" t="s">
        <v>3094</v>
      </c>
      <c r="F1" s="269" t="s">
        <v>3095</v>
      </c>
      <c r="G1" s="269" t="s">
        <v>3096</v>
      </c>
      <c r="H1" s="269" t="s">
        <v>3097</v>
      </c>
      <c r="I1" s="269" t="s">
        <v>3098</v>
      </c>
      <c r="J1" s="269" t="s">
        <v>3099</v>
      </c>
      <c r="K1" s="269" t="s">
        <v>3100</v>
      </c>
      <c r="L1" s="269" t="s">
        <v>3101</v>
      </c>
      <c r="M1" s="269" t="s">
        <v>3102</v>
      </c>
      <c r="N1" s="269" t="s">
        <v>3103</v>
      </c>
      <c r="O1" s="269" t="s">
        <v>3104</v>
      </c>
      <c r="P1" s="269" t="s">
        <v>3105</v>
      </c>
      <c r="Q1" s="269" t="s">
        <v>3106</v>
      </c>
      <c r="R1" s="269" t="s">
        <v>3107</v>
      </c>
      <c r="S1" s="269" t="s">
        <v>3108</v>
      </c>
      <c r="T1" s="269" t="s">
        <v>3109</v>
      </c>
      <c r="U1" s="269" t="s">
        <v>3110</v>
      </c>
      <c r="V1" s="269" t="s">
        <v>3111</v>
      </c>
      <c r="W1" s="269" t="s">
        <v>3112</v>
      </c>
      <c r="X1" s="269" t="s">
        <v>3113</v>
      </c>
      <c r="Y1" s="269" t="s">
        <v>3114</v>
      </c>
      <c r="Z1" s="269" t="s">
        <v>3115</v>
      </c>
    </row>
    <row r="2" spans="1:26">
      <c r="A2" s="267" t="s">
        <v>3116</v>
      </c>
      <c r="B2" s="267" t="s">
        <v>3117</v>
      </c>
      <c r="C2" s="267" t="s">
        <v>3118</v>
      </c>
      <c r="D2" s="267" t="s">
        <v>3119</v>
      </c>
      <c r="E2" s="267" t="s">
        <v>3120</v>
      </c>
      <c r="F2" s="267" t="s">
        <v>3121</v>
      </c>
      <c r="G2" s="267" t="s">
        <v>3122</v>
      </c>
      <c r="H2" s="267" t="s">
        <v>3123</v>
      </c>
      <c r="I2" s="267" t="s">
        <v>3124</v>
      </c>
      <c r="J2" s="267" t="s">
        <v>3125</v>
      </c>
      <c r="K2" s="267" t="s">
        <v>3126</v>
      </c>
      <c r="L2" s="267" t="s">
        <v>3127</v>
      </c>
      <c r="M2" s="267" t="s">
        <v>3127</v>
      </c>
      <c r="N2" s="267" t="s">
        <v>3128</v>
      </c>
      <c r="O2" s="267" t="s">
        <v>3129</v>
      </c>
      <c r="P2" s="267" t="s">
        <v>3130</v>
      </c>
      <c r="Q2" s="267" t="s">
        <v>3131</v>
      </c>
      <c r="R2" s="267" t="s">
        <v>3132</v>
      </c>
      <c r="S2" s="267" t="s">
        <v>3116</v>
      </c>
      <c r="T2" s="267" t="s">
        <v>3133</v>
      </c>
      <c r="U2" s="267" t="s">
        <v>3134</v>
      </c>
      <c r="V2" s="267" t="s">
        <v>3135</v>
      </c>
      <c r="W2" s="267" t="s">
        <v>3136</v>
      </c>
      <c r="X2" s="267" t="s">
        <v>3137</v>
      </c>
      <c r="Y2" s="267" t="s">
        <v>3138</v>
      </c>
      <c r="Z2" s="267" t="s">
        <v>3139</v>
      </c>
    </row>
    <row r="3" spans="1:26">
      <c r="A3" s="267" t="s">
        <v>3140</v>
      </c>
      <c r="B3" s="267" t="s">
        <v>3141</v>
      </c>
      <c r="C3" s="267" t="s">
        <v>3142</v>
      </c>
      <c r="D3" s="267" t="s">
        <v>3143</v>
      </c>
      <c r="E3" s="267" t="s">
        <v>3120</v>
      </c>
      <c r="F3" s="267" t="s">
        <v>3144</v>
      </c>
      <c r="G3" s="267" t="s">
        <v>3122</v>
      </c>
      <c r="H3" s="267" t="s">
        <v>3145</v>
      </c>
      <c r="I3" s="267" t="s">
        <v>3146</v>
      </c>
      <c r="J3" s="267" t="s">
        <v>3147</v>
      </c>
      <c r="K3" s="267" t="s">
        <v>3148</v>
      </c>
      <c r="L3" s="267" t="s">
        <v>3149</v>
      </c>
      <c r="M3" s="267" t="s">
        <v>3127</v>
      </c>
      <c r="N3" s="267" t="s">
        <v>3128</v>
      </c>
      <c r="O3" s="267" t="s">
        <v>3129</v>
      </c>
      <c r="P3" s="267" t="s">
        <v>3150</v>
      </c>
      <c r="Q3" s="267" t="s">
        <v>3131</v>
      </c>
      <c r="R3" s="267" t="s">
        <v>3151</v>
      </c>
      <c r="S3" s="267" t="s">
        <v>3116</v>
      </c>
      <c r="T3" s="267" t="s">
        <v>3152</v>
      </c>
      <c r="U3" s="267" t="s">
        <v>3153</v>
      </c>
      <c r="V3" s="267" t="s">
        <v>3154</v>
      </c>
      <c r="W3" s="267" t="s">
        <v>3155</v>
      </c>
      <c r="X3" s="267" t="s">
        <v>3137</v>
      </c>
      <c r="Y3" s="267" t="s">
        <v>3138</v>
      </c>
      <c r="Z3" s="267" t="s">
        <v>3139</v>
      </c>
    </row>
    <row r="4" spans="1:26">
      <c r="A4" s="267" t="s">
        <v>3156</v>
      </c>
      <c r="B4" s="267" t="s">
        <v>3157</v>
      </c>
      <c r="C4" s="267" t="s">
        <v>3158</v>
      </c>
      <c r="D4" s="267" t="s">
        <v>3159</v>
      </c>
      <c r="E4" s="267" t="s">
        <v>3120</v>
      </c>
      <c r="F4" s="267" t="s">
        <v>3160</v>
      </c>
      <c r="G4" s="267" t="s">
        <v>3122</v>
      </c>
      <c r="H4" s="267" t="s">
        <v>3161</v>
      </c>
      <c r="I4" s="267" t="s">
        <v>3162</v>
      </c>
      <c r="J4" s="267" t="s">
        <v>3163</v>
      </c>
      <c r="K4" s="267" t="s">
        <v>3164</v>
      </c>
      <c r="L4" s="267" t="s">
        <v>3165</v>
      </c>
      <c r="M4" s="267" t="s">
        <v>3127</v>
      </c>
      <c r="N4" s="267" t="s">
        <v>3128</v>
      </c>
      <c r="O4" s="267" t="s">
        <v>3129</v>
      </c>
      <c r="P4" s="267" t="s">
        <v>3166</v>
      </c>
      <c r="Q4" s="267" t="s">
        <v>3131</v>
      </c>
      <c r="R4" s="267" t="s">
        <v>3139</v>
      </c>
      <c r="S4" s="267" t="s">
        <v>3116</v>
      </c>
      <c r="T4" s="267" t="s">
        <v>3134</v>
      </c>
      <c r="U4" s="267" t="s">
        <v>3167</v>
      </c>
      <c r="V4" s="267" t="s">
        <v>3168</v>
      </c>
      <c r="W4" s="267" t="s">
        <v>3169</v>
      </c>
      <c r="X4" s="267" t="s">
        <v>3137</v>
      </c>
      <c r="Y4" s="267" t="s">
        <v>3138</v>
      </c>
      <c r="Z4" s="267" t="s">
        <v>3139</v>
      </c>
    </row>
    <row r="5" spans="1:26">
      <c r="A5" s="267" t="s">
        <v>3170</v>
      </c>
      <c r="B5" s="267" t="s">
        <v>3171</v>
      </c>
      <c r="C5" s="267" t="s">
        <v>3172</v>
      </c>
      <c r="D5" s="267" t="s">
        <v>3173</v>
      </c>
      <c r="E5" s="267" t="s">
        <v>3120</v>
      </c>
      <c r="F5" s="267" t="s">
        <v>3174</v>
      </c>
      <c r="G5" s="267" t="s">
        <v>3122</v>
      </c>
      <c r="H5" s="267" t="s">
        <v>3175</v>
      </c>
      <c r="I5" s="267" t="s">
        <v>3137</v>
      </c>
      <c r="J5" s="267" t="s">
        <v>3176</v>
      </c>
      <c r="K5" s="267" t="s">
        <v>3177</v>
      </c>
      <c r="L5" s="267" t="s">
        <v>3175</v>
      </c>
      <c r="M5" s="267" t="s">
        <v>3161</v>
      </c>
      <c r="N5" s="267" t="s">
        <v>3128</v>
      </c>
      <c r="O5" s="267" t="s">
        <v>3153</v>
      </c>
      <c r="P5" s="267" t="s">
        <v>3178</v>
      </c>
      <c r="Q5" s="267" t="s">
        <v>3179</v>
      </c>
      <c r="R5" s="267" t="s">
        <v>3180</v>
      </c>
      <c r="S5" s="267" t="s">
        <v>3116</v>
      </c>
      <c r="T5" s="267" t="s">
        <v>3153</v>
      </c>
      <c r="U5" s="267" t="s">
        <v>3178</v>
      </c>
      <c r="V5" s="267" t="s">
        <v>3179</v>
      </c>
      <c r="W5" s="267" t="s">
        <v>3181</v>
      </c>
      <c r="X5" s="267" t="s">
        <v>3116</v>
      </c>
      <c r="Y5" s="267" t="s">
        <v>3138</v>
      </c>
      <c r="Z5" s="267" t="s">
        <v>3139</v>
      </c>
    </row>
    <row r="6" spans="1:26">
      <c r="A6" s="267" t="s">
        <v>3137</v>
      </c>
      <c r="B6" s="267" t="s">
        <v>3182</v>
      </c>
      <c r="C6" s="267" t="s">
        <v>3183</v>
      </c>
      <c r="D6" s="267" t="s">
        <v>3184</v>
      </c>
      <c r="E6" s="267" t="s">
        <v>3120</v>
      </c>
      <c r="F6" s="267" t="s">
        <v>3185</v>
      </c>
      <c r="G6" s="267" t="s">
        <v>3122</v>
      </c>
      <c r="H6" s="267" t="s">
        <v>3186</v>
      </c>
      <c r="I6" s="267" t="s">
        <v>3187</v>
      </c>
      <c r="J6" s="267"/>
      <c r="K6" s="267"/>
      <c r="L6" s="267" t="s">
        <v>3188</v>
      </c>
      <c r="M6" s="267" t="s">
        <v>3135</v>
      </c>
      <c r="N6" s="267" t="s">
        <v>3128</v>
      </c>
      <c r="O6" s="267" t="s">
        <v>3189</v>
      </c>
      <c r="P6" s="267" t="s">
        <v>3190</v>
      </c>
      <c r="Q6" s="267" t="s">
        <v>3131</v>
      </c>
      <c r="R6" s="267" t="s">
        <v>3191</v>
      </c>
      <c r="S6" s="267" t="s">
        <v>3116</v>
      </c>
      <c r="T6" s="267" t="s">
        <v>3192</v>
      </c>
      <c r="U6" s="267" t="s">
        <v>3193</v>
      </c>
      <c r="V6" s="267" t="s">
        <v>3194</v>
      </c>
      <c r="W6" s="267" t="s">
        <v>3195</v>
      </c>
      <c r="X6" s="267">
        <v>2</v>
      </c>
      <c r="Y6" s="267" t="s">
        <v>3138</v>
      </c>
      <c r="Z6" s="267" t="s">
        <v>3139</v>
      </c>
    </row>
    <row r="7" spans="1:26">
      <c r="A7" s="267" t="s">
        <v>3196</v>
      </c>
      <c r="B7" s="267" t="s">
        <v>3197</v>
      </c>
      <c r="C7" s="267" t="s">
        <v>3198</v>
      </c>
      <c r="D7" s="267" t="s">
        <v>3199</v>
      </c>
      <c r="E7" s="267" t="s">
        <v>3120</v>
      </c>
      <c r="F7" s="267" t="s">
        <v>3200</v>
      </c>
      <c r="G7" s="267" t="s">
        <v>3201</v>
      </c>
      <c r="H7" s="267" t="s">
        <v>3123</v>
      </c>
      <c r="I7" s="267" t="s">
        <v>3124</v>
      </c>
      <c r="J7" s="267" t="s">
        <v>3125</v>
      </c>
      <c r="K7" s="267" t="s">
        <v>3126</v>
      </c>
      <c r="L7" s="267" t="s">
        <v>3127</v>
      </c>
      <c r="M7" s="267" t="s">
        <v>3127</v>
      </c>
      <c r="N7" s="267" t="s">
        <v>3128</v>
      </c>
      <c r="O7" s="267" t="s">
        <v>3129</v>
      </c>
      <c r="P7" s="267" t="s">
        <v>3130</v>
      </c>
      <c r="Q7" s="267" t="s">
        <v>3131</v>
      </c>
      <c r="R7" s="267" t="s">
        <v>3132</v>
      </c>
      <c r="S7" s="267" t="s">
        <v>3116</v>
      </c>
      <c r="T7" s="267" t="s">
        <v>3133</v>
      </c>
      <c r="U7" s="267" t="s">
        <v>3134</v>
      </c>
      <c r="V7" s="267" t="s">
        <v>3135</v>
      </c>
      <c r="W7" s="267" t="s">
        <v>3136</v>
      </c>
      <c r="X7" s="267" t="s">
        <v>3137</v>
      </c>
      <c r="Y7" s="267" t="s">
        <v>3138</v>
      </c>
      <c r="Z7" s="267" t="s">
        <v>3139</v>
      </c>
    </row>
    <row r="8" spans="1:26">
      <c r="A8" s="267" t="s">
        <v>3202</v>
      </c>
      <c r="B8" s="267" t="s">
        <v>3203</v>
      </c>
      <c r="C8" s="267" t="s">
        <v>3204</v>
      </c>
      <c r="D8" s="267" t="s">
        <v>3205</v>
      </c>
      <c r="E8" s="267" t="s">
        <v>3120</v>
      </c>
      <c r="F8" s="267" t="s">
        <v>3206</v>
      </c>
      <c r="G8" s="267" t="s">
        <v>3201</v>
      </c>
      <c r="H8" s="267" t="s">
        <v>3145</v>
      </c>
      <c r="I8" s="267" t="s">
        <v>3146</v>
      </c>
      <c r="J8" s="267" t="s">
        <v>3147</v>
      </c>
      <c r="K8" s="267" t="s">
        <v>3148</v>
      </c>
      <c r="L8" s="267" t="s">
        <v>3149</v>
      </c>
      <c r="M8" s="267" t="s">
        <v>3127</v>
      </c>
      <c r="N8" s="267" t="s">
        <v>3128</v>
      </c>
      <c r="O8" s="267" t="s">
        <v>3129</v>
      </c>
      <c r="P8" s="267" t="s">
        <v>3150</v>
      </c>
      <c r="Q8" s="267" t="s">
        <v>3131</v>
      </c>
      <c r="R8" s="267" t="s">
        <v>3151</v>
      </c>
      <c r="S8" s="267" t="s">
        <v>3116</v>
      </c>
      <c r="T8" s="267" t="s">
        <v>3152</v>
      </c>
      <c r="U8" s="267" t="s">
        <v>3153</v>
      </c>
      <c r="V8" s="267" t="s">
        <v>3154</v>
      </c>
      <c r="W8" s="267" t="s">
        <v>3155</v>
      </c>
      <c r="X8" s="267" t="s">
        <v>3137</v>
      </c>
      <c r="Y8" s="267" t="s">
        <v>3138</v>
      </c>
      <c r="Z8" s="267" t="s">
        <v>3139</v>
      </c>
    </row>
    <row r="9" spans="1:26">
      <c r="A9" s="267" t="s">
        <v>3207</v>
      </c>
      <c r="B9" s="267" t="s">
        <v>3208</v>
      </c>
      <c r="C9" s="267" t="s">
        <v>3209</v>
      </c>
      <c r="D9" s="267" t="s">
        <v>3210</v>
      </c>
      <c r="E9" s="267" t="s">
        <v>3120</v>
      </c>
      <c r="F9" s="267" t="s">
        <v>3211</v>
      </c>
      <c r="G9" s="267" t="s">
        <v>3201</v>
      </c>
      <c r="H9" s="267" t="s">
        <v>3186</v>
      </c>
      <c r="I9" s="267" t="s">
        <v>3187</v>
      </c>
      <c r="J9" s="267"/>
      <c r="K9" s="267"/>
      <c r="L9" s="267" t="s">
        <v>3188</v>
      </c>
      <c r="M9" s="267" t="s">
        <v>3135</v>
      </c>
      <c r="N9" s="267" t="s">
        <v>3128</v>
      </c>
      <c r="O9" s="267" t="s">
        <v>3189</v>
      </c>
      <c r="P9" s="267" t="s">
        <v>3190</v>
      </c>
      <c r="Q9" s="267" t="s">
        <v>3131</v>
      </c>
      <c r="R9" s="267" t="s">
        <v>3191</v>
      </c>
      <c r="S9" s="267" t="s">
        <v>3116</v>
      </c>
      <c r="T9" s="267" t="s">
        <v>3192</v>
      </c>
      <c r="U9" s="267" t="s">
        <v>3193</v>
      </c>
      <c r="V9" s="267" t="s">
        <v>3194</v>
      </c>
      <c r="W9" s="267" t="s">
        <v>3195</v>
      </c>
      <c r="X9" s="267" t="s">
        <v>3140</v>
      </c>
      <c r="Y9" s="267" t="s">
        <v>3138</v>
      </c>
      <c r="Z9" s="267" t="s">
        <v>3139</v>
      </c>
    </row>
    <row r="10" spans="1:26">
      <c r="A10" s="267" t="s">
        <v>3212</v>
      </c>
      <c r="B10" s="267" t="s">
        <v>3213</v>
      </c>
      <c r="C10" s="267" t="s">
        <v>3214</v>
      </c>
      <c r="D10" s="267" t="s">
        <v>3215</v>
      </c>
      <c r="E10" s="267" t="s">
        <v>3120</v>
      </c>
      <c r="F10" s="267" t="s">
        <v>3216</v>
      </c>
      <c r="G10" s="267" t="s">
        <v>3201</v>
      </c>
      <c r="H10" s="267" t="s">
        <v>3161</v>
      </c>
      <c r="I10" s="267" t="s">
        <v>3162</v>
      </c>
      <c r="J10" s="267" t="s">
        <v>3163</v>
      </c>
      <c r="K10" s="267" t="s">
        <v>3164</v>
      </c>
      <c r="L10" s="267" t="s">
        <v>3165</v>
      </c>
      <c r="M10" s="267" t="s">
        <v>3127</v>
      </c>
      <c r="N10" s="267" t="s">
        <v>3128</v>
      </c>
      <c r="O10" s="267" t="s">
        <v>3129</v>
      </c>
      <c r="P10" s="267" t="s">
        <v>3166</v>
      </c>
      <c r="Q10" s="267" t="s">
        <v>3131</v>
      </c>
      <c r="R10" s="267" t="s">
        <v>3139</v>
      </c>
      <c r="S10" s="267" t="s">
        <v>3116</v>
      </c>
      <c r="T10" s="267" t="s">
        <v>3134</v>
      </c>
      <c r="U10" s="267" t="s">
        <v>3167</v>
      </c>
      <c r="V10" s="267" t="s">
        <v>3168</v>
      </c>
      <c r="W10" s="267" t="s">
        <v>3169</v>
      </c>
      <c r="X10" s="267" t="s">
        <v>3137</v>
      </c>
      <c r="Y10" s="267" t="s">
        <v>3138</v>
      </c>
      <c r="Z10" s="267" t="s">
        <v>3139</v>
      </c>
    </row>
    <row r="11" spans="1:26">
      <c r="A11" s="278" t="s">
        <v>3139</v>
      </c>
      <c r="B11" s="278" t="s">
        <v>3217</v>
      </c>
      <c r="C11" s="278" t="s">
        <v>3218</v>
      </c>
      <c r="D11" s="278" t="s">
        <v>3219</v>
      </c>
      <c r="E11" s="278" t="s">
        <v>3120</v>
      </c>
      <c r="F11" s="278" t="s">
        <v>3220</v>
      </c>
      <c r="G11" s="278" t="s">
        <v>3201</v>
      </c>
      <c r="H11" s="278" t="s">
        <v>3175</v>
      </c>
      <c r="I11" s="278" t="s">
        <v>3137</v>
      </c>
      <c r="J11" s="278" t="s">
        <v>3176</v>
      </c>
      <c r="K11" s="278" t="s">
        <v>3177</v>
      </c>
      <c r="L11" s="278" t="s">
        <v>3175</v>
      </c>
      <c r="M11" s="278" t="s">
        <v>3161</v>
      </c>
      <c r="N11" s="278" t="s">
        <v>3128</v>
      </c>
      <c r="O11" s="278" t="s">
        <v>3153</v>
      </c>
      <c r="P11" s="278" t="s">
        <v>3178</v>
      </c>
      <c r="Q11" s="278" t="s">
        <v>3179</v>
      </c>
      <c r="R11" s="278" t="s">
        <v>3180</v>
      </c>
      <c r="S11" s="278" t="s">
        <v>3116</v>
      </c>
      <c r="T11" s="278" t="s">
        <v>3153</v>
      </c>
      <c r="U11" s="278" t="s">
        <v>3178</v>
      </c>
      <c r="V11" s="278" t="s">
        <v>3179</v>
      </c>
      <c r="W11" s="278" t="s">
        <v>3181</v>
      </c>
      <c r="X11" s="278" t="s">
        <v>3116</v>
      </c>
      <c r="Y11" s="278" t="s">
        <v>3138</v>
      </c>
      <c r="Z11" s="278" t="s">
        <v>3139</v>
      </c>
    </row>
    <row r="12" spans="1:26">
      <c r="A12" s="267" t="s">
        <v>3221</v>
      </c>
      <c r="B12" s="267" t="s">
        <v>3222</v>
      </c>
      <c r="C12" s="267" t="s">
        <v>3223</v>
      </c>
      <c r="D12" s="267" t="s">
        <v>3224</v>
      </c>
      <c r="E12" s="267" t="s">
        <v>3120</v>
      </c>
      <c r="F12" s="267" t="s">
        <v>3225</v>
      </c>
      <c r="G12" s="267" t="s">
        <v>3226</v>
      </c>
      <c r="H12" s="267" t="s">
        <v>3123</v>
      </c>
      <c r="I12" s="267" t="s">
        <v>3124</v>
      </c>
      <c r="J12" s="267" t="s">
        <v>3125</v>
      </c>
      <c r="K12" s="267" t="s">
        <v>3227</v>
      </c>
      <c r="L12" s="267" t="s">
        <v>3127</v>
      </c>
      <c r="M12" s="267" t="s">
        <v>3127</v>
      </c>
      <c r="N12" s="267" t="s">
        <v>3128</v>
      </c>
      <c r="O12" s="267" t="s">
        <v>3129</v>
      </c>
      <c r="P12" s="267" t="s">
        <v>3130</v>
      </c>
      <c r="Q12" s="267" t="s">
        <v>3131</v>
      </c>
      <c r="R12" s="267" t="s">
        <v>3132</v>
      </c>
      <c r="S12" s="267" t="s">
        <v>3116</v>
      </c>
      <c r="T12" s="267" t="s">
        <v>3152</v>
      </c>
      <c r="U12" s="267" t="s">
        <v>3152</v>
      </c>
      <c r="V12" s="267" t="s">
        <v>3135</v>
      </c>
      <c r="W12" s="267" t="s">
        <v>3136</v>
      </c>
      <c r="X12" s="267" t="s">
        <v>3137</v>
      </c>
      <c r="Y12" s="267" t="s">
        <v>3138</v>
      </c>
      <c r="Z12" s="267" t="s">
        <v>3139</v>
      </c>
    </row>
    <row r="13" spans="1:26">
      <c r="A13" s="267" t="s">
        <v>3228</v>
      </c>
      <c r="B13" s="267" t="s">
        <v>3229</v>
      </c>
      <c r="C13" s="267" t="s">
        <v>3230</v>
      </c>
      <c r="D13" s="267" t="s">
        <v>3231</v>
      </c>
      <c r="E13" s="267" t="s">
        <v>3120</v>
      </c>
      <c r="F13" s="267" t="s">
        <v>3232</v>
      </c>
      <c r="G13" s="267" t="s">
        <v>3226</v>
      </c>
      <c r="H13" s="267" t="s">
        <v>3145</v>
      </c>
      <c r="I13" s="267" t="s">
        <v>3146</v>
      </c>
      <c r="J13" s="267" t="s">
        <v>3147</v>
      </c>
      <c r="K13" s="267" t="s">
        <v>3148</v>
      </c>
      <c r="L13" s="267" t="s">
        <v>3149</v>
      </c>
      <c r="M13" s="267" t="s">
        <v>3127</v>
      </c>
      <c r="N13" s="267" t="s">
        <v>3128</v>
      </c>
      <c r="O13" s="267" t="s">
        <v>3129</v>
      </c>
      <c r="P13" s="267" t="s">
        <v>3150</v>
      </c>
      <c r="Q13" s="267" t="s">
        <v>3131</v>
      </c>
      <c r="R13" s="267" t="s">
        <v>3151</v>
      </c>
      <c r="S13" s="267" t="s">
        <v>3116</v>
      </c>
      <c r="T13" s="267" t="s">
        <v>3152</v>
      </c>
      <c r="U13" s="267" t="s">
        <v>3153</v>
      </c>
      <c r="V13" s="267" t="s">
        <v>3154</v>
      </c>
      <c r="W13" s="267" t="s">
        <v>3155</v>
      </c>
      <c r="X13" s="267" t="s">
        <v>3137</v>
      </c>
      <c r="Y13" s="267" t="s">
        <v>3138</v>
      </c>
      <c r="Z13" s="267" t="s">
        <v>3139</v>
      </c>
    </row>
    <row r="14" spans="1:26">
      <c r="A14" s="267" t="s">
        <v>3181</v>
      </c>
      <c r="B14" s="267" t="s">
        <v>3233</v>
      </c>
      <c r="C14" s="267" t="s">
        <v>3234</v>
      </c>
      <c r="D14" s="267" t="s">
        <v>3235</v>
      </c>
      <c r="E14" s="267" t="s">
        <v>3120</v>
      </c>
      <c r="F14" s="267" t="s">
        <v>3236</v>
      </c>
      <c r="G14" s="267" t="s">
        <v>3226</v>
      </c>
      <c r="H14" s="267" t="s">
        <v>3161</v>
      </c>
      <c r="I14" s="267" t="s">
        <v>3162</v>
      </c>
      <c r="J14" s="267" t="s">
        <v>3163</v>
      </c>
      <c r="K14" s="267" t="s">
        <v>3164</v>
      </c>
      <c r="L14" s="267" t="s">
        <v>3165</v>
      </c>
      <c r="M14" s="267" t="s">
        <v>3127</v>
      </c>
      <c r="N14" s="267" t="s">
        <v>3128</v>
      </c>
      <c r="O14" s="267" t="s">
        <v>3129</v>
      </c>
      <c r="P14" s="267" t="s">
        <v>3237</v>
      </c>
      <c r="Q14" s="267" t="s">
        <v>3131</v>
      </c>
      <c r="R14" s="267" t="s">
        <v>3191</v>
      </c>
      <c r="S14" s="267" t="s">
        <v>3116</v>
      </c>
      <c r="T14" s="267" t="s">
        <v>3134</v>
      </c>
      <c r="U14" s="267" t="s">
        <v>3167</v>
      </c>
      <c r="V14" s="267" t="s">
        <v>3168</v>
      </c>
      <c r="W14" s="267" t="s">
        <v>3195</v>
      </c>
      <c r="X14" s="267" t="s">
        <v>3137</v>
      </c>
      <c r="Y14" s="267" t="s">
        <v>3138</v>
      </c>
      <c r="Z14" s="267" t="s">
        <v>3139</v>
      </c>
    </row>
    <row r="15" spans="1:26">
      <c r="A15" s="267" t="s">
        <v>3238</v>
      </c>
      <c r="B15" s="267" t="s">
        <v>3239</v>
      </c>
      <c r="C15" s="267" t="s">
        <v>3240</v>
      </c>
      <c r="D15" s="267" t="s">
        <v>3241</v>
      </c>
      <c r="E15" s="267" t="s">
        <v>3120</v>
      </c>
      <c r="F15" s="267" t="s">
        <v>3242</v>
      </c>
      <c r="G15" s="267" t="s">
        <v>3243</v>
      </c>
      <c r="H15" s="267" t="s">
        <v>3123</v>
      </c>
      <c r="I15" s="267" t="s">
        <v>3124</v>
      </c>
      <c r="J15" s="267" t="s">
        <v>3125</v>
      </c>
      <c r="K15" s="267" t="s">
        <v>3244</v>
      </c>
      <c r="L15" s="267" t="s">
        <v>3127</v>
      </c>
      <c r="M15" s="267" t="s">
        <v>3127</v>
      </c>
      <c r="N15" s="267" t="s">
        <v>3128</v>
      </c>
      <c r="O15" s="267" t="s">
        <v>3129</v>
      </c>
      <c r="P15" s="267" t="s">
        <v>3130</v>
      </c>
      <c r="Q15" s="267" t="s">
        <v>3131</v>
      </c>
      <c r="R15" s="267" t="s">
        <v>3132</v>
      </c>
      <c r="S15" s="267" t="s">
        <v>3116</v>
      </c>
      <c r="T15" s="267" t="s">
        <v>3152</v>
      </c>
      <c r="U15" s="267" t="s">
        <v>3152</v>
      </c>
      <c r="V15" s="267" t="s">
        <v>3135</v>
      </c>
      <c r="W15" s="267" t="s">
        <v>3136</v>
      </c>
      <c r="X15" s="267" t="s">
        <v>3137</v>
      </c>
      <c r="Y15" s="267" t="s">
        <v>3138</v>
      </c>
      <c r="Z15" s="267" t="s">
        <v>3139</v>
      </c>
    </row>
    <row r="16" spans="1:26">
      <c r="A16" s="267" t="s">
        <v>3245</v>
      </c>
      <c r="B16" s="267" t="s">
        <v>3246</v>
      </c>
      <c r="C16" s="267" t="s">
        <v>3247</v>
      </c>
      <c r="D16" s="267" t="s">
        <v>3248</v>
      </c>
      <c r="E16" s="267" t="s">
        <v>3120</v>
      </c>
      <c r="F16" s="267" t="s">
        <v>3249</v>
      </c>
      <c r="G16" s="267" t="s">
        <v>3243</v>
      </c>
      <c r="H16" s="267" t="s">
        <v>3145</v>
      </c>
      <c r="I16" s="267" t="s">
        <v>3146</v>
      </c>
      <c r="J16" s="267" t="s">
        <v>3147</v>
      </c>
      <c r="K16" s="267" t="s">
        <v>3250</v>
      </c>
      <c r="L16" s="267" t="s">
        <v>3149</v>
      </c>
      <c r="M16" s="267" t="s">
        <v>3127</v>
      </c>
      <c r="N16" s="267" t="s">
        <v>3128</v>
      </c>
      <c r="O16" s="267" t="s">
        <v>3129</v>
      </c>
      <c r="P16" s="267" t="s">
        <v>3150</v>
      </c>
      <c r="Q16" s="267" t="s">
        <v>3131</v>
      </c>
      <c r="R16" s="267" t="s">
        <v>3151</v>
      </c>
      <c r="S16" s="267" t="s">
        <v>3116</v>
      </c>
      <c r="T16" s="267" t="s">
        <v>3152</v>
      </c>
      <c r="U16" s="267" t="s">
        <v>3153</v>
      </c>
      <c r="V16" s="267" t="s">
        <v>3154</v>
      </c>
      <c r="W16" s="267" t="s">
        <v>3155</v>
      </c>
      <c r="X16" s="267" t="s">
        <v>3137</v>
      </c>
      <c r="Y16" s="267" t="s">
        <v>3138</v>
      </c>
      <c r="Z16" s="267" t="s">
        <v>3139</v>
      </c>
    </row>
    <row r="17" spans="1:26">
      <c r="A17" s="267" t="s">
        <v>3251</v>
      </c>
      <c r="B17" s="267" t="s">
        <v>3252</v>
      </c>
      <c r="C17" s="267" t="s">
        <v>3253</v>
      </c>
      <c r="D17" s="267" t="s">
        <v>3254</v>
      </c>
      <c r="E17" s="267" t="s">
        <v>3120</v>
      </c>
      <c r="F17" s="267" t="s">
        <v>3255</v>
      </c>
      <c r="G17" s="267" t="s">
        <v>3243</v>
      </c>
      <c r="H17" s="267" t="s">
        <v>3161</v>
      </c>
      <c r="I17" s="267" t="s">
        <v>3162</v>
      </c>
      <c r="J17" s="267" t="s">
        <v>3163</v>
      </c>
      <c r="K17" s="267" t="s">
        <v>3256</v>
      </c>
      <c r="L17" s="267" t="s">
        <v>3165</v>
      </c>
      <c r="M17" s="267" t="s">
        <v>3127</v>
      </c>
      <c r="N17" s="267" t="s">
        <v>3128</v>
      </c>
      <c r="O17" s="267" t="s">
        <v>3129</v>
      </c>
      <c r="P17" s="267" t="s">
        <v>3237</v>
      </c>
      <c r="Q17" s="267" t="s">
        <v>3131</v>
      </c>
      <c r="R17" s="267" t="s">
        <v>3139</v>
      </c>
      <c r="S17" s="267" t="s">
        <v>3116</v>
      </c>
      <c r="T17" s="267" t="s">
        <v>3134</v>
      </c>
      <c r="U17" s="267" t="s">
        <v>3167</v>
      </c>
      <c r="V17" s="267" t="s">
        <v>3168</v>
      </c>
      <c r="W17" s="267" t="s">
        <v>3169</v>
      </c>
      <c r="X17" s="267" t="s">
        <v>3137</v>
      </c>
      <c r="Y17" s="267" t="s">
        <v>3138</v>
      </c>
      <c r="Z17" s="267" t="s">
        <v>3139</v>
      </c>
    </row>
    <row r="18" spans="1:26">
      <c r="A18" s="267" t="s">
        <v>3257</v>
      </c>
      <c r="B18" s="267" t="s">
        <v>3258</v>
      </c>
      <c r="C18" s="267" t="s">
        <v>3259</v>
      </c>
      <c r="D18" s="267" t="s">
        <v>3260</v>
      </c>
      <c r="E18" s="267" t="s">
        <v>3120</v>
      </c>
      <c r="F18" s="267" t="s">
        <v>3261</v>
      </c>
      <c r="G18" s="267" t="s">
        <v>3262</v>
      </c>
      <c r="H18" s="267" t="s">
        <v>3123</v>
      </c>
      <c r="I18" s="267" t="s">
        <v>3124</v>
      </c>
      <c r="J18" s="267" t="s">
        <v>3125</v>
      </c>
      <c r="K18" s="267" t="s">
        <v>3126</v>
      </c>
      <c r="L18" s="267" t="s">
        <v>3127</v>
      </c>
      <c r="M18" s="267" t="s">
        <v>3127</v>
      </c>
      <c r="N18" s="267" t="s">
        <v>3128</v>
      </c>
      <c r="O18" s="267" t="s">
        <v>3129</v>
      </c>
      <c r="P18" s="267" t="s">
        <v>3130</v>
      </c>
      <c r="Q18" s="267" t="s">
        <v>3131</v>
      </c>
      <c r="R18" s="267" t="s">
        <v>3132</v>
      </c>
      <c r="S18" s="267" t="s">
        <v>3116</v>
      </c>
      <c r="T18" s="267" t="s">
        <v>3152</v>
      </c>
      <c r="U18" s="267" t="s">
        <v>3152</v>
      </c>
      <c r="V18" s="267" t="s">
        <v>3135</v>
      </c>
      <c r="W18" s="267" t="s">
        <v>3136</v>
      </c>
      <c r="X18" s="267" t="s">
        <v>3137</v>
      </c>
      <c r="Y18" s="267" t="s">
        <v>3138</v>
      </c>
      <c r="Z18" s="267" t="s">
        <v>3139</v>
      </c>
    </row>
    <row r="19" spans="1:26">
      <c r="A19" s="267" t="s">
        <v>3263</v>
      </c>
      <c r="B19" s="267" t="s">
        <v>3264</v>
      </c>
      <c r="C19" s="267" t="s">
        <v>3265</v>
      </c>
      <c r="D19" s="267" t="s">
        <v>3266</v>
      </c>
      <c r="E19" s="267" t="s">
        <v>3120</v>
      </c>
      <c r="F19" s="267" t="s">
        <v>3267</v>
      </c>
      <c r="G19" s="267" t="s">
        <v>3262</v>
      </c>
      <c r="H19" s="267" t="s">
        <v>3145</v>
      </c>
      <c r="I19" s="267" t="s">
        <v>3146</v>
      </c>
      <c r="J19" s="267" t="s">
        <v>3147</v>
      </c>
      <c r="K19" s="267" t="s">
        <v>3148</v>
      </c>
      <c r="L19" s="267" t="s">
        <v>3149</v>
      </c>
      <c r="M19" s="267" t="s">
        <v>3127</v>
      </c>
      <c r="N19" s="267" t="s">
        <v>3128</v>
      </c>
      <c r="O19" s="267" t="s">
        <v>3129</v>
      </c>
      <c r="P19" s="267" t="s">
        <v>3150</v>
      </c>
      <c r="Q19" s="267" t="s">
        <v>3131</v>
      </c>
      <c r="R19" s="267" t="s">
        <v>3151</v>
      </c>
      <c r="S19" s="267" t="s">
        <v>3116</v>
      </c>
      <c r="T19" s="267" t="s">
        <v>3152</v>
      </c>
      <c r="U19" s="267" t="s">
        <v>3153</v>
      </c>
      <c r="V19" s="267" t="s">
        <v>3154</v>
      </c>
      <c r="W19" s="267" t="s">
        <v>3155</v>
      </c>
      <c r="X19" s="267" t="s">
        <v>3137</v>
      </c>
      <c r="Y19" s="267" t="s">
        <v>3138</v>
      </c>
      <c r="Z19" s="267" t="s">
        <v>3139</v>
      </c>
    </row>
    <row r="20" spans="1:26">
      <c r="A20" s="267" t="s">
        <v>3268</v>
      </c>
      <c r="B20" s="267" t="s">
        <v>3269</v>
      </c>
      <c r="C20" s="267" t="s">
        <v>3270</v>
      </c>
      <c r="D20" s="267" t="s">
        <v>3271</v>
      </c>
      <c r="E20" s="267" t="s">
        <v>3120</v>
      </c>
      <c r="F20" s="267" t="s">
        <v>3272</v>
      </c>
      <c r="G20" s="267" t="s">
        <v>3262</v>
      </c>
      <c r="H20" s="267" t="s">
        <v>3161</v>
      </c>
      <c r="I20" s="267" t="s">
        <v>3162</v>
      </c>
      <c r="J20" s="267" t="s">
        <v>3163</v>
      </c>
      <c r="K20" s="267" t="s">
        <v>3164</v>
      </c>
      <c r="L20" s="267" t="s">
        <v>3165</v>
      </c>
      <c r="M20" s="267" t="s">
        <v>3127</v>
      </c>
      <c r="N20" s="267" t="s">
        <v>3128</v>
      </c>
      <c r="O20" s="267" t="s">
        <v>3129</v>
      </c>
      <c r="P20" s="267" t="s">
        <v>3237</v>
      </c>
      <c r="Q20" s="267" t="s">
        <v>3131</v>
      </c>
      <c r="R20" s="267" t="s">
        <v>3139</v>
      </c>
      <c r="S20" s="267" t="s">
        <v>3116</v>
      </c>
      <c r="T20" s="267" t="s">
        <v>3134</v>
      </c>
      <c r="U20" s="267" t="s">
        <v>3167</v>
      </c>
      <c r="V20" s="267" t="s">
        <v>3168</v>
      </c>
      <c r="W20" s="267" t="s">
        <v>3169</v>
      </c>
      <c r="X20" s="267" t="s">
        <v>3137</v>
      </c>
      <c r="Y20" s="267" t="s">
        <v>3138</v>
      </c>
      <c r="Z20" s="267" t="s">
        <v>3139</v>
      </c>
    </row>
    <row r="21" spans="1:26">
      <c r="A21" s="267" t="s">
        <v>3138</v>
      </c>
      <c r="B21" s="267" t="s">
        <v>3273</v>
      </c>
      <c r="C21" s="267" t="s">
        <v>3274</v>
      </c>
      <c r="D21" s="267" t="s">
        <v>3275</v>
      </c>
      <c r="E21" s="267" t="s">
        <v>3120</v>
      </c>
      <c r="F21" s="267" t="s">
        <v>3276</v>
      </c>
      <c r="G21" s="267" t="s">
        <v>3276</v>
      </c>
      <c r="H21" s="267" t="s">
        <v>3277</v>
      </c>
      <c r="I21" s="267" t="s">
        <v>3278</v>
      </c>
      <c r="J21" s="267"/>
      <c r="K21" s="267" t="s">
        <v>3279</v>
      </c>
      <c r="L21" s="267" t="s">
        <v>3145</v>
      </c>
      <c r="M21" s="267" t="s">
        <v>3280</v>
      </c>
      <c r="N21" s="267" t="s">
        <v>3245</v>
      </c>
      <c r="O21" s="267" t="s">
        <v>3281</v>
      </c>
      <c r="P21" s="267" t="s">
        <v>3282</v>
      </c>
      <c r="Q21" s="267" t="s">
        <v>3283</v>
      </c>
      <c r="R21" s="267" t="s">
        <v>3284</v>
      </c>
      <c r="S21" s="267" t="s">
        <v>3116</v>
      </c>
      <c r="T21" s="267" t="s">
        <v>3285</v>
      </c>
      <c r="U21" s="267" t="s">
        <v>3286</v>
      </c>
      <c r="V21" s="267" t="s">
        <v>3287</v>
      </c>
      <c r="W21" s="267" t="s">
        <v>3288</v>
      </c>
      <c r="X21" s="271" t="s">
        <v>3245</v>
      </c>
      <c r="Y21" s="267" t="s">
        <v>3138</v>
      </c>
      <c r="Z21" s="267" t="s">
        <v>3137</v>
      </c>
    </row>
    <row r="22" spans="1:26">
      <c r="A22" s="267" t="s">
        <v>3288</v>
      </c>
      <c r="B22" s="267" t="s">
        <v>3289</v>
      </c>
      <c r="C22" s="267" t="s">
        <v>3290</v>
      </c>
      <c r="D22" s="267" t="s">
        <v>3291</v>
      </c>
      <c r="E22" s="267" t="s">
        <v>3120</v>
      </c>
      <c r="F22" s="267" t="s">
        <v>3292</v>
      </c>
      <c r="G22" s="267" t="s">
        <v>3293</v>
      </c>
      <c r="H22" s="267" t="s">
        <v>3123</v>
      </c>
      <c r="I22" s="267" t="s">
        <v>3124</v>
      </c>
      <c r="J22" s="267" t="s">
        <v>3125</v>
      </c>
      <c r="K22" s="267" t="s">
        <v>3126</v>
      </c>
      <c r="L22" s="267" t="s">
        <v>3133</v>
      </c>
      <c r="M22" s="267" t="s">
        <v>3186</v>
      </c>
      <c r="N22" s="267" t="s">
        <v>3294</v>
      </c>
      <c r="O22" s="267" t="s">
        <v>3129</v>
      </c>
      <c r="P22" s="267" t="s">
        <v>3295</v>
      </c>
      <c r="Q22" s="267" t="s">
        <v>3131</v>
      </c>
      <c r="R22" s="267" t="s">
        <v>3296</v>
      </c>
      <c r="S22" s="267" t="s">
        <v>3116</v>
      </c>
      <c r="T22" s="267" t="s">
        <v>3297</v>
      </c>
      <c r="U22" s="267" t="s">
        <v>3298</v>
      </c>
      <c r="V22" s="267" t="s">
        <v>3299</v>
      </c>
      <c r="W22" s="267" t="s">
        <v>3300</v>
      </c>
      <c r="X22" s="267" t="s">
        <v>3137</v>
      </c>
      <c r="Y22" s="267" t="s">
        <v>3138</v>
      </c>
      <c r="Z22" s="267" t="s">
        <v>3139</v>
      </c>
    </row>
    <row r="23" spans="1:26">
      <c r="A23" s="267" t="s">
        <v>3301</v>
      </c>
      <c r="B23" s="267" t="s">
        <v>3302</v>
      </c>
      <c r="C23" s="267" t="s">
        <v>3303</v>
      </c>
      <c r="D23" s="267" t="s">
        <v>3304</v>
      </c>
      <c r="E23" s="267" t="s">
        <v>3120</v>
      </c>
      <c r="F23" s="267" t="s">
        <v>3305</v>
      </c>
      <c r="G23" s="267" t="s">
        <v>3293</v>
      </c>
      <c r="H23" s="267" t="s">
        <v>3145</v>
      </c>
      <c r="I23" s="267" t="s">
        <v>3146</v>
      </c>
      <c r="J23" s="267" t="s">
        <v>3147</v>
      </c>
      <c r="K23" s="267" t="s">
        <v>3148</v>
      </c>
      <c r="L23" s="267" t="s">
        <v>3306</v>
      </c>
      <c r="M23" s="267" t="s">
        <v>3186</v>
      </c>
      <c r="N23" s="267" t="s">
        <v>3294</v>
      </c>
      <c r="O23" s="267" t="s">
        <v>3307</v>
      </c>
      <c r="P23" s="267" t="s">
        <v>3308</v>
      </c>
      <c r="Q23" s="267" t="s">
        <v>3131</v>
      </c>
      <c r="R23" s="267" t="s">
        <v>3309</v>
      </c>
      <c r="S23" s="267" t="s">
        <v>3116</v>
      </c>
      <c r="T23" s="267" t="s">
        <v>3192</v>
      </c>
      <c r="U23" s="267" t="s">
        <v>3175</v>
      </c>
      <c r="V23" s="267" t="s">
        <v>3299</v>
      </c>
      <c r="W23" s="267" t="s">
        <v>3310</v>
      </c>
      <c r="X23" s="267" t="s">
        <v>3137</v>
      </c>
      <c r="Y23" s="267" t="s">
        <v>3138</v>
      </c>
      <c r="Z23" s="267" t="s">
        <v>3139</v>
      </c>
    </row>
    <row r="24" spans="1:26">
      <c r="A24" s="267" t="s">
        <v>3311</v>
      </c>
      <c r="B24" s="267" t="s">
        <v>3312</v>
      </c>
      <c r="C24" s="267" t="s">
        <v>3313</v>
      </c>
      <c r="D24" s="267" t="s">
        <v>3314</v>
      </c>
      <c r="E24" s="267" t="s">
        <v>3120</v>
      </c>
      <c r="F24" s="267" t="s">
        <v>3315</v>
      </c>
      <c r="G24" s="267" t="s">
        <v>3316</v>
      </c>
      <c r="H24" s="267" t="s">
        <v>3123</v>
      </c>
      <c r="I24" s="267" t="s">
        <v>3124</v>
      </c>
      <c r="J24" s="267" t="s">
        <v>3125</v>
      </c>
      <c r="K24" s="267" t="s">
        <v>3126</v>
      </c>
      <c r="L24" s="267" t="s">
        <v>3133</v>
      </c>
      <c r="M24" s="267" t="s">
        <v>3186</v>
      </c>
      <c r="N24" s="267" t="s">
        <v>3294</v>
      </c>
      <c r="O24" s="267" t="s">
        <v>3295</v>
      </c>
      <c r="P24" s="267" t="s">
        <v>3317</v>
      </c>
      <c r="Q24" s="267" t="s">
        <v>3131</v>
      </c>
      <c r="R24" s="267" t="s">
        <v>3318</v>
      </c>
      <c r="S24" s="267" t="s">
        <v>3116</v>
      </c>
      <c r="T24" s="267" t="s">
        <v>3297</v>
      </c>
      <c r="U24" s="267" t="s">
        <v>3298</v>
      </c>
      <c r="V24" s="267" t="s">
        <v>3299</v>
      </c>
      <c r="W24" s="267" t="s">
        <v>3319</v>
      </c>
      <c r="X24" s="267" t="s">
        <v>3137</v>
      </c>
      <c r="Y24" s="267" t="s">
        <v>3138</v>
      </c>
      <c r="Z24" s="267" t="s">
        <v>3139</v>
      </c>
    </row>
    <row r="25" spans="1:26">
      <c r="A25" s="267" t="s">
        <v>3320</v>
      </c>
      <c r="B25" s="267" t="s">
        <v>3321</v>
      </c>
      <c r="C25" s="267" t="s">
        <v>3322</v>
      </c>
      <c r="D25" s="267" t="s">
        <v>3323</v>
      </c>
      <c r="E25" s="267" t="s">
        <v>3120</v>
      </c>
      <c r="F25" s="267" t="s">
        <v>3324</v>
      </c>
      <c r="G25" s="267" t="s">
        <v>3316</v>
      </c>
      <c r="H25" s="267" t="s">
        <v>3145</v>
      </c>
      <c r="I25" s="267" t="s">
        <v>3146</v>
      </c>
      <c r="J25" s="267" t="s">
        <v>3147</v>
      </c>
      <c r="K25" s="267" t="s">
        <v>3148</v>
      </c>
      <c r="L25" s="267" t="s">
        <v>3306</v>
      </c>
      <c r="M25" s="267" t="s">
        <v>3186</v>
      </c>
      <c r="N25" s="267" t="s">
        <v>3294</v>
      </c>
      <c r="O25" s="267" t="s">
        <v>3307</v>
      </c>
      <c r="P25" s="267" t="s">
        <v>3308</v>
      </c>
      <c r="Q25" s="267" t="s">
        <v>3131</v>
      </c>
      <c r="R25" s="267" t="s">
        <v>3325</v>
      </c>
      <c r="S25" s="267" t="s">
        <v>3116</v>
      </c>
      <c r="T25" s="267" t="s">
        <v>3192</v>
      </c>
      <c r="U25" s="267" t="s">
        <v>3175</v>
      </c>
      <c r="V25" s="267" t="s">
        <v>3299</v>
      </c>
      <c r="W25" s="267" t="s">
        <v>3277</v>
      </c>
      <c r="X25" s="267" t="s">
        <v>3137</v>
      </c>
      <c r="Y25" s="267" t="s">
        <v>3138</v>
      </c>
      <c r="Z25" s="267" t="s">
        <v>3139</v>
      </c>
    </row>
    <row r="26" spans="1:26">
      <c r="A26" s="267" t="s">
        <v>3326</v>
      </c>
      <c r="B26" s="267" t="s">
        <v>3327</v>
      </c>
      <c r="C26" s="267" t="s">
        <v>3328</v>
      </c>
      <c r="D26" s="267" t="s">
        <v>3329</v>
      </c>
      <c r="E26" s="267" t="s">
        <v>3120</v>
      </c>
      <c r="F26" s="267" t="s">
        <v>3330</v>
      </c>
      <c r="G26" s="267" t="s">
        <v>3331</v>
      </c>
      <c r="H26" s="267" t="s">
        <v>3145</v>
      </c>
      <c r="I26" s="267" t="s">
        <v>3146</v>
      </c>
      <c r="J26" s="267" t="s">
        <v>3147</v>
      </c>
      <c r="K26" s="267" t="s">
        <v>3148</v>
      </c>
      <c r="L26" s="267" t="s">
        <v>3294</v>
      </c>
      <c r="M26" s="267" t="s">
        <v>3332</v>
      </c>
      <c r="N26" s="267" t="s">
        <v>3333</v>
      </c>
      <c r="O26" s="267" t="s">
        <v>3334</v>
      </c>
      <c r="P26" s="267" t="s">
        <v>3335</v>
      </c>
      <c r="Q26" s="267" t="s">
        <v>3179</v>
      </c>
      <c r="R26" s="267" t="s">
        <v>3336</v>
      </c>
      <c r="S26" s="267" t="s">
        <v>3116</v>
      </c>
      <c r="T26" s="267" t="s">
        <v>3334</v>
      </c>
      <c r="U26" s="267" t="s">
        <v>3335</v>
      </c>
      <c r="V26" s="267" t="s">
        <v>3179</v>
      </c>
      <c r="W26" s="267" t="s">
        <v>3336</v>
      </c>
      <c r="X26" s="267" t="s">
        <v>3116</v>
      </c>
      <c r="Y26" s="267" t="s">
        <v>3138</v>
      </c>
      <c r="Z26" s="267" t="s">
        <v>3139</v>
      </c>
    </row>
    <row r="27" spans="1:26">
      <c r="A27" s="267" t="s">
        <v>3337</v>
      </c>
      <c r="B27" s="267" t="s">
        <v>3338</v>
      </c>
      <c r="C27" s="267" t="s">
        <v>3339</v>
      </c>
      <c r="D27" s="267" t="s">
        <v>3340</v>
      </c>
      <c r="E27" s="267" t="s">
        <v>3120</v>
      </c>
      <c r="F27" s="267" t="s">
        <v>3341</v>
      </c>
      <c r="G27" s="267" t="s">
        <v>3342</v>
      </c>
      <c r="H27" s="267" t="s">
        <v>3145</v>
      </c>
      <c r="I27" s="267" t="s">
        <v>3146</v>
      </c>
      <c r="J27" s="267" t="s">
        <v>3147</v>
      </c>
      <c r="K27" s="267" t="s">
        <v>3148</v>
      </c>
      <c r="L27" s="267" t="s">
        <v>3294</v>
      </c>
      <c r="M27" s="267" t="s">
        <v>3332</v>
      </c>
      <c r="N27" s="267" t="s">
        <v>3333</v>
      </c>
      <c r="O27" s="267" t="s">
        <v>3334</v>
      </c>
      <c r="P27" s="267" t="s">
        <v>3335</v>
      </c>
      <c r="Q27" s="267" t="s">
        <v>3179</v>
      </c>
      <c r="R27" s="267" t="s">
        <v>3343</v>
      </c>
      <c r="S27" s="267" t="s">
        <v>3116</v>
      </c>
      <c r="T27" s="267" t="s">
        <v>3334</v>
      </c>
      <c r="U27" s="267" t="s">
        <v>3335</v>
      </c>
      <c r="V27" s="267" t="s">
        <v>3179</v>
      </c>
      <c r="W27" s="267" t="s">
        <v>3343</v>
      </c>
      <c r="X27" s="267" t="s">
        <v>3116</v>
      </c>
      <c r="Y27" s="267" t="s">
        <v>3138</v>
      </c>
      <c r="Z27" s="267" t="s">
        <v>3139</v>
      </c>
    </row>
    <row r="28" spans="1:26">
      <c r="A28" s="267" t="s">
        <v>3299</v>
      </c>
      <c r="B28" s="267" t="s">
        <v>3344</v>
      </c>
      <c r="C28" s="267" t="s">
        <v>3345</v>
      </c>
      <c r="D28" s="267" t="s">
        <v>3346</v>
      </c>
      <c r="E28" s="267" t="s">
        <v>3120</v>
      </c>
      <c r="F28" s="267" t="s">
        <v>3347</v>
      </c>
      <c r="G28" s="267" t="s">
        <v>3348</v>
      </c>
      <c r="H28" s="267" t="s">
        <v>3145</v>
      </c>
      <c r="I28" s="267" t="s">
        <v>3146</v>
      </c>
      <c r="J28" s="267" t="s">
        <v>3147</v>
      </c>
      <c r="K28" s="267" t="s">
        <v>3148</v>
      </c>
      <c r="L28" s="267" t="s">
        <v>3306</v>
      </c>
      <c r="M28" s="267" t="s">
        <v>3186</v>
      </c>
      <c r="N28" s="267" t="s">
        <v>3294</v>
      </c>
      <c r="O28" s="267" t="s">
        <v>3349</v>
      </c>
      <c r="P28" s="267" t="s">
        <v>3308</v>
      </c>
      <c r="Q28" s="267" t="s">
        <v>3131</v>
      </c>
      <c r="R28" s="267" t="s">
        <v>3350</v>
      </c>
      <c r="S28" s="267" t="s">
        <v>3116</v>
      </c>
      <c r="T28" s="267" t="s">
        <v>3351</v>
      </c>
      <c r="U28" s="267" t="s">
        <v>3352</v>
      </c>
      <c r="V28" s="267" t="s">
        <v>3168</v>
      </c>
      <c r="W28" s="267" t="s">
        <v>3353</v>
      </c>
      <c r="X28" s="267" t="s">
        <v>3137</v>
      </c>
      <c r="Y28" s="267" t="s">
        <v>3138</v>
      </c>
      <c r="Z28" s="267" t="s">
        <v>3139</v>
      </c>
    </row>
    <row r="29" spans="1:26">
      <c r="A29" s="267" t="s">
        <v>3354</v>
      </c>
      <c r="B29" s="267" t="s">
        <v>3355</v>
      </c>
      <c r="C29" s="267" t="s">
        <v>3356</v>
      </c>
      <c r="D29" s="267" t="s">
        <v>3357</v>
      </c>
      <c r="E29" s="267" t="s">
        <v>3120</v>
      </c>
      <c r="F29" s="267" t="s">
        <v>3358</v>
      </c>
      <c r="G29" s="267" t="s">
        <v>3359</v>
      </c>
      <c r="H29" s="267" t="s">
        <v>3145</v>
      </c>
      <c r="I29" s="267" t="s">
        <v>3146</v>
      </c>
      <c r="J29" s="267" t="s">
        <v>3147</v>
      </c>
      <c r="K29" s="267" t="s">
        <v>3148</v>
      </c>
      <c r="L29" s="267" t="s">
        <v>3306</v>
      </c>
      <c r="M29" s="267" t="s">
        <v>3186</v>
      </c>
      <c r="N29" s="267" t="s">
        <v>3294</v>
      </c>
      <c r="O29" s="267" t="s">
        <v>3349</v>
      </c>
      <c r="P29" s="267" t="s">
        <v>3308</v>
      </c>
      <c r="Q29" s="267" t="s">
        <v>3131</v>
      </c>
      <c r="R29" s="267" t="s">
        <v>3360</v>
      </c>
      <c r="S29" s="267" t="s">
        <v>3116</v>
      </c>
      <c r="T29" s="267" t="s">
        <v>3351</v>
      </c>
      <c r="U29" s="267" t="s">
        <v>3352</v>
      </c>
      <c r="V29" s="267" t="s">
        <v>3168</v>
      </c>
      <c r="W29" s="267" t="s">
        <v>3361</v>
      </c>
      <c r="X29" s="267" t="s">
        <v>3137</v>
      </c>
      <c r="Y29" s="267" t="s">
        <v>3138</v>
      </c>
      <c r="Z29" s="267" t="s">
        <v>3139</v>
      </c>
    </row>
    <row r="30" spans="1:26">
      <c r="A30" s="267" t="s">
        <v>3362</v>
      </c>
      <c r="B30" s="267" t="s">
        <v>3363</v>
      </c>
      <c r="C30" s="267" t="s">
        <v>3364</v>
      </c>
      <c r="D30" s="267" t="s">
        <v>3365</v>
      </c>
      <c r="E30" s="267" t="s">
        <v>3120</v>
      </c>
      <c r="F30" s="267" t="s">
        <v>3366</v>
      </c>
      <c r="G30" s="267" t="s">
        <v>3367</v>
      </c>
      <c r="H30" s="267" t="s">
        <v>3368</v>
      </c>
      <c r="I30" s="267" t="s">
        <v>3369</v>
      </c>
      <c r="J30" s="267" t="s">
        <v>3370</v>
      </c>
      <c r="K30" s="267" t="s">
        <v>3371</v>
      </c>
      <c r="L30" s="267" t="s">
        <v>3186</v>
      </c>
      <c r="M30" s="267" t="s">
        <v>3145</v>
      </c>
      <c r="N30" s="267" t="s">
        <v>3294</v>
      </c>
      <c r="O30" s="267" t="s">
        <v>3349</v>
      </c>
      <c r="P30" s="267" t="s">
        <v>3130</v>
      </c>
      <c r="Q30" s="267" t="s">
        <v>3131</v>
      </c>
      <c r="R30" s="267" t="s">
        <v>3372</v>
      </c>
      <c r="S30" s="267" t="s">
        <v>3116</v>
      </c>
      <c r="T30" s="267" t="s">
        <v>3130</v>
      </c>
      <c r="U30" s="267" t="s">
        <v>3373</v>
      </c>
      <c r="V30" s="267" t="s">
        <v>3135</v>
      </c>
      <c r="W30" s="267" t="s">
        <v>3374</v>
      </c>
      <c r="X30" s="267" t="s">
        <v>3137</v>
      </c>
      <c r="Y30" s="267" t="s">
        <v>3138</v>
      </c>
      <c r="Z30" s="267" t="s">
        <v>3139</v>
      </c>
    </row>
    <row r="31" spans="1:26">
      <c r="A31" s="267" t="s">
        <v>3375</v>
      </c>
      <c r="B31" s="267" t="s">
        <v>3376</v>
      </c>
      <c r="C31" s="267" t="s">
        <v>3377</v>
      </c>
      <c r="D31" s="267" t="s">
        <v>3378</v>
      </c>
      <c r="E31" s="267" t="s">
        <v>3120</v>
      </c>
      <c r="F31" s="267" t="s">
        <v>3379</v>
      </c>
      <c r="G31" s="267" t="s">
        <v>3367</v>
      </c>
      <c r="H31" s="267" t="s">
        <v>3380</v>
      </c>
      <c r="I31" s="267" t="s">
        <v>3381</v>
      </c>
      <c r="J31" s="267" t="s">
        <v>3382</v>
      </c>
      <c r="K31" s="267" t="s">
        <v>3383</v>
      </c>
      <c r="L31" s="267" t="s">
        <v>3384</v>
      </c>
      <c r="M31" s="267" t="s">
        <v>3385</v>
      </c>
      <c r="N31" s="267" t="s">
        <v>3294</v>
      </c>
      <c r="O31" s="267" t="s">
        <v>3386</v>
      </c>
      <c r="P31" s="267" t="s">
        <v>3387</v>
      </c>
      <c r="Q31" s="267" t="s">
        <v>3131</v>
      </c>
      <c r="R31" s="267" t="s">
        <v>3336</v>
      </c>
      <c r="S31" s="267" t="s">
        <v>3116</v>
      </c>
      <c r="T31" s="267" t="s">
        <v>3192</v>
      </c>
      <c r="U31" s="267" t="s">
        <v>3175</v>
      </c>
      <c r="V31" s="267" t="s">
        <v>3168</v>
      </c>
      <c r="W31" s="267" t="s">
        <v>3388</v>
      </c>
      <c r="X31" s="267" t="s">
        <v>3137</v>
      </c>
      <c r="Y31" s="267" t="s">
        <v>3138</v>
      </c>
      <c r="Z31" s="267" t="s">
        <v>3139</v>
      </c>
    </row>
    <row r="32" spans="1:26">
      <c r="A32" s="267" t="s">
        <v>3389</v>
      </c>
      <c r="B32" s="267" t="s">
        <v>3390</v>
      </c>
      <c r="C32" s="267" t="s">
        <v>3391</v>
      </c>
      <c r="D32" s="267" t="s">
        <v>3392</v>
      </c>
      <c r="E32" s="267" t="s">
        <v>3120</v>
      </c>
      <c r="F32" s="267" t="s">
        <v>3393</v>
      </c>
      <c r="G32" s="267" t="s">
        <v>3394</v>
      </c>
      <c r="H32" s="267" t="s">
        <v>3380</v>
      </c>
      <c r="I32" s="267" t="s">
        <v>3381</v>
      </c>
      <c r="J32" s="267" t="s">
        <v>3382</v>
      </c>
      <c r="K32" s="267" t="s">
        <v>3383</v>
      </c>
      <c r="L32" s="267" t="s">
        <v>3384</v>
      </c>
      <c r="M32" s="267" t="s">
        <v>3385</v>
      </c>
      <c r="N32" s="267" t="s">
        <v>3294</v>
      </c>
      <c r="O32" s="267" t="s">
        <v>3386</v>
      </c>
      <c r="P32" s="267" t="s">
        <v>3387</v>
      </c>
      <c r="Q32" s="267" t="s">
        <v>3131</v>
      </c>
      <c r="R32" s="267" t="s">
        <v>3336</v>
      </c>
      <c r="S32" s="267" t="s">
        <v>3116</v>
      </c>
      <c r="T32" s="267" t="s">
        <v>3192</v>
      </c>
      <c r="U32" s="267" t="s">
        <v>3175</v>
      </c>
      <c r="V32" s="267" t="s">
        <v>3168</v>
      </c>
      <c r="W32" s="267" t="s">
        <v>3388</v>
      </c>
      <c r="X32" s="267" t="s">
        <v>3137</v>
      </c>
      <c r="Y32" s="267" t="s">
        <v>3138</v>
      </c>
      <c r="Z32" s="267" t="s">
        <v>3139</v>
      </c>
    </row>
    <row r="33" spans="1:26">
      <c r="A33" s="267" t="s">
        <v>3294</v>
      </c>
      <c r="B33" s="267" t="s">
        <v>3395</v>
      </c>
      <c r="C33" s="267" t="s">
        <v>3396</v>
      </c>
      <c r="D33" s="267" t="s">
        <v>3397</v>
      </c>
      <c r="E33" s="267" t="s">
        <v>3120</v>
      </c>
      <c r="F33" s="267" t="s">
        <v>3398</v>
      </c>
      <c r="G33" s="267" t="s">
        <v>3394</v>
      </c>
      <c r="H33" s="267" t="s">
        <v>3186</v>
      </c>
      <c r="I33" s="267" t="s">
        <v>3187</v>
      </c>
      <c r="J33" s="267" t="s">
        <v>3399</v>
      </c>
      <c r="K33" s="267" t="s">
        <v>3400</v>
      </c>
      <c r="L33" s="267" t="s">
        <v>3401</v>
      </c>
      <c r="M33" s="267" t="s">
        <v>3402</v>
      </c>
      <c r="N33" s="267" t="s">
        <v>3294</v>
      </c>
      <c r="O33" s="267" t="s">
        <v>3403</v>
      </c>
      <c r="P33" s="267" t="s">
        <v>3404</v>
      </c>
      <c r="Q33" s="267" t="s">
        <v>3131</v>
      </c>
      <c r="R33" s="267" t="s">
        <v>3405</v>
      </c>
      <c r="S33" s="267" t="s">
        <v>3116</v>
      </c>
      <c r="T33" s="267" t="s">
        <v>3406</v>
      </c>
      <c r="U33" s="267" t="s">
        <v>3407</v>
      </c>
      <c r="V33" s="267" t="s">
        <v>3408</v>
      </c>
      <c r="W33" s="267" t="s">
        <v>3409</v>
      </c>
      <c r="X33" s="267" t="s">
        <v>3140</v>
      </c>
      <c r="Y33" s="267" t="s">
        <v>3138</v>
      </c>
      <c r="Z33" s="267" t="s">
        <v>3139</v>
      </c>
    </row>
    <row r="34" spans="1:26">
      <c r="A34" s="267" t="s">
        <v>3410</v>
      </c>
      <c r="B34" s="267" t="s">
        <v>3411</v>
      </c>
      <c r="C34" s="267" t="s">
        <v>3412</v>
      </c>
      <c r="D34" s="267" t="s">
        <v>3413</v>
      </c>
      <c r="E34" s="267" t="s">
        <v>3120</v>
      </c>
      <c r="F34" s="267" t="s">
        <v>3414</v>
      </c>
      <c r="G34" s="267" t="s">
        <v>3367</v>
      </c>
      <c r="H34" s="267" t="s">
        <v>3186</v>
      </c>
      <c r="I34" s="267" t="s">
        <v>3187</v>
      </c>
      <c r="J34" s="267" t="s">
        <v>3399</v>
      </c>
      <c r="K34" s="267" t="s">
        <v>3400</v>
      </c>
      <c r="L34" s="267" t="s">
        <v>3401</v>
      </c>
      <c r="M34" s="267" t="s">
        <v>3402</v>
      </c>
      <c r="N34" s="267" t="s">
        <v>3301</v>
      </c>
      <c r="O34" s="267" t="s">
        <v>3403</v>
      </c>
      <c r="P34" s="267" t="s">
        <v>3404</v>
      </c>
      <c r="Q34" s="267" t="s">
        <v>3131</v>
      </c>
      <c r="R34" s="267" t="s">
        <v>3405</v>
      </c>
      <c r="S34" s="267" t="s">
        <v>3116</v>
      </c>
      <c r="T34" s="267" t="s">
        <v>3406</v>
      </c>
      <c r="U34" s="267" t="s">
        <v>3407</v>
      </c>
      <c r="V34" s="267" t="s">
        <v>3408</v>
      </c>
      <c r="W34" s="267" t="s">
        <v>3409</v>
      </c>
      <c r="X34" s="267" t="s">
        <v>3140</v>
      </c>
      <c r="Y34" s="267" t="s">
        <v>3138</v>
      </c>
      <c r="Z34" s="267" t="s">
        <v>3139</v>
      </c>
    </row>
    <row r="35" spans="1:26">
      <c r="A35" s="267" t="s">
        <v>3415</v>
      </c>
      <c r="B35" s="267" t="s">
        <v>3416</v>
      </c>
      <c r="C35" s="267" t="s">
        <v>3417</v>
      </c>
      <c r="D35" s="267" t="s">
        <v>3418</v>
      </c>
      <c r="E35" s="267" t="s">
        <v>3120</v>
      </c>
      <c r="F35" s="267" t="s">
        <v>3419</v>
      </c>
      <c r="G35" s="267" t="s">
        <v>3420</v>
      </c>
      <c r="H35" s="267" t="s">
        <v>3421</v>
      </c>
      <c r="I35" s="267"/>
      <c r="J35" s="267"/>
      <c r="K35" s="267"/>
      <c r="L35" s="267" t="s">
        <v>3145</v>
      </c>
      <c r="M35" s="267" t="s">
        <v>3385</v>
      </c>
      <c r="N35" s="267" t="s">
        <v>3422</v>
      </c>
      <c r="O35" s="267" t="s">
        <v>3423</v>
      </c>
      <c r="P35" s="267" t="s">
        <v>3286</v>
      </c>
      <c r="Q35" s="267" t="s">
        <v>3287</v>
      </c>
      <c r="R35" s="267" t="s">
        <v>3156</v>
      </c>
      <c r="S35" s="267" t="s">
        <v>3116</v>
      </c>
      <c r="T35" s="267" t="s">
        <v>3423</v>
      </c>
      <c r="U35" s="267" t="s">
        <v>3286</v>
      </c>
      <c r="V35" s="267" t="s">
        <v>3287</v>
      </c>
      <c r="W35" s="267" t="s">
        <v>3156</v>
      </c>
      <c r="X35" s="267" t="s">
        <v>3116</v>
      </c>
      <c r="Y35" s="267" t="s">
        <v>3138</v>
      </c>
      <c r="Z35" s="267" t="s">
        <v>3137</v>
      </c>
    </row>
    <row r="36" spans="1:26">
      <c r="A36" s="267" t="s">
        <v>3424</v>
      </c>
      <c r="B36" s="267" t="s">
        <v>3425</v>
      </c>
      <c r="C36" s="267" t="s">
        <v>3426</v>
      </c>
      <c r="D36" s="267" t="s">
        <v>3427</v>
      </c>
      <c r="E36" s="267" t="s">
        <v>3120</v>
      </c>
      <c r="F36" s="267" t="s">
        <v>3428</v>
      </c>
      <c r="G36" s="267" t="s">
        <v>3429</v>
      </c>
      <c r="H36" s="267" t="s">
        <v>3421</v>
      </c>
      <c r="I36" s="267"/>
      <c r="J36" s="267"/>
      <c r="K36" s="267"/>
      <c r="L36" s="267" t="s">
        <v>3145</v>
      </c>
      <c r="M36" s="267" t="s">
        <v>3385</v>
      </c>
      <c r="N36" s="267" t="s">
        <v>3422</v>
      </c>
      <c r="O36" s="267" t="s">
        <v>3423</v>
      </c>
      <c r="P36" s="267" t="s">
        <v>3286</v>
      </c>
      <c r="Q36" s="267" t="s">
        <v>3287</v>
      </c>
      <c r="R36" s="267" t="s">
        <v>3156</v>
      </c>
      <c r="S36" s="267" t="s">
        <v>3116</v>
      </c>
      <c r="T36" s="267" t="s">
        <v>3423</v>
      </c>
      <c r="U36" s="267" t="s">
        <v>3286</v>
      </c>
      <c r="V36" s="267" t="s">
        <v>3287</v>
      </c>
      <c r="W36" s="267" t="s">
        <v>3156</v>
      </c>
      <c r="X36" s="267" t="s">
        <v>3116</v>
      </c>
      <c r="Y36" s="267" t="s">
        <v>3138</v>
      </c>
      <c r="Z36" s="267" t="s">
        <v>3137</v>
      </c>
    </row>
    <row r="37" spans="1:26">
      <c r="A37" s="267" t="s">
        <v>3430</v>
      </c>
      <c r="B37" s="267" t="s">
        <v>3431</v>
      </c>
      <c r="C37" s="267" t="s">
        <v>3432</v>
      </c>
      <c r="D37" s="267" t="s">
        <v>3433</v>
      </c>
      <c r="E37" s="267" t="s">
        <v>3120</v>
      </c>
      <c r="F37" s="267" t="s">
        <v>3434</v>
      </c>
      <c r="G37" s="267" t="s">
        <v>3435</v>
      </c>
      <c r="H37" s="267" t="s">
        <v>3421</v>
      </c>
      <c r="I37" s="267"/>
      <c r="J37" s="267"/>
      <c r="K37" s="267"/>
      <c r="L37" s="267" t="s">
        <v>3145</v>
      </c>
      <c r="M37" s="267" t="s">
        <v>3385</v>
      </c>
      <c r="N37" s="267" t="s">
        <v>3422</v>
      </c>
      <c r="O37" s="267" t="s">
        <v>3423</v>
      </c>
      <c r="P37" s="267" t="s">
        <v>3286</v>
      </c>
      <c r="Q37" s="267" t="s">
        <v>3287</v>
      </c>
      <c r="R37" s="267" t="s">
        <v>3156</v>
      </c>
      <c r="S37" s="267" t="s">
        <v>3116</v>
      </c>
      <c r="T37" s="267" t="s">
        <v>3423</v>
      </c>
      <c r="U37" s="267" t="s">
        <v>3286</v>
      </c>
      <c r="V37" s="267" t="s">
        <v>3287</v>
      </c>
      <c r="W37" s="267" t="s">
        <v>3156</v>
      </c>
      <c r="X37" s="267" t="s">
        <v>3116</v>
      </c>
      <c r="Y37" s="267" t="s">
        <v>3138</v>
      </c>
      <c r="Z37" s="267" t="s">
        <v>3137</v>
      </c>
    </row>
    <row r="38" spans="1:26">
      <c r="A38" s="267" t="s">
        <v>3436</v>
      </c>
      <c r="B38" s="267" t="s">
        <v>3437</v>
      </c>
      <c r="C38" s="267" t="s">
        <v>3438</v>
      </c>
      <c r="D38" s="267" t="s">
        <v>3439</v>
      </c>
      <c r="E38" s="267" t="s">
        <v>3120</v>
      </c>
      <c r="F38" s="267" t="s">
        <v>3440</v>
      </c>
      <c r="G38" s="267" t="s">
        <v>3441</v>
      </c>
      <c r="H38" s="267"/>
      <c r="I38" s="267"/>
      <c r="J38" s="267"/>
      <c r="K38" s="267"/>
      <c r="L38" s="267" t="s">
        <v>3442</v>
      </c>
      <c r="M38" s="267" t="s">
        <v>3443</v>
      </c>
      <c r="N38" s="267" t="s">
        <v>3444</v>
      </c>
      <c r="O38" s="267" t="s">
        <v>3445</v>
      </c>
      <c r="P38" s="267" t="s">
        <v>3446</v>
      </c>
      <c r="Q38" s="267" t="s">
        <v>3447</v>
      </c>
      <c r="R38" s="267" t="s">
        <v>3448</v>
      </c>
      <c r="S38" s="267" t="s">
        <v>3116</v>
      </c>
      <c r="T38" s="267" t="s">
        <v>3449</v>
      </c>
      <c r="U38" s="267" t="s">
        <v>3130</v>
      </c>
      <c r="V38" s="267" t="s">
        <v>3130</v>
      </c>
      <c r="W38" s="267" t="s">
        <v>3450</v>
      </c>
      <c r="X38" s="267" t="s">
        <v>3170</v>
      </c>
      <c r="Y38" s="267" t="s">
        <v>3138</v>
      </c>
      <c r="Z38" s="267" t="s">
        <v>3139</v>
      </c>
    </row>
    <row r="39" spans="1:26">
      <c r="A39" s="267" t="s">
        <v>3128</v>
      </c>
      <c r="B39" s="267" t="s">
        <v>3451</v>
      </c>
      <c r="C39" s="267" t="s">
        <v>3452</v>
      </c>
      <c r="D39" s="267" t="s">
        <v>3453</v>
      </c>
      <c r="E39" s="267" t="s">
        <v>3120</v>
      </c>
      <c r="F39" s="267" t="s">
        <v>3454</v>
      </c>
      <c r="G39" s="267" t="s">
        <v>3455</v>
      </c>
      <c r="H39" s="267" t="s">
        <v>3306</v>
      </c>
      <c r="I39" s="267" t="s">
        <v>3456</v>
      </c>
      <c r="J39" s="267" t="s">
        <v>3457</v>
      </c>
      <c r="K39" s="267" t="s">
        <v>3400</v>
      </c>
      <c r="L39" s="267" t="s">
        <v>3458</v>
      </c>
      <c r="M39" s="267" t="s">
        <v>3186</v>
      </c>
      <c r="N39" s="267" t="s">
        <v>3459</v>
      </c>
      <c r="O39" s="267" t="s">
        <v>3460</v>
      </c>
      <c r="P39" s="267" t="s">
        <v>3461</v>
      </c>
      <c r="Q39" s="267" t="s">
        <v>3462</v>
      </c>
      <c r="R39" s="267" t="s">
        <v>3463</v>
      </c>
      <c r="S39" s="267" t="s">
        <v>3116</v>
      </c>
      <c r="T39" s="267" t="s">
        <v>3460</v>
      </c>
      <c r="U39" s="267" t="s">
        <v>3461</v>
      </c>
      <c r="V39" s="267" t="s">
        <v>3462</v>
      </c>
      <c r="W39" s="267" t="s">
        <v>3464</v>
      </c>
      <c r="X39" s="267" t="s">
        <v>3116</v>
      </c>
      <c r="Y39" s="267" t="s">
        <v>3139</v>
      </c>
      <c r="Z39" s="267" t="s">
        <v>3140</v>
      </c>
    </row>
    <row r="40" spans="1:26">
      <c r="A40" s="267" t="s">
        <v>3465</v>
      </c>
      <c r="B40" s="267" t="s">
        <v>3466</v>
      </c>
      <c r="C40" s="267" t="s">
        <v>3467</v>
      </c>
      <c r="D40" s="267" t="s">
        <v>3468</v>
      </c>
      <c r="E40" s="267" t="s">
        <v>3120</v>
      </c>
      <c r="F40" s="267" t="s">
        <v>3469</v>
      </c>
      <c r="G40" s="267" t="s">
        <v>3455</v>
      </c>
      <c r="H40" s="267" t="s">
        <v>3401</v>
      </c>
      <c r="I40" s="267" t="s">
        <v>3371</v>
      </c>
      <c r="J40" s="267" t="s">
        <v>3470</v>
      </c>
      <c r="K40" s="267" t="s">
        <v>3471</v>
      </c>
      <c r="L40" s="267" t="s">
        <v>3458</v>
      </c>
      <c r="M40" s="267" t="s">
        <v>3306</v>
      </c>
      <c r="N40" s="267" t="s">
        <v>3459</v>
      </c>
      <c r="O40" s="267" t="s">
        <v>3287</v>
      </c>
      <c r="P40" s="267" t="s">
        <v>3472</v>
      </c>
      <c r="Q40" s="267" t="s">
        <v>3473</v>
      </c>
      <c r="R40" s="267" t="s">
        <v>3474</v>
      </c>
      <c r="S40" s="267" t="s">
        <v>3116</v>
      </c>
      <c r="T40" s="267" t="s">
        <v>3287</v>
      </c>
      <c r="U40" s="267" t="s">
        <v>3472</v>
      </c>
      <c r="V40" s="267" t="s">
        <v>3473</v>
      </c>
      <c r="W40" s="267" t="s">
        <v>3475</v>
      </c>
      <c r="X40" s="267" t="s">
        <v>3116</v>
      </c>
      <c r="Y40" s="267" t="s">
        <v>3139</v>
      </c>
      <c r="Z40" s="267" t="s">
        <v>3140</v>
      </c>
    </row>
    <row r="41" spans="1:26">
      <c r="A41" s="267" t="s">
        <v>3476</v>
      </c>
      <c r="B41" s="267" t="s">
        <v>3477</v>
      </c>
      <c r="C41" s="267" t="s">
        <v>3478</v>
      </c>
      <c r="D41" s="267" t="s">
        <v>3479</v>
      </c>
      <c r="E41" s="267" t="s">
        <v>3120</v>
      </c>
      <c r="F41" s="267" t="s">
        <v>3480</v>
      </c>
      <c r="G41" s="267" t="s">
        <v>3455</v>
      </c>
      <c r="H41" s="267" t="s">
        <v>3481</v>
      </c>
      <c r="I41" s="267" t="s">
        <v>3139</v>
      </c>
      <c r="J41" s="267" t="s">
        <v>3482</v>
      </c>
      <c r="K41" s="267" t="s">
        <v>3483</v>
      </c>
      <c r="L41" s="267" t="s">
        <v>3458</v>
      </c>
      <c r="M41" s="267" t="s">
        <v>3484</v>
      </c>
      <c r="N41" s="267" t="s">
        <v>3459</v>
      </c>
      <c r="O41" s="267" t="s">
        <v>3485</v>
      </c>
      <c r="P41" s="267" t="s">
        <v>3486</v>
      </c>
      <c r="Q41" s="267" t="s">
        <v>3487</v>
      </c>
      <c r="R41" s="267" t="s">
        <v>3151</v>
      </c>
      <c r="S41" s="267" t="s">
        <v>3116</v>
      </c>
      <c r="T41" s="267" t="s">
        <v>3485</v>
      </c>
      <c r="U41" s="267" t="s">
        <v>3486</v>
      </c>
      <c r="V41" s="267" t="s">
        <v>3487</v>
      </c>
      <c r="W41" s="267" t="s">
        <v>3250</v>
      </c>
      <c r="X41" s="267" t="s">
        <v>3116</v>
      </c>
      <c r="Y41" s="267" t="s">
        <v>3139</v>
      </c>
      <c r="Z41" s="267" t="s">
        <v>3140</v>
      </c>
    </row>
    <row r="42" spans="1:26">
      <c r="A42" s="267" t="s">
        <v>3488</v>
      </c>
      <c r="B42" s="267" t="s">
        <v>3489</v>
      </c>
      <c r="C42" s="267" t="s">
        <v>3490</v>
      </c>
      <c r="D42" s="267" t="s">
        <v>3491</v>
      </c>
      <c r="E42" s="267" t="s">
        <v>3120</v>
      </c>
      <c r="F42" s="267" t="s">
        <v>3492</v>
      </c>
      <c r="G42" s="267" t="s">
        <v>3455</v>
      </c>
      <c r="H42" s="267" t="s">
        <v>3493</v>
      </c>
      <c r="I42" s="267" t="s">
        <v>3494</v>
      </c>
      <c r="J42" s="267" t="s">
        <v>3495</v>
      </c>
      <c r="K42" s="267" t="s">
        <v>3496</v>
      </c>
      <c r="L42" s="267" t="s">
        <v>3458</v>
      </c>
      <c r="M42" s="267" t="s">
        <v>3188</v>
      </c>
      <c r="N42" s="267" t="s">
        <v>3459</v>
      </c>
      <c r="O42" s="267" t="s">
        <v>3497</v>
      </c>
      <c r="P42" s="267" t="s">
        <v>3498</v>
      </c>
      <c r="Q42" s="267" t="s">
        <v>3499</v>
      </c>
      <c r="R42" s="267" t="s">
        <v>3500</v>
      </c>
      <c r="S42" s="267" t="s">
        <v>3116</v>
      </c>
      <c r="T42" s="267" t="s">
        <v>3497</v>
      </c>
      <c r="U42" s="267" t="s">
        <v>3498</v>
      </c>
      <c r="V42" s="267" t="s">
        <v>3499</v>
      </c>
      <c r="W42" s="267" t="s">
        <v>3501</v>
      </c>
      <c r="X42" s="267" t="s">
        <v>3116</v>
      </c>
      <c r="Y42" s="267" t="s">
        <v>3139</v>
      </c>
      <c r="Z42" s="267" t="s">
        <v>3140</v>
      </c>
    </row>
    <row r="43" spans="1:26">
      <c r="A43" s="267" t="s">
        <v>3502</v>
      </c>
      <c r="B43" s="267" t="s">
        <v>3503</v>
      </c>
      <c r="C43" s="267" t="s">
        <v>3504</v>
      </c>
      <c r="D43" s="267" t="s">
        <v>3505</v>
      </c>
      <c r="E43" s="267" t="s">
        <v>3120</v>
      </c>
      <c r="F43" s="267" t="s">
        <v>3506</v>
      </c>
      <c r="G43" s="267" t="s">
        <v>3507</v>
      </c>
      <c r="H43" s="267"/>
      <c r="I43" s="267"/>
      <c r="J43" s="267"/>
      <c r="K43" s="267"/>
      <c r="L43" s="267" t="s">
        <v>3508</v>
      </c>
      <c r="M43" s="267" t="s">
        <v>3508</v>
      </c>
      <c r="N43" s="267" t="s">
        <v>3333</v>
      </c>
      <c r="O43" s="267" t="s">
        <v>3509</v>
      </c>
      <c r="P43" s="267" t="s">
        <v>3408</v>
      </c>
      <c r="Q43" s="267" t="s">
        <v>3510</v>
      </c>
      <c r="R43" s="267" t="s">
        <v>3511</v>
      </c>
      <c r="S43" s="267" t="s">
        <v>3116</v>
      </c>
      <c r="T43" s="267" t="s">
        <v>3385</v>
      </c>
      <c r="U43" s="267" t="s">
        <v>3286</v>
      </c>
      <c r="V43" s="267" t="s">
        <v>3512</v>
      </c>
      <c r="W43" s="267" t="s">
        <v>3513</v>
      </c>
      <c r="X43" s="267" t="s">
        <v>3131</v>
      </c>
      <c r="Y43" s="267" t="s">
        <v>3138</v>
      </c>
      <c r="Z43" s="267" t="s">
        <v>3139</v>
      </c>
    </row>
    <row r="44" spans="1:26">
      <c r="A44" s="267" t="s">
        <v>3514</v>
      </c>
      <c r="B44" s="267" t="s">
        <v>3515</v>
      </c>
      <c r="C44" s="267" t="s">
        <v>3516</v>
      </c>
      <c r="D44" s="267" t="s">
        <v>3517</v>
      </c>
      <c r="E44" s="267" t="s">
        <v>3120</v>
      </c>
      <c r="F44" s="267" t="s">
        <v>3518</v>
      </c>
      <c r="G44" s="267" t="s">
        <v>3519</v>
      </c>
      <c r="H44" s="267" t="s">
        <v>3401</v>
      </c>
      <c r="I44" s="267" t="s">
        <v>3371</v>
      </c>
      <c r="J44" s="267" t="s">
        <v>3470</v>
      </c>
      <c r="K44" s="267" t="s">
        <v>3138</v>
      </c>
      <c r="L44" s="267" t="s">
        <v>3444</v>
      </c>
      <c r="M44" s="267" t="s">
        <v>3520</v>
      </c>
      <c r="N44" s="267" t="s">
        <v>3521</v>
      </c>
      <c r="O44" s="267" t="s">
        <v>3287</v>
      </c>
      <c r="P44" s="267" t="s">
        <v>3522</v>
      </c>
      <c r="Q44" s="267" t="s">
        <v>3523</v>
      </c>
      <c r="R44" s="267" t="s">
        <v>3524</v>
      </c>
      <c r="S44" s="267" t="s">
        <v>3116</v>
      </c>
      <c r="T44" s="267" t="s">
        <v>3525</v>
      </c>
      <c r="U44" s="267" t="s">
        <v>3149</v>
      </c>
      <c r="V44" s="267" t="s">
        <v>3444</v>
      </c>
      <c r="W44" s="267" t="s">
        <v>3526</v>
      </c>
      <c r="X44" s="267" t="s">
        <v>3156</v>
      </c>
      <c r="Y44" s="267" t="s">
        <v>3139</v>
      </c>
      <c r="Z44" s="267" t="s">
        <v>3140</v>
      </c>
    </row>
    <row r="45" spans="1:26">
      <c r="A45" s="267" t="s">
        <v>3527</v>
      </c>
      <c r="B45" s="267" t="s">
        <v>3528</v>
      </c>
      <c r="C45" s="267" t="s">
        <v>3529</v>
      </c>
      <c r="D45" s="267" t="s">
        <v>3530</v>
      </c>
      <c r="E45" s="267" t="s">
        <v>3120</v>
      </c>
      <c r="F45" s="267" t="s">
        <v>3531</v>
      </c>
      <c r="G45" s="267" t="s">
        <v>3532</v>
      </c>
      <c r="H45" s="267"/>
      <c r="I45" s="267"/>
      <c r="J45" s="267"/>
      <c r="K45" s="267"/>
      <c r="L45" s="267" t="s">
        <v>3138</v>
      </c>
      <c r="M45" s="267" t="s">
        <v>3186</v>
      </c>
      <c r="N45" s="267" t="s">
        <v>3138</v>
      </c>
      <c r="O45" s="267" t="s">
        <v>3277</v>
      </c>
      <c r="P45" s="267" t="s">
        <v>3186</v>
      </c>
      <c r="Q45" s="267" t="s">
        <v>3277</v>
      </c>
      <c r="R45" s="267" t="s">
        <v>3533</v>
      </c>
      <c r="S45" s="267" t="s">
        <v>3137</v>
      </c>
      <c r="T45" s="267" t="s">
        <v>3277</v>
      </c>
      <c r="U45" s="267" t="s">
        <v>3349</v>
      </c>
      <c r="V45" s="267" t="s">
        <v>3277</v>
      </c>
      <c r="W45" s="267" t="s">
        <v>3533</v>
      </c>
      <c r="X45" s="267" t="s">
        <v>3137</v>
      </c>
      <c r="Y45" s="267" t="s">
        <v>3138</v>
      </c>
      <c r="Z45" s="267" t="s">
        <v>3139</v>
      </c>
    </row>
    <row r="46" spans="1:26">
      <c r="A46" s="267" t="s">
        <v>3534</v>
      </c>
      <c r="B46" s="267" t="s">
        <v>3535</v>
      </c>
      <c r="C46" s="267" t="s">
        <v>3536</v>
      </c>
      <c r="D46" s="267" t="s">
        <v>3537</v>
      </c>
      <c r="E46" s="267" t="s">
        <v>3120</v>
      </c>
      <c r="F46" s="267" t="s">
        <v>3538</v>
      </c>
      <c r="G46" s="267" t="s">
        <v>3539</v>
      </c>
      <c r="H46" s="267"/>
      <c r="I46" s="267"/>
      <c r="J46" s="267"/>
      <c r="K46" s="267"/>
      <c r="L46" s="267" t="s">
        <v>3333</v>
      </c>
      <c r="M46" s="267" t="s">
        <v>3333</v>
      </c>
      <c r="N46" s="267" t="s">
        <v>3333</v>
      </c>
      <c r="O46" s="267" t="s">
        <v>3540</v>
      </c>
      <c r="P46" s="267" t="s">
        <v>3307</v>
      </c>
      <c r="Q46" s="267" t="s">
        <v>3512</v>
      </c>
      <c r="R46" s="267" t="s">
        <v>3320</v>
      </c>
      <c r="S46" s="267" t="s">
        <v>3116</v>
      </c>
      <c r="T46" s="267" t="s">
        <v>3540</v>
      </c>
      <c r="U46" s="267" t="s">
        <v>3307</v>
      </c>
      <c r="V46" s="267" t="s">
        <v>3512</v>
      </c>
      <c r="W46" s="267" t="s">
        <v>3320</v>
      </c>
      <c r="X46" s="267" t="s">
        <v>3116</v>
      </c>
      <c r="Y46" s="267" t="s">
        <v>3138</v>
      </c>
      <c r="Z46" s="267" t="s">
        <v>3139</v>
      </c>
    </row>
    <row r="47" spans="1:26">
      <c r="A47" s="267" t="s">
        <v>3541</v>
      </c>
      <c r="B47" s="267" t="s">
        <v>3542</v>
      </c>
      <c r="C47" s="267" t="s">
        <v>3543</v>
      </c>
      <c r="D47" s="267" t="s">
        <v>3544</v>
      </c>
      <c r="E47" s="267" t="s">
        <v>3120</v>
      </c>
      <c r="F47" s="267" t="s">
        <v>3545</v>
      </c>
      <c r="G47" s="267" t="s">
        <v>3546</v>
      </c>
      <c r="H47" s="267" t="s">
        <v>3484</v>
      </c>
      <c r="I47" s="267"/>
      <c r="J47" s="267"/>
      <c r="K47" s="267"/>
      <c r="L47" s="267" t="s">
        <v>3444</v>
      </c>
      <c r="M47" s="267" t="s">
        <v>3520</v>
      </c>
      <c r="N47" s="267" t="s">
        <v>3521</v>
      </c>
      <c r="O47" s="267" t="s">
        <v>3487</v>
      </c>
      <c r="P47" s="267" t="s">
        <v>3547</v>
      </c>
      <c r="Q47" s="267" t="s">
        <v>3548</v>
      </c>
      <c r="R47" s="267" t="s">
        <v>3549</v>
      </c>
      <c r="S47" s="267" t="s">
        <v>3116</v>
      </c>
      <c r="T47" s="267" t="s">
        <v>3487</v>
      </c>
      <c r="U47" s="267" t="s">
        <v>3547</v>
      </c>
      <c r="V47" s="267" t="s">
        <v>3548</v>
      </c>
      <c r="W47" s="267" t="s">
        <v>3202</v>
      </c>
      <c r="X47" s="267" t="s">
        <v>3116</v>
      </c>
      <c r="Y47" s="267" t="s">
        <v>3137</v>
      </c>
      <c r="Z47" s="267" t="s">
        <v>3140</v>
      </c>
    </row>
    <row r="48" spans="1:26">
      <c r="A48" s="267" t="s">
        <v>3300</v>
      </c>
      <c r="B48" s="267" t="s">
        <v>3550</v>
      </c>
      <c r="C48" s="267" t="s">
        <v>3551</v>
      </c>
      <c r="D48" s="267" t="s">
        <v>3552</v>
      </c>
      <c r="E48" s="267" t="s">
        <v>3120</v>
      </c>
      <c r="F48" s="267" t="s">
        <v>3553</v>
      </c>
      <c r="G48" s="267" t="s">
        <v>3546</v>
      </c>
      <c r="H48" s="267" t="s">
        <v>3401</v>
      </c>
      <c r="I48" s="267"/>
      <c r="J48" s="267"/>
      <c r="K48" s="267"/>
      <c r="L48" s="267" t="s">
        <v>3444</v>
      </c>
      <c r="M48" s="267" t="s">
        <v>3520</v>
      </c>
      <c r="N48" s="267" t="s">
        <v>3521</v>
      </c>
      <c r="O48" s="267" t="s">
        <v>3487</v>
      </c>
      <c r="P48" s="267" t="s">
        <v>3547</v>
      </c>
      <c r="Q48" s="267" t="s">
        <v>3548</v>
      </c>
      <c r="R48" s="267" t="s">
        <v>3549</v>
      </c>
      <c r="S48" s="267" t="s">
        <v>3116</v>
      </c>
      <c r="T48" s="267" t="s">
        <v>3487</v>
      </c>
      <c r="U48" s="267" t="s">
        <v>3547</v>
      </c>
      <c r="V48" s="267" t="s">
        <v>3548</v>
      </c>
      <c r="W48" s="267" t="s">
        <v>3202</v>
      </c>
      <c r="X48" s="267" t="s">
        <v>3116</v>
      </c>
      <c r="Y48" s="267" t="s">
        <v>3137</v>
      </c>
      <c r="Z48" s="267" t="s">
        <v>3140</v>
      </c>
    </row>
    <row r="49" spans="1:26">
      <c r="A49" s="267" t="s">
        <v>3283</v>
      </c>
      <c r="B49" s="267" t="s">
        <v>3554</v>
      </c>
      <c r="C49" s="267" t="s">
        <v>3555</v>
      </c>
      <c r="D49" s="267" t="s">
        <v>3556</v>
      </c>
      <c r="E49" s="267" t="s">
        <v>3120</v>
      </c>
      <c r="F49" s="267" t="s">
        <v>3557</v>
      </c>
      <c r="G49" s="267" t="s">
        <v>3546</v>
      </c>
      <c r="H49" s="267" t="s">
        <v>3558</v>
      </c>
      <c r="I49" s="267"/>
      <c r="J49" s="267"/>
      <c r="K49" s="267"/>
      <c r="L49" s="267" t="s">
        <v>3444</v>
      </c>
      <c r="M49" s="267" t="s">
        <v>3520</v>
      </c>
      <c r="N49" s="267" t="s">
        <v>3521</v>
      </c>
      <c r="O49" s="267" t="s">
        <v>3487</v>
      </c>
      <c r="P49" s="267" t="s">
        <v>3547</v>
      </c>
      <c r="Q49" s="267" t="s">
        <v>3548</v>
      </c>
      <c r="R49" s="267" t="s">
        <v>3549</v>
      </c>
      <c r="S49" s="267" t="s">
        <v>3116</v>
      </c>
      <c r="T49" s="267" t="s">
        <v>3487</v>
      </c>
      <c r="U49" s="267" t="s">
        <v>3547</v>
      </c>
      <c r="V49" s="267" t="s">
        <v>3548</v>
      </c>
      <c r="W49" s="267" t="s">
        <v>3202</v>
      </c>
      <c r="X49" s="267" t="s">
        <v>3116</v>
      </c>
      <c r="Y49" s="267" t="s">
        <v>3137</v>
      </c>
      <c r="Z49" s="267" t="s">
        <v>3140</v>
      </c>
    </row>
    <row r="50" spans="1:26">
      <c r="A50" s="267" t="s">
        <v>3559</v>
      </c>
      <c r="B50" s="267" t="s">
        <v>3560</v>
      </c>
      <c r="C50" s="267" t="s">
        <v>3561</v>
      </c>
      <c r="D50" s="267" t="s">
        <v>3562</v>
      </c>
      <c r="E50" s="267" t="s">
        <v>3120</v>
      </c>
      <c r="F50" s="267" t="s">
        <v>3563</v>
      </c>
      <c r="G50" s="267" t="s">
        <v>3564</v>
      </c>
      <c r="H50" s="267" t="s">
        <v>3484</v>
      </c>
      <c r="I50" s="267"/>
      <c r="J50" s="267"/>
      <c r="K50" s="267"/>
      <c r="L50" s="267" t="s">
        <v>3444</v>
      </c>
      <c r="M50" s="267" t="s">
        <v>3520</v>
      </c>
      <c r="N50" s="267" t="s">
        <v>3521</v>
      </c>
      <c r="O50" s="267" t="s">
        <v>3487</v>
      </c>
      <c r="P50" s="267" t="s">
        <v>3547</v>
      </c>
      <c r="Q50" s="267" t="s">
        <v>3548</v>
      </c>
      <c r="R50" s="267" t="s">
        <v>3549</v>
      </c>
      <c r="S50" s="267" t="s">
        <v>3116</v>
      </c>
      <c r="T50" s="267" t="s">
        <v>3487</v>
      </c>
      <c r="U50" s="267" t="s">
        <v>3547</v>
      </c>
      <c r="V50" s="267" t="s">
        <v>3548</v>
      </c>
      <c r="W50" s="267" t="s">
        <v>3202</v>
      </c>
      <c r="X50" s="267" t="s">
        <v>3116</v>
      </c>
      <c r="Y50" s="267" t="s">
        <v>3137</v>
      </c>
      <c r="Z50" s="267" t="s">
        <v>3140</v>
      </c>
    </row>
    <row r="51" spans="1:26">
      <c r="A51" s="267" t="s">
        <v>3131</v>
      </c>
      <c r="B51" s="267" t="s">
        <v>3565</v>
      </c>
      <c r="C51" s="267" t="s">
        <v>3566</v>
      </c>
      <c r="D51" s="267" t="s">
        <v>3567</v>
      </c>
      <c r="E51" s="267" t="s">
        <v>3120</v>
      </c>
      <c r="F51" s="267" t="s">
        <v>3568</v>
      </c>
      <c r="G51" s="267" t="s">
        <v>3564</v>
      </c>
      <c r="H51" s="267" t="s">
        <v>3401</v>
      </c>
      <c r="I51" s="267"/>
      <c r="J51" s="267"/>
      <c r="K51" s="267"/>
      <c r="L51" s="267" t="s">
        <v>3444</v>
      </c>
      <c r="M51" s="267" t="s">
        <v>3520</v>
      </c>
      <c r="N51" s="267" t="s">
        <v>3521</v>
      </c>
      <c r="O51" s="267" t="s">
        <v>3487</v>
      </c>
      <c r="P51" s="267" t="s">
        <v>3547</v>
      </c>
      <c r="Q51" s="267" t="s">
        <v>3548</v>
      </c>
      <c r="R51" s="267" t="s">
        <v>3549</v>
      </c>
      <c r="S51" s="267" t="s">
        <v>3116</v>
      </c>
      <c r="T51" s="267" t="s">
        <v>3487</v>
      </c>
      <c r="U51" s="267" t="s">
        <v>3547</v>
      </c>
      <c r="V51" s="267" t="s">
        <v>3548</v>
      </c>
      <c r="W51" s="267" t="s">
        <v>3202</v>
      </c>
      <c r="X51" s="267" t="s">
        <v>3116</v>
      </c>
      <c r="Y51" s="267" t="s">
        <v>3137</v>
      </c>
      <c r="Z51" s="267" t="s">
        <v>3140</v>
      </c>
    </row>
    <row r="52" spans="1:26">
      <c r="A52" s="267" t="s">
        <v>3569</v>
      </c>
      <c r="B52" s="267" t="s">
        <v>3570</v>
      </c>
      <c r="C52" s="267" t="s">
        <v>3571</v>
      </c>
      <c r="D52" s="267" t="s">
        <v>3572</v>
      </c>
      <c r="E52" s="267" t="s">
        <v>3120</v>
      </c>
      <c r="F52" s="267" t="s">
        <v>3573</v>
      </c>
      <c r="G52" s="267" t="s">
        <v>3564</v>
      </c>
      <c r="H52" s="267" t="s">
        <v>3558</v>
      </c>
      <c r="I52" s="267"/>
      <c r="J52" s="267"/>
      <c r="K52" s="267"/>
      <c r="L52" s="267" t="s">
        <v>3444</v>
      </c>
      <c r="M52" s="267" t="s">
        <v>3520</v>
      </c>
      <c r="N52" s="267" t="s">
        <v>3521</v>
      </c>
      <c r="O52" s="267" t="s">
        <v>3487</v>
      </c>
      <c r="P52" s="267" t="s">
        <v>3547</v>
      </c>
      <c r="Q52" s="267" t="s">
        <v>3548</v>
      </c>
      <c r="R52" s="267" t="s">
        <v>3549</v>
      </c>
      <c r="S52" s="267" t="s">
        <v>3116</v>
      </c>
      <c r="T52" s="267" t="s">
        <v>3487</v>
      </c>
      <c r="U52" s="267" t="s">
        <v>3547</v>
      </c>
      <c r="V52" s="267" t="s">
        <v>3548</v>
      </c>
      <c r="W52" s="267" t="s">
        <v>3202</v>
      </c>
      <c r="X52" s="267" t="s">
        <v>3116</v>
      </c>
      <c r="Y52" s="267" t="s">
        <v>3137</v>
      </c>
      <c r="Z52" s="267" t="s">
        <v>3140</v>
      </c>
    </row>
    <row r="53" spans="1:26">
      <c r="A53" s="267" t="s">
        <v>3574</v>
      </c>
      <c r="B53" s="267" t="s">
        <v>3575</v>
      </c>
      <c r="C53" s="267" t="s">
        <v>3576</v>
      </c>
      <c r="D53" s="267" t="s">
        <v>3577</v>
      </c>
      <c r="E53" s="267" t="s">
        <v>3120</v>
      </c>
      <c r="F53" s="267" t="s">
        <v>3578</v>
      </c>
      <c r="G53" s="267" t="s">
        <v>3579</v>
      </c>
      <c r="H53" s="267" t="s">
        <v>3580</v>
      </c>
      <c r="I53" s="267"/>
      <c r="J53" s="267"/>
      <c r="K53" s="267"/>
      <c r="L53" s="267" t="s">
        <v>3380</v>
      </c>
      <c r="M53" s="267" t="s">
        <v>3145</v>
      </c>
      <c r="N53" s="267" t="s">
        <v>3408</v>
      </c>
      <c r="O53" s="267" t="s">
        <v>3581</v>
      </c>
      <c r="P53" s="267" t="s">
        <v>3582</v>
      </c>
      <c r="Q53" s="267" t="s">
        <v>3277</v>
      </c>
      <c r="R53" s="267" t="s">
        <v>3583</v>
      </c>
      <c r="S53" s="267" t="s">
        <v>3116</v>
      </c>
      <c r="T53" s="267" t="s">
        <v>3385</v>
      </c>
      <c r="U53" s="267" t="s">
        <v>3584</v>
      </c>
      <c r="V53" s="267" t="s">
        <v>3585</v>
      </c>
      <c r="W53" s="267" t="s">
        <v>3586</v>
      </c>
      <c r="X53" s="267" t="s">
        <v>3137</v>
      </c>
      <c r="Y53" s="267" t="s">
        <v>3139</v>
      </c>
      <c r="Z53" s="267" t="s">
        <v>3140</v>
      </c>
    </row>
    <row r="54" spans="1:26">
      <c r="A54" s="267" t="s">
        <v>3587</v>
      </c>
      <c r="B54" s="267" t="s">
        <v>3588</v>
      </c>
      <c r="C54" s="267" t="s">
        <v>3589</v>
      </c>
      <c r="D54" s="267" t="s">
        <v>3590</v>
      </c>
      <c r="E54" s="267" t="s">
        <v>3120</v>
      </c>
      <c r="F54" s="267" t="s">
        <v>3591</v>
      </c>
      <c r="G54" s="267" t="s">
        <v>3579</v>
      </c>
      <c r="H54" s="267" t="s">
        <v>3523</v>
      </c>
      <c r="I54" s="267"/>
      <c r="J54" s="267"/>
      <c r="K54" s="267"/>
      <c r="L54" s="267" t="s">
        <v>3380</v>
      </c>
      <c r="M54" s="267" t="s">
        <v>3145</v>
      </c>
      <c r="N54" s="267" t="s">
        <v>3408</v>
      </c>
      <c r="O54" s="267" t="s">
        <v>3581</v>
      </c>
      <c r="P54" s="267" t="s">
        <v>3582</v>
      </c>
      <c r="Q54" s="267" t="s">
        <v>3277</v>
      </c>
      <c r="R54" s="267" t="s">
        <v>3583</v>
      </c>
      <c r="S54" s="267" t="s">
        <v>3116</v>
      </c>
      <c r="T54" s="267" t="s">
        <v>3385</v>
      </c>
      <c r="U54" s="267" t="s">
        <v>3584</v>
      </c>
      <c r="V54" s="267" t="s">
        <v>3585</v>
      </c>
      <c r="W54" s="267" t="s">
        <v>3586</v>
      </c>
      <c r="X54" s="267" t="s">
        <v>3137</v>
      </c>
      <c r="Y54" s="267" t="s">
        <v>3138</v>
      </c>
      <c r="Z54" s="267" t="s">
        <v>3139</v>
      </c>
    </row>
    <row r="55" spans="1:26">
      <c r="A55" s="267" t="s">
        <v>3169</v>
      </c>
      <c r="B55" s="267" t="s">
        <v>3592</v>
      </c>
      <c r="C55" s="267" t="s">
        <v>3593</v>
      </c>
      <c r="D55" s="267" t="s">
        <v>3594</v>
      </c>
      <c r="E55" s="267" t="s">
        <v>3120</v>
      </c>
      <c r="F55" s="267" t="s">
        <v>3595</v>
      </c>
      <c r="G55" s="267" t="s">
        <v>3579</v>
      </c>
      <c r="H55" s="267" t="s">
        <v>3443</v>
      </c>
      <c r="I55" s="267"/>
      <c r="J55" s="267"/>
      <c r="K55" s="267"/>
      <c r="L55" s="267" t="s">
        <v>3380</v>
      </c>
      <c r="M55" s="267" t="s">
        <v>3145</v>
      </c>
      <c r="N55" s="267" t="s">
        <v>3408</v>
      </c>
      <c r="O55" s="267" t="s">
        <v>3581</v>
      </c>
      <c r="P55" s="267" t="s">
        <v>3582</v>
      </c>
      <c r="Q55" s="267" t="s">
        <v>3277</v>
      </c>
      <c r="R55" s="267" t="s">
        <v>3583</v>
      </c>
      <c r="S55" s="267" t="s">
        <v>3116</v>
      </c>
      <c r="T55" s="267" t="s">
        <v>3385</v>
      </c>
      <c r="U55" s="267" t="s">
        <v>3584</v>
      </c>
      <c r="V55" s="267" t="s">
        <v>3585</v>
      </c>
      <c r="W55" s="267" t="s">
        <v>3586</v>
      </c>
      <c r="X55" s="267" t="s">
        <v>3137</v>
      </c>
      <c r="Y55" s="267" t="s">
        <v>3138</v>
      </c>
      <c r="Z55" s="267" t="s">
        <v>3139</v>
      </c>
    </row>
    <row r="56" spans="1:26" s="268" customFormat="1">
      <c r="A56" s="266" t="s">
        <v>3179</v>
      </c>
      <c r="B56" s="266" t="s">
        <v>3596</v>
      </c>
      <c r="C56" s="266"/>
      <c r="D56" s="266"/>
      <c r="E56" s="266" t="s">
        <v>3120</v>
      </c>
      <c r="F56" s="266" t="s">
        <v>3597</v>
      </c>
      <c r="G56" s="266" t="s">
        <v>3598</v>
      </c>
      <c r="H56" s="266"/>
      <c r="I56" s="266"/>
      <c r="J56" s="266"/>
      <c r="K56" s="266"/>
      <c r="L56" s="266" t="s">
        <v>3599</v>
      </c>
      <c r="M56" s="266" t="s">
        <v>3599</v>
      </c>
      <c r="N56" s="266" t="s">
        <v>3227</v>
      </c>
      <c r="O56" s="266" t="s">
        <v>3333</v>
      </c>
      <c r="P56" s="266" t="s">
        <v>3333</v>
      </c>
      <c r="Q56" s="266" t="s">
        <v>3333</v>
      </c>
      <c r="R56" s="266" t="s">
        <v>3371</v>
      </c>
      <c r="S56" s="266" t="s">
        <v>3116</v>
      </c>
      <c r="T56" s="266" t="s">
        <v>3333</v>
      </c>
      <c r="U56" s="266" t="s">
        <v>3333</v>
      </c>
      <c r="V56" s="266" t="s">
        <v>3333</v>
      </c>
      <c r="W56" s="266" t="s">
        <v>3333</v>
      </c>
      <c r="X56" s="266"/>
      <c r="Y56" s="266" t="s">
        <v>3138</v>
      </c>
      <c r="Z56" s="266" t="s">
        <v>3139</v>
      </c>
    </row>
    <row r="57" spans="1:26" s="268" customFormat="1">
      <c r="A57" s="266" t="s">
        <v>3600</v>
      </c>
      <c r="B57" s="266" t="s">
        <v>3601</v>
      </c>
      <c r="C57" s="266"/>
      <c r="D57" s="266"/>
      <c r="E57" s="266" t="s">
        <v>3120</v>
      </c>
      <c r="F57" s="266" t="s">
        <v>3602</v>
      </c>
      <c r="G57" s="266" t="s">
        <v>3603</v>
      </c>
      <c r="H57" s="266"/>
      <c r="I57" s="266"/>
      <c r="J57" s="266"/>
      <c r="K57" s="266"/>
      <c r="L57" s="266" t="s">
        <v>3604</v>
      </c>
      <c r="M57" s="266" t="s">
        <v>3599</v>
      </c>
      <c r="N57" s="266" t="s">
        <v>3227</v>
      </c>
      <c r="O57" s="266" t="s">
        <v>3333</v>
      </c>
      <c r="P57" s="266" t="s">
        <v>3333</v>
      </c>
      <c r="Q57" s="266" t="s">
        <v>3333</v>
      </c>
      <c r="R57" s="266" t="s">
        <v>3605</v>
      </c>
      <c r="S57" s="266" t="s">
        <v>3116</v>
      </c>
      <c r="T57" s="266" t="s">
        <v>3333</v>
      </c>
      <c r="U57" s="266" t="s">
        <v>3333</v>
      </c>
      <c r="V57" s="266" t="s">
        <v>3333</v>
      </c>
      <c r="W57" s="266" t="s">
        <v>3333</v>
      </c>
      <c r="X57" s="266"/>
      <c r="Y57" s="266" t="s">
        <v>3138</v>
      </c>
      <c r="Z57" s="266" t="s">
        <v>3139</v>
      </c>
    </row>
    <row r="58" spans="1:26" s="268" customFormat="1">
      <c r="A58" s="266" t="s">
        <v>3606</v>
      </c>
      <c r="B58" s="266" t="s">
        <v>3607</v>
      </c>
      <c r="C58" s="266"/>
      <c r="D58" s="266"/>
      <c r="E58" s="266" t="s">
        <v>3120</v>
      </c>
      <c r="F58" s="266" t="s">
        <v>3608</v>
      </c>
      <c r="G58" s="266" t="s">
        <v>3609</v>
      </c>
      <c r="H58" s="266"/>
      <c r="I58" s="266"/>
      <c r="J58" s="266"/>
      <c r="K58" s="266"/>
      <c r="L58" s="266" t="s">
        <v>3610</v>
      </c>
      <c r="M58" s="266" t="s">
        <v>3599</v>
      </c>
      <c r="N58" s="266" t="s">
        <v>3227</v>
      </c>
      <c r="O58" s="266" t="s">
        <v>3333</v>
      </c>
      <c r="P58" s="266" t="s">
        <v>3333</v>
      </c>
      <c r="Q58" s="266" t="s">
        <v>3333</v>
      </c>
      <c r="R58" s="266" t="s">
        <v>3611</v>
      </c>
      <c r="S58" s="266" t="s">
        <v>3116</v>
      </c>
      <c r="T58" s="266" t="s">
        <v>3333</v>
      </c>
      <c r="U58" s="266" t="s">
        <v>3333</v>
      </c>
      <c r="V58" s="266" t="s">
        <v>3333</v>
      </c>
      <c r="W58" s="266" t="s">
        <v>3333</v>
      </c>
      <c r="X58" s="266"/>
      <c r="Y58" s="266" t="s">
        <v>3138</v>
      </c>
      <c r="Z58" s="266" t="s">
        <v>3139</v>
      </c>
    </row>
    <row r="59" spans="1:26" s="268" customFormat="1">
      <c r="A59" s="266" t="s">
        <v>3612</v>
      </c>
      <c r="B59" s="266" t="s">
        <v>3613</v>
      </c>
      <c r="C59" s="266"/>
      <c r="D59" s="266"/>
      <c r="E59" s="266" t="s">
        <v>3120</v>
      </c>
      <c r="F59" s="266" t="s">
        <v>3614</v>
      </c>
      <c r="G59" s="266" t="s">
        <v>3615</v>
      </c>
      <c r="H59" s="266"/>
      <c r="I59" s="266"/>
      <c r="J59" s="266"/>
      <c r="K59" s="266"/>
      <c r="L59" s="266" t="s">
        <v>3604</v>
      </c>
      <c r="M59" s="266" t="s">
        <v>3604</v>
      </c>
      <c r="N59" s="266" t="s">
        <v>3227</v>
      </c>
      <c r="O59" s="266" t="s">
        <v>3333</v>
      </c>
      <c r="P59" s="266" t="s">
        <v>3333</v>
      </c>
      <c r="Q59" s="266" t="s">
        <v>3333</v>
      </c>
      <c r="R59" s="266" t="s">
        <v>3616</v>
      </c>
      <c r="S59" s="266" t="s">
        <v>3116</v>
      </c>
      <c r="T59" s="266" t="s">
        <v>3333</v>
      </c>
      <c r="U59" s="266" t="s">
        <v>3333</v>
      </c>
      <c r="V59" s="266" t="s">
        <v>3333</v>
      </c>
      <c r="W59" s="266" t="s">
        <v>3333</v>
      </c>
      <c r="X59" s="266"/>
      <c r="Y59" s="266" t="s">
        <v>3138</v>
      </c>
      <c r="Z59" s="266" t="s">
        <v>3139</v>
      </c>
    </row>
    <row r="60" spans="1:26" s="268" customFormat="1">
      <c r="A60" s="266" t="s">
        <v>3617</v>
      </c>
      <c r="B60" s="266" t="s">
        <v>3618</v>
      </c>
      <c r="C60" s="266"/>
      <c r="D60" s="266"/>
      <c r="E60" s="266" t="s">
        <v>3120</v>
      </c>
      <c r="F60" s="266" t="s">
        <v>3619</v>
      </c>
      <c r="G60" s="266" t="s">
        <v>3620</v>
      </c>
      <c r="H60" s="266"/>
      <c r="I60" s="266"/>
      <c r="J60" s="266"/>
      <c r="K60" s="266"/>
      <c r="L60" s="266" t="s">
        <v>3610</v>
      </c>
      <c r="M60" s="266" t="s">
        <v>3604</v>
      </c>
      <c r="N60" s="266" t="s">
        <v>3227</v>
      </c>
      <c r="O60" s="266" t="s">
        <v>3333</v>
      </c>
      <c r="P60" s="266" t="s">
        <v>3333</v>
      </c>
      <c r="Q60" s="266" t="s">
        <v>3333</v>
      </c>
      <c r="R60" s="266" t="s">
        <v>3621</v>
      </c>
      <c r="S60" s="266" t="s">
        <v>3116</v>
      </c>
      <c r="T60" s="266" t="s">
        <v>3333</v>
      </c>
      <c r="U60" s="266" t="s">
        <v>3333</v>
      </c>
      <c r="V60" s="266" t="s">
        <v>3333</v>
      </c>
      <c r="W60" s="266" t="s">
        <v>3333</v>
      </c>
      <c r="X60" s="266"/>
      <c r="Y60" s="266" t="s">
        <v>3138</v>
      </c>
      <c r="Z60" s="266" t="s">
        <v>3139</v>
      </c>
    </row>
    <row r="61" spans="1:26" s="268" customFormat="1">
      <c r="A61" s="266" t="s">
        <v>3622</v>
      </c>
      <c r="B61" s="266" t="s">
        <v>3623</v>
      </c>
      <c r="C61" s="266"/>
      <c r="D61" s="266"/>
      <c r="E61" s="266" t="s">
        <v>3120</v>
      </c>
      <c r="F61" s="266" t="s">
        <v>3624</v>
      </c>
      <c r="G61" s="266" t="s">
        <v>3625</v>
      </c>
      <c r="H61" s="266"/>
      <c r="I61" s="266"/>
      <c r="J61" s="266"/>
      <c r="K61" s="266"/>
      <c r="L61" s="266" t="s">
        <v>3626</v>
      </c>
      <c r="M61" s="266" t="s">
        <v>3604</v>
      </c>
      <c r="N61" s="266" t="s">
        <v>3227</v>
      </c>
      <c r="O61" s="266" t="s">
        <v>3333</v>
      </c>
      <c r="P61" s="266" t="s">
        <v>3333</v>
      </c>
      <c r="Q61" s="266" t="s">
        <v>3333</v>
      </c>
      <c r="R61" s="266" t="s">
        <v>3627</v>
      </c>
      <c r="S61" s="266" t="s">
        <v>3116</v>
      </c>
      <c r="T61" s="266" t="s">
        <v>3333</v>
      </c>
      <c r="U61" s="266" t="s">
        <v>3333</v>
      </c>
      <c r="V61" s="266" t="s">
        <v>3333</v>
      </c>
      <c r="W61" s="266" t="s">
        <v>3333</v>
      </c>
      <c r="X61" s="266"/>
      <c r="Y61" s="266" t="s">
        <v>3138</v>
      </c>
      <c r="Z61" s="266" t="s">
        <v>3139</v>
      </c>
    </row>
    <row r="62" spans="1:26" s="268" customFormat="1">
      <c r="A62" s="266" t="s">
        <v>3628</v>
      </c>
      <c r="B62" s="266" t="s">
        <v>3629</v>
      </c>
      <c r="C62" s="266"/>
      <c r="D62" s="266"/>
      <c r="E62" s="266" t="s">
        <v>3120</v>
      </c>
      <c r="F62" s="266" t="s">
        <v>3630</v>
      </c>
      <c r="G62" s="266" t="s">
        <v>3631</v>
      </c>
      <c r="H62" s="266"/>
      <c r="I62" s="266"/>
      <c r="J62" s="266"/>
      <c r="K62" s="266"/>
      <c r="L62" s="266" t="s">
        <v>3610</v>
      </c>
      <c r="M62" s="266" t="s">
        <v>3610</v>
      </c>
      <c r="N62" s="266" t="s">
        <v>3227</v>
      </c>
      <c r="O62" s="266" t="s">
        <v>3333</v>
      </c>
      <c r="P62" s="266" t="s">
        <v>3333</v>
      </c>
      <c r="Q62" s="266" t="s">
        <v>3333</v>
      </c>
      <c r="R62" s="266" t="s">
        <v>3632</v>
      </c>
      <c r="S62" s="266" t="s">
        <v>3116</v>
      </c>
      <c r="T62" s="266" t="s">
        <v>3333</v>
      </c>
      <c r="U62" s="266" t="s">
        <v>3333</v>
      </c>
      <c r="V62" s="266" t="s">
        <v>3333</v>
      </c>
      <c r="W62" s="266" t="s">
        <v>3333</v>
      </c>
      <c r="X62" s="266"/>
      <c r="Y62" s="266" t="s">
        <v>3138</v>
      </c>
      <c r="Z62" s="266" t="s">
        <v>3139</v>
      </c>
    </row>
    <row r="63" spans="1:26" s="268" customFormat="1">
      <c r="A63" s="266" t="s">
        <v>3633</v>
      </c>
      <c r="B63" s="266" t="s">
        <v>3634</v>
      </c>
      <c r="C63" s="266"/>
      <c r="D63" s="266"/>
      <c r="E63" s="266" t="s">
        <v>3120</v>
      </c>
      <c r="F63" s="266" t="s">
        <v>3635</v>
      </c>
      <c r="G63" s="266" t="s">
        <v>3636</v>
      </c>
      <c r="H63" s="266"/>
      <c r="I63" s="266"/>
      <c r="J63" s="266"/>
      <c r="K63" s="266"/>
      <c r="L63" s="266" t="s">
        <v>3626</v>
      </c>
      <c r="M63" s="266" t="s">
        <v>3610</v>
      </c>
      <c r="N63" s="266" t="s">
        <v>3227</v>
      </c>
      <c r="O63" s="266" t="s">
        <v>3333</v>
      </c>
      <c r="P63" s="266" t="s">
        <v>3333</v>
      </c>
      <c r="Q63" s="266" t="s">
        <v>3333</v>
      </c>
      <c r="R63" s="266" t="s">
        <v>3637</v>
      </c>
      <c r="S63" s="266" t="s">
        <v>3116</v>
      </c>
      <c r="T63" s="266" t="s">
        <v>3333</v>
      </c>
      <c r="U63" s="266" t="s">
        <v>3333</v>
      </c>
      <c r="V63" s="266" t="s">
        <v>3333</v>
      </c>
      <c r="W63" s="266" t="s">
        <v>3333</v>
      </c>
      <c r="X63" s="266"/>
      <c r="Y63" s="266" t="s">
        <v>3138</v>
      </c>
      <c r="Z63" s="266" t="s">
        <v>3139</v>
      </c>
    </row>
    <row r="64" spans="1:26" s="268" customFormat="1">
      <c r="A64" s="266" t="s">
        <v>3361</v>
      </c>
      <c r="B64" s="266" t="s">
        <v>3638</v>
      </c>
      <c r="C64" s="266"/>
      <c r="D64" s="266"/>
      <c r="E64" s="266" t="s">
        <v>3120</v>
      </c>
      <c r="F64" s="266" t="s">
        <v>3639</v>
      </c>
      <c r="G64" s="266" t="s">
        <v>3640</v>
      </c>
      <c r="H64" s="266"/>
      <c r="I64" s="266"/>
      <c r="J64" s="266"/>
      <c r="K64" s="266"/>
      <c r="L64" s="266" t="s">
        <v>3641</v>
      </c>
      <c r="M64" s="266" t="s">
        <v>3610</v>
      </c>
      <c r="N64" s="266" t="s">
        <v>3227</v>
      </c>
      <c r="O64" s="266" t="s">
        <v>3333</v>
      </c>
      <c r="P64" s="266" t="s">
        <v>3333</v>
      </c>
      <c r="Q64" s="266" t="s">
        <v>3333</v>
      </c>
      <c r="R64" s="266" t="s">
        <v>3642</v>
      </c>
      <c r="S64" s="266" t="s">
        <v>3116</v>
      </c>
      <c r="T64" s="266" t="s">
        <v>3333</v>
      </c>
      <c r="U64" s="266" t="s">
        <v>3333</v>
      </c>
      <c r="V64" s="266" t="s">
        <v>3333</v>
      </c>
      <c r="W64" s="266" t="s">
        <v>3333</v>
      </c>
      <c r="X64" s="266"/>
      <c r="Y64" s="266" t="s">
        <v>3138</v>
      </c>
      <c r="Z64" s="266" t="s">
        <v>3139</v>
      </c>
    </row>
    <row r="65" spans="1:26" s="268" customFormat="1">
      <c r="A65" s="266" t="s">
        <v>3643</v>
      </c>
      <c r="B65" s="266" t="s">
        <v>3644</v>
      </c>
      <c r="C65" s="266" t="s">
        <v>3645</v>
      </c>
      <c r="D65" s="266" t="s">
        <v>3646</v>
      </c>
      <c r="E65" s="266" t="s">
        <v>3120</v>
      </c>
      <c r="F65" s="266" t="s">
        <v>3647</v>
      </c>
      <c r="G65" s="266" t="s">
        <v>3648</v>
      </c>
      <c r="H65" s="266"/>
      <c r="I65" s="266"/>
      <c r="J65" s="266"/>
      <c r="K65" s="266"/>
      <c r="L65" s="266" t="s">
        <v>3333</v>
      </c>
      <c r="M65" s="266" t="s">
        <v>3333</v>
      </c>
      <c r="N65" s="266" t="s">
        <v>3333</v>
      </c>
      <c r="O65" s="266" t="s">
        <v>3333</v>
      </c>
      <c r="P65" s="266" t="s">
        <v>3333</v>
      </c>
      <c r="Q65" s="266" t="s">
        <v>3333</v>
      </c>
      <c r="R65" s="266" t="s">
        <v>3333</v>
      </c>
      <c r="S65" s="266" t="s">
        <v>3116</v>
      </c>
      <c r="T65" s="266" t="s">
        <v>3333</v>
      </c>
      <c r="U65" s="266" t="s">
        <v>3333</v>
      </c>
      <c r="V65" s="266" t="s">
        <v>3333</v>
      </c>
      <c r="W65" s="266" t="s">
        <v>3333</v>
      </c>
      <c r="X65" s="266"/>
      <c r="Y65" s="266" t="s">
        <v>3138</v>
      </c>
      <c r="Z65" s="266" t="s">
        <v>3139</v>
      </c>
    </row>
    <row r="66" spans="1:26" s="268" customFormat="1">
      <c r="A66" s="266" t="s">
        <v>3510</v>
      </c>
      <c r="B66" s="266" t="s">
        <v>3649</v>
      </c>
      <c r="C66" s="266" t="s">
        <v>3650</v>
      </c>
      <c r="D66" s="266" t="s">
        <v>3651</v>
      </c>
      <c r="E66" s="266" t="s">
        <v>3120</v>
      </c>
      <c r="F66" s="266" t="s">
        <v>3652</v>
      </c>
      <c r="G66" s="266" t="s">
        <v>3653</v>
      </c>
      <c r="H66" s="266"/>
      <c r="I66" s="266"/>
      <c r="J66" s="266"/>
      <c r="K66" s="266"/>
      <c r="L66" s="266" t="s">
        <v>3380</v>
      </c>
      <c r="M66" s="266" t="s">
        <v>3145</v>
      </c>
      <c r="N66" s="266" t="s">
        <v>3408</v>
      </c>
      <c r="O66" s="266" t="s">
        <v>3385</v>
      </c>
      <c r="P66" s="266" t="s">
        <v>3654</v>
      </c>
      <c r="Q66" s="266" t="s">
        <v>3277</v>
      </c>
      <c r="R66" s="266" t="s">
        <v>3583</v>
      </c>
      <c r="S66" s="266" t="s">
        <v>3116</v>
      </c>
      <c r="T66" s="266" t="s">
        <v>3655</v>
      </c>
      <c r="U66" s="266" t="s">
        <v>3584</v>
      </c>
      <c r="V66" s="266" t="s">
        <v>3585</v>
      </c>
      <c r="W66" s="266" t="s">
        <v>3586</v>
      </c>
      <c r="X66" s="266" t="s">
        <v>3137</v>
      </c>
      <c r="Y66" s="266" t="s">
        <v>3138</v>
      </c>
      <c r="Z66" s="266" t="s">
        <v>3139</v>
      </c>
    </row>
    <row r="67" spans="1:26" s="268" customFormat="1">
      <c r="A67" s="266" t="s">
        <v>3656</v>
      </c>
      <c r="B67" s="266" t="s">
        <v>3657</v>
      </c>
      <c r="C67" s="266" t="s">
        <v>3658</v>
      </c>
      <c r="D67" s="266" t="s">
        <v>3659</v>
      </c>
      <c r="E67" s="266" t="s">
        <v>3120</v>
      </c>
      <c r="F67" s="266" t="s">
        <v>3660</v>
      </c>
      <c r="G67" s="266" t="s">
        <v>3661</v>
      </c>
      <c r="H67" s="266"/>
      <c r="I67" s="266"/>
      <c r="J67" s="266"/>
      <c r="K67" s="266"/>
      <c r="L67" s="266" t="s">
        <v>3662</v>
      </c>
      <c r="M67" s="266" t="s">
        <v>3508</v>
      </c>
      <c r="N67" s="266" t="s">
        <v>3301</v>
      </c>
      <c r="O67" s="266" t="s">
        <v>3663</v>
      </c>
      <c r="P67" s="266" t="s">
        <v>3664</v>
      </c>
      <c r="Q67" s="266" t="s">
        <v>3664</v>
      </c>
      <c r="R67" s="266" t="s">
        <v>3665</v>
      </c>
      <c r="S67" s="266" t="s">
        <v>3116</v>
      </c>
      <c r="T67" s="266" t="s">
        <v>3655</v>
      </c>
      <c r="U67" s="266" t="s">
        <v>3666</v>
      </c>
      <c r="V67" s="266" t="s">
        <v>3585</v>
      </c>
      <c r="W67" s="266" t="s">
        <v>3667</v>
      </c>
      <c r="X67" s="266" t="s">
        <v>3131</v>
      </c>
      <c r="Y67" s="266" t="s">
        <v>3138</v>
      </c>
      <c r="Z67" s="266" t="s">
        <v>3139</v>
      </c>
    </row>
    <row r="68" spans="1:26" s="268" customFormat="1">
      <c r="A68" s="266" t="s">
        <v>3459</v>
      </c>
      <c r="B68" s="266" t="s">
        <v>3668</v>
      </c>
      <c r="C68" s="266" t="s">
        <v>3669</v>
      </c>
      <c r="D68" s="266" t="s">
        <v>3670</v>
      </c>
      <c r="E68" s="266" t="s">
        <v>3120</v>
      </c>
      <c r="F68" s="266" t="s">
        <v>3671</v>
      </c>
      <c r="G68" s="266" t="s">
        <v>3672</v>
      </c>
      <c r="H68" s="266"/>
      <c r="I68" s="266"/>
      <c r="J68" s="266"/>
      <c r="K68" s="266"/>
      <c r="L68" s="266" t="s">
        <v>3662</v>
      </c>
      <c r="M68" s="266" t="s">
        <v>3508</v>
      </c>
      <c r="N68" s="266" t="s">
        <v>3301</v>
      </c>
      <c r="O68" s="266" t="s">
        <v>3663</v>
      </c>
      <c r="P68" s="266" t="s">
        <v>3664</v>
      </c>
      <c r="Q68" s="266" t="s">
        <v>3664</v>
      </c>
      <c r="R68" s="266" t="s">
        <v>3665</v>
      </c>
      <c r="S68" s="266" t="s">
        <v>3116</v>
      </c>
      <c r="T68" s="266" t="s">
        <v>3673</v>
      </c>
      <c r="U68" s="266" t="s">
        <v>3674</v>
      </c>
      <c r="V68" s="266" t="s">
        <v>3123</v>
      </c>
      <c r="W68" s="266" t="s">
        <v>3667</v>
      </c>
      <c r="X68" s="266" t="s">
        <v>3131</v>
      </c>
      <c r="Y68" s="266" t="s">
        <v>3138</v>
      </c>
      <c r="Z68" s="266" t="s">
        <v>3139</v>
      </c>
    </row>
    <row r="69" spans="1:26" s="268" customFormat="1">
      <c r="A69" s="266" t="s">
        <v>3675</v>
      </c>
      <c r="B69" s="266" t="s">
        <v>3676</v>
      </c>
      <c r="C69" s="266" t="s">
        <v>3677</v>
      </c>
      <c r="D69" s="266" t="s">
        <v>3678</v>
      </c>
      <c r="E69" s="266" t="s">
        <v>3120</v>
      </c>
      <c r="F69" s="266" t="s">
        <v>3679</v>
      </c>
      <c r="G69" s="266" t="s">
        <v>3680</v>
      </c>
      <c r="H69" s="266"/>
      <c r="I69" s="266"/>
      <c r="J69" s="266"/>
      <c r="K69" s="266"/>
      <c r="L69" s="266" t="s">
        <v>3662</v>
      </c>
      <c r="M69" s="266" t="s">
        <v>3508</v>
      </c>
      <c r="N69" s="266" t="s">
        <v>3301</v>
      </c>
      <c r="O69" s="266" t="s">
        <v>3663</v>
      </c>
      <c r="P69" s="266" t="s">
        <v>3664</v>
      </c>
      <c r="Q69" s="266" t="s">
        <v>3664</v>
      </c>
      <c r="R69" s="266" t="s">
        <v>3665</v>
      </c>
      <c r="S69" s="266" t="s">
        <v>3116</v>
      </c>
      <c r="T69" s="266" t="s">
        <v>3681</v>
      </c>
      <c r="U69" s="266" t="s">
        <v>3682</v>
      </c>
      <c r="V69" s="266" t="s">
        <v>3655</v>
      </c>
      <c r="W69" s="266" t="s">
        <v>3667</v>
      </c>
      <c r="X69" s="266" t="s">
        <v>3131</v>
      </c>
      <c r="Y69" s="266" t="s">
        <v>3138</v>
      </c>
      <c r="Z69" s="266" t="s">
        <v>3139</v>
      </c>
    </row>
    <row r="70" spans="1:26" s="268" customFormat="1">
      <c r="A70" s="266" t="s">
        <v>3683</v>
      </c>
      <c r="B70" s="266" t="s">
        <v>3684</v>
      </c>
      <c r="C70" s="266" t="s">
        <v>3685</v>
      </c>
      <c r="D70" s="266" t="s">
        <v>3686</v>
      </c>
      <c r="E70" s="266" t="s">
        <v>3120</v>
      </c>
      <c r="F70" s="266" t="s">
        <v>3687</v>
      </c>
      <c r="G70" s="266" t="s">
        <v>3688</v>
      </c>
      <c r="H70" s="266"/>
      <c r="I70" s="266"/>
      <c r="J70" s="266"/>
      <c r="K70" s="266"/>
      <c r="L70" s="266" t="s">
        <v>3662</v>
      </c>
      <c r="M70" s="266" t="s">
        <v>3508</v>
      </c>
      <c r="N70" s="266" t="s">
        <v>3301</v>
      </c>
      <c r="O70" s="266" t="s">
        <v>3663</v>
      </c>
      <c r="P70" s="266" t="s">
        <v>3664</v>
      </c>
      <c r="Q70" s="266" t="s">
        <v>3664</v>
      </c>
      <c r="R70" s="266" t="s">
        <v>3665</v>
      </c>
      <c r="S70" s="266" t="s">
        <v>3116</v>
      </c>
      <c r="T70" s="266" t="s">
        <v>3442</v>
      </c>
      <c r="U70" s="266" t="s">
        <v>3689</v>
      </c>
      <c r="V70" s="266" t="s">
        <v>3681</v>
      </c>
      <c r="W70" s="266" t="s">
        <v>3667</v>
      </c>
      <c r="X70" s="266" t="s">
        <v>3131</v>
      </c>
      <c r="Y70" s="266" t="s">
        <v>3138</v>
      </c>
      <c r="Z70" s="266" t="s">
        <v>3139</v>
      </c>
    </row>
    <row r="71" spans="1:26" s="268" customFormat="1">
      <c r="A71" s="266" t="s">
        <v>3277</v>
      </c>
      <c r="B71" s="266" t="s">
        <v>3690</v>
      </c>
      <c r="C71" s="266" t="s">
        <v>3691</v>
      </c>
      <c r="D71" s="266" t="s">
        <v>3692</v>
      </c>
      <c r="E71" s="266" t="s">
        <v>3120</v>
      </c>
      <c r="F71" s="266" t="s">
        <v>3693</v>
      </c>
      <c r="G71" s="266" t="s">
        <v>3694</v>
      </c>
      <c r="H71" s="266"/>
      <c r="I71" s="266"/>
      <c r="J71" s="266"/>
      <c r="K71" s="266"/>
      <c r="L71" s="266" t="s">
        <v>3662</v>
      </c>
      <c r="M71" s="266" t="s">
        <v>3508</v>
      </c>
      <c r="N71" s="266" t="s">
        <v>3301</v>
      </c>
      <c r="O71" s="266" t="s">
        <v>3663</v>
      </c>
      <c r="P71" s="266" t="s">
        <v>3664</v>
      </c>
      <c r="Q71" s="266" t="s">
        <v>3664</v>
      </c>
      <c r="R71" s="266" t="s">
        <v>3511</v>
      </c>
      <c r="S71" s="266" t="s">
        <v>3116</v>
      </c>
      <c r="T71" s="266" t="s">
        <v>3681</v>
      </c>
      <c r="U71" s="266" t="s">
        <v>3189</v>
      </c>
      <c r="V71" s="266" t="s">
        <v>3695</v>
      </c>
      <c r="W71" s="266" t="s">
        <v>3513</v>
      </c>
      <c r="X71" s="266" t="s">
        <v>3131</v>
      </c>
      <c r="Y71" s="266" t="s">
        <v>3138</v>
      </c>
      <c r="Z71" s="266" t="s">
        <v>3139</v>
      </c>
    </row>
    <row r="72" spans="1:26" s="268" customFormat="1">
      <c r="A72" s="266" t="s">
        <v>3696</v>
      </c>
      <c r="B72" s="266" t="s">
        <v>3697</v>
      </c>
      <c r="C72" s="266" t="s">
        <v>3698</v>
      </c>
      <c r="D72" s="266" t="s">
        <v>3699</v>
      </c>
      <c r="E72" s="266" t="s">
        <v>3120</v>
      </c>
      <c r="F72" s="266" t="s">
        <v>3700</v>
      </c>
      <c r="G72" s="266" t="s">
        <v>3700</v>
      </c>
      <c r="H72" s="266"/>
      <c r="I72" s="266"/>
      <c r="J72" s="266"/>
      <c r="K72" s="266"/>
      <c r="L72" s="266" t="s">
        <v>3333</v>
      </c>
      <c r="M72" s="266" t="s">
        <v>3333</v>
      </c>
      <c r="N72" s="266" t="s">
        <v>3333</v>
      </c>
      <c r="O72" s="266" t="s">
        <v>3509</v>
      </c>
      <c r="P72" s="266" t="s">
        <v>3701</v>
      </c>
      <c r="Q72" s="266" t="s">
        <v>3541</v>
      </c>
      <c r="R72" s="266" t="s">
        <v>3665</v>
      </c>
      <c r="S72" s="266" t="s">
        <v>3116</v>
      </c>
      <c r="T72" s="266" t="s">
        <v>3385</v>
      </c>
      <c r="U72" s="266" t="s">
        <v>3286</v>
      </c>
      <c r="V72" s="266" t="s">
        <v>3512</v>
      </c>
      <c r="W72" s="266" t="s">
        <v>3667</v>
      </c>
      <c r="X72" s="266" t="s">
        <v>3131</v>
      </c>
      <c r="Y72" s="266" t="s">
        <v>3138</v>
      </c>
      <c r="Z72" s="266" t="s">
        <v>3139</v>
      </c>
    </row>
    <row r="73" spans="1:26" s="268" customFormat="1">
      <c r="A73" s="266" t="s">
        <v>3702</v>
      </c>
      <c r="B73" s="266" t="s">
        <v>3703</v>
      </c>
      <c r="C73" s="266" t="s">
        <v>3704</v>
      </c>
      <c r="D73" s="266" t="s">
        <v>3705</v>
      </c>
      <c r="E73" s="266" t="s">
        <v>3120</v>
      </c>
      <c r="F73" s="266" t="s">
        <v>3706</v>
      </c>
      <c r="G73" s="266" t="s">
        <v>3706</v>
      </c>
      <c r="H73" s="266"/>
      <c r="I73" s="266"/>
      <c r="J73" s="266"/>
      <c r="K73" s="266"/>
      <c r="L73" s="266" t="s">
        <v>3333</v>
      </c>
      <c r="M73" s="266" t="s">
        <v>3333</v>
      </c>
      <c r="N73" s="266" t="s">
        <v>3333</v>
      </c>
      <c r="O73" s="266" t="s">
        <v>3509</v>
      </c>
      <c r="P73" s="266" t="s">
        <v>3509</v>
      </c>
      <c r="Q73" s="266" t="s">
        <v>3375</v>
      </c>
      <c r="R73" s="266" t="s">
        <v>3707</v>
      </c>
      <c r="S73" s="266" t="s">
        <v>3116</v>
      </c>
      <c r="T73" s="266" t="s">
        <v>3385</v>
      </c>
      <c r="U73" s="266" t="s">
        <v>3286</v>
      </c>
      <c r="V73" s="266" t="s">
        <v>3512</v>
      </c>
      <c r="W73" s="266" t="s">
        <v>3708</v>
      </c>
      <c r="X73" s="266" t="s">
        <v>3131</v>
      </c>
      <c r="Y73" s="266" t="s">
        <v>3138</v>
      </c>
      <c r="Z73" s="266" t="s">
        <v>3139</v>
      </c>
    </row>
    <row r="74" spans="1:26" s="268" customFormat="1">
      <c r="A74" s="266" t="s">
        <v>3709</v>
      </c>
      <c r="B74" s="266" t="s">
        <v>3710</v>
      </c>
      <c r="C74" s="266" t="s">
        <v>3711</v>
      </c>
      <c r="D74" s="266" t="s">
        <v>3712</v>
      </c>
      <c r="E74" s="266" t="s">
        <v>3120</v>
      </c>
      <c r="F74" s="266" t="s">
        <v>3700</v>
      </c>
      <c r="G74" s="266" t="s">
        <v>3700</v>
      </c>
      <c r="H74" s="266"/>
      <c r="I74" s="266"/>
      <c r="J74" s="266"/>
      <c r="K74" s="266"/>
      <c r="L74" s="266" t="s">
        <v>3333</v>
      </c>
      <c r="M74" s="266" t="s">
        <v>3333</v>
      </c>
      <c r="N74" s="266" t="s">
        <v>3333</v>
      </c>
      <c r="O74" s="266" t="s">
        <v>3663</v>
      </c>
      <c r="P74" s="266" t="s">
        <v>3664</v>
      </c>
      <c r="Q74" s="266" t="s">
        <v>3664</v>
      </c>
      <c r="R74" s="266" t="s">
        <v>3707</v>
      </c>
      <c r="S74" s="266" t="s">
        <v>3116</v>
      </c>
      <c r="T74" s="266" t="s">
        <v>3385</v>
      </c>
      <c r="U74" s="266" t="s">
        <v>3286</v>
      </c>
      <c r="V74" s="266" t="s">
        <v>3512</v>
      </c>
      <c r="W74" s="266" t="s">
        <v>3333</v>
      </c>
      <c r="X74" s="266" t="s">
        <v>3131</v>
      </c>
      <c r="Y74" s="266" t="s">
        <v>3138</v>
      </c>
      <c r="Z74" s="266" t="s">
        <v>3139</v>
      </c>
    </row>
    <row r="75" spans="1:26" s="268" customFormat="1">
      <c r="A75" s="266" t="s">
        <v>3713</v>
      </c>
      <c r="B75" s="266" t="s">
        <v>3714</v>
      </c>
      <c r="C75" s="266"/>
      <c r="D75" s="266"/>
      <c r="E75" s="266" t="s">
        <v>3120</v>
      </c>
      <c r="F75" s="266" t="s">
        <v>3715</v>
      </c>
      <c r="G75" s="266" t="s">
        <v>3715</v>
      </c>
      <c r="H75" s="266"/>
      <c r="I75" s="266"/>
      <c r="J75" s="266"/>
      <c r="K75" s="266"/>
      <c r="L75" s="266" t="s">
        <v>3333</v>
      </c>
      <c r="M75" s="266" t="s">
        <v>3333</v>
      </c>
      <c r="N75" s="266" t="s">
        <v>3333</v>
      </c>
      <c r="O75" s="266" t="s">
        <v>3333</v>
      </c>
      <c r="P75" s="266" t="s">
        <v>3333</v>
      </c>
      <c r="Q75" s="266" t="s">
        <v>3333</v>
      </c>
      <c r="R75" s="266" t="s">
        <v>3707</v>
      </c>
      <c r="S75" s="266" t="s">
        <v>3116</v>
      </c>
      <c r="T75" s="266" t="s">
        <v>3333</v>
      </c>
      <c r="U75" s="266" t="s">
        <v>3333</v>
      </c>
      <c r="V75" s="266" t="s">
        <v>3333</v>
      </c>
      <c r="W75" s="266" t="s">
        <v>3333</v>
      </c>
      <c r="X75" s="266"/>
      <c r="Y75" s="266" t="s">
        <v>3138</v>
      </c>
      <c r="Z75" s="266" t="s">
        <v>3139</v>
      </c>
    </row>
    <row r="76" spans="1:26" s="268" customFormat="1">
      <c r="A76" s="266" t="s">
        <v>3716</v>
      </c>
      <c r="B76" s="266" t="s">
        <v>3717</v>
      </c>
      <c r="C76" s="266"/>
      <c r="D76" s="266"/>
      <c r="E76" s="266" t="s">
        <v>3120</v>
      </c>
      <c r="F76" s="266" t="s">
        <v>3718</v>
      </c>
      <c r="G76" s="266" t="s">
        <v>3719</v>
      </c>
      <c r="H76" s="266"/>
      <c r="I76" s="266"/>
      <c r="J76" s="266"/>
      <c r="K76" s="266"/>
      <c r="L76" s="266" t="s">
        <v>3333</v>
      </c>
      <c r="M76" s="266" t="s">
        <v>3333</v>
      </c>
      <c r="N76" s="266" t="s">
        <v>3333</v>
      </c>
      <c r="O76" s="266" t="s">
        <v>3333</v>
      </c>
      <c r="P76" s="266" t="s">
        <v>3333</v>
      </c>
      <c r="Q76" s="266" t="s">
        <v>3333</v>
      </c>
      <c r="R76" s="266" t="s">
        <v>3707</v>
      </c>
      <c r="S76" s="266" t="s">
        <v>3116</v>
      </c>
      <c r="T76" s="266" t="s">
        <v>3333</v>
      </c>
      <c r="U76" s="266" t="s">
        <v>3333</v>
      </c>
      <c r="V76" s="266" t="s">
        <v>3333</v>
      </c>
      <c r="W76" s="266" t="s">
        <v>3333</v>
      </c>
      <c r="X76" s="266"/>
      <c r="Y76" s="266" t="s">
        <v>3138</v>
      </c>
      <c r="Z76" s="266" t="s">
        <v>3139</v>
      </c>
    </row>
    <row r="77" spans="1:26" s="276" customFormat="1">
      <c r="A77" s="275" t="s">
        <v>3720</v>
      </c>
      <c r="B77" s="275" t="s">
        <v>3721</v>
      </c>
      <c r="C77" s="275" t="s">
        <v>3722</v>
      </c>
      <c r="D77" s="275" t="s">
        <v>3723</v>
      </c>
      <c r="E77" s="275" t="s">
        <v>3724</v>
      </c>
      <c r="F77" s="275" t="s">
        <v>3725</v>
      </c>
      <c r="G77" s="275" t="s">
        <v>3725</v>
      </c>
      <c r="H77" s="275"/>
      <c r="I77" s="275"/>
      <c r="J77" s="275"/>
      <c r="K77" s="275"/>
      <c r="L77" s="275"/>
      <c r="M77" s="275"/>
      <c r="N77" s="275"/>
      <c r="O77" s="275"/>
      <c r="P77" s="275"/>
      <c r="Q77" s="275"/>
      <c r="R77" s="275"/>
      <c r="S77" s="275"/>
      <c r="T77" s="275"/>
      <c r="U77" s="275"/>
      <c r="V77" s="275"/>
      <c r="W77" s="275"/>
      <c r="X77" s="275"/>
      <c r="Y77" s="275" t="s">
        <v>3138</v>
      </c>
      <c r="Z77" s="275" t="s">
        <v>3139</v>
      </c>
    </row>
    <row r="78" spans="1:26" s="276" customFormat="1">
      <c r="A78" s="275" t="s">
        <v>3726</v>
      </c>
      <c r="B78" s="275" t="s">
        <v>3727</v>
      </c>
      <c r="C78" s="275" t="s">
        <v>3728</v>
      </c>
      <c r="D78" s="275" t="s">
        <v>3729</v>
      </c>
      <c r="E78" s="275" t="s">
        <v>3724</v>
      </c>
      <c r="F78" s="275" t="s">
        <v>3730</v>
      </c>
      <c r="G78" s="275" t="s">
        <v>3730</v>
      </c>
      <c r="H78" s="275"/>
      <c r="I78" s="275"/>
      <c r="J78" s="275"/>
      <c r="K78" s="275"/>
      <c r="L78" s="275"/>
      <c r="M78" s="275"/>
      <c r="N78" s="275"/>
      <c r="O78" s="275"/>
      <c r="P78" s="275"/>
      <c r="Q78" s="275"/>
      <c r="R78" s="275"/>
      <c r="S78" s="275"/>
      <c r="T78" s="275"/>
      <c r="U78" s="275"/>
      <c r="V78" s="275"/>
      <c r="W78" s="275"/>
      <c r="X78" s="275"/>
      <c r="Y78" s="275" t="s">
        <v>3138</v>
      </c>
      <c r="Z78" s="275" t="s">
        <v>3139</v>
      </c>
    </row>
    <row r="79" spans="1:26" s="276" customFormat="1">
      <c r="A79" s="275" t="s">
        <v>3521</v>
      </c>
      <c r="B79" s="275" t="s">
        <v>3731</v>
      </c>
      <c r="C79" s="275" t="s">
        <v>3732</v>
      </c>
      <c r="D79" s="275" t="s">
        <v>3733</v>
      </c>
      <c r="E79" s="275" t="s">
        <v>3724</v>
      </c>
      <c r="F79" s="275" t="s">
        <v>3734</v>
      </c>
      <c r="G79" s="275" t="s">
        <v>3734</v>
      </c>
      <c r="H79" s="275"/>
      <c r="I79" s="275"/>
      <c r="J79" s="275"/>
      <c r="K79" s="275"/>
      <c r="L79" s="275"/>
      <c r="M79" s="275"/>
      <c r="N79" s="275"/>
      <c r="O79" s="275"/>
      <c r="P79" s="275"/>
      <c r="Q79" s="275"/>
      <c r="R79" s="275"/>
      <c r="S79" s="275"/>
      <c r="T79" s="275"/>
      <c r="U79" s="275"/>
      <c r="V79" s="275"/>
      <c r="W79" s="275"/>
      <c r="X79" s="275"/>
      <c r="Y79" s="275" t="s">
        <v>3138</v>
      </c>
      <c r="Z79" s="275" t="s">
        <v>3139</v>
      </c>
    </row>
    <row r="80" spans="1:26" s="276" customFormat="1">
      <c r="A80" s="275" t="s">
        <v>3735</v>
      </c>
      <c r="B80" s="275" t="s">
        <v>3736</v>
      </c>
      <c r="C80" s="275" t="s">
        <v>3737</v>
      </c>
      <c r="D80" s="275" t="s">
        <v>3738</v>
      </c>
      <c r="E80" s="275" t="s">
        <v>3724</v>
      </c>
      <c r="F80" s="275" t="s">
        <v>3739</v>
      </c>
      <c r="G80" s="275" t="s">
        <v>3739</v>
      </c>
      <c r="H80" s="275"/>
      <c r="I80" s="275"/>
      <c r="J80" s="275"/>
      <c r="K80" s="275"/>
      <c r="L80" s="275"/>
      <c r="M80" s="275"/>
      <c r="N80" s="275"/>
      <c r="O80" s="275"/>
      <c r="P80" s="275"/>
      <c r="Q80" s="275"/>
      <c r="R80" s="275"/>
      <c r="S80" s="275"/>
      <c r="T80" s="275"/>
      <c r="U80" s="275"/>
      <c r="V80" s="275"/>
      <c r="W80" s="275"/>
      <c r="X80" s="275"/>
      <c r="Y80" s="275" t="s">
        <v>3138</v>
      </c>
      <c r="Z80" s="275" t="s">
        <v>3139</v>
      </c>
    </row>
    <row r="81" spans="1:27" s="276" customFormat="1">
      <c r="A81" s="275" t="s">
        <v>3740</v>
      </c>
      <c r="B81" s="275" t="s">
        <v>3741</v>
      </c>
      <c r="C81" s="275" t="s">
        <v>3742</v>
      </c>
      <c r="D81" s="275" t="s">
        <v>3743</v>
      </c>
      <c r="E81" s="275" t="s">
        <v>3724</v>
      </c>
      <c r="F81" s="275" t="s">
        <v>3744</v>
      </c>
      <c r="G81" s="275" t="s">
        <v>3744</v>
      </c>
      <c r="H81" s="275"/>
      <c r="I81" s="275"/>
      <c r="J81" s="275"/>
      <c r="K81" s="275"/>
      <c r="L81" s="275"/>
      <c r="M81" s="275"/>
      <c r="N81" s="275"/>
      <c r="O81" s="275"/>
      <c r="P81" s="275"/>
      <c r="Q81" s="275"/>
      <c r="R81" s="275"/>
      <c r="S81" s="275"/>
      <c r="T81" s="275"/>
      <c r="U81" s="275"/>
      <c r="V81" s="275"/>
      <c r="W81" s="275"/>
      <c r="X81" s="275"/>
      <c r="Y81" s="275" t="s">
        <v>3138</v>
      </c>
      <c r="Z81" s="275" t="s">
        <v>3139</v>
      </c>
    </row>
    <row r="82" spans="1:27" s="276" customFormat="1">
      <c r="A82" s="275" t="s">
        <v>3745</v>
      </c>
      <c r="B82" s="275" t="s">
        <v>3746</v>
      </c>
      <c r="C82" s="275" t="s">
        <v>3747</v>
      </c>
      <c r="D82" s="275" t="s">
        <v>3748</v>
      </c>
      <c r="E82" s="275" t="s">
        <v>3724</v>
      </c>
      <c r="F82" s="275" t="s">
        <v>3749</v>
      </c>
      <c r="G82" s="275" t="s">
        <v>3749</v>
      </c>
      <c r="H82" s="275"/>
      <c r="I82" s="275"/>
      <c r="J82" s="275"/>
      <c r="K82" s="275"/>
      <c r="L82" s="275"/>
      <c r="M82" s="275"/>
      <c r="N82" s="275"/>
      <c r="O82" s="275"/>
      <c r="P82" s="275"/>
      <c r="Q82" s="275"/>
      <c r="R82" s="275"/>
      <c r="S82" s="275"/>
      <c r="T82" s="275"/>
      <c r="U82" s="275"/>
      <c r="V82" s="275"/>
      <c r="W82" s="275"/>
      <c r="X82" s="275"/>
      <c r="Y82" s="275" t="s">
        <v>3138</v>
      </c>
      <c r="Z82" s="275" t="s">
        <v>3139</v>
      </c>
    </row>
    <row r="83" spans="1:27" s="276" customFormat="1">
      <c r="A83" s="275" t="s">
        <v>3663</v>
      </c>
      <c r="B83" s="275" t="s">
        <v>3750</v>
      </c>
      <c r="C83" s="275" t="s">
        <v>3751</v>
      </c>
      <c r="D83" s="275" t="s">
        <v>3752</v>
      </c>
      <c r="E83" s="275" t="s">
        <v>3724</v>
      </c>
      <c r="F83" s="275" t="s">
        <v>3753</v>
      </c>
      <c r="G83" s="275" t="s">
        <v>3753</v>
      </c>
      <c r="H83" s="275"/>
      <c r="I83" s="275"/>
      <c r="J83" s="275"/>
      <c r="K83" s="275"/>
      <c r="L83" s="275"/>
      <c r="M83" s="275"/>
      <c r="N83" s="275"/>
      <c r="O83" s="275"/>
      <c r="P83" s="275"/>
      <c r="Q83" s="275"/>
      <c r="R83" s="275"/>
      <c r="S83" s="275"/>
      <c r="T83" s="275"/>
      <c r="U83" s="275"/>
      <c r="V83" s="275"/>
      <c r="W83" s="275"/>
      <c r="X83" s="275"/>
      <c r="Y83" s="275" t="s">
        <v>3138</v>
      </c>
      <c r="Z83" s="275" t="s">
        <v>3139</v>
      </c>
    </row>
    <row r="84" spans="1:27" s="276" customFormat="1">
      <c r="A84" s="275" t="s">
        <v>3754</v>
      </c>
      <c r="B84" s="275" t="s">
        <v>3755</v>
      </c>
      <c r="C84" s="275" t="s">
        <v>3756</v>
      </c>
      <c r="D84" s="275" t="s">
        <v>3757</v>
      </c>
      <c r="E84" s="275" t="s">
        <v>3724</v>
      </c>
      <c r="F84" s="275" t="s">
        <v>3758</v>
      </c>
      <c r="G84" s="275" t="s">
        <v>3758</v>
      </c>
      <c r="H84" s="275"/>
      <c r="I84" s="275"/>
      <c r="J84" s="275"/>
      <c r="K84" s="275"/>
      <c r="L84" s="275"/>
      <c r="M84" s="275"/>
      <c r="N84" s="275"/>
      <c r="O84" s="275"/>
      <c r="P84" s="275"/>
      <c r="Q84" s="275"/>
      <c r="R84" s="275"/>
      <c r="S84" s="275"/>
      <c r="T84" s="275"/>
      <c r="U84" s="275"/>
      <c r="V84" s="275"/>
      <c r="W84" s="275"/>
      <c r="X84" s="275"/>
      <c r="Y84" s="275" t="s">
        <v>3138</v>
      </c>
      <c r="Z84" s="275" t="s">
        <v>3139</v>
      </c>
    </row>
    <row r="85" spans="1:27" s="276" customFormat="1">
      <c r="A85" s="275" t="s">
        <v>3759</v>
      </c>
      <c r="B85" s="275" t="s">
        <v>3760</v>
      </c>
      <c r="C85" s="275" t="s">
        <v>3761</v>
      </c>
      <c r="D85" s="275" t="s">
        <v>3762</v>
      </c>
      <c r="E85" s="275" t="s">
        <v>3724</v>
      </c>
      <c r="F85" s="275" t="s">
        <v>3763</v>
      </c>
      <c r="G85" s="275" t="s">
        <v>3763</v>
      </c>
      <c r="H85" s="275"/>
      <c r="I85" s="275"/>
      <c r="J85" s="275"/>
      <c r="K85" s="275"/>
      <c r="L85" s="275"/>
      <c r="M85" s="275"/>
      <c r="N85" s="275"/>
      <c r="O85" s="275"/>
      <c r="P85" s="275"/>
      <c r="Q85" s="275"/>
      <c r="R85" s="275"/>
      <c r="S85" s="275"/>
      <c r="T85" s="275"/>
      <c r="U85" s="275"/>
      <c r="V85" s="275"/>
      <c r="W85" s="275"/>
      <c r="X85" s="275"/>
      <c r="Y85" s="275" t="s">
        <v>3138</v>
      </c>
      <c r="Z85" s="275" t="s">
        <v>3139</v>
      </c>
    </row>
    <row r="86" spans="1:27" s="276" customFormat="1">
      <c r="A86" s="275" t="s">
        <v>3764</v>
      </c>
      <c r="B86" s="275" t="s">
        <v>3765</v>
      </c>
      <c r="C86" s="275" t="s">
        <v>3766</v>
      </c>
      <c r="D86" s="275" t="s">
        <v>3767</v>
      </c>
      <c r="E86" s="275" t="s">
        <v>3724</v>
      </c>
      <c r="F86" s="275" t="s">
        <v>3768</v>
      </c>
      <c r="G86" s="275" t="s">
        <v>3768</v>
      </c>
      <c r="H86" s="275"/>
      <c r="I86" s="275"/>
      <c r="J86" s="275"/>
      <c r="K86" s="275"/>
      <c r="L86" s="275"/>
      <c r="M86" s="275"/>
      <c r="N86" s="275"/>
      <c r="O86" s="275"/>
      <c r="P86" s="275"/>
      <c r="Q86" s="275"/>
      <c r="R86" s="275"/>
      <c r="S86" s="275"/>
      <c r="T86" s="275"/>
      <c r="U86" s="275"/>
      <c r="V86" s="275"/>
      <c r="W86" s="275"/>
      <c r="X86" s="275"/>
      <c r="Y86" s="275" t="s">
        <v>3138</v>
      </c>
      <c r="Z86" s="275" t="s">
        <v>3139</v>
      </c>
    </row>
    <row r="87" spans="1:27" s="276" customFormat="1">
      <c r="A87" s="275" t="s">
        <v>3508</v>
      </c>
      <c r="B87" s="275" t="s">
        <v>3769</v>
      </c>
      <c r="C87" s="275" t="s">
        <v>3770</v>
      </c>
      <c r="D87" s="275" t="s">
        <v>3771</v>
      </c>
      <c r="E87" s="275" t="s">
        <v>3724</v>
      </c>
      <c r="F87" s="275" t="s">
        <v>3772</v>
      </c>
      <c r="G87" s="275" t="s">
        <v>3772</v>
      </c>
      <c r="H87" s="275"/>
      <c r="I87" s="275"/>
      <c r="J87" s="275"/>
      <c r="K87" s="275"/>
      <c r="L87" s="275"/>
      <c r="M87" s="275"/>
      <c r="N87" s="275"/>
      <c r="O87" s="275"/>
      <c r="P87" s="275"/>
      <c r="Q87" s="275"/>
      <c r="R87" s="275"/>
      <c r="S87" s="275"/>
      <c r="T87" s="275"/>
      <c r="U87" s="275"/>
      <c r="V87" s="275"/>
      <c r="W87" s="275"/>
      <c r="X87" s="275"/>
      <c r="Y87" s="275" t="s">
        <v>3138</v>
      </c>
      <c r="Z87" s="275" t="s">
        <v>3139</v>
      </c>
    </row>
    <row r="88" spans="1:27" s="276" customFormat="1">
      <c r="A88" s="275" t="s">
        <v>3773</v>
      </c>
      <c r="B88" s="275" t="s">
        <v>3774</v>
      </c>
      <c r="C88" s="275" t="s">
        <v>3775</v>
      </c>
      <c r="D88" s="275" t="s">
        <v>3776</v>
      </c>
      <c r="E88" s="275" t="s">
        <v>3724</v>
      </c>
      <c r="F88" s="275" t="s">
        <v>3777</v>
      </c>
      <c r="G88" s="275" t="s">
        <v>3777</v>
      </c>
      <c r="H88" s="275"/>
      <c r="I88" s="275"/>
      <c r="J88" s="275"/>
      <c r="K88" s="275"/>
      <c r="L88" s="275"/>
      <c r="M88" s="275"/>
      <c r="N88" s="275"/>
      <c r="O88" s="275"/>
      <c r="P88" s="275"/>
      <c r="Q88" s="275"/>
      <c r="R88" s="275"/>
      <c r="S88" s="275"/>
      <c r="T88" s="275"/>
      <c r="U88" s="275"/>
      <c r="V88" s="275"/>
      <c r="W88" s="275"/>
      <c r="X88" s="275"/>
      <c r="Y88" s="275" t="s">
        <v>3138</v>
      </c>
      <c r="Z88" s="275" t="s">
        <v>3139</v>
      </c>
    </row>
    <row r="89" spans="1:27" s="276" customFormat="1">
      <c r="A89" s="275" t="s">
        <v>3778</v>
      </c>
      <c r="B89" s="275" t="s">
        <v>3779</v>
      </c>
      <c r="C89" s="275" t="s">
        <v>3780</v>
      </c>
      <c r="D89" s="275" t="s">
        <v>3781</v>
      </c>
      <c r="E89" s="275" t="s">
        <v>3724</v>
      </c>
      <c r="F89" s="275" t="s">
        <v>3782</v>
      </c>
      <c r="G89" s="275" t="s">
        <v>3782</v>
      </c>
      <c r="H89" s="275"/>
      <c r="I89" s="275"/>
      <c r="J89" s="275"/>
      <c r="K89" s="275"/>
      <c r="L89" s="275"/>
      <c r="M89" s="275"/>
      <c r="N89" s="275"/>
      <c r="O89" s="275"/>
      <c r="P89" s="275"/>
      <c r="Q89" s="275"/>
      <c r="R89" s="275"/>
      <c r="S89" s="275"/>
      <c r="T89" s="275"/>
      <c r="U89" s="275"/>
      <c r="V89" s="275"/>
      <c r="W89" s="275"/>
      <c r="X89" s="275"/>
      <c r="Y89" s="275" t="s">
        <v>3138</v>
      </c>
      <c r="Z89" s="275" t="s">
        <v>3139</v>
      </c>
    </row>
    <row r="90" spans="1:27" s="276" customFormat="1">
      <c r="A90" s="275" t="s">
        <v>3783</v>
      </c>
      <c r="B90" s="275" t="s">
        <v>3784</v>
      </c>
      <c r="C90" s="275" t="s">
        <v>3785</v>
      </c>
      <c r="D90" s="275" t="s">
        <v>3786</v>
      </c>
      <c r="E90" s="275" t="s">
        <v>3724</v>
      </c>
      <c r="F90" s="275" t="s">
        <v>3787</v>
      </c>
      <c r="G90" s="275" t="s">
        <v>3787</v>
      </c>
      <c r="H90" s="275"/>
      <c r="I90" s="275"/>
      <c r="J90" s="275"/>
      <c r="K90" s="275"/>
      <c r="L90" s="275"/>
      <c r="M90" s="275"/>
      <c r="N90" s="275"/>
      <c r="O90" s="275"/>
      <c r="P90" s="275"/>
      <c r="Q90" s="275"/>
      <c r="R90" s="275"/>
      <c r="S90" s="275"/>
      <c r="T90" s="275"/>
      <c r="U90" s="275"/>
      <c r="V90" s="275"/>
      <c r="W90" s="275"/>
      <c r="X90" s="275"/>
      <c r="Y90" s="275" t="s">
        <v>3138</v>
      </c>
      <c r="Z90" s="275" t="s">
        <v>3139</v>
      </c>
    </row>
    <row r="91" spans="1:27" s="276" customFormat="1">
      <c r="A91" s="275" t="s">
        <v>3788</v>
      </c>
      <c r="B91" s="275" t="s">
        <v>3789</v>
      </c>
      <c r="C91" s="275" t="s">
        <v>3790</v>
      </c>
      <c r="D91" s="275" t="s">
        <v>3791</v>
      </c>
      <c r="E91" s="275" t="s">
        <v>3724</v>
      </c>
      <c r="F91" s="275" t="s">
        <v>3792</v>
      </c>
      <c r="G91" s="275" t="s">
        <v>3792</v>
      </c>
      <c r="H91" s="275"/>
      <c r="I91" s="275"/>
      <c r="J91" s="275"/>
      <c r="K91" s="275"/>
      <c r="L91" s="275"/>
      <c r="M91" s="275"/>
      <c r="N91" s="275"/>
      <c r="O91" s="275"/>
      <c r="P91" s="275"/>
      <c r="Q91" s="275"/>
      <c r="R91" s="275"/>
      <c r="S91" s="275"/>
      <c r="T91" s="275"/>
      <c r="U91" s="275"/>
      <c r="V91" s="275"/>
      <c r="W91" s="275"/>
      <c r="X91" s="275"/>
      <c r="Y91" s="275" t="s">
        <v>3138</v>
      </c>
      <c r="Z91" s="275" t="s">
        <v>3139</v>
      </c>
    </row>
    <row r="92" spans="1:27" s="276" customFormat="1">
      <c r="A92" s="275" t="s">
        <v>3793</v>
      </c>
      <c r="B92" s="275" t="s">
        <v>3794</v>
      </c>
      <c r="C92" s="275" t="s">
        <v>3795</v>
      </c>
      <c r="D92" s="275" t="s">
        <v>3796</v>
      </c>
      <c r="E92" s="275" t="s">
        <v>3724</v>
      </c>
      <c r="F92" s="275" t="s">
        <v>3797</v>
      </c>
      <c r="G92" s="275" t="s">
        <v>3797</v>
      </c>
      <c r="H92" s="275"/>
      <c r="I92" s="275"/>
      <c r="J92" s="275"/>
      <c r="K92" s="275"/>
      <c r="L92" s="275"/>
      <c r="M92" s="275"/>
      <c r="N92" s="275"/>
      <c r="O92" s="275"/>
      <c r="P92" s="275"/>
      <c r="Q92" s="275"/>
      <c r="R92" s="275"/>
      <c r="S92" s="275"/>
      <c r="T92" s="275"/>
      <c r="U92" s="275"/>
      <c r="V92" s="275"/>
      <c r="W92" s="275"/>
      <c r="X92" s="275"/>
      <c r="Y92" s="275" t="s">
        <v>3138</v>
      </c>
      <c r="Z92" s="275" t="s">
        <v>3139</v>
      </c>
    </row>
    <row r="93" spans="1:27" s="276" customFormat="1">
      <c r="A93" s="275" t="s">
        <v>3798</v>
      </c>
      <c r="B93" s="275" t="s">
        <v>3799</v>
      </c>
      <c r="C93" s="275" t="s">
        <v>3800</v>
      </c>
      <c r="D93" s="275" t="s">
        <v>3801</v>
      </c>
      <c r="E93" s="275" t="s">
        <v>3724</v>
      </c>
      <c r="F93" s="275" t="s">
        <v>3802</v>
      </c>
      <c r="G93" s="275" t="s">
        <v>3802</v>
      </c>
      <c r="H93" s="275"/>
      <c r="I93" s="275"/>
      <c r="J93" s="275"/>
      <c r="K93" s="275"/>
      <c r="L93" s="275"/>
      <c r="M93" s="275"/>
      <c r="N93" s="275"/>
      <c r="O93" s="275"/>
      <c r="P93" s="275"/>
      <c r="Q93" s="275"/>
      <c r="R93" s="275"/>
      <c r="S93" s="275"/>
      <c r="T93" s="275"/>
      <c r="U93" s="275"/>
      <c r="V93" s="275"/>
      <c r="W93" s="275"/>
      <c r="X93" s="275"/>
      <c r="Y93" s="275" t="s">
        <v>3138</v>
      </c>
      <c r="Z93" s="275" t="s">
        <v>3139</v>
      </c>
    </row>
    <row r="94" spans="1:27" s="276" customFormat="1">
      <c r="A94" s="275" t="s">
        <v>3664</v>
      </c>
      <c r="B94" s="275" t="s">
        <v>3803</v>
      </c>
      <c r="C94" s="275" t="s">
        <v>3804</v>
      </c>
      <c r="D94" s="275" t="s">
        <v>3805</v>
      </c>
      <c r="E94" s="275" t="s">
        <v>3724</v>
      </c>
      <c r="F94" s="275" t="s">
        <v>3806</v>
      </c>
      <c r="G94" s="275" t="s">
        <v>3806</v>
      </c>
      <c r="H94" s="275"/>
      <c r="I94" s="275"/>
      <c r="J94" s="275"/>
      <c r="K94" s="275"/>
      <c r="L94" s="275"/>
      <c r="M94" s="275"/>
      <c r="N94" s="275"/>
      <c r="O94" s="275"/>
      <c r="P94" s="275"/>
      <c r="Q94" s="275"/>
      <c r="R94" s="275"/>
      <c r="S94" s="275"/>
      <c r="T94" s="275"/>
      <c r="U94" s="275"/>
      <c r="V94" s="275"/>
      <c r="W94" s="275"/>
      <c r="X94" s="275"/>
      <c r="Y94" s="275" t="s">
        <v>3138</v>
      </c>
      <c r="Z94" s="275" t="s">
        <v>3139</v>
      </c>
    </row>
    <row r="95" spans="1:27" s="276" customFormat="1">
      <c r="A95" s="275" t="s">
        <v>3807</v>
      </c>
      <c r="B95" s="275" t="s">
        <v>3808</v>
      </c>
      <c r="C95" s="275" t="s">
        <v>3809</v>
      </c>
      <c r="D95" s="275" t="s">
        <v>3810</v>
      </c>
      <c r="E95" s="275" t="s">
        <v>3724</v>
      </c>
      <c r="F95" s="275" t="s">
        <v>3811</v>
      </c>
      <c r="G95" s="275" t="s">
        <v>3811</v>
      </c>
      <c r="H95" s="275"/>
      <c r="I95" s="275"/>
      <c r="J95" s="275"/>
      <c r="K95" s="275"/>
      <c r="L95" s="275"/>
      <c r="M95" s="275"/>
      <c r="N95" s="275"/>
      <c r="O95" s="275"/>
      <c r="P95" s="275"/>
      <c r="Q95" s="275"/>
      <c r="R95" s="275"/>
      <c r="S95" s="275"/>
      <c r="T95" s="275"/>
      <c r="U95" s="275"/>
      <c r="V95" s="275"/>
      <c r="W95" s="275"/>
      <c r="X95" s="275"/>
      <c r="Y95" s="275" t="s">
        <v>3138</v>
      </c>
      <c r="Z95" s="275" t="s">
        <v>3139</v>
      </c>
    </row>
    <row r="96" spans="1:27">
      <c r="A96" s="272" t="s">
        <v>3812</v>
      </c>
      <c r="B96" s="272" t="s">
        <v>3813</v>
      </c>
      <c r="C96" s="272" t="s">
        <v>3814</v>
      </c>
      <c r="D96" s="272" t="s">
        <v>3815</v>
      </c>
      <c r="E96" s="272" t="s">
        <v>3120</v>
      </c>
      <c r="F96" s="272" t="s">
        <v>3816</v>
      </c>
      <c r="G96" s="272" t="s">
        <v>3394</v>
      </c>
      <c r="H96" s="272" t="s">
        <v>3368</v>
      </c>
      <c r="I96" s="272" t="s">
        <v>3369</v>
      </c>
      <c r="J96" s="272" t="s">
        <v>3370</v>
      </c>
      <c r="K96" s="272" t="s">
        <v>3371</v>
      </c>
      <c r="L96" s="272" t="s">
        <v>3186</v>
      </c>
      <c r="M96" s="272" t="s">
        <v>3145</v>
      </c>
      <c r="N96" s="272" t="s">
        <v>3294</v>
      </c>
      <c r="O96" s="272" t="s">
        <v>3349</v>
      </c>
      <c r="P96" s="272" t="s">
        <v>3130</v>
      </c>
      <c r="Q96" s="272" t="s">
        <v>3131</v>
      </c>
      <c r="R96" s="272" t="s">
        <v>3372</v>
      </c>
      <c r="S96" s="272" t="s">
        <v>3116</v>
      </c>
      <c r="T96" s="272" t="s">
        <v>3130</v>
      </c>
      <c r="U96" s="272" t="s">
        <v>3373</v>
      </c>
      <c r="V96" s="272" t="s">
        <v>3135</v>
      </c>
      <c r="W96" s="272" t="s">
        <v>3374</v>
      </c>
      <c r="X96" s="272" t="s">
        <v>3333</v>
      </c>
      <c r="Y96" s="272" t="s">
        <v>3138</v>
      </c>
      <c r="Z96" s="272" t="s">
        <v>3139</v>
      </c>
      <c r="AA96" s="273"/>
    </row>
    <row r="97" spans="1:26" s="268" customFormat="1">
      <c r="A97" s="266" t="s">
        <v>3662</v>
      </c>
      <c r="B97" s="266" t="s">
        <v>3817</v>
      </c>
      <c r="C97" s="266" t="s">
        <v>3818</v>
      </c>
      <c r="D97" s="266" t="s">
        <v>3819</v>
      </c>
      <c r="E97" s="266" t="s">
        <v>3724</v>
      </c>
      <c r="F97" s="266" t="s">
        <v>3820</v>
      </c>
      <c r="G97" s="266" t="s">
        <v>3820</v>
      </c>
      <c r="H97" s="266"/>
      <c r="I97" s="266"/>
      <c r="J97" s="266"/>
      <c r="K97" s="266"/>
      <c r="L97" s="266"/>
      <c r="M97" s="266"/>
      <c r="N97" s="266"/>
      <c r="O97" s="266"/>
      <c r="P97" s="266"/>
      <c r="Q97" s="266"/>
      <c r="R97" s="266"/>
      <c r="S97" s="266"/>
      <c r="T97" s="266"/>
      <c r="U97" s="266"/>
      <c r="V97" s="266"/>
      <c r="W97" s="266"/>
      <c r="X97" s="266"/>
      <c r="Y97" s="266" t="s">
        <v>3138</v>
      </c>
      <c r="Z97" s="266" t="s">
        <v>3137</v>
      </c>
    </row>
    <row r="98" spans="1:26">
      <c r="A98" s="267" t="s">
        <v>3821</v>
      </c>
      <c r="B98" s="267" t="s">
        <v>3822</v>
      </c>
      <c r="C98" s="267" t="s">
        <v>3823</v>
      </c>
      <c r="D98" s="267" t="s">
        <v>3824</v>
      </c>
      <c r="E98" s="267" t="s">
        <v>3120</v>
      </c>
      <c r="F98" s="267" t="s">
        <v>3825</v>
      </c>
      <c r="G98" s="267" t="s">
        <v>3825</v>
      </c>
      <c r="H98" s="267" t="s">
        <v>3277</v>
      </c>
      <c r="I98" s="267" t="s">
        <v>3278</v>
      </c>
      <c r="J98" s="267"/>
      <c r="K98" s="267" t="s">
        <v>3826</v>
      </c>
      <c r="L98" s="267" t="s">
        <v>3145</v>
      </c>
      <c r="M98" s="267" t="s">
        <v>3280</v>
      </c>
      <c r="N98" s="267" t="s">
        <v>3245</v>
      </c>
      <c r="O98" s="267"/>
      <c r="P98" s="267"/>
      <c r="Q98" s="267"/>
      <c r="R98" s="267"/>
      <c r="S98" s="267"/>
      <c r="T98" s="267"/>
      <c r="U98" s="267"/>
      <c r="V98" s="267"/>
      <c r="W98" s="267"/>
      <c r="X98" s="267"/>
      <c r="Y98" s="267" t="s">
        <v>3138</v>
      </c>
      <c r="Z98" s="267" t="s">
        <v>3137</v>
      </c>
    </row>
    <row r="99" spans="1:26">
      <c r="A99" s="267" t="s">
        <v>3827</v>
      </c>
      <c r="B99" s="267" t="s">
        <v>3828</v>
      </c>
      <c r="C99" s="267" t="s">
        <v>3829</v>
      </c>
      <c r="D99" s="267" t="s">
        <v>3830</v>
      </c>
      <c r="E99" s="267" t="s">
        <v>3120</v>
      </c>
      <c r="F99" s="267" t="s">
        <v>3831</v>
      </c>
      <c r="G99" s="267" t="s">
        <v>3831</v>
      </c>
      <c r="H99" s="267" t="s">
        <v>3277</v>
      </c>
      <c r="I99" s="267" t="s">
        <v>3278</v>
      </c>
      <c r="J99" s="267"/>
      <c r="K99" s="267" t="s">
        <v>3826</v>
      </c>
      <c r="L99" s="267" t="s">
        <v>3145</v>
      </c>
      <c r="M99" s="267" t="s">
        <v>3280</v>
      </c>
      <c r="N99" s="267" t="s">
        <v>3245</v>
      </c>
      <c r="O99" s="267"/>
      <c r="P99" s="267"/>
      <c r="Q99" s="267"/>
      <c r="R99" s="267"/>
      <c r="S99" s="267"/>
      <c r="T99" s="267"/>
      <c r="U99" s="267"/>
      <c r="V99" s="267"/>
      <c r="W99" s="267"/>
      <c r="X99" s="267"/>
      <c r="Y99" s="267" t="s">
        <v>3138</v>
      </c>
      <c r="Z99" s="267" t="s">
        <v>3137</v>
      </c>
    </row>
    <row r="100" spans="1:26">
      <c r="A100" s="267" t="s">
        <v>3832</v>
      </c>
      <c r="B100" s="267" t="s">
        <v>3833</v>
      </c>
      <c r="C100" s="267" t="s">
        <v>3834</v>
      </c>
      <c r="D100" s="267" t="s">
        <v>3835</v>
      </c>
      <c r="E100" s="267" t="s">
        <v>3120</v>
      </c>
      <c r="F100" s="267" t="s">
        <v>3836</v>
      </c>
      <c r="G100" s="267" t="s">
        <v>3836</v>
      </c>
      <c r="H100" s="267" t="s">
        <v>3277</v>
      </c>
      <c r="I100" s="267" t="s">
        <v>3278</v>
      </c>
      <c r="J100" s="267"/>
      <c r="K100" s="267" t="s">
        <v>3826</v>
      </c>
      <c r="L100" s="267" t="s">
        <v>3145</v>
      </c>
      <c r="M100" s="267" t="s">
        <v>3280</v>
      </c>
      <c r="N100" s="267" t="s">
        <v>3245</v>
      </c>
      <c r="O100" s="267"/>
      <c r="P100" s="267"/>
      <c r="Q100" s="267"/>
      <c r="R100" s="267"/>
      <c r="S100" s="267"/>
      <c r="T100" s="267"/>
      <c r="U100" s="267"/>
      <c r="V100" s="267"/>
      <c r="W100" s="267"/>
      <c r="X100" s="267"/>
      <c r="Y100" s="267" t="s">
        <v>3138</v>
      </c>
      <c r="Z100" s="267" t="s">
        <v>3137</v>
      </c>
    </row>
    <row r="101" spans="1:26">
      <c r="A101" s="267" t="s">
        <v>3509</v>
      </c>
      <c r="B101" s="267" t="s">
        <v>3837</v>
      </c>
      <c r="C101" s="267" t="s">
        <v>3838</v>
      </c>
      <c r="D101" s="267" t="s">
        <v>3839</v>
      </c>
      <c r="E101" s="267" t="s">
        <v>3120</v>
      </c>
      <c r="F101" s="267" t="s">
        <v>3840</v>
      </c>
      <c r="G101" s="267" t="s">
        <v>3841</v>
      </c>
      <c r="H101" s="267"/>
      <c r="I101" s="267"/>
      <c r="J101" s="267"/>
      <c r="K101" s="267"/>
      <c r="L101" s="267"/>
      <c r="M101" s="267"/>
      <c r="N101" s="267"/>
      <c r="O101" s="267"/>
      <c r="P101" s="267"/>
      <c r="Q101" s="267"/>
      <c r="R101" s="267"/>
      <c r="S101" s="267"/>
      <c r="T101" s="267"/>
      <c r="U101" s="267"/>
      <c r="V101" s="267"/>
      <c r="W101" s="267"/>
      <c r="X101" s="267"/>
      <c r="Y101" s="267" t="s">
        <v>3138</v>
      </c>
      <c r="Z101" s="267" t="s">
        <v>3139</v>
      </c>
    </row>
    <row r="102" spans="1:26">
      <c r="A102" s="267" t="s">
        <v>3842</v>
      </c>
      <c r="B102" s="267" t="s">
        <v>3843</v>
      </c>
      <c r="C102" s="267" t="s">
        <v>3844</v>
      </c>
      <c r="D102" s="267" t="s">
        <v>3845</v>
      </c>
      <c r="E102" s="267" t="s">
        <v>3120</v>
      </c>
      <c r="F102" s="267" t="s">
        <v>3846</v>
      </c>
      <c r="G102" s="267" t="s">
        <v>3847</v>
      </c>
      <c r="H102" s="267"/>
      <c r="I102" s="267"/>
      <c r="J102" s="267"/>
      <c r="K102" s="267"/>
      <c r="L102" s="267"/>
      <c r="M102" s="267"/>
      <c r="N102" s="267"/>
      <c r="O102" s="267"/>
      <c r="P102" s="267"/>
      <c r="Q102" s="267"/>
      <c r="R102" s="267"/>
      <c r="S102" s="267"/>
      <c r="T102" s="267"/>
      <c r="U102" s="267"/>
      <c r="V102" s="267"/>
      <c r="W102" s="267"/>
      <c r="X102" s="267"/>
      <c r="Y102" s="267" t="s">
        <v>3138</v>
      </c>
      <c r="Z102" s="267" t="s">
        <v>3139</v>
      </c>
    </row>
    <row r="103" spans="1:26">
      <c r="A103" s="267" t="s">
        <v>3848</v>
      </c>
      <c r="B103" s="267" t="s">
        <v>3849</v>
      </c>
      <c r="C103" s="267" t="s">
        <v>3850</v>
      </c>
      <c r="D103" s="267" t="s">
        <v>3851</v>
      </c>
      <c r="E103" s="267" t="s">
        <v>3120</v>
      </c>
      <c r="F103" s="267" t="s">
        <v>3852</v>
      </c>
      <c r="G103" s="267" t="s">
        <v>3853</v>
      </c>
      <c r="H103" s="267"/>
      <c r="I103" s="267"/>
      <c r="J103" s="267"/>
      <c r="K103" s="267"/>
      <c r="L103" s="267"/>
      <c r="M103" s="267"/>
      <c r="N103" s="267"/>
      <c r="O103" s="267"/>
      <c r="P103" s="267"/>
      <c r="Q103" s="267"/>
      <c r="R103" s="267"/>
      <c r="S103" s="267"/>
      <c r="T103" s="267"/>
      <c r="U103" s="267"/>
      <c r="V103" s="267"/>
      <c r="W103" s="267"/>
      <c r="X103" s="267"/>
      <c r="Y103" s="267" t="s">
        <v>3138</v>
      </c>
      <c r="Z103" s="267" t="s">
        <v>3139</v>
      </c>
    </row>
    <row r="104" spans="1:26">
      <c r="A104" s="267" t="s">
        <v>3854</v>
      </c>
      <c r="B104" s="267" t="s">
        <v>3855</v>
      </c>
      <c r="C104" s="267" t="s">
        <v>3856</v>
      </c>
      <c r="D104" s="267" t="s">
        <v>3857</v>
      </c>
      <c r="E104" s="267" t="s">
        <v>3120</v>
      </c>
      <c r="F104" s="267" t="s">
        <v>3858</v>
      </c>
      <c r="G104" s="267" t="s">
        <v>3859</v>
      </c>
      <c r="H104" s="267"/>
      <c r="I104" s="267"/>
      <c r="J104" s="267"/>
      <c r="K104" s="267"/>
      <c r="L104" s="267"/>
      <c r="M104" s="267"/>
      <c r="N104" s="267"/>
      <c r="O104" s="267"/>
      <c r="P104" s="267"/>
      <c r="Q104" s="267"/>
      <c r="R104" s="267"/>
      <c r="S104" s="267"/>
      <c r="T104" s="267"/>
      <c r="U104" s="267"/>
      <c r="V104" s="267"/>
      <c r="W104" s="267"/>
      <c r="X104" s="267"/>
      <c r="Y104" s="267" t="s">
        <v>3138</v>
      </c>
      <c r="Z104" s="267" t="s">
        <v>3139</v>
      </c>
    </row>
    <row r="105" spans="1:26">
      <c r="A105" s="267" t="s">
        <v>3860</v>
      </c>
      <c r="B105" s="267" t="s">
        <v>3861</v>
      </c>
      <c r="C105" s="267" t="s">
        <v>3862</v>
      </c>
      <c r="D105" s="267" t="s">
        <v>3863</v>
      </c>
      <c r="E105" s="267" t="s">
        <v>3120</v>
      </c>
      <c r="F105" s="267" t="s">
        <v>3864</v>
      </c>
      <c r="G105" s="267" t="s">
        <v>3865</v>
      </c>
      <c r="H105" s="267"/>
      <c r="I105" s="267"/>
      <c r="J105" s="267"/>
      <c r="K105" s="267"/>
      <c r="L105" s="267"/>
      <c r="M105" s="267"/>
      <c r="N105" s="267"/>
      <c r="O105" s="267"/>
      <c r="P105" s="267"/>
      <c r="Q105" s="267"/>
      <c r="R105" s="267"/>
      <c r="S105" s="267"/>
      <c r="T105" s="267"/>
      <c r="U105" s="267"/>
      <c r="V105" s="267"/>
      <c r="W105" s="267"/>
      <c r="X105" s="267"/>
      <c r="Y105" s="267" t="s">
        <v>3138</v>
      </c>
      <c r="Z105" s="267" t="s">
        <v>3139</v>
      </c>
    </row>
    <row r="106" spans="1:26">
      <c r="A106" s="267" t="s">
        <v>3194</v>
      </c>
      <c r="B106" s="267" t="s">
        <v>3866</v>
      </c>
      <c r="C106" s="267" t="s">
        <v>3867</v>
      </c>
      <c r="D106" s="267" t="s">
        <v>3868</v>
      </c>
      <c r="E106" s="267" t="s">
        <v>3120</v>
      </c>
      <c r="F106" s="267" t="s">
        <v>3869</v>
      </c>
      <c r="G106" s="267" t="s">
        <v>3870</v>
      </c>
      <c r="H106" s="267"/>
      <c r="I106" s="267"/>
      <c r="J106" s="267"/>
      <c r="K106" s="267"/>
      <c r="L106" s="267"/>
      <c r="M106" s="267"/>
      <c r="N106" s="267"/>
      <c r="O106" s="267"/>
      <c r="P106" s="267"/>
      <c r="Q106" s="267"/>
      <c r="R106" s="267"/>
      <c r="S106" s="267"/>
      <c r="T106" s="267"/>
      <c r="U106" s="267"/>
      <c r="V106" s="267"/>
      <c r="W106" s="267"/>
      <c r="X106" s="267"/>
      <c r="Y106" s="267" t="s">
        <v>3138</v>
      </c>
      <c r="Z106" s="267" t="s">
        <v>3139</v>
      </c>
    </row>
    <row r="107" spans="1:26">
      <c r="A107" s="267" t="s">
        <v>3871</v>
      </c>
      <c r="B107" s="267" t="s">
        <v>3872</v>
      </c>
      <c r="C107" s="267" t="s">
        <v>3873</v>
      </c>
      <c r="D107" s="267" t="s">
        <v>3874</v>
      </c>
      <c r="E107" s="267" t="s">
        <v>3120</v>
      </c>
      <c r="F107" s="267" t="s">
        <v>3875</v>
      </c>
      <c r="G107" s="267" t="s">
        <v>3875</v>
      </c>
      <c r="H107" s="267"/>
      <c r="I107" s="267"/>
      <c r="J107" s="267"/>
      <c r="K107" s="267"/>
      <c r="L107" s="267"/>
      <c r="M107" s="267"/>
      <c r="N107" s="267"/>
      <c r="O107" s="267"/>
      <c r="P107" s="267"/>
      <c r="Q107" s="267"/>
      <c r="R107" s="267"/>
      <c r="S107" s="267"/>
      <c r="T107" s="267"/>
      <c r="U107" s="267"/>
      <c r="V107" s="267"/>
      <c r="W107" s="267"/>
      <c r="X107" s="267"/>
      <c r="Y107" s="267" t="s">
        <v>3138</v>
      </c>
      <c r="Z107" s="267" t="s">
        <v>3139</v>
      </c>
    </row>
    <row r="108" spans="1:26" s="268" customFormat="1">
      <c r="A108" s="266" t="s">
        <v>3876</v>
      </c>
      <c r="B108" s="266" t="s">
        <v>3877</v>
      </c>
      <c r="C108" s="266" t="s">
        <v>3878</v>
      </c>
      <c r="D108" s="266" t="s">
        <v>3879</v>
      </c>
      <c r="E108" s="266" t="s">
        <v>3880</v>
      </c>
      <c r="F108" s="266" t="s">
        <v>3881</v>
      </c>
      <c r="G108" s="266" t="s">
        <v>3881</v>
      </c>
      <c r="H108" s="266"/>
      <c r="I108" s="266"/>
      <c r="J108" s="266"/>
      <c r="K108" s="266"/>
      <c r="L108" s="266"/>
      <c r="M108" s="266"/>
      <c r="N108" s="266"/>
      <c r="O108" s="266"/>
      <c r="P108" s="266"/>
      <c r="Q108" s="266"/>
      <c r="R108" s="266"/>
      <c r="S108" s="266"/>
      <c r="T108" s="266"/>
      <c r="U108" s="266"/>
      <c r="V108" s="266"/>
      <c r="W108" s="266"/>
      <c r="X108" s="266"/>
      <c r="Y108" s="266" t="s">
        <v>3138</v>
      </c>
      <c r="Z108" s="266" t="s">
        <v>3139</v>
      </c>
    </row>
    <row r="109" spans="1:26" s="268" customFormat="1">
      <c r="A109" s="266" t="s">
        <v>3882</v>
      </c>
      <c r="B109" s="266" t="s">
        <v>3883</v>
      </c>
      <c r="C109" s="266" t="s">
        <v>3884</v>
      </c>
      <c r="D109" s="266" t="s">
        <v>3885</v>
      </c>
      <c r="E109" s="266" t="s">
        <v>3880</v>
      </c>
      <c r="F109" s="266" t="s">
        <v>3886</v>
      </c>
      <c r="G109" s="266" t="s">
        <v>3886</v>
      </c>
      <c r="H109" s="266"/>
      <c r="I109" s="266"/>
      <c r="J109" s="266"/>
      <c r="K109" s="266"/>
      <c r="L109" s="266"/>
      <c r="M109" s="266"/>
      <c r="N109" s="266"/>
      <c r="O109" s="266"/>
      <c r="P109" s="266"/>
      <c r="Q109" s="266"/>
      <c r="R109" s="266"/>
      <c r="S109" s="266"/>
      <c r="T109" s="266"/>
      <c r="U109" s="266"/>
      <c r="V109" s="266"/>
      <c r="W109" s="266"/>
      <c r="X109" s="266"/>
      <c r="Y109" s="266" t="s">
        <v>3138</v>
      </c>
      <c r="Z109" s="266" t="s">
        <v>3139</v>
      </c>
    </row>
    <row r="110" spans="1:26" s="268" customFormat="1">
      <c r="A110" s="266" t="s">
        <v>3887</v>
      </c>
      <c r="B110" s="266" t="s">
        <v>3888</v>
      </c>
      <c r="C110" s="266" t="s">
        <v>3889</v>
      </c>
      <c r="D110" s="266" t="s">
        <v>3890</v>
      </c>
      <c r="E110" s="266" t="s">
        <v>3880</v>
      </c>
      <c r="F110" s="266" t="s">
        <v>3891</v>
      </c>
      <c r="G110" s="266" t="s">
        <v>3891</v>
      </c>
      <c r="H110" s="266"/>
      <c r="I110" s="266"/>
      <c r="J110" s="266"/>
      <c r="K110" s="266"/>
      <c r="L110" s="266"/>
      <c r="M110" s="266"/>
      <c r="N110" s="266"/>
      <c r="O110" s="266"/>
      <c r="P110" s="266"/>
      <c r="Q110" s="266"/>
      <c r="R110" s="266"/>
      <c r="S110" s="266"/>
      <c r="T110" s="266"/>
      <c r="U110" s="266"/>
      <c r="V110" s="266"/>
      <c r="W110" s="266"/>
      <c r="X110" s="266"/>
      <c r="Y110" s="266" t="s">
        <v>3138</v>
      </c>
      <c r="Z110" s="266" t="s">
        <v>3139</v>
      </c>
    </row>
    <row r="111" spans="1:26" s="268" customFormat="1">
      <c r="A111" s="266" t="s">
        <v>3408</v>
      </c>
      <c r="B111" s="266" t="s">
        <v>3892</v>
      </c>
      <c r="C111" s="266" t="s">
        <v>3893</v>
      </c>
      <c r="D111" s="266" t="s">
        <v>3894</v>
      </c>
      <c r="E111" s="266" t="s">
        <v>3880</v>
      </c>
      <c r="F111" s="266" t="s">
        <v>3895</v>
      </c>
      <c r="G111" s="266" t="s">
        <v>3895</v>
      </c>
      <c r="H111" s="266"/>
      <c r="I111" s="266"/>
      <c r="J111" s="266"/>
      <c r="K111" s="266"/>
      <c r="L111" s="266"/>
      <c r="M111" s="266"/>
      <c r="N111" s="266"/>
      <c r="O111" s="266"/>
      <c r="P111" s="266"/>
      <c r="Q111" s="266"/>
      <c r="R111" s="266"/>
      <c r="S111" s="266"/>
      <c r="T111" s="266"/>
      <c r="U111" s="266"/>
      <c r="V111" s="266"/>
      <c r="W111" s="266"/>
      <c r="X111" s="266"/>
      <c r="Y111" s="266" t="s">
        <v>3138</v>
      </c>
      <c r="Z111" s="266" t="s">
        <v>3139</v>
      </c>
    </row>
    <row r="112" spans="1:26" s="268" customFormat="1">
      <c r="A112" s="266" t="s">
        <v>3896</v>
      </c>
      <c r="B112" s="266" t="s">
        <v>3897</v>
      </c>
      <c r="C112" s="266" t="s">
        <v>3898</v>
      </c>
      <c r="D112" s="266" t="s">
        <v>3899</v>
      </c>
      <c r="E112" s="266" t="s">
        <v>3880</v>
      </c>
      <c r="F112" s="266" t="s">
        <v>3900</v>
      </c>
      <c r="G112" s="266" t="s">
        <v>3900</v>
      </c>
      <c r="H112" s="266"/>
      <c r="I112" s="266"/>
      <c r="J112" s="266"/>
      <c r="K112" s="266"/>
      <c r="L112" s="266"/>
      <c r="M112" s="266"/>
      <c r="N112" s="266"/>
      <c r="O112" s="266"/>
      <c r="P112" s="266"/>
      <c r="Q112" s="266"/>
      <c r="R112" s="266"/>
      <c r="S112" s="266"/>
      <c r="T112" s="266"/>
      <c r="U112" s="266"/>
      <c r="V112" s="266"/>
      <c r="W112" s="266"/>
      <c r="X112" s="266"/>
      <c r="Y112" s="266" t="s">
        <v>3138</v>
      </c>
      <c r="Z112" s="266" t="s">
        <v>3139</v>
      </c>
    </row>
    <row r="113" spans="1:26" s="268" customFormat="1">
      <c r="A113" s="266" t="s">
        <v>3901</v>
      </c>
      <c r="B113" s="266" t="s">
        <v>3902</v>
      </c>
      <c r="C113" s="266" t="s">
        <v>3903</v>
      </c>
      <c r="D113" s="266" t="s">
        <v>3904</v>
      </c>
      <c r="E113" s="266" t="s">
        <v>3880</v>
      </c>
      <c r="F113" s="266" t="s">
        <v>3905</v>
      </c>
      <c r="G113" s="266" t="s">
        <v>3905</v>
      </c>
      <c r="H113" s="266"/>
      <c r="I113" s="266"/>
      <c r="J113" s="266"/>
      <c r="K113" s="266"/>
      <c r="L113" s="266"/>
      <c r="M113" s="266"/>
      <c r="N113" s="266"/>
      <c r="O113" s="266"/>
      <c r="P113" s="266"/>
      <c r="Q113" s="266"/>
      <c r="R113" s="266"/>
      <c r="S113" s="266"/>
      <c r="T113" s="266"/>
      <c r="U113" s="266"/>
      <c r="V113" s="266"/>
      <c r="W113" s="266"/>
      <c r="X113" s="266"/>
      <c r="Y113" s="266" t="s">
        <v>3138</v>
      </c>
      <c r="Z113" s="266" t="s">
        <v>3139</v>
      </c>
    </row>
    <row r="114" spans="1:26" s="268" customFormat="1">
      <c r="A114" s="266" t="s">
        <v>3906</v>
      </c>
      <c r="B114" s="266" t="s">
        <v>3907</v>
      </c>
      <c r="C114" s="266" t="s">
        <v>3908</v>
      </c>
      <c r="D114" s="266" t="s">
        <v>3909</v>
      </c>
      <c r="E114" s="266" t="s">
        <v>3880</v>
      </c>
      <c r="F114" s="266" t="s">
        <v>3910</v>
      </c>
      <c r="G114" s="266" t="s">
        <v>3910</v>
      </c>
      <c r="H114" s="266"/>
      <c r="I114" s="266"/>
      <c r="J114" s="266"/>
      <c r="K114" s="266"/>
      <c r="L114" s="266"/>
      <c r="M114" s="266"/>
      <c r="N114" s="266"/>
      <c r="O114" s="266"/>
      <c r="P114" s="266"/>
      <c r="Q114" s="266"/>
      <c r="R114" s="266"/>
      <c r="S114" s="266"/>
      <c r="T114" s="266"/>
      <c r="U114" s="266"/>
      <c r="V114" s="266"/>
      <c r="W114" s="266"/>
      <c r="X114" s="266"/>
      <c r="Y114" s="266" t="s">
        <v>3138</v>
      </c>
      <c r="Z114" s="266" t="s">
        <v>3139</v>
      </c>
    </row>
    <row r="115" spans="1:26" s="268" customFormat="1">
      <c r="A115" s="266" t="s">
        <v>3911</v>
      </c>
      <c r="B115" s="266" t="s">
        <v>3912</v>
      </c>
      <c r="C115" s="266" t="s">
        <v>3913</v>
      </c>
      <c r="D115" s="266" t="s">
        <v>3914</v>
      </c>
      <c r="E115" s="266"/>
      <c r="F115" s="266" t="s">
        <v>3915</v>
      </c>
      <c r="G115" s="266" t="s">
        <v>3915</v>
      </c>
      <c r="H115" s="266"/>
      <c r="I115" s="266"/>
      <c r="J115" s="266"/>
      <c r="K115" s="266"/>
      <c r="L115" s="266"/>
      <c r="M115" s="266"/>
      <c r="N115" s="266"/>
      <c r="O115" s="266"/>
      <c r="P115" s="266"/>
      <c r="Q115" s="266"/>
      <c r="R115" s="266"/>
      <c r="S115" s="266"/>
      <c r="T115" s="266"/>
      <c r="U115" s="266"/>
      <c r="V115" s="266"/>
      <c r="W115" s="266"/>
      <c r="X115" s="266"/>
      <c r="Y115" s="266" t="s">
        <v>3138</v>
      </c>
      <c r="Z115" s="266" t="s">
        <v>3139</v>
      </c>
    </row>
    <row r="116" spans="1:26" s="268" customFormat="1">
      <c r="A116" s="266" t="s">
        <v>3916</v>
      </c>
      <c r="B116" s="266" t="s">
        <v>3917</v>
      </c>
      <c r="C116" s="266" t="s">
        <v>3918</v>
      </c>
      <c r="D116" s="266" t="s">
        <v>3919</v>
      </c>
      <c r="E116" s="266" t="s">
        <v>3120</v>
      </c>
      <c r="F116" s="266" t="s">
        <v>3920</v>
      </c>
      <c r="G116" s="266" t="s">
        <v>3920</v>
      </c>
      <c r="H116" s="266"/>
      <c r="I116" s="266"/>
      <c r="J116" s="266"/>
      <c r="K116" s="266"/>
      <c r="L116" s="266"/>
      <c r="M116" s="266"/>
      <c r="N116" s="266"/>
      <c r="O116" s="266"/>
      <c r="P116" s="266"/>
      <c r="Q116" s="266"/>
      <c r="R116" s="266"/>
      <c r="S116" s="266"/>
      <c r="T116" s="266"/>
      <c r="U116" s="266"/>
      <c r="V116" s="266"/>
      <c r="W116" s="266"/>
      <c r="X116" s="266"/>
      <c r="Y116" s="266" t="s">
        <v>3138</v>
      </c>
      <c r="Z116" s="266" t="s">
        <v>3139</v>
      </c>
    </row>
    <row r="117" spans="1:26" s="268" customFormat="1">
      <c r="A117" s="266" t="s">
        <v>3921</v>
      </c>
      <c r="B117" s="266" t="s">
        <v>3922</v>
      </c>
      <c r="C117" s="266" t="s">
        <v>3923</v>
      </c>
      <c r="D117" s="266" t="s">
        <v>3924</v>
      </c>
      <c r="E117" s="266" t="s">
        <v>3120</v>
      </c>
      <c r="F117" s="266" t="s">
        <v>3925</v>
      </c>
      <c r="G117" s="266" t="s">
        <v>3925</v>
      </c>
      <c r="H117" s="266"/>
      <c r="I117" s="266"/>
      <c r="J117" s="266"/>
      <c r="K117" s="266"/>
      <c r="L117" s="266"/>
      <c r="M117" s="266"/>
      <c r="N117" s="266"/>
      <c r="O117" s="266"/>
      <c r="P117" s="266"/>
      <c r="Q117" s="266"/>
      <c r="R117" s="266"/>
      <c r="S117" s="266"/>
      <c r="T117" s="266"/>
      <c r="U117" s="266"/>
      <c r="V117" s="266"/>
      <c r="W117" s="266"/>
      <c r="X117" s="266"/>
      <c r="Y117" s="266" t="s">
        <v>3138</v>
      </c>
      <c r="Z117" s="266" t="s">
        <v>3139</v>
      </c>
    </row>
    <row r="118" spans="1:26" s="268" customFormat="1">
      <c r="A118" s="266" t="s">
        <v>3926</v>
      </c>
      <c r="B118" s="266" t="s">
        <v>3927</v>
      </c>
      <c r="C118" s="266" t="s">
        <v>3928</v>
      </c>
      <c r="D118" s="266" t="s">
        <v>3929</v>
      </c>
      <c r="E118" s="266" t="s">
        <v>3120</v>
      </c>
      <c r="F118" s="266" t="s">
        <v>3930</v>
      </c>
      <c r="G118" s="266" t="s">
        <v>3930</v>
      </c>
      <c r="H118" s="266"/>
      <c r="I118" s="266"/>
      <c r="J118" s="266"/>
      <c r="K118" s="266"/>
      <c r="L118" s="266"/>
      <c r="M118" s="266"/>
      <c r="N118" s="266"/>
      <c r="O118" s="266"/>
      <c r="P118" s="266"/>
      <c r="Q118" s="266"/>
      <c r="R118" s="266"/>
      <c r="S118" s="266"/>
      <c r="T118" s="266"/>
      <c r="U118" s="266"/>
      <c r="V118" s="266"/>
      <c r="W118" s="266"/>
      <c r="X118" s="266"/>
      <c r="Y118" s="266" t="s">
        <v>3138</v>
      </c>
      <c r="Z118" s="266" t="s">
        <v>3139</v>
      </c>
    </row>
    <row r="119" spans="1:26" s="268" customFormat="1">
      <c r="A119" s="266" t="s">
        <v>3931</v>
      </c>
      <c r="B119" s="266" t="s">
        <v>3932</v>
      </c>
      <c r="C119" s="266" t="s">
        <v>3933</v>
      </c>
      <c r="D119" s="266" t="s">
        <v>3934</v>
      </c>
      <c r="E119" s="266" t="s">
        <v>3120</v>
      </c>
      <c r="F119" s="266" t="s">
        <v>3935</v>
      </c>
      <c r="G119" s="266" t="s">
        <v>3935</v>
      </c>
      <c r="H119" s="266"/>
      <c r="I119" s="266"/>
      <c r="J119" s="266"/>
      <c r="K119" s="266"/>
      <c r="L119" s="266"/>
      <c r="M119" s="266"/>
      <c r="N119" s="266"/>
      <c r="O119" s="266"/>
      <c r="P119" s="266"/>
      <c r="Q119" s="266"/>
      <c r="R119" s="266"/>
      <c r="S119" s="266"/>
      <c r="T119" s="266"/>
      <c r="U119" s="266"/>
      <c r="V119" s="266"/>
      <c r="W119" s="266"/>
      <c r="X119" s="266"/>
      <c r="Y119" s="266" t="s">
        <v>3138</v>
      </c>
      <c r="Z119" s="266" t="s">
        <v>3139</v>
      </c>
    </row>
    <row r="120" spans="1:26" s="268" customFormat="1">
      <c r="A120" s="266" t="s">
        <v>3936</v>
      </c>
      <c r="B120" s="266" t="s">
        <v>3937</v>
      </c>
      <c r="C120" s="266" t="s">
        <v>3938</v>
      </c>
      <c r="D120" s="266" t="s">
        <v>3939</v>
      </c>
      <c r="E120" s="266" t="s">
        <v>3120</v>
      </c>
      <c r="F120" s="266" t="s">
        <v>3940</v>
      </c>
      <c r="G120" s="266" t="s">
        <v>3940</v>
      </c>
      <c r="H120" s="266"/>
      <c r="I120" s="266"/>
      <c r="J120" s="266"/>
      <c r="K120" s="266"/>
      <c r="L120" s="266"/>
      <c r="M120" s="266"/>
      <c r="N120" s="266"/>
      <c r="O120" s="266"/>
      <c r="P120" s="266"/>
      <c r="Q120" s="266"/>
      <c r="R120" s="266"/>
      <c r="S120" s="266"/>
      <c r="T120" s="266"/>
      <c r="U120" s="266"/>
      <c r="V120" s="266"/>
      <c r="W120" s="266"/>
      <c r="X120" s="266"/>
      <c r="Y120" s="266" t="s">
        <v>3138</v>
      </c>
      <c r="Z120" s="266" t="s">
        <v>3139</v>
      </c>
    </row>
    <row r="121" spans="1:26" s="268" customFormat="1">
      <c r="A121" s="266" t="s">
        <v>3580</v>
      </c>
      <c r="B121" s="266" t="s">
        <v>3941</v>
      </c>
      <c r="C121" s="266" t="s">
        <v>3942</v>
      </c>
      <c r="D121" s="266" t="s">
        <v>3943</v>
      </c>
      <c r="E121" s="266" t="s">
        <v>3120</v>
      </c>
      <c r="F121" s="266" t="s">
        <v>3944</v>
      </c>
      <c r="G121" s="266" t="s">
        <v>3944</v>
      </c>
      <c r="H121" s="266"/>
      <c r="I121" s="266"/>
      <c r="J121" s="266"/>
      <c r="K121" s="266"/>
      <c r="L121" s="266"/>
      <c r="M121" s="266"/>
      <c r="N121" s="266"/>
      <c r="O121" s="266"/>
      <c r="P121" s="266"/>
      <c r="Q121" s="266"/>
      <c r="R121" s="266"/>
      <c r="S121" s="266"/>
      <c r="T121" s="266"/>
      <c r="U121" s="266"/>
      <c r="V121" s="266"/>
      <c r="W121" s="266"/>
      <c r="X121" s="266"/>
      <c r="Y121" s="266" t="s">
        <v>3138</v>
      </c>
      <c r="Z121" s="266" t="s">
        <v>3139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9:F32"/>
  <sheetViews>
    <sheetView view="pageBreakPreview" zoomScaleNormal="100" zoomScaleSheetLayoutView="100" workbookViewId="0">
      <selection activeCell="J10" sqref="J10"/>
    </sheetView>
  </sheetViews>
  <sheetFormatPr defaultRowHeight="12.4"/>
  <cols>
    <col min="4" max="4" width="29.42578125" customWidth="1"/>
    <col min="5" max="5" width="38.140625" customWidth="1"/>
    <col min="6" max="6" width="50.28515625" customWidth="1"/>
  </cols>
  <sheetData>
    <row r="9" spans="3:6" ht="42" customHeight="1">
      <c r="C9" s="471" t="s">
        <v>3945</v>
      </c>
      <c r="D9" s="470"/>
      <c r="E9" s="178" t="s">
        <v>3946</v>
      </c>
      <c r="F9" s="178" t="s">
        <v>3947</v>
      </c>
    </row>
    <row r="10" spans="3:6" ht="25.5" customHeight="1">
      <c r="C10" s="469" t="s">
        <v>3948</v>
      </c>
      <c r="D10" s="470"/>
      <c r="E10" s="179">
        <v>2</v>
      </c>
      <c r="F10" s="180">
        <v>2</v>
      </c>
    </row>
    <row r="11" spans="3:6" ht="25.5" customHeight="1">
      <c r="C11" s="469" t="s">
        <v>3949</v>
      </c>
      <c r="D11" s="470"/>
      <c r="E11" s="179">
        <v>3</v>
      </c>
      <c r="F11" s="180">
        <v>6</v>
      </c>
    </row>
    <row r="12" spans="3:6" ht="25.5" customHeight="1">
      <c r="C12" s="469" t="s">
        <v>3950</v>
      </c>
      <c r="D12" s="470"/>
      <c r="E12" s="179">
        <v>4</v>
      </c>
      <c r="F12" s="180">
        <v>12</v>
      </c>
    </row>
    <row r="13" spans="3:6" ht="25.5" customHeight="1">
      <c r="C13" s="469" t="s">
        <v>3951</v>
      </c>
      <c r="D13" s="470"/>
      <c r="E13" s="179">
        <v>5</v>
      </c>
      <c r="F13" s="180">
        <v>20</v>
      </c>
    </row>
    <row r="14" spans="3:6" ht="25.5" customHeight="1">
      <c r="C14" s="469" t="s">
        <v>3952</v>
      </c>
      <c r="D14" s="470"/>
      <c r="E14" s="179">
        <v>6</v>
      </c>
      <c r="F14" s="180">
        <v>28</v>
      </c>
    </row>
    <row r="15" spans="3:6" ht="25.5" customHeight="1">
      <c r="C15" s="469" t="s">
        <v>3953</v>
      </c>
      <c r="D15" s="470"/>
      <c r="E15" s="179">
        <v>7</v>
      </c>
      <c r="F15" s="180">
        <v>36</v>
      </c>
    </row>
    <row r="16" spans="3:6" ht="25.5" customHeight="1">
      <c r="C16" s="469" t="s">
        <v>3954</v>
      </c>
      <c r="D16" s="470"/>
      <c r="E16" s="179">
        <v>8</v>
      </c>
      <c r="F16" s="180">
        <v>44</v>
      </c>
    </row>
    <row r="17" spans="3:6" ht="25.5" customHeight="1">
      <c r="C17" s="469" t="s">
        <v>3955</v>
      </c>
      <c r="D17" s="470"/>
      <c r="E17" s="179">
        <v>9</v>
      </c>
      <c r="F17" s="180">
        <v>52</v>
      </c>
    </row>
    <row r="18" spans="3:6" ht="25.5" customHeight="1">
      <c r="C18" s="469" t="s">
        <v>3956</v>
      </c>
      <c r="D18" s="470"/>
      <c r="E18" s="179">
        <v>10</v>
      </c>
      <c r="F18" s="180">
        <v>60</v>
      </c>
    </row>
    <row r="19" spans="3:6" ht="25.5" customHeight="1">
      <c r="C19" s="469" t="s">
        <v>3957</v>
      </c>
      <c r="D19" s="470"/>
      <c r="E19" s="179">
        <v>11</v>
      </c>
      <c r="F19" s="180">
        <v>68</v>
      </c>
    </row>
    <row r="20" spans="3:6" ht="25.5" customHeight="1">
      <c r="C20" s="469" t="s">
        <v>3958</v>
      </c>
      <c r="D20" s="470"/>
      <c r="E20" s="179">
        <v>12</v>
      </c>
      <c r="F20" s="180">
        <v>76</v>
      </c>
    </row>
    <row r="21" spans="3:6" ht="25.5" customHeight="1">
      <c r="C21" s="472" t="s">
        <v>3959</v>
      </c>
      <c r="D21" s="473"/>
      <c r="E21" s="179" t="s">
        <v>3960</v>
      </c>
      <c r="F21" s="180">
        <v>76</v>
      </c>
    </row>
    <row r="22" spans="3:6" ht="18.75" customHeight="1">
      <c r="C22" s="474" t="s">
        <v>3961</v>
      </c>
      <c r="D22" s="474"/>
      <c r="E22" s="474"/>
      <c r="F22" s="474"/>
    </row>
    <row r="23" spans="3:6" ht="24" customHeight="1">
      <c r="C23" s="474"/>
      <c r="D23" s="474"/>
      <c r="E23" s="474"/>
      <c r="F23" s="474"/>
    </row>
    <row r="24" spans="3:6" ht="18.75" customHeight="1">
      <c r="C24" s="463" t="s">
        <v>3962</v>
      </c>
      <c r="D24" s="464"/>
      <c r="E24" s="464"/>
      <c r="F24" s="465"/>
    </row>
    <row r="25" spans="3:6" ht="38.25" customHeight="1">
      <c r="C25" s="466"/>
      <c r="D25" s="467"/>
      <c r="E25" s="467"/>
      <c r="F25" s="468"/>
    </row>
    <row r="26" spans="3:6" ht="18.75" customHeight="1"/>
    <row r="27" spans="3:6" ht="18.75" customHeight="1"/>
    <row r="28" spans="3:6" ht="18.75" customHeight="1"/>
    <row r="29" spans="3:6" ht="18.75" customHeight="1"/>
    <row r="32" spans="3:6" ht="1.5" customHeight="1"/>
  </sheetData>
  <mergeCells count="15">
    <mergeCell ref="C24:F25"/>
    <mergeCell ref="C13:D13"/>
    <mergeCell ref="C9:D9"/>
    <mergeCell ref="C10:D10"/>
    <mergeCell ref="C11:D11"/>
    <mergeCell ref="C12:D12"/>
    <mergeCell ref="C19:D19"/>
    <mergeCell ref="C20:D20"/>
    <mergeCell ref="C14:D14"/>
    <mergeCell ref="C15:D15"/>
    <mergeCell ref="C16:D16"/>
    <mergeCell ref="C17:D17"/>
    <mergeCell ref="C18:D18"/>
    <mergeCell ref="C21:D21"/>
    <mergeCell ref="C22:F23"/>
  </mergeCells>
  <pageMargins left="0.59055118110236227" right="0" top="0.19685039370078741" bottom="0" header="0" footer="0"/>
  <pageSetup paperSize="9" scale="8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P41"/>
  <sheetViews>
    <sheetView view="pageBreakPreview" topLeftCell="C1" zoomScaleNormal="100" zoomScaleSheetLayoutView="100" workbookViewId="0">
      <selection activeCell="E70" sqref="E70:E71"/>
    </sheetView>
  </sheetViews>
  <sheetFormatPr defaultRowHeight="12.4"/>
  <cols>
    <col min="1" max="1" width="4.28515625" customWidth="1"/>
    <col min="2" max="2" width="17" customWidth="1"/>
    <col min="3" max="7" width="13.42578125" customWidth="1"/>
    <col min="8" max="8" width="13" customWidth="1"/>
    <col min="9" max="16" width="12.7109375" bestFit="1" customWidth="1"/>
  </cols>
  <sheetData>
    <row r="1" spans="1:16" ht="15">
      <c r="A1" s="85"/>
      <c r="B1" s="85"/>
      <c r="C1" s="85"/>
      <c r="D1" s="85"/>
      <c r="E1" s="85"/>
      <c r="F1" s="85"/>
      <c r="G1" s="85"/>
      <c r="H1" s="85"/>
      <c r="I1" s="85"/>
      <c r="J1" s="85"/>
    </row>
    <row r="2" spans="1:16" ht="15">
      <c r="A2" s="85"/>
      <c r="B2" s="85"/>
      <c r="C2" s="85"/>
      <c r="D2" s="85"/>
      <c r="E2" s="85"/>
      <c r="F2" s="85"/>
      <c r="G2" s="85"/>
      <c r="H2" s="85"/>
    </row>
    <row r="3" spans="1:16">
      <c r="C3" s="86"/>
      <c r="D3" s="86"/>
      <c r="E3" s="86"/>
      <c r="F3" s="86"/>
      <c r="G3" s="86"/>
      <c r="H3" s="87"/>
    </row>
    <row r="4" spans="1:16">
      <c r="A4" s="87"/>
      <c r="B4" s="87"/>
      <c r="C4" s="86"/>
      <c r="D4" s="86"/>
      <c r="E4" s="86"/>
      <c r="F4" s="86"/>
      <c r="G4" s="86"/>
      <c r="H4" s="87"/>
      <c r="L4" s="88"/>
      <c r="M4" s="88"/>
    </row>
    <row r="5" spans="1:16" ht="15">
      <c r="A5" s="87"/>
      <c r="B5" s="87"/>
      <c r="C5" s="87"/>
      <c r="D5" s="87"/>
      <c r="E5" s="87"/>
      <c r="F5" s="87"/>
      <c r="G5" s="87"/>
      <c r="H5" s="87"/>
      <c r="J5" s="85"/>
      <c r="K5" s="89"/>
      <c r="L5" s="89"/>
      <c r="M5" s="89"/>
      <c r="N5" s="89"/>
      <c r="O5" s="89"/>
      <c r="P5" s="89"/>
    </row>
    <row r="6" spans="1:16">
      <c r="A6" s="87"/>
      <c r="B6" s="87"/>
      <c r="C6" s="87"/>
      <c r="D6" s="87"/>
      <c r="E6" s="87"/>
      <c r="F6" s="87"/>
      <c r="G6" s="87"/>
      <c r="H6" s="87"/>
      <c r="J6" s="90"/>
      <c r="K6" s="90"/>
      <c r="L6" s="90"/>
      <c r="M6" s="90"/>
      <c r="N6" s="90"/>
      <c r="O6" s="90"/>
      <c r="P6" s="90"/>
    </row>
    <row r="7" spans="1:16" ht="18.75" customHeight="1">
      <c r="A7" s="87"/>
      <c r="B7" s="87"/>
      <c r="C7" s="87"/>
      <c r="D7" s="87"/>
      <c r="E7" s="87"/>
      <c r="F7" s="87"/>
      <c r="G7" s="87"/>
      <c r="H7" s="87"/>
      <c r="J7" s="90"/>
      <c r="K7" s="90"/>
      <c r="L7" s="90"/>
      <c r="M7" s="90"/>
      <c r="N7" s="90"/>
      <c r="O7" s="90"/>
      <c r="P7" s="90"/>
    </row>
    <row r="8" spans="1:16" ht="18.75" customHeight="1">
      <c r="A8" s="87"/>
      <c r="B8" s="87"/>
      <c r="C8" s="91"/>
      <c r="D8" s="87"/>
      <c r="E8" s="87"/>
      <c r="F8" s="87"/>
      <c r="G8" s="87"/>
      <c r="H8" s="87"/>
      <c r="J8" s="90"/>
      <c r="K8" s="90"/>
      <c r="L8" s="90"/>
      <c r="M8" s="90"/>
      <c r="N8" s="90"/>
      <c r="O8" s="90"/>
      <c r="P8" s="90"/>
    </row>
    <row r="9" spans="1:16" ht="18.75" customHeight="1">
      <c r="A9" s="87"/>
      <c r="B9" s="92" t="s">
        <v>3963</v>
      </c>
      <c r="C9" s="93" t="s">
        <v>3964</v>
      </c>
      <c r="D9" s="93" t="s">
        <v>3965</v>
      </c>
      <c r="E9" s="93" t="s">
        <v>3966</v>
      </c>
      <c r="F9" s="93" t="s">
        <v>3967</v>
      </c>
      <c r="G9" s="93" t="s">
        <v>3968</v>
      </c>
      <c r="H9" s="87"/>
      <c r="J9" s="90"/>
      <c r="K9" s="90"/>
      <c r="L9" s="90"/>
      <c r="M9" s="90"/>
      <c r="N9" s="87"/>
      <c r="O9" s="87"/>
      <c r="P9" s="87"/>
    </row>
    <row r="10" spans="1:16" ht="18.75" customHeight="1">
      <c r="A10" s="87"/>
      <c r="B10" s="94"/>
      <c r="C10" s="95" t="s">
        <v>3969</v>
      </c>
      <c r="D10" s="96"/>
      <c r="E10" s="96"/>
      <c r="F10" s="96"/>
      <c r="G10" s="97" t="s">
        <v>3970</v>
      </c>
      <c r="H10" s="97" t="s">
        <v>3971</v>
      </c>
      <c r="I10" s="90"/>
      <c r="J10" s="90"/>
      <c r="K10" s="90"/>
      <c r="L10" s="90"/>
      <c r="M10" s="87"/>
      <c r="N10" s="87"/>
      <c r="O10" s="87"/>
    </row>
    <row r="11" spans="1:16" ht="18.75" customHeight="1">
      <c r="A11" s="87"/>
      <c r="B11" s="98" t="s">
        <v>3060</v>
      </c>
      <c r="C11" s="99">
        <v>1200</v>
      </c>
      <c r="D11" s="99">
        <v>1400</v>
      </c>
      <c r="E11" s="99">
        <v>1600</v>
      </c>
      <c r="F11" s="99">
        <v>1800</v>
      </c>
      <c r="G11" s="99">
        <v>2000</v>
      </c>
      <c r="H11" s="99" t="s">
        <v>3972</v>
      </c>
      <c r="I11" s="90"/>
      <c r="J11" s="90"/>
      <c r="K11" s="90"/>
      <c r="L11" s="90"/>
      <c r="M11" s="87"/>
      <c r="N11" s="87"/>
      <c r="O11" s="87"/>
    </row>
    <row r="12" spans="1:16" ht="18.75" customHeight="1">
      <c r="A12" s="87"/>
      <c r="B12" s="100" t="s">
        <v>3973</v>
      </c>
      <c r="C12" s="99">
        <v>600</v>
      </c>
      <c r="D12" s="99">
        <v>750</v>
      </c>
      <c r="E12" s="99">
        <v>900</v>
      </c>
      <c r="F12" s="99">
        <v>1050</v>
      </c>
      <c r="G12" s="99">
        <v>1200</v>
      </c>
      <c r="H12" s="99" t="s">
        <v>3974</v>
      </c>
      <c r="I12" s="90"/>
      <c r="J12" s="90"/>
      <c r="K12" s="90"/>
      <c r="L12" s="87"/>
      <c r="M12" s="87"/>
      <c r="N12" s="87"/>
      <c r="O12" s="87"/>
    </row>
    <row r="13" spans="1:16" ht="18.75" customHeight="1" thickBot="1">
      <c r="A13" s="87"/>
      <c r="B13" s="100" t="s">
        <v>3058</v>
      </c>
      <c r="C13" s="99">
        <v>300</v>
      </c>
      <c r="D13" s="99">
        <v>375</v>
      </c>
      <c r="E13" s="99">
        <v>450</v>
      </c>
      <c r="F13" s="99">
        <v>525</v>
      </c>
      <c r="G13" s="99">
        <v>600</v>
      </c>
      <c r="H13" s="99" t="s">
        <v>3975</v>
      </c>
      <c r="I13" s="90"/>
      <c r="J13" s="90"/>
      <c r="K13" s="90"/>
      <c r="L13" s="87"/>
      <c r="M13" s="87"/>
      <c r="N13" s="87"/>
      <c r="O13" s="87"/>
    </row>
    <row r="14" spans="1:16" ht="18.75" customHeight="1">
      <c r="A14" s="101"/>
      <c r="B14" s="102" t="s">
        <v>3976</v>
      </c>
      <c r="C14" s="102"/>
      <c r="D14" s="102"/>
      <c r="E14" s="102"/>
      <c r="F14" s="102"/>
      <c r="G14" s="102"/>
      <c r="H14" s="102"/>
      <c r="I14" s="102"/>
      <c r="J14" s="102"/>
      <c r="K14" s="102"/>
      <c r="L14" s="102"/>
      <c r="M14" s="102"/>
      <c r="N14" s="102"/>
      <c r="O14" s="102"/>
      <c r="P14" s="103"/>
    </row>
    <row r="15" spans="1:16" ht="30" customHeight="1">
      <c r="A15" s="104"/>
      <c r="B15" s="92" t="s">
        <v>3963</v>
      </c>
      <c r="C15" s="92">
        <v>120</v>
      </c>
      <c r="D15" s="92" t="s">
        <v>3977</v>
      </c>
      <c r="E15" s="92" t="s">
        <v>3978</v>
      </c>
      <c r="F15" s="92" t="s">
        <v>3979</v>
      </c>
      <c r="G15" s="92" t="s">
        <v>3980</v>
      </c>
      <c r="H15" s="92" t="s">
        <v>3981</v>
      </c>
      <c r="I15" s="92" t="s">
        <v>3982</v>
      </c>
      <c r="J15" s="92" t="s">
        <v>3983</v>
      </c>
      <c r="K15" s="92" t="s">
        <v>3984</v>
      </c>
      <c r="L15" s="92" t="s">
        <v>3985</v>
      </c>
      <c r="M15" s="92" t="s">
        <v>3986</v>
      </c>
      <c r="N15" s="92" t="s">
        <v>3987</v>
      </c>
      <c r="O15" s="92" t="s">
        <v>3988</v>
      </c>
      <c r="P15" s="105" t="s">
        <v>3989</v>
      </c>
    </row>
    <row r="16" spans="1:16" ht="24.75" customHeight="1">
      <c r="A16" s="475" t="s">
        <v>3990</v>
      </c>
      <c r="B16" s="106">
        <v>120</v>
      </c>
      <c r="C16" s="107" t="s">
        <v>3964</v>
      </c>
      <c r="D16" s="107" t="s">
        <v>3965</v>
      </c>
      <c r="E16" s="107" t="s">
        <v>3966</v>
      </c>
      <c r="F16" s="107" t="s">
        <v>3967</v>
      </c>
      <c r="G16" s="107" t="s">
        <v>3968</v>
      </c>
      <c r="H16" s="107" t="s">
        <v>3991</v>
      </c>
      <c r="I16" s="107" t="s">
        <v>3992</v>
      </c>
      <c r="J16" s="107" t="s">
        <v>3993</v>
      </c>
      <c r="K16" s="107" t="s">
        <v>3994</v>
      </c>
      <c r="L16" s="107" t="s">
        <v>3995</v>
      </c>
      <c r="M16" s="107" t="s">
        <v>3996</v>
      </c>
      <c r="N16" s="107" t="s">
        <v>3997</v>
      </c>
      <c r="O16" s="107" t="s">
        <v>3998</v>
      </c>
      <c r="P16" s="108" t="s">
        <v>3999</v>
      </c>
    </row>
    <row r="17" spans="1:16" ht="24.75" customHeight="1">
      <c r="A17" s="475"/>
      <c r="B17" s="109" t="s">
        <v>3977</v>
      </c>
      <c r="C17" s="110" t="s">
        <v>3965</v>
      </c>
      <c r="D17" s="110" t="s">
        <v>3966</v>
      </c>
      <c r="E17" s="110" t="s">
        <v>3967</v>
      </c>
      <c r="F17" s="110" t="s">
        <v>3968</v>
      </c>
      <c r="G17" s="110" t="s">
        <v>4000</v>
      </c>
      <c r="H17" s="111" t="s">
        <v>4001</v>
      </c>
      <c r="I17" s="111" t="s">
        <v>4001</v>
      </c>
      <c r="J17" s="111" t="s">
        <v>4001</v>
      </c>
      <c r="K17" s="111" t="s">
        <v>4001</v>
      </c>
      <c r="L17" s="111" t="s">
        <v>4001</v>
      </c>
      <c r="M17" s="111" t="s">
        <v>4001</v>
      </c>
      <c r="N17" s="111" t="s">
        <v>4001</v>
      </c>
      <c r="O17" s="111" t="s">
        <v>4001</v>
      </c>
      <c r="P17" s="112" t="s">
        <v>4001</v>
      </c>
    </row>
    <row r="18" spans="1:16" ht="24.75" customHeight="1">
      <c r="A18" s="475"/>
      <c r="B18" s="109" t="s">
        <v>3978</v>
      </c>
      <c r="C18" s="113" t="s">
        <v>3966</v>
      </c>
      <c r="D18" s="113" t="s">
        <v>3967</v>
      </c>
      <c r="E18" s="113" t="s">
        <v>4002</v>
      </c>
      <c r="F18" s="114" t="s">
        <v>4000</v>
      </c>
      <c r="G18" s="114" t="s">
        <v>3992</v>
      </c>
      <c r="H18" s="115" t="s">
        <v>4001</v>
      </c>
      <c r="I18" s="115" t="s">
        <v>4001</v>
      </c>
      <c r="J18" s="115" t="s">
        <v>4001</v>
      </c>
      <c r="K18" s="115" t="s">
        <v>4001</v>
      </c>
      <c r="L18" s="115" t="s">
        <v>4001</v>
      </c>
      <c r="M18" s="115" t="s">
        <v>4001</v>
      </c>
      <c r="N18" s="115" t="s">
        <v>4001</v>
      </c>
      <c r="O18" s="115" t="s">
        <v>4001</v>
      </c>
      <c r="P18" s="116" t="s">
        <v>4001</v>
      </c>
    </row>
    <row r="19" spans="1:16" ht="24.75" customHeight="1">
      <c r="A19" s="475"/>
      <c r="B19" s="109" t="s">
        <v>3979</v>
      </c>
      <c r="C19" s="117" t="s">
        <v>3967</v>
      </c>
      <c r="D19" s="117" t="s">
        <v>3968</v>
      </c>
      <c r="E19" s="117" t="s">
        <v>4000</v>
      </c>
      <c r="F19" s="110" t="s">
        <v>3992</v>
      </c>
      <c r="G19" s="110" t="s">
        <v>3993</v>
      </c>
      <c r="H19" s="111" t="s">
        <v>4001</v>
      </c>
      <c r="I19" s="111" t="s">
        <v>4001</v>
      </c>
      <c r="J19" s="111" t="s">
        <v>4001</v>
      </c>
      <c r="K19" s="111" t="s">
        <v>4001</v>
      </c>
      <c r="L19" s="111" t="s">
        <v>4001</v>
      </c>
      <c r="M19" s="111" t="s">
        <v>4001</v>
      </c>
      <c r="N19" s="111" t="s">
        <v>4001</v>
      </c>
      <c r="O19" s="111" t="s">
        <v>4001</v>
      </c>
      <c r="P19" s="112" t="s">
        <v>4001</v>
      </c>
    </row>
    <row r="20" spans="1:16" ht="24.75" customHeight="1" thickBot="1">
      <c r="A20" s="118"/>
      <c r="B20" s="119" t="s">
        <v>3980</v>
      </c>
      <c r="C20" s="120" t="s">
        <v>3968</v>
      </c>
      <c r="D20" s="120" t="s">
        <v>4003</v>
      </c>
      <c r="E20" s="120" t="s">
        <v>3992</v>
      </c>
      <c r="F20" s="120" t="s">
        <v>3993</v>
      </c>
      <c r="G20" s="120" t="s">
        <v>3998</v>
      </c>
      <c r="H20" s="121" t="s">
        <v>4001</v>
      </c>
      <c r="I20" s="121" t="s">
        <v>4001</v>
      </c>
      <c r="J20" s="121" t="s">
        <v>4001</v>
      </c>
      <c r="K20" s="121" t="s">
        <v>4001</v>
      </c>
      <c r="L20" s="121" t="s">
        <v>4001</v>
      </c>
      <c r="M20" s="121" t="s">
        <v>4001</v>
      </c>
      <c r="N20" s="121" t="s">
        <v>4001</v>
      </c>
      <c r="O20" s="121" t="s">
        <v>4001</v>
      </c>
      <c r="P20" s="122" t="s">
        <v>4001</v>
      </c>
    </row>
    <row r="21" spans="1:16" ht="18.75" customHeight="1">
      <c r="C21" s="123"/>
      <c r="D21" s="123"/>
      <c r="E21" s="123"/>
      <c r="F21" s="123"/>
      <c r="G21" s="123"/>
    </row>
    <row r="22" spans="1:16" ht="18.75" customHeight="1">
      <c r="B22" s="124"/>
      <c r="C22" s="125"/>
      <c r="D22" s="125"/>
      <c r="E22" s="125"/>
      <c r="F22" s="126"/>
    </row>
    <row r="23" spans="1:16" ht="18.75" customHeight="1">
      <c r="B23" s="124"/>
      <c r="C23" s="125"/>
      <c r="D23" s="125"/>
      <c r="E23" s="125"/>
      <c r="F23" s="126"/>
    </row>
    <row r="24" spans="1:16" ht="18.75" customHeight="1">
      <c r="B24" s="127"/>
      <c r="C24" s="127"/>
      <c r="D24" s="127"/>
      <c r="E24" s="127"/>
      <c r="F24" s="127"/>
      <c r="G24" s="127"/>
      <c r="H24" s="127"/>
      <c r="I24" s="127"/>
    </row>
    <row r="25" spans="1:16" ht="18.75" customHeight="1">
      <c r="B25" s="124"/>
    </row>
    <row r="26" spans="1:16" ht="18.75" customHeight="1">
      <c r="B26" s="128"/>
    </row>
    <row r="27" spans="1:16" ht="18.75" customHeight="1">
      <c r="B27" s="128"/>
    </row>
    <row r="28" spans="1:16" ht="18.75" customHeight="1">
      <c r="B28" s="128"/>
    </row>
    <row r="29" spans="1:16" ht="18.75" customHeight="1">
      <c r="B29" s="128"/>
    </row>
    <row r="30" spans="1:16" ht="12.75" customHeight="1"/>
    <row r="31" spans="1:16" ht="21.75" customHeight="1"/>
    <row r="32" spans="1:16" ht="1.5" customHeight="1"/>
    <row r="33" ht="12.75" customHeight="1"/>
    <row r="34" ht="12.75" customHeight="1"/>
    <row r="35" ht="12.75" customHeight="1"/>
    <row r="37" ht="12.75" customHeight="1"/>
    <row r="38" ht="12.75" customHeight="1"/>
    <row r="40" ht="12.75" customHeight="1"/>
    <row r="41" ht="12.75" customHeight="1"/>
  </sheetData>
  <mergeCells count="1">
    <mergeCell ref="A16:A19"/>
  </mergeCells>
  <pageMargins left="0.59055118110236227" right="0" top="0.19685039370078741" bottom="0" header="0" footer="0"/>
  <pageSetup paperSize="9" scale="71"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53"/>
  <sheetViews>
    <sheetView view="pageBreakPreview" topLeftCell="A22" zoomScale="120" zoomScaleNormal="100" zoomScaleSheetLayoutView="120" workbookViewId="0">
      <selection activeCell="E70" sqref="E70:E71"/>
    </sheetView>
  </sheetViews>
  <sheetFormatPr defaultRowHeight="12.4"/>
  <cols>
    <col min="1" max="1" width="2.28515625" customWidth="1"/>
    <col min="2" max="2" width="30.5703125" customWidth="1"/>
    <col min="3" max="3" width="17.28515625" bestFit="1" customWidth="1"/>
    <col min="4" max="4" width="36.140625" customWidth="1"/>
    <col min="5" max="5" width="13.85546875" customWidth="1"/>
    <col min="6" max="6" width="25.85546875" bestFit="1" customWidth="1"/>
    <col min="7" max="7" width="9.28515625" bestFit="1" customWidth="1"/>
    <col min="8" max="8" width="32" bestFit="1" customWidth="1"/>
  </cols>
  <sheetData>
    <row r="1" spans="1:12" ht="21" customHeight="1"/>
    <row r="2" spans="1:12" ht="18.75" customHeight="1">
      <c r="B2" s="74"/>
      <c r="C2" s="74"/>
      <c r="D2" s="74"/>
    </row>
    <row r="3" spans="1:12" ht="17.25" customHeight="1">
      <c r="A3" s="73"/>
      <c r="B3" s="59"/>
      <c r="C3" s="58"/>
      <c r="D3" s="72"/>
      <c r="E3" s="71"/>
      <c r="F3" s="70"/>
      <c r="G3" s="70"/>
      <c r="H3" s="70"/>
    </row>
    <row r="4" spans="1:12" ht="17.25" customHeight="1">
      <c r="A4" s="61"/>
      <c r="B4" s="59"/>
      <c r="C4" s="68"/>
      <c r="D4" s="67"/>
      <c r="E4" s="66"/>
      <c r="F4" s="69"/>
      <c r="G4" s="69"/>
    </row>
    <row r="5" spans="1:12" ht="17.25" customHeight="1">
      <c r="A5" s="61"/>
      <c r="B5" s="59"/>
      <c r="C5" s="68"/>
      <c r="D5" s="67"/>
      <c r="E5" s="66"/>
      <c r="F5" s="65"/>
      <c r="G5" s="65"/>
    </row>
    <row r="6" spans="1:12" ht="17.25" customHeight="1">
      <c r="A6" s="61"/>
      <c r="B6" s="59"/>
      <c r="C6" s="68"/>
      <c r="D6" s="67"/>
      <c r="E6" s="66"/>
      <c r="F6" s="65"/>
      <c r="G6" s="65"/>
    </row>
    <row r="7" spans="1:12" ht="17.25" customHeight="1">
      <c r="A7" s="61"/>
      <c r="B7" s="57"/>
      <c r="C7" s="63"/>
      <c r="D7" s="63"/>
      <c r="E7" s="64"/>
      <c r="F7" s="60"/>
      <c r="G7" s="60"/>
    </row>
    <row r="8" spans="1:12" ht="17.25" customHeight="1">
      <c r="A8" s="61"/>
      <c r="B8" s="57"/>
      <c r="C8" s="63"/>
      <c r="D8" s="63"/>
      <c r="E8" s="64"/>
      <c r="F8" s="60"/>
      <c r="G8" s="60"/>
    </row>
    <row r="9" spans="1:12" ht="17.25" customHeight="1">
      <c r="A9" s="61"/>
      <c r="B9" s="57"/>
      <c r="C9" s="63"/>
      <c r="D9" s="63"/>
      <c r="E9" s="64"/>
      <c r="F9" s="60"/>
      <c r="G9" s="60"/>
    </row>
    <row r="10" spans="1:12" ht="17.25" customHeight="1">
      <c r="A10" s="61"/>
      <c r="B10" s="57"/>
      <c r="C10" s="63"/>
      <c r="D10" s="53"/>
      <c r="E10" s="60"/>
      <c r="F10" s="60"/>
      <c r="G10" s="60"/>
    </row>
    <row r="11" spans="1:12" ht="17.25" customHeight="1">
      <c r="A11" s="61"/>
      <c r="B11" s="57"/>
      <c r="C11" s="63"/>
      <c r="D11" s="53"/>
      <c r="E11" s="60"/>
      <c r="F11" s="60"/>
      <c r="G11" s="60"/>
    </row>
    <row r="12" spans="1:12" ht="17.25" customHeight="1">
      <c r="A12" s="61"/>
      <c r="B12" s="57"/>
      <c r="C12" s="63"/>
      <c r="D12" s="53"/>
      <c r="E12" s="60"/>
      <c r="F12" s="60"/>
      <c r="G12" s="60"/>
    </row>
    <row r="13" spans="1:12" ht="17.25" customHeight="1">
      <c r="A13" s="61"/>
      <c r="B13" s="62"/>
      <c r="C13" s="53"/>
      <c r="D13" s="53"/>
      <c r="E13" s="60"/>
      <c r="F13" s="60"/>
      <c r="G13" s="60"/>
    </row>
    <row r="14" spans="1:12" ht="17.25" customHeight="1">
      <c r="A14" s="61"/>
      <c r="B14" s="53"/>
      <c r="C14" s="53"/>
      <c r="D14" s="53"/>
      <c r="E14" s="60"/>
      <c r="F14" s="60"/>
      <c r="G14" s="60"/>
      <c r="H14" s="40"/>
      <c r="I14" s="40"/>
      <c r="J14" s="40"/>
      <c r="K14" s="40"/>
      <c r="L14" s="40"/>
    </row>
    <row r="15" spans="1:12" ht="17.25" customHeight="1">
      <c r="A15" s="61"/>
      <c r="B15" s="53"/>
      <c r="C15" s="53"/>
      <c r="D15" s="53"/>
      <c r="E15" s="60"/>
      <c r="F15" s="60"/>
      <c r="G15" s="60"/>
      <c r="H15" s="40"/>
      <c r="I15" s="40"/>
      <c r="J15" s="40"/>
      <c r="K15" s="40"/>
      <c r="L15" s="40"/>
    </row>
    <row r="16" spans="1:12" ht="17.25" customHeight="1">
      <c r="A16" s="61"/>
      <c r="B16" s="62"/>
      <c r="C16" s="53"/>
      <c r="D16" s="53"/>
      <c r="E16" s="60"/>
      <c r="F16" s="60"/>
      <c r="G16" s="60"/>
      <c r="H16" s="40"/>
      <c r="I16" s="40"/>
      <c r="J16" s="40"/>
      <c r="K16" s="40"/>
      <c r="L16" s="40"/>
    </row>
    <row r="17" spans="1:12" ht="17.25" customHeight="1">
      <c r="A17" s="61"/>
      <c r="B17" s="53"/>
      <c r="C17" s="53"/>
      <c r="D17" s="53"/>
      <c r="E17" s="60"/>
      <c r="F17" s="60"/>
      <c r="G17" s="60"/>
      <c r="H17" s="40"/>
      <c r="I17" s="40"/>
      <c r="J17" s="40"/>
      <c r="K17" s="40"/>
      <c r="L17" s="40"/>
    </row>
    <row r="18" spans="1:12" ht="17.25" customHeight="1">
      <c r="A18" s="61"/>
      <c r="B18" s="53"/>
      <c r="C18" s="53"/>
      <c r="D18" s="53"/>
      <c r="E18" s="60"/>
      <c r="F18" s="60"/>
      <c r="G18" s="60"/>
      <c r="H18" s="40"/>
      <c r="I18" s="40"/>
      <c r="J18" s="40"/>
      <c r="K18" s="40"/>
      <c r="L18" s="40"/>
    </row>
    <row r="19" spans="1:12" ht="17.25" customHeight="1">
      <c r="A19" s="61"/>
      <c r="B19" s="59"/>
      <c r="C19" s="58"/>
      <c r="D19" s="57"/>
      <c r="E19" s="60"/>
      <c r="F19" s="60"/>
      <c r="G19" s="60"/>
      <c r="H19" s="40"/>
      <c r="I19" s="40"/>
      <c r="J19" s="40"/>
      <c r="K19" s="40"/>
      <c r="L19" s="40"/>
    </row>
    <row r="20" spans="1:12" ht="17.25" customHeight="1">
      <c r="A20" s="61"/>
      <c r="B20" s="59"/>
      <c r="C20" s="59"/>
      <c r="D20" s="57"/>
      <c r="E20" s="60"/>
      <c r="F20" s="60"/>
      <c r="G20" s="60"/>
      <c r="H20" s="40"/>
      <c r="I20" s="40"/>
      <c r="J20" s="40"/>
      <c r="K20" s="40"/>
      <c r="L20" s="40"/>
    </row>
    <row r="21" spans="1:12" ht="17.25" customHeight="1">
      <c r="A21" s="61"/>
      <c r="B21" s="59"/>
      <c r="C21" s="59"/>
      <c r="D21" s="57"/>
      <c r="E21" s="60"/>
      <c r="F21" s="60"/>
      <c r="G21" s="60"/>
      <c r="H21" s="40"/>
      <c r="I21" s="40"/>
      <c r="J21" s="40"/>
      <c r="K21" s="40"/>
      <c r="L21" s="40"/>
    </row>
    <row r="22" spans="1:12" ht="17.25" customHeight="1">
      <c r="A22" s="52"/>
      <c r="B22" s="59"/>
      <c r="C22" s="58"/>
      <c r="D22" s="57"/>
      <c r="E22" s="55"/>
      <c r="F22" s="50"/>
      <c r="G22" s="51"/>
      <c r="H22" s="40"/>
      <c r="I22" s="40"/>
      <c r="J22" s="40"/>
      <c r="K22" s="40"/>
      <c r="L22" s="40"/>
    </row>
    <row r="23" spans="1:12" ht="17.25" customHeight="1">
      <c r="A23" s="52"/>
      <c r="B23" s="54"/>
      <c r="C23" s="54"/>
      <c r="D23" s="54"/>
      <c r="E23" s="56"/>
      <c r="F23" s="50"/>
      <c r="G23" s="51"/>
      <c r="H23" s="40"/>
      <c r="I23" s="40"/>
      <c r="J23" s="40"/>
      <c r="K23" s="40"/>
      <c r="L23" s="40"/>
    </row>
    <row r="24" spans="1:12" ht="17.25" customHeight="1">
      <c r="A24" s="52"/>
      <c r="B24" s="54"/>
      <c r="C24" s="54"/>
      <c r="D24" s="54"/>
      <c r="E24" s="55"/>
      <c r="F24" s="50"/>
      <c r="G24" s="51"/>
      <c r="H24" s="40"/>
      <c r="I24" s="40"/>
      <c r="J24" s="40"/>
      <c r="K24" s="40"/>
      <c r="L24" s="40"/>
    </row>
    <row r="25" spans="1:12" ht="17.25" customHeight="1">
      <c r="A25" s="52"/>
      <c r="B25" s="54"/>
      <c r="C25" s="54"/>
      <c r="D25" s="54"/>
      <c r="E25" s="55"/>
      <c r="F25" s="50"/>
      <c r="G25" s="51"/>
      <c r="H25" s="40"/>
      <c r="I25" s="40"/>
      <c r="J25" s="40"/>
      <c r="K25" s="40"/>
      <c r="L25" s="40"/>
    </row>
    <row r="26" spans="1:12" ht="17.25" customHeight="1">
      <c r="A26" s="52"/>
      <c r="B26" s="53"/>
      <c r="C26" s="53"/>
      <c r="D26" s="53"/>
      <c r="E26" s="55"/>
      <c r="F26" s="50"/>
      <c r="G26" s="51"/>
      <c r="H26" s="40"/>
      <c r="I26" s="40"/>
      <c r="J26" s="40"/>
      <c r="K26" s="40"/>
      <c r="L26" s="40"/>
    </row>
    <row r="27" spans="1:12" ht="17.25" customHeight="1">
      <c r="A27" s="49"/>
      <c r="B27" s="53"/>
      <c r="C27" s="53"/>
      <c r="D27" s="53"/>
      <c r="E27" s="49"/>
      <c r="F27" s="47"/>
      <c r="G27" s="47"/>
    </row>
    <row r="28" spans="1:12" ht="17.25" customHeight="1">
      <c r="A28" s="49"/>
      <c r="B28" s="53"/>
      <c r="C28" s="53"/>
      <c r="D28" s="53"/>
      <c r="E28" s="49"/>
    </row>
    <row r="29" spans="1:12" ht="17.25" customHeight="1">
      <c r="A29" s="49"/>
      <c r="B29" s="53"/>
      <c r="C29" s="53"/>
      <c r="D29" s="53"/>
      <c r="E29" s="49"/>
    </row>
    <row r="30" spans="1:12" ht="17.25" customHeight="1">
      <c r="B30" s="53"/>
      <c r="C30" s="53"/>
      <c r="D30" s="53"/>
    </row>
    <row r="31" spans="1:12" ht="17.25" customHeight="1">
      <c r="B31" s="54"/>
      <c r="C31" s="54"/>
      <c r="D31" s="54"/>
    </row>
    <row r="32" spans="1:12" ht="17.25" customHeight="1">
      <c r="B32" s="53"/>
      <c r="C32" s="53"/>
      <c r="D32" s="53"/>
    </row>
    <row r="33" spans="2:4" ht="17.25" customHeight="1">
      <c r="B33" s="53"/>
      <c r="C33" s="53"/>
      <c r="D33" s="53"/>
    </row>
    <row r="34" spans="2:4" ht="17.25" customHeight="1">
      <c r="B34" s="53"/>
      <c r="C34" s="53"/>
      <c r="D34" s="53"/>
    </row>
    <row r="35" spans="2:4" ht="17.25" customHeight="1">
      <c r="B35" s="53"/>
      <c r="C35" s="53"/>
      <c r="D35" s="53"/>
    </row>
    <row r="36" spans="2:4" ht="17.25" customHeight="1">
      <c r="B36" s="53"/>
      <c r="C36" s="53"/>
      <c r="D36" s="53"/>
    </row>
    <row r="37" spans="2:4" ht="17.25" customHeight="1">
      <c r="B37" s="53"/>
      <c r="C37" s="53"/>
      <c r="D37" s="53"/>
    </row>
    <row r="38" spans="2:4" ht="17.25" customHeight="1">
      <c r="B38" s="53"/>
      <c r="C38" s="53"/>
      <c r="D38" s="53"/>
    </row>
    <row r="39" spans="2:4" ht="17.25" customHeight="1">
      <c r="B39" s="53"/>
      <c r="C39" s="53"/>
      <c r="D39" s="53"/>
    </row>
    <row r="40" spans="2:4" ht="17.25" customHeight="1">
      <c r="B40" s="53"/>
      <c r="C40" s="53"/>
      <c r="D40" s="53"/>
    </row>
    <row r="41" spans="2:4" ht="17.25" customHeight="1">
      <c r="B41" s="53"/>
      <c r="C41" s="53"/>
      <c r="D41" s="53"/>
    </row>
    <row r="42" spans="2:4" ht="17.25" customHeight="1">
      <c r="B42" s="53"/>
      <c r="C42" s="53"/>
      <c r="D42" s="53"/>
    </row>
    <row r="43" spans="2:4" ht="17.25" customHeight="1">
      <c r="B43" s="53"/>
      <c r="C43" s="53"/>
      <c r="D43" s="53"/>
    </row>
    <row r="44" spans="2:4" ht="17.25" customHeight="1">
      <c r="B44" s="53"/>
      <c r="C44" s="53"/>
      <c r="D44" s="53"/>
    </row>
    <row r="45" spans="2:4" ht="17.25" customHeight="1">
      <c r="B45" s="53"/>
      <c r="C45" s="53"/>
      <c r="D45" s="53"/>
    </row>
    <row r="46" spans="2:4" ht="17.25" customHeight="1">
      <c r="B46" s="53"/>
      <c r="C46" s="53"/>
      <c r="D46" s="53"/>
    </row>
    <row r="47" spans="2:4" ht="17.25" customHeight="1">
      <c r="B47" s="53"/>
      <c r="C47" s="53"/>
      <c r="D47" s="53"/>
    </row>
    <row r="48" spans="2:4" ht="17.25" customHeight="1">
      <c r="B48" s="53"/>
      <c r="C48" s="53"/>
      <c r="D48" s="53"/>
    </row>
    <row r="49" spans="2:4" ht="17.25" customHeight="1">
      <c r="B49" s="53"/>
      <c r="C49" s="53"/>
      <c r="D49" s="53"/>
    </row>
    <row r="50" spans="2:4" ht="17.25" customHeight="1">
      <c r="B50" s="53"/>
      <c r="C50" s="53"/>
      <c r="D50" s="53"/>
    </row>
    <row r="51" spans="2:4" ht="17.25" customHeight="1">
      <c r="B51" s="53"/>
      <c r="C51" s="53"/>
      <c r="D51" s="53"/>
    </row>
    <row r="52" spans="2:4" ht="17.25" customHeight="1">
      <c r="B52" s="53"/>
      <c r="C52" s="53"/>
      <c r="D52" s="53"/>
    </row>
    <row r="53" spans="2:4" ht="12.95">
      <c r="B53" s="53" t="s">
        <v>4004</v>
      </c>
      <c r="C53" s="53" t="s">
        <v>4005</v>
      </c>
    </row>
  </sheetData>
  <pageMargins left="0.19685039370078741" right="0" top="0" bottom="0" header="0" footer="0"/>
  <pageSetup paperSize="9" scale="9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L62"/>
  <sheetViews>
    <sheetView view="pageBreakPreview" topLeftCell="A37" zoomScaleNormal="100" zoomScaleSheetLayoutView="100" workbookViewId="0">
      <selection activeCell="E70" sqref="E70:E71"/>
    </sheetView>
  </sheetViews>
  <sheetFormatPr defaultRowHeight="12.4"/>
  <cols>
    <col min="1" max="1" width="2.28515625" customWidth="1"/>
    <col min="2" max="2" width="34.85546875" customWidth="1"/>
    <col min="3" max="3" width="21.140625" customWidth="1"/>
    <col min="4" max="4" width="66.28515625" customWidth="1"/>
    <col min="5" max="5" width="13.85546875" customWidth="1"/>
    <col min="6" max="6" width="25.85546875" bestFit="1" customWidth="1"/>
    <col min="7" max="7" width="9.28515625" bestFit="1" customWidth="1"/>
    <col min="8" max="8" width="32" bestFit="1" customWidth="1"/>
  </cols>
  <sheetData>
    <row r="3" spans="1:12" ht="21" customHeight="1" thickBot="1"/>
    <row r="4" spans="1:12" ht="18.75" customHeight="1" thickBot="1">
      <c r="B4" s="214" t="s">
        <v>4006</v>
      </c>
      <c r="C4" s="215" t="s">
        <v>4007</v>
      </c>
      <c r="D4" s="216" t="s">
        <v>4008</v>
      </c>
    </row>
    <row r="5" spans="1:12" ht="19.5" customHeight="1">
      <c r="A5" s="73"/>
      <c r="B5" s="132" t="s">
        <v>4009</v>
      </c>
      <c r="C5" s="133" t="s">
        <v>4010</v>
      </c>
      <c r="D5" s="133" t="s">
        <v>4011</v>
      </c>
      <c r="E5" s="82"/>
      <c r="F5" s="70"/>
      <c r="G5" s="70"/>
      <c r="H5" s="70"/>
    </row>
    <row r="6" spans="1:12" ht="19.5" customHeight="1">
      <c r="A6" s="61"/>
      <c r="B6" s="132" t="s">
        <v>4012</v>
      </c>
      <c r="C6" s="133" t="s">
        <v>4013</v>
      </c>
      <c r="D6" s="133" t="s">
        <v>4014</v>
      </c>
      <c r="E6" s="56"/>
      <c r="F6" s="69"/>
      <c r="G6" s="69"/>
    </row>
    <row r="7" spans="1:12" ht="19.5" customHeight="1">
      <c r="A7" s="61"/>
      <c r="B7" s="134" t="s">
        <v>4015</v>
      </c>
      <c r="C7" s="135" t="s">
        <v>4010</v>
      </c>
      <c r="D7" s="136" t="s">
        <v>4016</v>
      </c>
      <c r="E7" s="56"/>
      <c r="F7" s="65"/>
      <c r="G7" s="65"/>
    </row>
    <row r="8" spans="1:12" ht="19.5" customHeight="1">
      <c r="A8" s="61"/>
      <c r="B8" s="134" t="s">
        <v>4017</v>
      </c>
      <c r="C8" s="135" t="s">
        <v>4018</v>
      </c>
      <c r="D8" s="136" t="s">
        <v>4016</v>
      </c>
      <c r="E8" s="56"/>
      <c r="F8" s="65"/>
      <c r="G8" s="65"/>
    </row>
    <row r="9" spans="1:12" ht="19.5" customHeight="1">
      <c r="A9" s="61"/>
      <c r="B9" s="134" t="s">
        <v>4019</v>
      </c>
      <c r="C9" s="135" t="s">
        <v>4010</v>
      </c>
      <c r="D9" s="133" t="s">
        <v>4020</v>
      </c>
      <c r="E9" s="64"/>
      <c r="F9" s="60"/>
      <c r="G9" s="60"/>
    </row>
    <row r="10" spans="1:12" ht="19.5" customHeight="1">
      <c r="A10" s="61"/>
      <c r="B10" s="77" t="s">
        <v>4021</v>
      </c>
      <c r="C10" s="81" t="s">
        <v>4010</v>
      </c>
      <c r="D10" s="81" t="s">
        <v>4020</v>
      </c>
      <c r="E10" s="64"/>
      <c r="F10" s="60"/>
      <c r="G10" s="60"/>
    </row>
    <row r="11" spans="1:12" ht="19.5" customHeight="1">
      <c r="A11" s="61"/>
      <c r="B11" s="77" t="s">
        <v>4022</v>
      </c>
      <c r="C11" s="81" t="s">
        <v>4010</v>
      </c>
      <c r="D11" s="81" t="s">
        <v>4023</v>
      </c>
      <c r="E11" s="64"/>
      <c r="F11" s="60"/>
      <c r="G11" s="60"/>
    </row>
    <row r="12" spans="1:12" ht="19.5" customHeight="1">
      <c r="A12" s="61"/>
      <c r="B12" s="77" t="s">
        <v>4024</v>
      </c>
      <c r="C12" s="81" t="s">
        <v>4010</v>
      </c>
      <c r="D12" s="81" t="s">
        <v>4025</v>
      </c>
      <c r="E12" s="60"/>
      <c r="F12" s="60"/>
      <c r="G12" s="60"/>
    </row>
    <row r="13" spans="1:12" ht="19.5" customHeight="1">
      <c r="A13" s="61"/>
      <c r="B13" s="77" t="s">
        <v>4026</v>
      </c>
      <c r="C13" s="81" t="s">
        <v>4010</v>
      </c>
      <c r="D13" s="75" t="s">
        <v>4020</v>
      </c>
      <c r="E13" s="60"/>
      <c r="F13" s="60"/>
      <c r="G13" s="60"/>
    </row>
    <row r="14" spans="1:12" ht="19.5" customHeight="1">
      <c r="A14" s="61"/>
      <c r="B14" s="77" t="s">
        <v>4027</v>
      </c>
      <c r="C14" s="81" t="s">
        <v>4028</v>
      </c>
      <c r="D14" s="75" t="s">
        <v>4023</v>
      </c>
      <c r="E14" s="60"/>
      <c r="F14" s="60"/>
      <c r="G14" s="60"/>
    </row>
    <row r="15" spans="1:12" ht="19.5" customHeight="1">
      <c r="A15" s="61"/>
      <c r="B15" s="77" t="s">
        <v>4029</v>
      </c>
      <c r="C15" s="81" t="s">
        <v>4010</v>
      </c>
      <c r="D15" s="75" t="s">
        <v>4020</v>
      </c>
      <c r="E15" s="60"/>
      <c r="F15" s="60"/>
      <c r="G15" s="60"/>
    </row>
    <row r="16" spans="1:12" ht="19.5" customHeight="1">
      <c r="A16" s="61"/>
      <c r="B16" s="77" t="s">
        <v>4030</v>
      </c>
      <c r="C16" s="81" t="s">
        <v>4010</v>
      </c>
      <c r="D16" s="75" t="s">
        <v>4020</v>
      </c>
      <c r="E16" s="60"/>
      <c r="F16" s="60"/>
      <c r="G16" s="60"/>
      <c r="H16" s="40"/>
      <c r="I16" s="40"/>
      <c r="J16" s="40"/>
      <c r="K16" s="40"/>
      <c r="L16" s="40"/>
    </row>
    <row r="17" spans="1:12" ht="19.5" customHeight="1">
      <c r="A17" s="61"/>
      <c r="B17" s="80" t="s">
        <v>4031</v>
      </c>
      <c r="C17" s="75" t="s">
        <v>4010</v>
      </c>
      <c r="D17" s="75" t="s">
        <v>4032</v>
      </c>
      <c r="E17" s="60"/>
      <c r="F17" s="60"/>
      <c r="G17" s="60"/>
      <c r="H17" s="40"/>
      <c r="I17" s="40"/>
      <c r="J17" s="40"/>
      <c r="K17" s="40"/>
      <c r="L17" s="40"/>
    </row>
    <row r="18" spans="1:12" ht="19.5" customHeight="1">
      <c r="A18" s="61"/>
      <c r="B18" s="75" t="s">
        <v>4033</v>
      </c>
      <c r="C18" s="75" t="s">
        <v>4010</v>
      </c>
      <c r="D18" s="75" t="s">
        <v>4023</v>
      </c>
      <c r="E18" s="60"/>
      <c r="F18" s="60"/>
      <c r="G18" s="60"/>
      <c r="H18" s="40"/>
      <c r="I18" s="40"/>
      <c r="J18" s="40"/>
      <c r="K18" s="40"/>
      <c r="L18" s="40"/>
    </row>
    <row r="19" spans="1:12" ht="19.5" customHeight="1">
      <c r="A19" s="61"/>
      <c r="B19" s="75" t="s">
        <v>4034</v>
      </c>
      <c r="C19" s="75" t="s">
        <v>4013</v>
      </c>
      <c r="D19" s="75" t="s">
        <v>4023</v>
      </c>
      <c r="E19" s="60"/>
      <c r="F19" s="60"/>
      <c r="G19" s="60"/>
      <c r="H19" s="40"/>
      <c r="I19" s="40"/>
      <c r="J19" s="40"/>
      <c r="K19" s="40"/>
      <c r="L19" s="40"/>
    </row>
    <row r="20" spans="1:12" ht="19.5" customHeight="1">
      <c r="A20" s="61"/>
      <c r="B20" s="80" t="s">
        <v>4035</v>
      </c>
      <c r="C20" s="75" t="s">
        <v>4010</v>
      </c>
      <c r="D20" s="75" t="s">
        <v>4020</v>
      </c>
      <c r="E20" s="60"/>
      <c r="F20" s="60"/>
      <c r="G20" s="60"/>
      <c r="H20" s="40"/>
      <c r="I20" s="40"/>
      <c r="J20" s="40"/>
      <c r="K20" s="40"/>
      <c r="L20" s="40"/>
    </row>
    <row r="21" spans="1:12" ht="19.5" customHeight="1">
      <c r="A21" s="61"/>
      <c r="B21" s="75" t="s">
        <v>4036</v>
      </c>
      <c r="C21" s="75" t="s">
        <v>4028</v>
      </c>
      <c r="D21" s="75" t="s">
        <v>4023</v>
      </c>
      <c r="E21" s="60"/>
      <c r="F21" s="60"/>
      <c r="G21" s="60"/>
      <c r="H21" s="40"/>
      <c r="I21" s="40"/>
      <c r="J21" s="40"/>
      <c r="K21" s="40"/>
      <c r="L21" s="40"/>
    </row>
    <row r="22" spans="1:12" ht="19.5" customHeight="1">
      <c r="A22" s="61"/>
      <c r="B22" s="75" t="s">
        <v>4037</v>
      </c>
      <c r="C22" s="75" t="s">
        <v>4013</v>
      </c>
      <c r="D22" s="75" t="s">
        <v>4023</v>
      </c>
      <c r="E22" s="60"/>
      <c r="F22" s="60"/>
      <c r="G22" s="60"/>
      <c r="H22" s="40"/>
      <c r="I22" s="40"/>
      <c r="J22" s="40"/>
      <c r="K22" s="40"/>
      <c r="L22" s="40"/>
    </row>
    <row r="23" spans="1:12" ht="19.5" customHeight="1">
      <c r="A23" s="61"/>
      <c r="B23" s="75" t="s">
        <v>4038</v>
      </c>
      <c r="C23" s="75" t="s">
        <v>4039</v>
      </c>
      <c r="D23" s="133" t="s">
        <v>4011</v>
      </c>
      <c r="E23" s="60"/>
      <c r="F23" s="60"/>
      <c r="G23" s="60"/>
      <c r="H23" s="40"/>
      <c r="I23" s="40"/>
      <c r="J23" s="40"/>
      <c r="K23" s="40"/>
      <c r="L23" s="40"/>
    </row>
    <row r="24" spans="1:12" ht="19.5" customHeight="1">
      <c r="A24" s="52"/>
      <c r="B24" s="79" t="s">
        <v>4040</v>
      </c>
      <c r="C24" s="78" t="s">
        <v>4041</v>
      </c>
      <c r="D24" s="133" t="s">
        <v>4011</v>
      </c>
      <c r="E24" s="55"/>
      <c r="F24" s="50"/>
      <c r="G24" s="51"/>
      <c r="H24" s="40"/>
      <c r="I24" s="40"/>
      <c r="J24" s="40"/>
      <c r="K24" s="40"/>
      <c r="L24" s="40"/>
    </row>
    <row r="25" spans="1:12" ht="19.5" customHeight="1">
      <c r="A25" s="52"/>
      <c r="B25" s="79" t="s">
        <v>4042</v>
      </c>
      <c r="C25" s="79" t="s">
        <v>4043</v>
      </c>
      <c r="D25" s="133" t="s">
        <v>4011</v>
      </c>
      <c r="E25" s="56"/>
      <c r="F25" s="50"/>
      <c r="G25" s="51"/>
      <c r="H25" s="40"/>
      <c r="I25" s="40"/>
      <c r="J25" s="40"/>
      <c r="K25" s="40"/>
      <c r="L25" s="40"/>
    </row>
    <row r="26" spans="1:12" ht="19.5" customHeight="1">
      <c r="A26" s="52"/>
      <c r="B26" s="79" t="s">
        <v>4044</v>
      </c>
      <c r="C26" s="79" t="s">
        <v>4018</v>
      </c>
      <c r="D26" s="133" t="s">
        <v>4011</v>
      </c>
      <c r="E26" s="55"/>
      <c r="F26" s="50"/>
      <c r="G26" s="51"/>
      <c r="H26" s="40"/>
      <c r="I26" s="40"/>
      <c r="J26" s="40"/>
      <c r="K26" s="40"/>
      <c r="L26" s="40"/>
    </row>
    <row r="27" spans="1:12" ht="19.5" customHeight="1">
      <c r="A27" s="52"/>
      <c r="B27" s="79" t="s">
        <v>4045</v>
      </c>
      <c r="C27" s="79" t="s">
        <v>4018</v>
      </c>
      <c r="D27" s="133" t="s">
        <v>4011</v>
      </c>
      <c r="E27" s="55"/>
      <c r="F27" s="50"/>
      <c r="G27" s="51"/>
      <c r="H27" s="40"/>
      <c r="I27" s="40"/>
      <c r="J27" s="40"/>
      <c r="K27" s="40"/>
      <c r="L27" s="40"/>
    </row>
    <row r="28" spans="1:12" ht="19.5" customHeight="1">
      <c r="A28" s="52"/>
      <c r="B28" s="79" t="s">
        <v>4046</v>
      </c>
      <c r="C28" s="78" t="s">
        <v>4043</v>
      </c>
      <c r="D28" s="133" t="s">
        <v>4011</v>
      </c>
      <c r="E28" s="55"/>
      <c r="F28" s="50"/>
      <c r="G28" s="51"/>
      <c r="H28" s="40"/>
      <c r="I28" s="40"/>
      <c r="J28" s="40"/>
      <c r="K28" s="40"/>
      <c r="L28" s="40"/>
    </row>
    <row r="29" spans="1:12" ht="19.5" customHeight="1">
      <c r="A29" s="49"/>
      <c r="B29" s="76" t="s">
        <v>4047</v>
      </c>
      <c r="C29" s="76" t="s">
        <v>4048</v>
      </c>
      <c r="D29" s="133" t="s">
        <v>4011</v>
      </c>
      <c r="E29" s="49"/>
      <c r="F29" s="47"/>
      <c r="G29" s="47"/>
    </row>
    <row r="30" spans="1:12" ht="19.5" customHeight="1">
      <c r="A30" s="49"/>
      <c r="B30" s="76" t="s">
        <v>4049</v>
      </c>
      <c r="C30" s="76" t="s">
        <v>4039</v>
      </c>
      <c r="D30" s="133" t="s">
        <v>4011</v>
      </c>
      <c r="E30" s="49"/>
    </row>
    <row r="31" spans="1:12" ht="19.5" customHeight="1">
      <c r="A31" s="49"/>
      <c r="B31" s="76" t="s">
        <v>4050</v>
      </c>
      <c r="C31" s="76" t="s">
        <v>4010</v>
      </c>
      <c r="D31" s="137" t="s">
        <v>4020</v>
      </c>
      <c r="E31" s="49"/>
    </row>
    <row r="32" spans="1:12" ht="19.5" customHeight="1">
      <c r="B32" s="75" t="s">
        <v>4051</v>
      </c>
      <c r="C32" s="75" t="s">
        <v>4010</v>
      </c>
      <c r="D32" s="138" t="s">
        <v>4052</v>
      </c>
    </row>
    <row r="33" spans="2:4" ht="19.5" customHeight="1">
      <c r="B33" s="75" t="s">
        <v>4053</v>
      </c>
      <c r="C33" s="75" t="s">
        <v>4054</v>
      </c>
      <c r="D33" s="133" t="s">
        <v>4011</v>
      </c>
    </row>
    <row r="34" spans="2:4" ht="19.5" customHeight="1">
      <c r="B34" s="75" t="s">
        <v>4055</v>
      </c>
      <c r="C34" s="75" t="s">
        <v>4043</v>
      </c>
      <c r="D34" s="133" t="s">
        <v>4011</v>
      </c>
    </row>
    <row r="35" spans="2:4" ht="19.5" customHeight="1">
      <c r="B35" s="75" t="s">
        <v>4056</v>
      </c>
      <c r="C35" s="75" t="s">
        <v>4039</v>
      </c>
      <c r="D35" s="133" t="s">
        <v>4011</v>
      </c>
    </row>
    <row r="36" spans="2:4" ht="19.5" customHeight="1">
      <c r="B36" s="75" t="s">
        <v>4057</v>
      </c>
      <c r="C36" s="75" t="s">
        <v>4010</v>
      </c>
      <c r="D36" s="138" t="s">
        <v>4058</v>
      </c>
    </row>
    <row r="37" spans="2:4" ht="19.5" customHeight="1">
      <c r="B37" s="76" t="s">
        <v>4059</v>
      </c>
      <c r="C37" s="76" t="s">
        <v>4010</v>
      </c>
      <c r="D37" s="137" t="s">
        <v>4060</v>
      </c>
    </row>
    <row r="38" spans="2:4" ht="19.5" customHeight="1">
      <c r="B38" s="75" t="s">
        <v>4061</v>
      </c>
      <c r="C38" s="75" t="s">
        <v>4010</v>
      </c>
      <c r="D38" s="138" t="s">
        <v>4062</v>
      </c>
    </row>
    <row r="39" spans="2:4" ht="19.5" customHeight="1">
      <c r="B39" s="75" t="s">
        <v>4063</v>
      </c>
      <c r="C39" s="75" t="s">
        <v>4010</v>
      </c>
      <c r="D39" s="138" t="s">
        <v>4062</v>
      </c>
    </row>
    <row r="40" spans="2:4" ht="19.5" customHeight="1">
      <c r="B40" s="75" t="s">
        <v>4064</v>
      </c>
      <c r="C40" s="75" t="s">
        <v>4010</v>
      </c>
      <c r="D40" s="138" t="s">
        <v>4062</v>
      </c>
    </row>
    <row r="41" spans="2:4" ht="19.5" customHeight="1">
      <c r="B41" s="75" t="s">
        <v>4065</v>
      </c>
      <c r="C41" s="75" t="s">
        <v>4028</v>
      </c>
      <c r="D41" s="138" t="s">
        <v>4032</v>
      </c>
    </row>
    <row r="42" spans="2:4" ht="19.5" customHeight="1">
      <c r="B42" s="75" t="s">
        <v>4066</v>
      </c>
      <c r="C42" s="75" t="s">
        <v>4028</v>
      </c>
      <c r="D42" s="138" t="s">
        <v>4060</v>
      </c>
    </row>
    <row r="43" spans="2:4" ht="19.5" customHeight="1">
      <c r="B43" s="75" t="s">
        <v>4067</v>
      </c>
      <c r="C43" s="75" t="s">
        <v>4068</v>
      </c>
      <c r="D43" s="133" t="s">
        <v>4011</v>
      </c>
    </row>
    <row r="44" spans="2:4" ht="19.5" customHeight="1">
      <c r="B44" s="75" t="s">
        <v>4069</v>
      </c>
      <c r="C44" s="75" t="s">
        <v>4041</v>
      </c>
      <c r="D44" s="133" t="s">
        <v>4011</v>
      </c>
    </row>
    <row r="45" spans="2:4" ht="19.5" customHeight="1">
      <c r="B45" s="75" t="s">
        <v>4070</v>
      </c>
      <c r="C45" s="75" t="s">
        <v>4010</v>
      </c>
      <c r="D45" s="138" t="s">
        <v>4071</v>
      </c>
    </row>
    <row r="46" spans="2:4" ht="19.5" customHeight="1">
      <c r="B46" s="75" t="s">
        <v>4072</v>
      </c>
      <c r="C46" s="75" t="s">
        <v>4010</v>
      </c>
      <c r="D46" s="133" t="s">
        <v>4011</v>
      </c>
    </row>
    <row r="47" spans="2:4" ht="19.5" customHeight="1">
      <c r="B47" s="75" t="s">
        <v>4073</v>
      </c>
      <c r="C47" s="75" t="s">
        <v>4018</v>
      </c>
      <c r="D47" s="133" t="s">
        <v>4011</v>
      </c>
    </row>
    <row r="48" spans="2:4" ht="19.5" customHeight="1">
      <c r="B48" s="75" t="s">
        <v>4074</v>
      </c>
      <c r="C48" s="75" t="s">
        <v>4041</v>
      </c>
      <c r="D48" s="133" t="s">
        <v>4011</v>
      </c>
    </row>
    <row r="49" spans="2:4" ht="19.5" customHeight="1">
      <c r="B49" s="75" t="s">
        <v>4075</v>
      </c>
      <c r="C49" s="75" t="s">
        <v>4068</v>
      </c>
      <c r="D49" s="133" t="s">
        <v>4011</v>
      </c>
    </row>
    <row r="50" spans="2:4" ht="19.5" customHeight="1">
      <c r="B50" s="75" t="s">
        <v>4076</v>
      </c>
      <c r="C50" s="75" t="s">
        <v>4010</v>
      </c>
      <c r="D50" s="138" t="s">
        <v>4077</v>
      </c>
    </row>
    <row r="51" spans="2:4" ht="19.5" customHeight="1">
      <c r="B51" s="75" t="s">
        <v>4078</v>
      </c>
      <c r="C51" s="75" t="s">
        <v>4010</v>
      </c>
      <c r="D51" s="133" t="s">
        <v>4011</v>
      </c>
    </row>
    <row r="52" spans="2:4" ht="19.5" customHeight="1">
      <c r="B52" s="75" t="s">
        <v>4079</v>
      </c>
      <c r="C52" s="75" t="s">
        <v>4010</v>
      </c>
      <c r="D52" s="75" t="s">
        <v>4080</v>
      </c>
    </row>
    <row r="53" spans="2:4" ht="19.5" customHeight="1">
      <c r="B53" s="75" t="s">
        <v>4081</v>
      </c>
      <c r="C53" s="75" t="s">
        <v>4010</v>
      </c>
      <c r="D53" s="75" t="s">
        <v>4062</v>
      </c>
    </row>
    <row r="54" spans="2:4" ht="19.5" customHeight="1">
      <c r="B54" s="75" t="s">
        <v>4082</v>
      </c>
      <c r="C54" s="75" t="s">
        <v>4010</v>
      </c>
      <c r="D54" s="75" t="s">
        <v>4020</v>
      </c>
    </row>
    <row r="55" spans="2:4" ht="19.5" customHeight="1">
      <c r="B55" s="75" t="s">
        <v>4083</v>
      </c>
      <c r="C55" s="75" t="s">
        <v>4010</v>
      </c>
      <c r="D55" s="75" t="s">
        <v>4020</v>
      </c>
    </row>
    <row r="56" spans="2:4" ht="19.5" customHeight="1">
      <c r="B56" s="75" t="s">
        <v>4084</v>
      </c>
      <c r="C56" s="75" t="s">
        <v>4010</v>
      </c>
      <c r="D56" s="75" t="s">
        <v>4058</v>
      </c>
    </row>
    <row r="57" spans="2:4" ht="18" customHeight="1">
      <c r="B57" s="75" t="s">
        <v>4085</v>
      </c>
      <c r="C57" s="75" t="s">
        <v>4010</v>
      </c>
      <c r="D57" s="75" t="s">
        <v>4077</v>
      </c>
    </row>
    <row r="58" spans="2:4" ht="12.95">
      <c r="B58" s="83" t="s">
        <v>4086</v>
      </c>
      <c r="C58" s="83" t="s">
        <v>4010</v>
      </c>
      <c r="D58" s="83" t="s">
        <v>4077</v>
      </c>
    </row>
    <row r="59" spans="2:4" ht="12.95">
      <c r="B59" s="83" t="s">
        <v>4087</v>
      </c>
      <c r="C59" s="83" t="s">
        <v>4041</v>
      </c>
      <c r="D59" s="83" t="s">
        <v>4011</v>
      </c>
    </row>
    <row r="60" spans="2:4" ht="13.9">
      <c r="B60" s="217" t="s">
        <v>4088</v>
      </c>
      <c r="C60" s="217"/>
      <c r="D60" s="217"/>
    </row>
    <row r="61" spans="2:4" ht="12.95">
      <c r="B61" s="53"/>
      <c r="C61" s="53"/>
    </row>
    <row r="62" spans="2:4" ht="12.95">
      <c r="B62" s="53" t="s">
        <v>4089</v>
      </c>
      <c r="C62" s="53" t="s">
        <v>4005</v>
      </c>
    </row>
  </sheetData>
  <pageMargins left="0.78740157480314965" right="0" top="0" bottom="0" header="0" footer="0"/>
  <pageSetup paperSize="9" scale="68"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4:N73"/>
  <sheetViews>
    <sheetView view="pageBreakPreview" zoomScale="75" zoomScaleNormal="100" zoomScaleSheetLayoutView="75" workbookViewId="0">
      <selection activeCell="E70" sqref="E70:E71"/>
    </sheetView>
  </sheetViews>
  <sheetFormatPr defaultRowHeight="12.4"/>
  <cols>
    <col min="1" max="1" width="1.7109375" customWidth="1"/>
    <col min="2" max="2" width="19" bestFit="1" customWidth="1"/>
    <col min="3" max="3" width="17.85546875" bestFit="1" customWidth="1"/>
    <col min="4" max="4" width="11.7109375" customWidth="1"/>
    <col min="5" max="5" width="9.28515625" bestFit="1" customWidth="1"/>
    <col min="6" max="6" width="6.5703125" customWidth="1"/>
    <col min="7" max="7" width="19" bestFit="1" customWidth="1"/>
    <col min="8" max="8" width="14" customWidth="1"/>
    <col min="9" max="9" width="10.5703125" bestFit="1" customWidth="1"/>
    <col min="10" max="10" width="9.42578125" bestFit="1" customWidth="1"/>
  </cols>
  <sheetData>
    <row r="4" spans="1:10" ht="21" customHeight="1">
      <c r="B4" s="479" t="s">
        <v>4090</v>
      </c>
      <c r="C4" s="480" t="s">
        <v>4091</v>
      </c>
      <c r="D4" s="481" t="s">
        <v>4092</v>
      </c>
      <c r="E4" s="481" t="s">
        <v>4093</v>
      </c>
      <c r="G4" s="483" t="s">
        <v>4094</v>
      </c>
      <c r="H4" s="478" t="s">
        <v>4091</v>
      </c>
      <c r="I4" s="476" t="s">
        <v>4092</v>
      </c>
      <c r="J4" s="476" t="s">
        <v>4093</v>
      </c>
    </row>
    <row r="5" spans="1:10" ht="18.75" customHeight="1">
      <c r="B5" s="480"/>
      <c r="C5" s="480"/>
      <c r="D5" s="482"/>
      <c r="E5" s="482"/>
      <c r="G5" s="478"/>
      <c r="H5" s="478"/>
      <c r="I5" s="477"/>
      <c r="J5" s="477"/>
    </row>
    <row r="6" spans="1:10" ht="17.25" customHeight="1">
      <c r="A6" s="73"/>
      <c r="B6" s="129" t="s">
        <v>417</v>
      </c>
      <c r="C6" s="129" t="s">
        <v>4095</v>
      </c>
      <c r="D6" s="129" t="s">
        <v>4096</v>
      </c>
      <c r="E6" s="129" t="s">
        <v>4097</v>
      </c>
      <c r="F6" s="82"/>
      <c r="G6" s="130" t="s">
        <v>72</v>
      </c>
      <c r="H6" s="130" t="s">
        <v>4098</v>
      </c>
      <c r="I6" s="130" t="s">
        <v>4096</v>
      </c>
      <c r="J6" s="130" t="s">
        <v>4097</v>
      </c>
    </row>
    <row r="7" spans="1:10" ht="17.25" customHeight="1">
      <c r="A7" s="61"/>
      <c r="B7" s="129" t="s">
        <v>417</v>
      </c>
      <c r="C7" s="129" t="s">
        <v>425</v>
      </c>
      <c r="D7" s="129" t="s">
        <v>4099</v>
      </c>
      <c r="E7" s="129" t="s">
        <v>4100</v>
      </c>
      <c r="F7" s="56"/>
      <c r="G7" s="130" t="s">
        <v>4101</v>
      </c>
      <c r="H7" s="130" t="s">
        <v>4102</v>
      </c>
      <c r="I7" s="130" t="s">
        <v>4103</v>
      </c>
      <c r="J7" s="130" t="s">
        <v>4104</v>
      </c>
    </row>
    <row r="8" spans="1:10" ht="17.25" customHeight="1">
      <c r="A8" s="61"/>
      <c r="B8" s="129" t="s">
        <v>4105</v>
      </c>
      <c r="C8" s="129" t="s">
        <v>426</v>
      </c>
      <c r="D8" s="129" t="s">
        <v>4106</v>
      </c>
      <c r="E8" s="129" t="s">
        <v>4100</v>
      </c>
      <c r="F8" s="56"/>
      <c r="G8" s="130" t="s">
        <v>4107</v>
      </c>
      <c r="H8" s="130" t="s">
        <v>4108</v>
      </c>
      <c r="I8" s="130" t="s">
        <v>4097</v>
      </c>
      <c r="J8" s="130" t="s">
        <v>4103</v>
      </c>
    </row>
    <row r="9" spans="1:10" ht="17.25" customHeight="1">
      <c r="A9" s="61"/>
      <c r="B9" s="129" t="s">
        <v>4109</v>
      </c>
      <c r="C9" s="129" t="s">
        <v>4110</v>
      </c>
      <c r="D9" s="129" t="s">
        <v>4099</v>
      </c>
      <c r="E9" s="129" t="s">
        <v>4100</v>
      </c>
      <c r="F9" s="56"/>
      <c r="G9" s="130" t="s">
        <v>4111</v>
      </c>
      <c r="H9" s="130" t="s">
        <v>4112</v>
      </c>
      <c r="I9" s="130" t="s">
        <v>4097</v>
      </c>
      <c r="J9" s="130" t="s">
        <v>4103</v>
      </c>
    </row>
    <row r="10" spans="1:10" ht="17.25" customHeight="1">
      <c r="A10" s="61"/>
      <c r="B10" s="129" t="s">
        <v>4113</v>
      </c>
      <c r="C10" s="129" t="s">
        <v>430</v>
      </c>
      <c r="D10" s="129" t="s">
        <v>4099</v>
      </c>
      <c r="E10" s="129" t="s">
        <v>4100</v>
      </c>
      <c r="F10" s="64"/>
      <c r="G10" s="130" t="s">
        <v>4114</v>
      </c>
      <c r="H10" s="130" t="s">
        <v>4115</v>
      </c>
      <c r="I10" s="130" t="s">
        <v>4103</v>
      </c>
      <c r="J10" s="130" t="s">
        <v>4104</v>
      </c>
    </row>
    <row r="11" spans="1:10" ht="17.25" customHeight="1">
      <c r="A11" s="61"/>
      <c r="B11" s="129" t="s">
        <v>4116</v>
      </c>
      <c r="C11" s="129" t="s">
        <v>4117</v>
      </c>
      <c r="D11" s="129" t="s">
        <v>4099</v>
      </c>
      <c r="E11" s="129" t="s">
        <v>4100</v>
      </c>
      <c r="F11" s="64"/>
      <c r="G11" s="130" t="s">
        <v>4118</v>
      </c>
      <c r="H11" s="130" t="s">
        <v>4119</v>
      </c>
      <c r="I11" s="130" t="s">
        <v>4097</v>
      </c>
      <c r="J11" s="130" t="s">
        <v>4103</v>
      </c>
    </row>
    <row r="12" spans="1:10" ht="17.25" customHeight="1">
      <c r="A12" s="61"/>
      <c r="B12" s="129" t="s">
        <v>4120</v>
      </c>
      <c r="C12" s="129" t="s">
        <v>433</v>
      </c>
      <c r="D12" s="129" t="s">
        <v>4099</v>
      </c>
      <c r="E12" s="129" t="s">
        <v>4100</v>
      </c>
      <c r="F12" s="64"/>
      <c r="G12" s="130" t="s">
        <v>4121</v>
      </c>
      <c r="H12" s="130" t="s">
        <v>4122</v>
      </c>
      <c r="I12" s="130" t="s">
        <v>4097</v>
      </c>
      <c r="J12" s="130" t="s">
        <v>4103</v>
      </c>
    </row>
    <row r="13" spans="1:10" ht="17.25" customHeight="1">
      <c r="A13" s="61"/>
      <c r="B13" s="129" t="s">
        <v>4123</v>
      </c>
      <c r="C13" s="129" t="s">
        <v>434</v>
      </c>
      <c r="D13" s="129" t="s">
        <v>4099</v>
      </c>
      <c r="E13" s="129" t="s">
        <v>4100</v>
      </c>
      <c r="F13" s="60"/>
      <c r="G13" s="130" t="s">
        <v>4124</v>
      </c>
      <c r="H13" s="130" t="s">
        <v>4125</v>
      </c>
      <c r="I13" s="130" t="s">
        <v>4103</v>
      </c>
      <c r="J13" s="130" t="s">
        <v>4104</v>
      </c>
    </row>
    <row r="14" spans="1:10" ht="17.25" customHeight="1">
      <c r="A14" s="61"/>
      <c r="B14" s="129" t="s">
        <v>4126</v>
      </c>
      <c r="C14" s="129" t="s">
        <v>435</v>
      </c>
      <c r="D14" s="129" t="s">
        <v>4096</v>
      </c>
      <c r="E14" s="129" t="s">
        <v>4097</v>
      </c>
      <c r="F14" s="60"/>
      <c r="G14" s="130" t="s">
        <v>4127</v>
      </c>
      <c r="H14" s="130" t="s">
        <v>4128</v>
      </c>
      <c r="I14" s="130" t="s">
        <v>4097</v>
      </c>
      <c r="J14" s="130" t="s">
        <v>4103</v>
      </c>
    </row>
    <row r="15" spans="1:10" ht="17.25" customHeight="1">
      <c r="A15" s="61"/>
      <c r="B15" s="129" t="s">
        <v>4129</v>
      </c>
      <c r="C15" s="129" t="s">
        <v>4130</v>
      </c>
      <c r="D15" s="129" t="s">
        <v>4096</v>
      </c>
      <c r="E15" s="129" t="s">
        <v>4097</v>
      </c>
      <c r="F15" s="60"/>
      <c r="G15" s="130" t="s">
        <v>4131</v>
      </c>
      <c r="H15" s="130" t="s">
        <v>4132</v>
      </c>
      <c r="I15" s="130" t="s">
        <v>4097</v>
      </c>
      <c r="J15" s="130" t="s">
        <v>4103</v>
      </c>
    </row>
    <row r="16" spans="1:10" ht="17.25" customHeight="1">
      <c r="A16" s="61"/>
      <c r="B16" s="129" t="s">
        <v>4133</v>
      </c>
      <c r="C16" s="129" t="s">
        <v>438</v>
      </c>
      <c r="D16" s="129" t="s">
        <v>4096</v>
      </c>
      <c r="E16" s="129" t="s">
        <v>4097</v>
      </c>
      <c r="F16" s="60"/>
      <c r="G16" s="130" t="s">
        <v>4134</v>
      </c>
      <c r="H16" s="130" t="s">
        <v>4135</v>
      </c>
      <c r="I16" s="130" t="s">
        <v>4097</v>
      </c>
      <c r="J16" s="130" t="s">
        <v>4103</v>
      </c>
    </row>
    <row r="17" spans="1:14" ht="17.25" customHeight="1">
      <c r="A17" s="61"/>
      <c r="B17" s="129" t="s">
        <v>4136</v>
      </c>
      <c r="C17" s="129" t="s">
        <v>440</v>
      </c>
      <c r="D17" s="129" t="s">
        <v>4099</v>
      </c>
      <c r="E17" s="129" t="s">
        <v>4100</v>
      </c>
      <c r="F17" s="60"/>
      <c r="G17" s="130" t="s">
        <v>4137</v>
      </c>
      <c r="H17" s="130" t="s">
        <v>4138</v>
      </c>
      <c r="I17" s="130" t="s">
        <v>4097</v>
      </c>
      <c r="J17" s="130" t="s">
        <v>4103</v>
      </c>
      <c r="K17" s="40"/>
      <c r="L17" s="40"/>
      <c r="M17" s="40"/>
      <c r="N17" s="40"/>
    </row>
    <row r="18" spans="1:14" ht="17.25" customHeight="1">
      <c r="A18" s="61"/>
      <c r="B18" s="129" t="s">
        <v>4139</v>
      </c>
      <c r="C18" s="129" t="s">
        <v>441</v>
      </c>
      <c r="D18" s="129" t="s">
        <v>4099</v>
      </c>
      <c r="E18" s="129" t="s">
        <v>4100</v>
      </c>
      <c r="F18" s="60"/>
      <c r="G18" s="130" t="s">
        <v>4140</v>
      </c>
      <c r="H18" s="130" t="s">
        <v>4141</v>
      </c>
      <c r="I18" s="130" t="s">
        <v>4097</v>
      </c>
      <c r="J18" s="130" t="s">
        <v>4103</v>
      </c>
      <c r="K18" s="40"/>
      <c r="L18" s="40"/>
      <c r="M18" s="40"/>
      <c r="N18" s="40"/>
    </row>
    <row r="19" spans="1:14" ht="17.25" customHeight="1">
      <c r="A19" s="61"/>
      <c r="B19" s="129" t="s">
        <v>4142</v>
      </c>
      <c r="C19" s="129" t="s">
        <v>442</v>
      </c>
      <c r="D19" s="129" t="s">
        <v>4096</v>
      </c>
      <c r="E19" s="129" t="s">
        <v>4097</v>
      </c>
      <c r="F19" s="60"/>
      <c r="G19" s="130" t="s">
        <v>4143</v>
      </c>
      <c r="H19" s="130" t="s">
        <v>4144</v>
      </c>
      <c r="I19" s="130" t="s">
        <v>4097</v>
      </c>
      <c r="J19" s="130" t="s">
        <v>4103</v>
      </c>
      <c r="K19" s="40"/>
      <c r="L19" s="40"/>
      <c r="M19" s="40"/>
      <c r="N19" s="40"/>
    </row>
    <row r="20" spans="1:14" ht="17.25" customHeight="1">
      <c r="A20" s="61"/>
      <c r="B20" s="129" t="s">
        <v>4145</v>
      </c>
      <c r="C20" s="129" t="s">
        <v>443</v>
      </c>
      <c r="D20" s="129" t="s">
        <v>4099</v>
      </c>
      <c r="E20" s="129" t="s">
        <v>4100</v>
      </c>
      <c r="F20" s="60"/>
      <c r="G20" s="130" t="s">
        <v>4146</v>
      </c>
      <c r="H20" s="130" t="s">
        <v>4147</v>
      </c>
      <c r="I20" s="130" t="s">
        <v>4097</v>
      </c>
      <c r="J20" s="130" t="s">
        <v>4103</v>
      </c>
      <c r="K20" s="40"/>
      <c r="L20" s="40"/>
      <c r="M20" s="40"/>
      <c r="N20" s="40"/>
    </row>
    <row r="21" spans="1:14" ht="17.25" customHeight="1">
      <c r="A21" s="61"/>
      <c r="B21" s="129" t="s">
        <v>4148</v>
      </c>
      <c r="C21" s="129" t="s">
        <v>4149</v>
      </c>
      <c r="D21" s="129" t="s">
        <v>4099</v>
      </c>
      <c r="E21" s="129" t="s">
        <v>4100</v>
      </c>
      <c r="F21" s="60"/>
      <c r="G21" s="130" t="s">
        <v>4150</v>
      </c>
      <c r="H21" s="130" t="s">
        <v>4151</v>
      </c>
      <c r="I21" s="130" t="s">
        <v>4103</v>
      </c>
      <c r="J21" s="130" t="s">
        <v>4104</v>
      </c>
      <c r="K21" s="40"/>
      <c r="L21" s="40"/>
      <c r="M21" s="40"/>
      <c r="N21" s="40"/>
    </row>
    <row r="22" spans="1:14" ht="17.25" customHeight="1">
      <c r="A22" s="61"/>
      <c r="B22" s="129" t="s">
        <v>4152</v>
      </c>
      <c r="C22" s="129" t="s">
        <v>4153</v>
      </c>
      <c r="D22" s="129" t="s">
        <v>4099</v>
      </c>
      <c r="E22" s="129" t="s">
        <v>4100</v>
      </c>
      <c r="F22" s="60"/>
      <c r="G22" s="130" t="s">
        <v>4154</v>
      </c>
      <c r="H22" s="130" t="s">
        <v>4155</v>
      </c>
      <c r="I22" s="130" t="s">
        <v>4097</v>
      </c>
      <c r="J22" s="130" t="s">
        <v>4103</v>
      </c>
      <c r="K22" s="40"/>
      <c r="L22" s="40"/>
      <c r="M22" s="40"/>
      <c r="N22" s="40"/>
    </row>
    <row r="23" spans="1:14" ht="17.25" customHeight="1">
      <c r="A23" s="61"/>
      <c r="B23" s="129" t="s">
        <v>4156</v>
      </c>
      <c r="C23" s="129" t="s">
        <v>448</v>
      </c>
      <c r="D23" s="129" t="s">
        <v>4099</v>
      </c>
      <c r="E23" s="129" t="s">
        <v>4100</v>
      </c>
      <c r="F23" s="60"/>
      <c r="G23" s="130" t="s">
        <v>4157</v>
      </c>
      <c r="H23" s="130" t="s">
        <v>4158</v>
      </c>
      <c r="I23" s="130" t="s">
        <v>4097</v>
      </c>
      <c r="J23" s="130" t="s">
        <v>4103</v>
      </c>
      <c r="K23" s="40"/>
      <c r="L23" s="40"/>
      <c r="M23" s="40"/>
      <c r="N23" s="40"/>
    </row>
    <row r="24" spans="1:14" ht="17.25" customHeight="1">
      <c r="A24" s="61"/>
      <c r="B24" s="129" t="s">
        <v>4159</v>
      </c>
      <c r="C24" s="129" t="s">
        <v>449</v>
      </c>
      <c r="D24" s="129" t="s">
        <v>4099</v>
      </c>
      <c r="E24" s="129" t="s">
        <v>4100</v>
      </c>
      <c r="F24" s="60"/>
      <c r="G24" s="130" t="s">
        <v>4160</v>
      </c>
      <c r="H24" s="130" t="s">
        <v>4161</v>
      </c>
      <c r="I24" s="130" t="s">
        <v>4097</v>
      </c>
      <c r="J24" s="130" t="s">
        <v>4103</v>
      </c>
      <c r="K24" s="40"/>
      <c r="L24" s="40"/>
      <c r="M24" s="40"/>
      <c r="N24" s="40"/>
    </row>
    <row r="25" spans="1:14" ht="17.25" customHeight="1">
      <c r="A25" s="52"/>
      <c r="B25" s="129" t="s">
        <v>4162</v>
      </c>
      <c r="C25" s="129" t="s">
        <v>451</v>
      </c>
      <c r="D25" s="129" t="s">
        <v>4099</v>
      </c>
      <c r="E25" s="129" t="s">
        <v>4100</v>
      </c>
      <c r="F25" s="55"/>
      <c r="G25" s="130" t="s">
        <v>4163</v>
      </c>
      <c r="H25" s="130" t="s">
        <v>4164</v>
      </c>
      <c r="I25" s="130" t="s">
        <v>4097</v>
      </c>
      <c r="J25" s="130" t="s">
        <v>4103</v>
      </c>
      <c r="K25" s="40"/>
      <c r="L25" s="40"/>
      <c r="M25" s="40"/>
      <c r="N25" s="40"/>
    </row>
    <row r="26" spans="1:14" ht="17.25" customHeight="1">
      <c r="A26" s="52"/>
      <c r="B26" s="129" t="s">
        <v>4165</v>
      </c>
      <c r="C26" s="129" t="s">
        <v>452</v>
      </c>
      <c r="D26" s="129" t="s">
        <v>4099</v>
      </c>
      <c r="E26" s="129" t="s">
        <v>4100</v>
      </c>
      <c r="F26" s="56"/>
      <c r="G26" s="130" t="s">
        <v>4166</v>
      </c>
      <c r="H26" s="130" t="s">
        <v>4167</v>
      </c>
      <c r="I26" s="130" t="s">
        <v>4097</v>
      </c>
      <c r="J26" s="130" t="s">
        <v>4103</v>
      </c>
      <c r="K26" s="40"/>
      <c r="L26" s="40"/>
      <c r="M26" s="40"/>
      <c r="N26" s="40"/>
    </row>
    <row r="27" spans="1:14" ht="17.25" customHeight="1">
      <c r="A27" s="52"/>
      <c r="B27" s="129" t="s">
        <v>4168</v>
      </c>
      <c r="C27" s="129" t="s">
        <v>4169</v>
      </c>
      <c r="D27" s="129" t="s">
        <v>4099</v>
      </c>
      <c r="E27" s="129" t="s">
        <v>4100</v>
      </c>
      <c r="F27" s="55"/>
      <c r="G27" s="130" t="s">
        <v>4170</v>
      </c>
      <c r="H27" s="130" t="s">
        <v>4171</v>
      </c>
      <c r="I27" s="130" t="s">
        <v>4097</v>
      </c>
      <c r="J27" s="130" t="s">
        <v>4103</v>
      </c>
      <c r="K27" s="40"/>
      <c r="L27" s="40"/>
      <c r="M27" s="40"/>
      <c r="N27" s="40"/>
    </row>
    <row r="28" spans="1:14" ht="17.25" customHeight="1">
      <c r="A28" s="52"/>
      <c r="B28" s="129" t="s">
        <v>4172</v>
      </c>
      <c r="C28" s="129" t="s">
        <v>456</v>
      </c>
      <c r="D28" s="129" t="s">
        <v>4099</v>
      </c>
      <c r="E28" s="129" t="s">
        <v>4100</v>
      </c>
      <c r="F28" s="55"/>
      <c r="G28" s="130" t="s">
        <v>4173</v>
      </c>
      <c r="H28" s="130" t="s">
        <v>4174</v>
      </c>
      <c r="I28" s="130" t="s">
        <v>4097</v>
      </c>
      <c r="J28" s="130" t="s">
        <v>4103</v>
      </c>
      <c r="K28" s="40"/>
      <c r="L28" s="40"/>
      <c r="M28" s="40"/>
      <c r="N28" s="40"/>
    </row>
    <row r="29" spans="1:14" ht="17.25" customHeight="1">
      <c r="A29" s="52"/>
      <c r="B29" s="129" t="s">
        <v>4175</v>
      </c>
      <c r="C29" s="129" t="s">
        <v>457</v>
      </c>
      <c r="D29" s="129" t="s">
        <v>4099</v>
      </c>
      <c r="E29" s="129" t="s">
        <v>4100</v>
      </c>
      <c r="F29" s="55"/>
      <c r="G29" s="130" t="s">
        <v>4176</v>
      </c>
      <c r="H29" s="130" t="s">
        <v>4177</v>
      </c>
      <c r="I29" s="130" t="s">
        <v>4103</v>
      </c>
      <c r="J29" s="130" t="s">
        <v>4104</v>
      </c>
      <c r="K29" s="40"/>
      <c r="L29" s="40"/>
      <c r="M29" s="40"/>
      <c r="N29" s="40"/>
    </row>
    <row r="30" spans="1:14" ht="17.25" customHeight="1">
      <c r="A30" s="49"/>
      <c r="B30" s="129" t="s">
        <v>4178</v>
      </c>
      <c r="C30" s="129" t="s">
        <v>4179</v>
      </c>
      <c r="D30" s="129" t="s">
        <v>4099</v>
      </c>
      <c r="E30" s="129" t="s">
        <v>4100</v>
      </c>
      <c r="F30" s="49"/>
      <c r="G30" s="130" t="s">
        <v>4180</v>
      </c>
      <c r="H30" s="130" t="s">
        <v>4181</v>
      </c>
      <c r="I30" s="130" t="s">
        <v>4103</v>
      </c>
      <c r="J30" s="130" t="s">
        <v>4104</v>
      </c>
    </row>
    <row r="31" spans="1:14" ht="17.25" customHeight="1">
      <c r="A31" s="49"/>
      <c r="B31" s="129" t="s">
        <v>4182</v>
      </c>
      <c r="C31" s="129" t="s">
        <v>460</v>
      </c>
      <c r="D31" s="129" t="s">
        <v>4099</v>
      </c>
      <c r="E31" s="129" t="s">
        <v>4100</v>
      </c>
      <c r="F31" s="49"/>
      <c r="G31" s="130" t="s">
        <v>4183</v>
      </c>
      <c r="H31" s="130" t="s">
        <v>4184</v>
      </c>
      <c r="I31" s="130" t="s">
        <v>4097</v>
      </c>
      <c r="J31" s="130" t="s">
        <v>4185</v>
      </c>
    </row>
    <row r="32" spans="1:14" ht="17.25" customHeight="1">
      <c r="A32" s="49"/>
      <c r="B32" s="129" t="s">
        <v>4186</v>
      </c>
      <c r="C32" s="129" t="s">
        <v>4187</v>
      </c>
      <c r="D32" s="129" t="s">
        <v>4099</v>
      </c>
      <c r="E32" s="129" t="s">
        <v>4100</v>
      </c>
      <c r="F32" s="49"/>
    </row>
    <row r="33" spans="2:5" ht="17.25" customHeight="1">
      <c r="B33" s="129" t="s">
        <v>4188</v>
      </c>
      <c r="C33" s="129" t="s">
        <v>464</v>
      </c>
      <c r="D33" s="129" t="s">
        <v>4099</v>
      </c>
      <c r="E33" s="129" t="s">
        <v>4100</v>
      </c>
    </row>
    <row r="34" spans="2:5" ht="17.25" customHeight="1">
      <c r="B34" s="129" t="s">
        <v>4189</v>
      </c>
      <c r="C34" s="129" t="s">
        <v>465</v>
      </c>
      <c r="D34" s="129" t="s">
        <v>4099</v>
      </c>
      <c r="E34" s="129" t="s">
        <v>4100</v>
      </c>
    </row>
    <row r="35" spans="2:5" ht="17.25" customHeight="1">
      <c r="B35" s="129" t="s">
        <v>4190</v>
      </c>
      <c r="C35" s="129" t="s">
        <v>466</v>
      </c>
      <c r="D35" s="129" t="s">
        <v>4099</v>
      </c>
      <c r="E35" s="129" t="s">
        <v>4100</v>
      </c>
    </row>
    <row r="36" spans="2:5" ht="17.25" customHeight="1">
      <c r="B36" s="129" t="s">
        <v>4191</v>
      </c>
      <c r="C36" s="129" t="s">
        <v>467</v>
      </c>
      <c r="D36" s="129" t="s">
        <v>4099</v>
      </c>
      <c r="E36" s="129" t="s">
        <v>4100</v>
      </c>
    </row>
    <row r="37" spans="2:5" ht="17.25" customHeight="1">
      <c r="B37" s="129" t="s">
        <v>4192</v>
      </c>
      <c r="C37" s="129" t="s">
        <v>468</v>
      </c>
      <c r="D37" s="129" t="s">
        <v>4099</v>
      </c>
      <c r="E37" s="129" t="s">
        <v>4100</v>
      </c>
    </row>
    <row r="38" spans="2:5" ht="17.25" customHeight="1">
      <c r="B38" s="129" t="s">
        <v>4152</v>
      </c>
      <c r="C38" s="129" t="s">
        <v>4193</v>
      </c>
      <c r="D38" s="129" t="s">
        <v>4099</v>
      </c>
      <c r="E38" s="129" t="s">
        <v>4100</v>
      </c>
    </row>
    <row r="39" spans="2:5" ht="17.25" customHeight="1">
      <c r="B39" s="129" t="s">
        <v>4194</v>
      </c>
      <c r="C39" s="129" t="s">
        <v>470</v>
      </c>
      <c r="D39" s="129" t="s">
        <v>4099</v>
      </c>
      <c r="E39" s="129" t="s">
        <v>4100</v>
      </c>
    </row>
    <row r="40" spans="2:5" ht="17.25" customHeight="1">
      <c r="B40" s="129" t="s">
        <v>4195</v>
      </c>
      <c r="C40" s="129" t="s">
        <v>471</v>
      </c>
      <c r="D40" s="129" t="s">
        <v>4096</v>
      </c>
      <c r="E40" s="129" t="s">
        <v>4097</v>
      </c>
    </row>
    <row r="41" spans="2:5" ht="17.25" customHeight="1">
      <c r="B41" s="129" t="s">
        <v>4196</v>
      </c>
      <c r="C41" s="129" t="s">
        <v>4197</v>
      </c>
      <c r="D41" s="129" t="s">
        <v>4096</v>
      </c>
      <c r="E41" s="129" t="s">
        <v>4097</v>
      </c>
    </row>
    <row r="42" spans="2:5" ht="17.25" customHeight="1">
      <c r="B42" s="129" t="s">
        <v>4198</v>
      </c>
      <c r="C42" s="129" t="s">
        <v>478</v>
      </c>
      <c r="D42" s="129" t="s">
        <v>4099</v>
      </c>
      <c r="E42" s="129" t="s">
        <v>4100</v>
      </c>
    </row>
    <row r="43" spans="2:5" ht="17.25" customHeight="1">
      <c r="B43" s="129" t="s">
        <v>4199</v>
      </c>
      <c r="C43" s="129" t="s">
        <v>479</v>
      </c>
      <c r="D43" s="129" t="s">
        <v>4106</v>
      </c>
      <c r="E43" s="129" t="s">
        <v>4100</v>
      </c>
    </row>
    <row r="44" spans="2:5" ht="17.25" customHeight="1">
      <c r="B44" s="129" t="s">
        <v>4200</v>
      </c>
      <c r="C44" s="129" t="s">
        <v>4201</v>
      </c>
      <c r="D44" s="129" t="s">
        <v>4099</v>
      </c>
      <c r="E44" s="129" t="s">
        <v>4100</v>
      </c>
    </row>
    <row r="45" spans="2:5" ht="17.25" customHeight="1">
      <c r="B45" s="129" t="s">
        <v>4202</v>
      </c>
      <c r="C45" s="129" t="s">
        <v>4203</v>
      </c>
      <c r="D45" s="129" t="s">
        <v>4099</v>
      </c>
      <c r="E45" s="129" t="s">
        <v>4100</v>
      </c>
    </row>
    <row r="46" spans="2:5" ht="17.25" customHeight="1">
      <c r="B46" s="129" t="s">
        <v>4204</v>
      </c>
      <c r="C46" s="129" t="s">
        <v>484</v>
      </c>
      <c r="D46" s="129" t="s">
        <v>4099</v>
      </c>
      <c r="E46" s="129" t="s">
        <v>4100</v>
      </c>
    </row>
    <row r="47" spans="2:5" ht="17.25" customHeight="1">
      <c r="B47" s="129" t="s">
        <v>4205</v>
      </c>
      <c r="C47" s="129" t="s">
        <v>485</v>
      </c>
      <c r="D47" s="129" t="s">
        <v>4099</v>
      </c>
      <c r="E47" s="129" t="s">
        <v>4100</v>
      </c>
    </row>
    <row r="48" spans="2:5" ht="17.25" customHeight="1">
      <c r="B48" s="129" t="s">
        <v>4206</v>
      </c>
      <c r="C48" s="129" t="s">
        <v>486</v>
      </c>
      <c r="D48" s="129" t="s">
        <v>4099</v>
      </c>
      <c r="E48" s="129" t="s">
        <v>4100</v>
      </c>
    </row>
    <row r="49" spans="2:5" ht="17.25" customHeight="1">
      <c r="B49" s="129" t="s">
        <v>4207</v>
      </c>
      <c r="C49" s="129" t="s">
        <v>4208</v>
      </c>
      <c r="D49" s="129" t="s">
        <v>4099</v>
      </c>
      <c r="E49" s="129" t="s">
        <v>4100</v>
      </c>
    </row>
    <row r="50" spans="2:5" ht="17.25" customHeight="1">
      <c r="B50" s="129" t="s">
        <v>4209</v>
      </c>
      <c r="C50" s="129" t="s">
        <v>490</v>
      </c>
      <c r="D50" s="129" t="s">
        <v>4099</v>
      </c>
      <c r="E50" s="129" t="s">
        <v>4100</v>
      </c>
    </row>
    <row r="51" spans="2:5" ht="17.25" customHeight="1">
      <c r="B51" s="129" t="s">
        <v>4210</v>
      </c>
      <c r="C51" s="129" t="s">
        <v>491</v>
      </c>
      <c r="D51" s="129" t="s">
        <v>4099</v>
      </c>
      <c r="E51" s="129" t="s">
        <v>4100</v>
      </c>
    </row>
    <row r="52" spans="2:5" ht="17.25" customHeight="1">
      <c r="B52" s="84"/>
      <c r="C52" s="84"/>
      <c r="D52" s="84"/>
      <c r="E52" s="53"/>
    </row>
    <row r="53" spans="2:5" ht="17.25" customHeight="1">
      <c r="B53" s="53"/>
      <c r="C53" s="53"/>
      <c r="D53" s="53"/>
      <c r="E53" s="53"/>
    </row>
    <row r="54" spans="2:5" ht="17.25" customHeight="1"/>
    <row r="73" spans="2:5" ht="12.95">
      <c r="B73" s="53" t="s">
        <v>4004</v>
      </c>
      <c r="D73" s="53" t="s">
        <v>4005</v>
      </c>
      <c r="E73" s="53"/>
    </row>
  </sheetData>
  <mergeCells count="8">
    <mergeCell ref="I4:I5"/>
    <mergeCell ref="J4:J5"/>
    <mergeCell ref="H4:H5"/>
    <mergeCell ref="B4:B5"/>
    <mergeCell ref="C4:C5"/>
    <mergeCell ref="D4:D5"/>
    <mergeCell ref="G4:G5"/>
    <mergeCell ref="E4:E5"/>
  </mergeCells>
  <pageMargins left="0.78740157480314965" right="0" top="0" bottom="0" header="0" footer="0"/>
  <pageSetup paperSize="9" scale="7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57A99-0E64-4782-A859-671F2875E8D2}">
  <dimension ref="A1:M18"/>
  <sheetViews>
    <sheetView workbookViewId="0">
      <selection activeCell="D8" sqref="D8:D9"/>
    </sheetView>
  </sheetViews>
  <sheetFormatPr defaultRowHeight="12.4"/>
  <cols>
    <col min="1" max="1" width="9.5703125" bestFit="1" customWidth="1"/>
    <col min="2" max="2" width="10.42578125" bestFit="1" customWidth="1"/>
    <col min="3" max="3" width="14.28515625" bestFit="1" customWidth="1"/>
    <col min="4" max="4" width="11.85546875" bestFit="1" customWidth="1"/>
    <col min="5" max="5" width="14.42578125" bestFit="1" customWidth="1"/>
    <col min="6" max="6" width="14.85546875" bestFit="1" customWidth="1"/>
    <col min="7" max="7" width="13.5703125" bestFit="1" customWidth="1"/>
    <col min="8" max="8" width="11.42578125" bestFit="1" customWidth="1"/>
    <col min="9" max="9" width="9.42578125" bestFit="1" customWidth="1"/>
    <col min="10" max="10" width="8.140625" bestFit="1" customWidth="1"/>
    <col min="12" max="13" width="10.42578125" bestFit="1" customWidth="1"/>
  </cols>
  <sheetData>
    <row r="1" spans="1:13">
      <c r="A1" t="s">
        <v>4211</v>
      </c>
      <c r="B1" t="s">
        <v>4212</v>
      </c>
      <c r="C1" t="s">
        <v>4213</v>
      </c>
      <c r="D1" t="s">
        <v>4214</v>
      </c>
      <c r="E1" t="s">
        <v>4215</v>
      </c>
      <c r="F1" t="s">
        <v>4216</v>
      </c>
      <c r="G1" t="s">
        <v>4217</v>
      </c>
      <c r="H1" t="s">
        <v>4218</v>
      </c>
      <c r="L1" t="s">
        <v>4219</v>
      </c>
      <c r="M1" t="str">
        <f>IF(AND(I5&lt;=30),"parcelforce","")</f>
        <v/>
      </c>
    </row>
    <row r="2" spans="1:13">
      <c r="A2" t="s">
        <v>4220</v>
      </c>
      <c r="B2">
        <v>6</v>
      </c>
      <c r="C2">
        <v>0</v>
      </c>
      <c r="D2">
        <v>10</v>
      </c>
      <c r="E2">
        <f>'test calc'!C2*(PRODUCTS!O2*PRODUCTS!P2*PRODUCTS!Q2)/1000000000</f>
        <v>0</v>
      </c>
      <c r="F2">
        <f>D2*(PRODUCTS!T2*PRODUCTS!U2*PRODUCTS!V2)/1000000000</f>
        <v>1.2424999999999999</v>
      </c>
      <c r="G2">
        <f>F2+E2</f>
        <v>1.2424999999999999</v>
      </c>
      <c r="H2">
        <f t="array" ref="H2">(PRODUCTS!R2*'test calc'!C2)+(PRODUCTS!W2*'test calc'!D2)</f>
        <v>259.20000000000005</v>
      </c>
      <c r="L2" t="s">
        <v>4221</v>
      </c>
      <c r="M2" t="s">
        <v>4222</v>
      </c>
    </row>
    <row r="3" spans="1:13">
      <c r="A3" t="s">
        <v>4223</v>
      </c>
      <c r="C3">
        <v>75</v>
      </c>
      <c r="D3">
        <v>35</v>
      </c>
      <c r="E3">
        <f>C3*(PRODUCTS!O3*PRODUCTS!P3*PRODUCTS!Q3)/1000000000</f>
        <v>2.1607500000000002</v>
      </c>
      <c r="F3">
        <f>D3*(PRODUCTS!T3*PRODUCTS!U3*PRODUCTS!V3)/1000000000</f>
        <v>5.6888212500000002</v>
      </c>
      <c r="G3">
        <f>F3+E3</f>
        <v>7.8495712500000003</v>
      </c>
      <c r="H3">
        <f t="array" ref="H3">(PRODUCTS!R3*'test calc'!C3)+(PRODUCTS!W3*'test calc'!D3)</f>
        <v>1724.05</v>
      </c>
    </row>
    <row r="4" spans="1:13">
      <c r="A4" t="s">
        <v>4224</v>
      </c>
      <c r="B4">
        <v>7</v>
      </c>
      <c r="C4">
        <v>8</v>
      </c>
      <c r="D4">
        <v>0</v>
      </c>
      <c r="E4">
        <f>C4*(PRODUCTS!O4*PRODUCTS!P4*PRODUCTS!Q4)/1000000000</f>
        <v>0.33955600000000002</v>
      </c>
      <c r="F4">
        <f>D4*(PRODUCTS!T4*PRODUCTS!U4*PRODUCTS!V4)/1000000000</f>
        <v>0</v>
      </c>
      <c r="G4">
        <f>SUM(E4+F4)</f>
        <v>0.33955600000000002</v>
      </c>
      <c r="H4">
        <f t="array" ref="H4">(PRODUCTS!R4*'test calc'!C4)+(PRODUCTS!W4*'test calc'!D4)</f>
        <v>80</v>
      </c>
    </row>
    <row r="5" spans="1:13">
      <c r="A5" s="267" t="s">
        <v>3217</v>
      </c>
      <c r="B5">
        <v>2</v>
      </c>
      <c r="C5">
        <v>30</v>
      </c>
      <c r="E5">
        <f>C5*(PRODUCTS!O11*PRODUCTS!P11*PRODUCTS!Q11)/1000000000</f>
        <v>1.7986815</v>
      </c>
      <c r="F5">
        <v>0</v>
      </c>
      <c r="G5">
        <f>E5+F5</f>
        <v>1.7986815</v>
      </c>
      <c r="H5">
        <f>(PRODUCTS!R11*'test calc'!C5)+(PRODUCTS!W11*'test calc'!D5)</f>
        <v>385.2</v>
      </c>
      <c r="I5">
        <f>SUM(H2:H5)</f>
        <v>2448.4499999999998</v>
      </c>
    </row>
    <row r="7" spans="1:13">
      <c r="F7" t="s">
        <v>4225</v>
      </c>
      <c r="G7">
        <f>SUM(G2:G5)</f>
        <v>11.230308750000001</v>
      </c>
    </row>
    <row r="9" spans="1:13">
      <c r="G9" t="s">
        <v>4226</v>
      </c>
      <c r="H9">
        <f t="array" aca="1" ref="H9" ca="1">MIN(IF(a:c.&gt;'test calc'!G7,a:c.))</f>
        <v>11.232000000000001</v>
      </c>
    </row>
    <row r="10" spans="1:13">
      <c r="G10" t="s">
        <v>4227</v>
      </c>
      <c r="H10" t="str">
        <f t="array" aca="1" ref="H10" ca="1">INDEX(Table1[],MATCH('test calc'!H9,Table1[Column2],0),1)</f>
        <v>3&amp;1/2 pallet</v>
      </c>
    </row>
    <row r="12" spans="1:13">
      <c r="F12" s="270"/>
    </row>
    <row r="13" spans="1:13">
      <c r="F13" s="270"/>
    </row>
    <row r="14" spans="1:13">
      <c r="F14" s="270"/>
    </row>
    <row r="16" spans="1:13">
      <c r="F16" s="270"/>
    </row>
    <row r="17" spans="6:6">
      <c r="F17" s="270"/>
    </row>
    <row r="18" spans="6:6">
      <c r="F18" s="270"/>
    </row>
  </sheetData>
  <conditionalFormatting sqref="G9">
    <cfRule type="colorScale" priority="2">
      <colorScale>
        <cfvo type="min"/>
        <cfvo type="max"/>
        <color rgb="FFFF7128"/>
        <color rgb="FFFFEF9C"/>
      </colorScale>
    </cfRule>
  </conditionalFormatting>
  <conditionalFormatting sqref="M1">
    <cfRule type="containsText" dxfId="2" priority="1" operator="containsText" text="parcelforce">
      <formula>NOT(ISERROR(SEARCH("parcelforce",M1)))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C6A83-FC24-44D0-9A0B-79B872122D5E}">
  <dimension ref="B2:C17"/>
  <sheetViews>
    <sheetView workbookViewId="0">
      <selection activeCell="C3" sqref="C3"/>
    </sheetView>
  </sheetViews>
  <sheetFormatPr defaultRowHeight="12.4"/>
  <cols>
    <col min="2" max="2" width="12.7109375" customWidth="1"/>
    <col min="3" max="3" width="10.42578125" customWidth="1"/>
    <col min="5" max="5" width="10.42578125" bestFit="1" customWidth="1"/>
    <col min="8" max="8" width="11.42578125" bestFit="1" customWidth="1"/>
  </cols>
  <sheetData>
    <row r="2" spans="2:3">
      <c r="B2" t="s">
        <v>4228</v>
      </c>
      <c r="C2" t="s">
        <v>4229</v>
      </c>
    </row>
    <row r="3" spans="2:3">
      <c r="B3" t="s">
        <v>4230</v>
      </c>
      <c r="C3">
        <v>3.1680000000000001</v>
      </c>
    </row>
    <row r="4" spans="2:3">
      <c r="B4" t="s">
        <v>4231</v>
      </c>
      <c r="C4">
        <f>C3*2</f>
        <v>6.3360000000000003</v>
      </c>
    </row>
    <row r="5" spans="2:3">
      <c r="B5" t="s">
        <v>4232</v>
      </c>
      <c r="C5">
        <f>C3*3</f>
        <v>9.5040000000000013</v>
      </c>
    </row>
    <row r="6" spans="2:3">
      <c r="B6" t="s">
        <v>4233</v>
      </c>
      <c r="C6">
        <f>C3*4</f>
        <v>12.672000000000001</v>
      </c>
    </row>
    <row r="7" spans="2:3">
      <c r="B7" t="s">
        <v>4234</v>
      </c>
      <c r="C7">
        <f>C3*5</f>
        <v>15.84</v>
      </c>
    </row>
    <row r="8" spans="2:3">
      <c r="B8" t="s">
        <v>4235</v>
      </c>
      <c r="C8">
        <v>1.728</v>
      </c>
    </row>
    <row r="9" spans="2:3">
      <c r="B9" t="s">
        <v>4236</v>
      </c>
      <c r="C9">
        <f>C8+C3</f>
        <v>4.8959999999999999</v>
      </c>
    </row>
    <row r="10" spans="2:3">
      <c r="B10" t="s">
        <v>4237</v>
      </c>
      <c r="C10">
        <f>C8+C4</f>
        <v>8.0640000000000001</v>
      </c>
    </row>
    <row r="11" spans="2:3">
      <c r="B11" t="s">
        <v>4238</v>
      </c>
      <c r="C11">
        <f>C8+C5</f>
        <v>11.232000000000001</v>
      </c>
    </row>
    <row r="12" spans="2:3">
      <c r="B12" t="s">
        <v>4239</v>
      </c>
      <c r="C12">
        <f>C8+C6</f>
        <v>14.4</v>
      </c>
    </row>
    <row r="13" spans="2:3">
      <c r="B13" t="s">
        <v>4240</v>
      </c>
    </row>
    <row r="14" spans="2:3">
      <c r="B14" t="s">
        <v>4241</v>
      </c>
      <c r="C14">
        <f>C13+C3</f>
        <v>3.1680000000000001</v>
      </c>
    </row>
    <row r="15" spans="2:3">
      <c r="B15" t="s">
        <v>4242</v>
      </c>
      <c r="C15">
        <f>C13+C4</f>
        <v>6.3360000000000003</v>
      </c>
    </row>
    <row r="16" spans="2:3">
      <c r="B16" t="s">
        <v>4243</v>
      </c>
      <c r="C16">
        <f>C13+C5</f>
        <v>9.5040000000000013</v>
      </c>
    </row>
    <row r="17" spans="2:3">
      <c r="B17" t="s">
        <v>4244</v>
      </c>
      <c r="C17">
        <f>C13+C6</f>
        <v>12.672000000000001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EAFD7-5A0E-4CC5-B38A-FBADD866A358}">
  <dimension ref="A1:N95"/>
  <sheetViews>
    <sheetView topLeftCell="D1" workbookViewId="0">
      <selection activeCell="M25" sqref="M25"/>
    </sheetView>
  </sheetViews>
  <sheetFormatPr defaultRowHeight="12.4"/>
  <cols>
    <col min="1" max="1" width="40.85546875" bestFit="1" customWidth="1"/>
    <col min="2" max="2" width="10.42578125" bestFit="1" customWidth="1"/>
    <col min="3" max="3" width="14.28515625" bestFit="1" customWidth="1"/>
    <col min="4" max="4" width="11.85546875" bestFit="1" customWidth="1"/>
    <col min="5" max="5" width="14.42578125" bestFit="1" customWidth="1"/>
    <col min="6" max="6" width="11.5703125" bestFit="1" customWidth="1"/>
    <col min="7" max="8" width="11.140625" bestFit="1" customWidth="1"/>
    <col min="9" max="9" width="11.140625" customWidth="1"/>
    <col min="10" max="10" width="11.7109375" bestFit="1" customWidth="1"/>
    <col min="11" max="11" width="18.42578125" customWidth="1"/>
    <col min="12" max="12" width="9.42578125" bestFit="1" customWidth="1"/>
    <col min="13" max="13" width="14.28515625" bestFit="1" customWidth="1"/>
    <col min="14" max="14" width="15.28515625" customWidth="1"/>
  </cols>
  <sheetData>
    <row r="1" spans="1:14" ht="12.75">
      <c r="A1" t="s">
        <v>4211</v>
      </c>
      <c r="B1" t="s">
        <v>4212</v>
      </c>
      <c r="C1" t="s">
        <v>4213</v>
      </c>
      <c r="D1" t="s">
        <v>4214</v>
      </c>
      <c r="E1" t="s">
        <v>4215</v>
      </c>
      <c r="F1" t="s">
        <v>4216</v>
      </c>
      <c r="G1" t="s">
        <v>4217</v>
      </c>
      <c r="H1" t="s">
        <v>4218</v>
      </c>
      <c r="J1" t="s">
        <v>4245</v>
      </c>
      <c r="K1" t="s">
        <v>4246</v>
      </c>
      <c r="L1">
        <f>SUM(G2:G95)</f>
        <v>22.588126599999995</v>
      </c>
      <c r="N1" t="s">
        <v>4247</v>
      </c>
    </row>
    <row r="2" spans="1:14" ht="12.75">
      <c r="A2" t="s">
        <v>3121</v>
      </c>
      <c r="B2">
        <v>11</v>
      </c>
      <c r="C2">
        <f>MOD(B2, PRODUCTS!X2)</f>
        <v>1</v>
      </c>
      <c r="D2">
        <f>(B2-C2)/PRODUCTS!X2</f>
        <v>2</v>
      </c>
      <c r="E2">
        <f>C2*(PRODUCTS!O2*PRODUCTS!P2*PRODUCTS!Q2)/1000000000</f>
        <v>2.2110000000000001E-2</v>
      </c>
      <c r="F2">
        <f>D2*(PRODUCTS!T2*PRODUCTS!U2*PRODUCTS!V2)/1000000000</f>
        <v>0.2485</v>
      </c>
      <c r="G2">
        <f>F2+E2</f>
        <v>0.27061000000000002</v>
      </c>
      <c r="H2">
        <f t="array" ref="H2">(PRODUCTS!R2*C2)+(PRODUCTS!W2*D2)</f>
        <v>56.620000000000005</v>
      </c>
      <c r="J2">
        <f>SUM(H2:H95)</f>
        <v>4852.6100000000015</v>
      </c>
      <c r="K2" t="s">
        <v>4230</v>
      </c>
      <c r="L2">
        <f>(1200*1200*2200)/1000000000</f>
        <v>3.1680000000000001</v>
      </c>
      <c r="N2" t="str">
        <f>IF(AND(J2&lt;=30),"PARCELFORCE","")</f>
        <v/>
      </c>
    </row>
    <row r="3" spans="1:14" ht="12.75">
      <c r="A3" s="277" t="s">
        <v>3144</v>
      </c>
      <c r="B3">
        <v>11</v>
      </c>
      <c r="C3">
        <f>MOD(B3, PRODUCTS!X3)</f>
        <v>1</v>
      </c>
      <c r="D3">
        <f>(B3-C3)/PRODUCTS!X3</f>
        <v>2</v>
      </c>
      <c r="E3">
        <f>C3*(PRODUCTS!O3*PRODUCTS!P3*PRODUCTS!Q3)/1000000000</f>
        <v>2.8809999999999999E-2</v>
      </c>
      <c r="F3">
        <f>D3*(PRODUCTS!T3*PRODUCTS!U3*PRODUCTS!V3)/1000000000</f>
        <v>0.32507550000000002</v>
      </c>
      <c r="G3">
        <f>F3+E3</f>
        <v>0.35388550000000002</v>
      </c>
      <c r="H3">
        <f t="array" ref="H3">(PRODUCTS!R3*C3)+(PRODUCTS!W3*D3)</f>
        <v>77.16</v>
      </c>
      <c r="K3" t="s">
        <v>4235</v>
      </c>
      <c r="L3">
        <f>(1200*1200*1200)/1000000000</f>
        <v>1.728</v>
      </c>
    </row>
    <row r="4" spans="1:14" ht="12.75">
      <c r="A4" s="277" t="s">
        <v>3160</v>
      </c>
      <c r="B4">
        <v>11</v>
      </c>
      <c r="C4">
        <f>MOD(B4, PRODUCTS!X4)</f>
        <v>1</v>
      </c>
      <c r="D4">
        <f>(B4-C4)/PRODUCTS!X4</f>
        <v>2</v>
      </c>
      <c r="E4">
        <f>C4*(PRODUCTS!O4*PRODUCTS!P4*PRODUCTS!Q4)/1000000000</f>
        <v>4.2444500000000003E-2</v>
      </c>
      <c r="F4">
        <f>D4*(PRODUCTS!T4*PRODUCTS!U4*PRODUCTS!V4)/1000000000</f>
        <v>0.50033700000000003</v>
      </c>
      <c r="G4">
        <f>F4+E4</f>
        <v>0.54278150000000003</v>
      </c>
      <c r="H4">
        <f t="array" ref="H4">(PRODUCTS!R4*C4)+(PRODUCTS!W4*D4)</f>
        <v>118</v>
      </c>
      <c r="K4" t="s">
        <v>4240</v>
      </c>
      <c r="L4">
        <f>(1200*1200*800)/1000000000</f>
        <v>1.1519999999999999</v>
      </c>
    </row>
    <row r="5" spans="1:14" ht="12.75">
      <c r="A5" s="267" t="s">
        <v>3174</v>
      </c>
      <c r="B5">
        <v>11</v>
      </c>
      <c r="C5">
        <f>MOD(B5, PRODUCTS!X5)</f>
        <v>0</v>
      </c>
      <c r="D5">
        <f>(B5-C5)/PRODUCTS!X5</f>
        <v>11</v>
      </c>
      <c r="E5">
        <f>C5*(PRODUCTS!O5*PRODUCTS!P5*PRODUCTS!Q5)/1000000000</f>
        <v>0</v>
      </c>
      <c r="F5">
        <f>D5*(PRODUCTS!T5*PRODUCTS!U5*PRODUCTS!V5)/1000000000</f>
        <v>0.65951654999999998</v>
      </c>
      <c r="G5">
        <f>F5+E5</f>
        <v>0.65951654999999998</v>
      </c>
      <c r="H5">
        <f t="array" ref="H5">(PRODUCTS!R5*C5)+(PRODUCTS!W5*D5)</f>
        <v>143</v>
      </c>
      <c r="M5" t="s">
        <v>4248</v>
      </c>
      <c r="N5">
        <f t="array" ref="N5">MIN(IF(L2:L4&gt;L1,L2:L4))</f>
        <v>0</v>
      </c>
    </row>
    <row r="6" spans="1:14" ht="12.75">
      <c r="A6" s="267" t="s">
        <v>3185</v>
      </c>
      <c r="B6">
        <v>11</v>
      </c>
      <c r="C6">
        <f>MOD(B6, PRODUCTS!X6)</f>
        <v>1</v>
      </c>
      <c r="D6">
        <f>(B6-C6)/PRODUCTS!X6</f>
        <v>5</v>
      </c>
      <c r="E6">
        <f>C6*(PRODUCTS!O6*PRODUCTS!P6*PRODUCTS!Q6)/1000000000</f>
        <v>3.9077500000000001E-2</v>
      </c>
      <c r="F6">
        <f>D6*(PRODUCTS!T6*PRODUCTS!U6*PRODUCTS!V6)/1000000000</f>
        <v>0.737205</v>
      </c>
      <c r="G6">
        <f>F6+E6</f>
        <v>0.77628249999999999</v>
      </c>
      <c r="H6">
        <f t="array" ref="H6">(PRODUCTS!R6*C6)+(PRODUCTS!W6*D6)</f>
        <v>90.469999999999985</v>
      </c>
      <c r="K6" t="s">
        <v>4231</v>
      </c>
      <c r="L6" s="270">
        <f t="array" ref="L6">IF(OR(N5=0,N5=0),L2*2)</f>
        <v>6.3360000000000003</v>
      </c>
    </row>
    <row r="7" spans="1:14" ht="12.75">
      <c r="A7" s="267" t="s">
        <v>3200</v>
      </c>
      <c r="B7">
        <v>11</v>
      </c>
      <c r="C7">
        <f>MOD(B7, PRODUCTS!X7)</f>
        <v>1</v>
      </c>
      <c r="D7">
        <f>(B7-C7)/PRODUCTS!X7</f>
        <v>2</v>
      </c>
      <c r="E7">
        <f>C7*(PRODUCTS!O7*PRODUCTS!P7*PRODUCTS!Q7)/1000000000</f>
        <v>2.2110000000000001E-2</v>
      </c>
      <c r="F7">
        <f>D7*(PRODUCTS!T7*PRODUCTS!U7*PRODUCTS!V7)/1000000000</f>
        <v>0.2485</v>
      </c>
      <c r="G7">
        <f>F7+E7</f>
        <v>0.27061000000000002</v>
      </c>
      <c r="H7">
        <f t="array" ref="H7">(PRODUCTS!R7*C7)+(PRODUCTS!W7*D7)</f>
        <v>56.620000000000005</v>
      </c>
      <c r="K7" t="s">
        <v>4236</v>
      </c>
      <c r="L7" s="270">
        <f>IF(OR(N5=0,N5=0),L3*2)</f>
        <v>3.456</v>
      </c>
    </row>
    <row r="8" spans="1:14" ht="12.75">
      <c r="A8" s="267" t="s">
        <v>3206</v>
      </c>
      <c r="B8">
        <v>11</v>
      </c>
      <c r="C8">
        <f>MOD(B8, PRODUCTS!X8)</f>
        <v>1</v>
      </c>
      <c r="D8">
        <f>(B8-C8)/PRODUCTS!X8</f>
        <v>2</v>
      </c>
      <c r="E8">
        <f>C8*(PRODUCTS!O8*PRODUCTS!P8*PRODUCTS!Q8)/1000000000</f>
        <v>2.8809999999999999E-2</v>
      </c>
      <c r="F8">
        <f>D8*(PRODUCTS!T8*PRODUCTS!U8*PRODUCTS!V8)/1000000000</f>
        <v>0.32507550000000002</v>
      </c>
      <c r="G8">
        <f>F8+E8</f>
        <v>0.35388550000000002</v>
      </c>
      <c r="H8">
        <f t="array" ref="H8">(PRODUCTS!R8*C8)+(PRODUCTS!W8*D8)</f>
        <v>77.16</v>
      </c>
      <c r="K8" t="s">
        <v>4241</v>
      </c>
      <c r="L8" s="270">
        <f t="array" ref="L8">IF(OR(N5=0,N5=0),L4*2)</f>
        <v>2.3039999999999998</v>
      </c>
    </row>
    <row r="9" spans="1:14" ht="12.75">
      <c r="A9" s="267" t="s">
        <v>3211</v>
      </c>
      <c r="B9">
        <v>11</v>
      </c>
      <c r="C9">
        <f>MOD(B9, PRODUCTS!X9)</f>
        <v>1</v>
      </c>
      <c r="D9">
        <f>(B9-C9)/PRODUCTS!X9</f>
        <v>5</v>
      </c>
      <c r="E9">
        <f>C9*(PRODUCTS!O9*PRODUCTS!P9*PRODUCTS!Q9)/1000000000</f>
        <v>3.9077500000000001E-2</v>
      </c>
      <c r="F9">
        <f>D9*(PRODUCTS!T9*PRODUCTS!U9*PRODUCTS!V9)/1000000000</f>
        <v>0.737205</v>
      </c>
      <c r="G9">
        <f>F9+E9</f>
        <v>0.77628249999999999</v>
      </c>
      <c r="H9">
        <f t="array" ref="H9">(PRODUCTS!R9*C9)+(PRODUCTS!W9*D9)</f>
        <v>90.469999999999985</v>
      </c>
      <c r="M9" t="s">
        <v>4248</v>
      </c>
      <c r="N9" cm="1">
        <f t="array" ref="N9">MIN(IF(L6:L8&gt;L1,L6:L8))</f>
        <v>0</v>
      </c>
    </row>
    <row r="10" spans="1:14" ht="12.75">
      <c r="A10" s="267" t="s">
        <v>3216</v>
      </c>
      <c r="B10">
        <v>11</v>
      </c>
      <c r="C10">
        <f>MOD(B10, PRODUCTS!X10)</f>
        <v>1</v>
      </c>
      <c r="D10">
        <f>(B10-C10)/PRODUCTS!X10</f>
        <v>2</v>
      </c>
      <c r="E10">
        <f>C10*(PRODUCTS!O10*PRODUCTS!P10*PRODUCTS!Q10)/1000000000</f>
        <v>4.2444500000000003E-2</v>
      </c>
      <c r="F10">
        <f>D10*(PRODUCTS!T10*PRODUCTS!U10*PRODUCTS!V10)/1000000000</f>
        <v>0.50033700000000003</v>
      </c>
      <c r="G10">
        <f>F10+E10</f>
        <v>0.54278150000000003</v>
      </c>
      <c r="H10">
        <f t="array" ref="H10">(PRODUCTS!R10*C10)+(PRODUCTS!W10*D10)</f>
        <v>118</v>
      </c>
      <c r="K10" t="s">
        <v>4232</v>
      </c>
      <c r="L10" s="270">
        <f t="array" ref="L10">IF(OR(N9=0,N9=0),L6*3)</f>
        <v>19.008000000000003</v>
      </c>
    </row>
    <row r="11" spans="1:14" ht="12.75">
      <c r="A11" s="267" t="s">
        <v>3220</v>
      </c>
      <c r="B11">
        <v>11</v>
      </c>
      <c r="C11">
        <f>MOD(B11, PRODUCTS!X11)</f>
        <v>0</v>
      </c>
      <c r="D11">
        <f>(B11-C11)/PRODUCTS!X11</f>
        <v>11</v>
      </c>
      <c r="E11">
        <f>C11*(PRODUCTS!O11*PRODUCTS!P11*PRODUCTS!Q11)/1000000000</f>
        <v>0</v>
      </c>
      <c r="F11">
        <f>D11*(PRODUCTS!T11*PRODUCTS!U11*PRODUCTS!V11)/1000000000</f>
        <v>0.65951654999999998</v>
      </c>
      <c r="G11">
        <f>F11+E11</f>
        <v>0.65951654999999998</v>
      </c>
      <c r="H11">
        <f t="array" ref="H11">(PRODUCTS!R11*C11)+(PRODUCTS!W11*D11)</f>
        <v>143</v>
      </c>
      <c r="K11" t="s">
        <v>4237</v>
      </c>
      <c r="L11" s="270">
        <f t="array" ref="L11">IF(OR(N9=0,N9=0),L7*3)</f>
        <v>10.368</v>
      </c>
    </row>
    <row r="12" spans="1:14" ht="12.75">
      <c r="A12" s="267" t="s">
        <v>3225</v>
      </c>
      <c r="B12">
        <v>11</v>
      </c>
      <c r="C12">
        <f>MOD(B12, PRODUCTS!X12)</f>
        <v>1</v>
      </c>
      <c r="D12">
        <f>(B12-C12)/PRODUCTS!X12</f>
        <v>2</v>
      </c>
      <c r="E12">
        <f>C12*(PRODUCTS!O12*PRODUCTS!P12*PRODUCTS!Q12)/1000000000</f>
        <v>2.2110000000000001E-2</v>
      </c>
      <c r="F12">
        <f>D12*(PRODUCTS!T12*PRODUCTS!U12*PRODUCTS!V12)/1000000000</f>
        <v>0.2485125</v>
      </c>
      <c r="G12">
        <f>F12+E12</f>
        <v>0.27062249999999999</v>
      </c>
      <c r="H12">
        <f t="array" ref="H12">(PRODUCTS!R12*C12)+(PRODUCTS!W12*D12)</f>
        <v>56.620000000000005</v>
      </c>
      <c r="K12" t="s">
        <v>4242</v>
      </c>
      <c r="L12" s="270">
        <f t="array" ref="L12">IF(OR(N9=0,N9=0),L8*3)</f>
        <v>6.911999999999999</v>
      </c>
    </row>
    <row r="13" spans="1:14" ht="12.75">
      <c r="A13" s="267" t="s">
        <v>3232</v>
      </c>
      <c r="B13">
        <v>11</v>
      </c>
      <c r="C13">
        <f>MOD(B13, PRODUCTS!X13)</f>
        <v>1</v>
      </c>
      <c r="D13">
        <f>(B13-C13)/PRODUCTS!X13</f>
        <v>2</v>
      </c>
      <c r="E13">
        <f>C13*(PRODUCTS!O13*PRODUCTS!P13*PRODUCTS!Q13)/1000000000</f>
        <v>2.8809999999999999E-2</v>
      </c>
      <c r="F13">
        <f>D13*(PRODUCTS!T13*PRODUCTS!U13*PRODUCTS!V13)/1000000000</f>
        <v>0.32507550000000002</v>
      </c>
      <c r="G13">
        <f>F13+E13</f>
        <v>0.35388550000000002</v>
      </c>
      <c r="H13">
        <f t="array" ref="H13">(PRODUCTS!R13*C13)+(PRODUCTS!W13*D13)</f>
        <v>77.16</v>
      </c>
      <c r="M13" t="s">
        <v>4248</v>
      </c>
      <c r="N13" cm="1">
        <f t="array" ref="N13">MIN(IF(L10:L12&gt;L5,L10:L12))</f>
        <v>6.911999999999999</v>
      </c>
    </row>
    <row r="14" spans="1:14" ht="12.75">
      <c r="A14" s="267" t="s">
        <v>3236</v>
      </c>
      <c r="B14">
        <v>11</v>
      </c>
      <c r="C14">
        <f>MOD(B14, PRODUCTS!X14)</f>
        <v>1</v>
      </c>
      <c r="D14">
        <f>(B14-C14)/PRODUCTS!X14</f>
        <v>2</v>
      </c>
      <c r="E14">
        <f>C14*(PRODUCTS!O14*PRODUCTS!P14*PRODUCTS!Q14)/1000000000</f>
        <v>4.2209999999999998E-2</v>
      </c>
      <c r="F14">
        <f>D14*(PRODUCTS!T14*PRODUCTS!U14*PRODUCTS!V14)/1000000000</f>
        <v>0.50033700000000003</v>
      </c>
      <c r="G14">
        <f>F14+E14</f>
        <v>0.542547</v>
      </c>
      <c r="H14">
        <f t="array" ref="H14">(PRODUCTS!R14*C14)+(PRODUCTS!W14*D14)</f>
        <v>40.849999999999994</v>
      </c>
    </row>
    <row r="15" spans="1:14" ht="12.75">
      <c r="A15" s="267" t="s">
        <v>3242</v>
      </c>
      <c r="B15">
        <v>11</v>
      </c>
      <c r="C15">
        <f>MOD(B15, PRODUCTS!X15)</f>
        <v>1</v>
      </c>
      <c r="D15">
        <f>(B15-C15)/PRODUCTS!X15</f>
        <v>2</v>
      </c>
      <c r="E15">
        <f>C15*(PRODUCTS!O15*PRODUCTS!P15*PRODUCTS!Q15)/1000000000</f>
        <v>2.2110000000000001E-2</v>
      </c>
      <c r="F15">
        <f>D15*(PRODUCTS!T15*PRODUCTS!U15*PRODUCTS!V15)/1000000000</f>
        <v>0.2485125</v>
      </c>
      <c r="G15">
        <f>F15+E15</f>
        <v>0.27062249999999999</v>
      </c>
      <c r="H15">
        <f t="array" ref="H15">(PRODUCTS!R15*C15)+(PRODUCTS!W15*D15)</f>
        <v>56.620000000000005</v>
      </c>
    </row>
    <row r="16" spans="1:14" ht="12.75">
      <c r="A16" s="267" t="s">
        <v>3249</v>
      </c>
      <c r="B16">
        <v>11</v>
      </c>
      <c r="C16">
        <f>MOD(B16, PRODUCTS!X16)</f>
        <v>1</v>
      </c>
      <c r="D16">
        <f>(B16-C16)/PRODUCTS!X16</f>
        <v>2</v>
      </c>
      <c r="E16">
        <f>C16*(PRODUCTS!O16*PRODUCTS!P16*PRODUCTS!Q16)/1000000000</f>
        <v>2.8809999999999999E-2</v>
      </c>
      <c r="F16">
        <f>D16*(PRODUCTS!T16*PRODUCTS!U16*PRODUCTS!V16)/1000000000</f>
        <v>0.32507550000000002</v>
      </c>
      <c r="G16">
        <f>F16+E16</f>
        <v>0.35388550000000002</v>
      </c>
      <c r="H16">
        <f t="array" ref="H16">(PRODUCTS!R16*C16)+(PRODUCTS!W16*D16)</f>
        <v>77.16</v>
      </c>
    </row>
    <row r="17" spans="1:8" ht="12.75">
      <c r="A17" s="267" t="s">
        <v>3255</v>
      </c>
      <c r="B17">
        <v>11</v>
      </c>
      <c r="C17">
        <f>MOD(B17, PRODUCTS!X17)</f>
        <v>1</v>
      </c>
      <c r="D17">
        <f>(B17-C17)/PRODUCTS!X17</f>
        <v>2</v>
      </c>
      <c r="E17">
        <f>C17*(PRODUCTS!O17*PRODUCTS!P17*PRODUCTS!Q17)/1000000000</f>
        <v>4.2209999999999998E-2</v>
      </c>
      <c r="F17">
        <f>D17*(PRODUCTS!T17*PRODUCTS!U17*PRODUCTS!V17)/1000000000</f>
        <v>0.50033700000000003</v>
      </c>
      <c r="G17">
        <f>F17+E17</f>
        <v>0.542547</v>
      </c>
      <c r="H17">
        <f t="array" ref="H17">(PRODUCTS!R17*C17)+(PRODUCTS!W17*D17)</f>
        <v>118</v>
      </c>
    </row>
    <row r="18" spans="1:8" ht="12.75">
      <c r="A18" s="267" t="s">
        <v>3261</v>
      </c>
      <c r="B18">
        <v>11</v>
      </c>
      <c r="C18">
        <f>MOD(B18, PRODUCTS!X18)</f>
        <v>1</v>
      </c>
      <c r="D18">
        <f>(B18-C18)/PRODUCTS!X18</f>
        <v>2</v>
      </c>
      <c r="E18">
        <f>C18*(PRODUCTS!O18*PRODUCTS!P18*PRODUCTS!Q18)/1000000000</f>
        <v>2.2110000000000001E-2</v>
      </c>
      <c r="F18">
        <f>D18*(PRODUCTS!T18*PRODUCTS!U18*PRODUCTS!V18)/1000000000</f>
        <v>0.2485125</v>
      </c>
      <c r="G18">
        <f>F18+E18</f>
        <v>0.27062249999999999</v>
      </c>
      <c r="H18">
        <f t="array" ref="H18">(PRODUCTS!R18*C18)+(PRODUCTS!W18*D18)</f>
        <v>56.620000000000005</v>
      </c>
    </row>
    <row r="19" spans="1:8" ht="12.75">
      <c r="A19" s="267" t="s">
        <v>3267</v>
      </c>
      <c r="B19">
        <v>11</v>
      </c>
      <c r="C19">
        <f>MOD(B19, PRODUCTS!X19)</f>
        <v>1</v>
      </c>
      <c r="D19">
        <f>(B19-C19)/PRODUCTS!X19</f>
        <v>2</v>
      </c>
      <c r="E19">
        <f>C19*(PRODUCTS!O19*PRODUCTS!P19*PRODUCTS!Q19)/1000000000</f>
        <v>2.8809999999999999E-2</v>
      </c>
      <c r="F19">
        <f>D19*(PRODUCTS!T19*PRODUCTS!U19*PRODUCTS!V19)/1000000000</f>
        <v>0.32507550000000002</v>
      </c>
      <c r="G19">
        <f>F19+E19</f>
        <v>0.35388550000000002</v>
      </c>
      <c r="H19">
        <f t="array" ref="H19">(PRODUCTS!R19*C19)+(PRODUCTS!W19*D19)</f>
        <v>77.16</v>
      </c>
    </row>
    <row r="20" spans="1:8" ht="12.75">
      <c r="A20" s="267" t="s">
        <v>3272</v>
      </c>
      <c r="B20">
        <v>11</v>
      </c>
      <c r="C20">
        <f>MOD(B20, PRODUCTS!X20)</f>
        <v>1</v>
      </c>
      <c r="D20">
        <f>(B20-C20)/PRODUCTS!X20</f>
        <v>2</v>
      </c>
      <c r="E20">
        <f>C20*(PRODUCTS!O20*PRODUCTS!P20*PRODUCTS!Q20)/1000000000</f>
        <v>4.2209999999999998E-2</v>
      </c>
      <c r="F20">
        <f>D20*(PRODUCTS!T20*PRODUCTS!U20*PRODUCTS!V20)/1000000000</f>
        <v>0.50033700000000003</v>
      </c>
      <c r="G20">
        <f>F20+E20</f>
        <v>0.542547</v>
      </c>
      <c r="H20">
        <f t="array" ref="H20">(PRODUCTS!R20*C20)+(PRODUCTS!W20*D20)</f>
        <v>118</v>
      </c>
    </row>
    <row r="21" spans="1:8" ht="12.75">
      <c r="A21" s="267" t="s">
        <v>3276</v>
      </c>
      <c r="B21">
        <v>11</v>
      </c>
      <c r="C21">
        <f>MOD(B21, PRODUCTS!X21)</f>
        <v>11</v>
      </c>
      <c r="D21">
        <f>(B21-C21)/PRODUCTS!X21</f>
        <v>0</v>
      </c>
      <c r="E21">
        <f>C21*(PRODUCTS!O21*PRODUCTS!P21*PRODUCTS!Q21)/1000000000</f>
        <v>4.8787200000000003E-2</v>
      </c>
      <c r="F21">
        <f>D21*(PRODUCTS!T21*PRODUCTS!U21*PRODUCTS!V21)/1000000000</f>
        <v>0</v>
      </c>
      <c r="G21">
        <f>F21+E21</f>
        <v>4.8787200000000003E-2</v>
      </c>
      <c r="H21">
        <f t="array" ref="H21">(PRODUCTS!R21*C21)+(PRODUCTS!W21*D21)</f>
        <v>14.3</v>
      </c>
    </row>
    <row r="22" spans="1:8" ht="12.75">
      <c r="A22" s="267" t="s">
        <v>3292</v>
      </c>
      <c r="B22">
        <v>11</v>
      </c>
      <c r="C22">
        <f>MOD(B22, PRODUCTS!X22)</f>
        <v>1</v>
      </c>
      <c r="D22">
        <f>(B22-C22)/PRODUCTS!X22</f>
        <v>2</v>
      </c>
      <c r="E22">
        <f>C22*(PRODUCTS!O22*PRODUCTS!P22*PRODUCTS!Q22)/1000000000</f>
        <v>2.5794999999999998E-2</v>
      </c>
      <c r="F22">
        <f>D22*(PRODUCTS!T22*PRODUCTS!U22*PRODUCTS!V22)/1000000000</f>
        <v>3.1492800000000001E-2</v>
      </c>
      <c r="G22">
        <f>F22+E22</f>
        <v>5.72878E-2</v>
      </c>
      <c r="H22">
        <f t="array" ref="H22">(PRODUCTS!R22*C22)+(PRODUCTS!W22*D22)</f>
        <v>102.92</v>
      </c>
    </row>
    <row r="23" spans="1:8" ht="12.75">
      <c r="A23" s="267" t="s">
        <v>3305</v>
      </c>
      <c r="B23">
        <v>11</v>
      </c>
      <c r="C23">
        <f>MOD(B23, PRODUCTS!X23)</f>
        <v>1</v>
      </c>
      <c r="D23">
        <f>(B23-C23)/PRODUCTS!X23</f>
        <v>2</v>
      </c>
      <c r="E23">
        <f>C23*(PRODUCTS!O23*PRODUCTS!P23*PRODUCTS!Q23)/1000000000</f>
        <v>3.6540000000000003E-2</v>
      </c>
      <c r="F23">
        <f>D23*(PRODUCTS!T23*PRODUCTS!U23*PRODUCTS!V23)/1000000000</f>
        <v>4.4063999999999999E-2</v>
      </c>
      <c r="G23">
        <f>F23+E23</f>
        <v>8.0604000000000009E-2</v>
      </c>
      <c r="H23">
        <f t="array" ref="H23">(PRODUCTS!R23*C23)+(PRODUCTS!W23*D23)</f>
        <v>143.4</v>
      </c>
    </row>
    <row r="24" spans="1:8" ht="12.75">
      <c r="A24" s="267" t="s">
        <v>3315</v>
      </c>
      <c r="B24">
        <v>11</v>
      </c>
      <c r="C24">
        <f>MOD(B24, PRODUCTS!X24)</f>
        <v>1</v>
      </c>
      <c r="D24">
        <f>(B24-C24)/PRODUCTS!X24</f>
        <v>2</v>
      </c>
      <c r="E24">
        <f>C24*(PRODUCTS!O24*PRODUCTS!P24*PRODUCTS!Q24)/1000000000</f>
        <v>2.56025E-2</v>
      </c>
      <c r="F24">
        <f>D24*(PRODUCTS!T24*PRODUCTS!U24*PRODUCTS!V24)/1000000000</f>
        <v>3.1492800000000001E-2</v>
      </c>
      <c r="G24">
        <f>F24+E24</f>
        <v>5.7095300000000002E-2</v>
      </c>
      <c r="H24">
        <f t="array" ref="H24">(PRODUCTS!R24*C24)+(PRODUCTS!W24*D24)</f>
        <v>130.38999999999999</v>
      </c>
    </row>
    <row r="25" spans="1:8" ht="12.75">
      <c r="A25" s="267" t="s">
        <v>3324</v>
      </c>
      <c r="B25">
        <v>11</v>
      </c>
      <c r="C25">
        <f>MOD(B25, PRODUCTS!X25)</f>
        <v>1</v>
      </c>
      <c r="D25">
        <f>(B25-C25)/PRODUCTS!X25</f>
        <v>2</v>
      </c>
      <c r="E25">
        <f>C25*(PRODUCTS!O25*PRODUCTS!P25*PRODUCTS!Q25)/1000000000</f>
        <v>3.6540000000000003E-2</v>
      </c>
      <c r="F25">
        <f>D25*(PRODUCTS!T25*PRODUCTS!U25*PRODUCTS!V25)/1000000000</f>
        <v>4.4063999999999999E-2</v>
      </c>
      <c r="G25">
        <f>F25+E25</f>
        <v>8.0604000000000009E-2</v>
      </c>
      <c r="H25">
        <f t="array" ref="H25">(PRODUCTS!R25*C25)+(PRODUCTS!W25*D25)</f>
        <v>153.30000000000001</v>
      </c>
    </row>
    <row r="26" spans="1:8" ht="12.75">
      <c r="A26" s="267" t="s">
        <v>3330</v>
      </c>
      <c r="B26">
        <v>11</v>
      </c>
      <c r="C26">
        <f>MOD(B26, PRODUCTS!X26)</f>
        <v>0</v>
      </c>
      <c r="D26">
        <f>(B26-C26)/PRODUCTS!X26</f>
        <v>11</v>
      </c>
      <c r="E26">
        <f>C26*(PRODUCTS!O26*PRODUCTS!P26*PRODUCTS!Q26)/1000000000</f>
        <v>0</v>
      </c>
      <c r="F26">
        <f>D26*(PRODUCTS!T26*PRODUCTS!U26*PRODUCTS!V26)/1000000000</f>
        <v>0.51763800000000004</v>
      </c>
      <c r="G26">
        <f>F26+E26</f>
        <v>0.51763800000000004</v>
      </c>
      <c r="H26">
        <f t="array" ref="H26">(PRODUCTS!R26*C26)+(PRODUCTS!W26*D26)</f>
        <v>152.13</v>
      </c>
    </row>
    <row r="27" spans="1:8" ht="12.75">
      <c r="A27" s="267" t="s">
        <v>3341</v>
      </c>
      <c r="B27">
        <v>11</v>
      </c>
      <c r="C27">
        <f>MOD(B27, PRODUCTS!X27)</f>
        <v>0</v>
      </c>
      <c r="D27">
        <f>(B27-C27)/PRODUCTS!X27</f>
        <v>11</v>
      </c>
      <c r="E27">
        <f>C27*(PRODUCTS!O27*PRODUCTS!P27*PRODUCTS!Q27)/1000000000</f>
        <v>0</v>
      </c>
      <c r="F27">
        <f>D27*(PRODUCTS!T27*PRODUCTS!U27*PRODUCTS!V27)/1000000000</f>
        <v>0.51763800000000004</v>
      </c>
      <c r="G27">
        <f>F27+E27</f>
        <v>0.51763800000000004</v>
      </c>
      <c r="H27">
        <f t="array" ref="H27">(PRODUCTS!R27*C27)+(PRODUCTS!W27*D27)</f>
        <v>158.51</v>
      </c>
    </row>
    <row r="28" spans="1:8" ht="12.75">
      <c r="A28" s="267" t="s">
        <v>3347</v>
      </c>
      <c r="B28">
        <v>11</v>
      </c>
      <c r="C28">
        <f>MOD(B28, PRODUCTS!X28)</f>
        <v>1</v>
      </c>
      <c r="D28">
        <f>(B28-C28)/PRODUCTS!X28</f>
        <v>2</v>
      </c>
      <c r="E28">
        <f>C28*(PRODUCTS!O28*PRODUCTS!P28*PRODUCTS!Q28)/1000000000</f>
        <v>3.5959999999999999E-2</v>
      </c>
      <c r="F28">
        <f>D28*(PRODUCTS!T28*PRODUCTS!U28*PRODUCTS!V28)/1000000000</f>
        <v>0.447579</v>
      </c>
      <c r="G28">
        <f>F28+E28</f>
        <v>0.483539</v>
      </c>
      <c r="H28">
        <f t="array" ref="H28">(PRODUCTS!R28*C28)+(PRODUCTS!W28*D28)</f>
        <v>131.63</v>
      </c>
    </row>
    <row r="29" spans="1:8" ht="12.75">
      <c r="A29" s="267" t="s">
        <v>3358</v>
      </c>
      <c r="B29">
        <v>11</v>
      </c>
      <c r="C29">
        <f>MOD(B29, PRODUCTS!X29)</f>
        <v>1</v>
      </c>
      <c r="D29">
        <f>(B29-C29)/PRODUCTS!X29</f>
        <v>2</v>
      </c>
      <c r="E29">
        <f>C29*(PRODUCTS!O29*PRODUCTS!P29*PRODUCTS!Q29)/1000000000</f>
        <v>3.5959999999999999E-2</v>
      </c>
      <c r="F29">
        <f>D29*(PRODUCTS!T29*PRODUCTS!U29*PRODUCTS!V29)/1000000000</f>
        <v>0.447579</v>
      </c>
      <c r="G29">
        <f>F29+E29</f>
        <v>0.483539</v>
      </c>
      <c r="H29">
        <f t="array" ref="H29">(PRODUCTS!R29*C29)+(PRODUCTS!W29*D29)</f>
        <v>137.9</v>
      </c>
    </row>
    <row r="30" spans="1:8" ht="12.75">
      <c r="A30" s="267" t="s">
        <v>3366</v>
      </c>
      <c r="B30">
        <v>11</v>
      </c>
      <c r="C30">
        <f>MOD(B30, PRODUCTS!X30)</f>
        <v>1</v>
      </c>
      <c r="D30">
        <f>(B30-C30)/PRODUCTS!X30</f>
        <v>2</v>
      </c>
      <c r="E30">
        <f>C30*(PRODUCTS!O30*PRODUCTS!P30*PRODUCTS!Q30)/1000000000</f>
        <v>2.0459999999999999E-2</v>
      </c>
      <c r="F30">
        <f>D30*(PRODUCTS!T30*PRODUCTS!U30*PRODUCTS!V30)/1000000000</f>
        <v>0.22770000000000001</v>
      </c>
      <c r="G30">
        <f>F30+E30</f>
        <v>0.24816000000000002</v>
      </c>
      <c r="H30">
        <f t="array" ref="H30">(PRODUCTS!R30*C30)+(PRODUCTS!W30*D30)</f>
        <v>81.040000000000006</v>
      </c>
    </row>
    <row r="31" spans="1:8" ht="12.75">
      <c r="A31" s="267" t="s">
        <v>3379</v>
      </c>
      <c r="B31">
        <v>11</v>
      </c>
      <c r="C31">
        <f>MOD(B31, PRODUCTS!X31)</f>
        <v>1</v>
      </c>
      <c r="D31">
        <f>(B31-C31)/PRODUCTS!X31</f>
        <v>2</v>
      </c>
      <c r="E31">
        <f>C31*(PRODUCTS!O31*PRODUCTS!P31*PRODUCTS!Q31)/1000000000</f>
        <v>3.6406250000000001E-2</v>
      </c>
      <c r="F31">
        <f>D31*(PRODUCTS!T31*PRODUCTS!U31*PRODUCTS!V31)/1000000000</f>
        <v>0.44063999999999998</v>
      </c>
      <c r="G31">
        <f>F31+E31</f>
        <v>0.47704625000000001</v>
      </c>
      <c r="H31">
        <f t="array" ref="H31">(PRODUCTS!R31*C31)+(PRODUCTS!W31*D31)</f>
        <v>156.13000000000002</v>
      </c>
    </row>
    <row r="32" spans="1:8" ht="12.75">
      <c r="A32" s="267" t="s">
        <v>3393</v>
      </c>
      <c r="B32">
        <v>11</v>
      </c>
      <c r="C32">
        <f>MOD(B32, PRODUCTS!X32)</f>
        <v>1</v>
      </c>
      <c r="D32">
        <f>(B32-C32)/PRODUCTS!X32</f>
        <v>2</v>
      </c>
      <c r="E32">
        <f>C32*(PRODUCTS!O32*PRODUCTS!P32*PRODUCTS!Q32)/1000000000</f>
        <v>3.6406250000000001E-2</v>
      </c>
      <c r="F32">
        <f>D32*(PRODUCTS!T32*PRODUCTS!U32*PRODUCTS!V32)/1000000000</f>
        <v>0.44063999999999998</v>
      </c>
      <c r="G32">
        <f>F32+E32</f>
        <v>0.47704625000000001</v>
      </c>
      <c r="H32">
        <f t="array" ref="H32">(PRODUCTS!R32*C32)+(PRODUCTS!W32*D32)</f>
        <v>156.13000000000002</v>
      </c>
    </row>
    <row r="33" spans="1:8" ht="12.75">
      <c r="A33" s="267" t="s">
        <v>3398</v>
      </c>
      <c r="B33">
        <v>11</v>
      </c>
      <c r="C33">
        <f>MOD(B33, PRODUCTS!X33)</f>
        <v>1</v>
      </c>
      <c r="D33">
        <f>(B33-C33)/PRODUCTS!X33</f>
        <v>5</v>
      </c>
      <c r="E33">
        <f>C33*(PRODUCTS!O33*PRODUCTS!P33*PRODUCTS!Q33)/1000000000</f>
        <v>3.4406249999999999E-2</v>
      </c>
      <c r="F33">
        <f>D33*(PRODUCTS!T33*PRODUCTS!U33*PRODUCTS!V33)/1000000000</f>
        <v>0.42568624999999999</v>
      </c>
      <c r="G33">
        <f>F33+E33</f>
        <v>0.46009250000000002</v>
      </c>
      <c r="H33">
        <f t="array" ref="H33">(PRODUCTS!R33*C33)+(PRODUCTS!W33*D33)</f>
        <v>128.31</v>
      </c>
    </row>
    <row r="34" spans="1:8" ht="12.75">
      <c r="A34" s="267" t="s">
        <v>3414</v>
      </c>
      <c r="B34">
        <v>11</v>
      </c>
      <c r="C34">
        <f>MOD(B34, PRODUCTS!X34)</f>
        <v>1</v>
      </c>
      <c r="D34">
        <f>(B34-C34)/PRODUCTS!X34</f>
        <v>5</v>
      </c>
      <c r="E34">
        <f>C34*(PRODUCTS!O34*PRODUCTS!P34*PRODUCTS!Q34)/1000000000</f>
        <v>3.4406249999999999E-2</v>
      </c>
      <c r="F34">
        <f>D34*(PRODUCTS!T34*PRODUCTS!U34*PRODUCTS!V34)/1000000000</f>
        <v>0.42568624999999999</v>
      </c>
      <c r="G34">
        <f>F34+E34</f>
        <v>0.46009250000000002</v>
      </c>
      <c r="H34">
        <f t="array" ref="H34">(PRODUCTS!R34*C34)+(PRODUCTS!W34*D34)</f>
        <v>128.31</v>
      </c>
    </row>
    <row r="35" spans="1:8" ht="12.75">
      <c r="A35" s="267" t="s">
        <v>3419</v>
      </c>
      <c r="B35">
        <v>11</v>
      </c>
      <c r="C35">
        <f>MOD(B35, PRODUCTS!X35)</f>
        <v>0</v>
      </c>
      <c r="D35">
        <f>(B35-C35)/PRODUCTS!X35</f>
        <v>11</v>
      </c>
      <c r="E35">
        <f>C35*(PRODUCTS!O35*PRODUCTS!P35*PRODUCTS!Q35)/1000000000</f>
        <v>0</v>
      </c>
      <c r="F35">
        <f>D35*(PRODUCTS!T35*PRODUCTS!U35*PRODUCTS!V35)/1000000000</f>
        <v>0.69542000000000004</v>
      </c>
      <c r="G35">
        <f>F35+E35</f>
        <v>0.69542000000000004</v>
      </c>
      <c r="H35">
        <f t="array" ref="H35">(PRODUCTS!R35*C35)+(PRODUCTS!W35*D35)</f>
        <v>33</v>
      </c>
    </row>
    <row r="36" spans="1:8" ht="12.75">
      <c r="A36" s="267" t="s">
        <v>3428</v>
      </c>
      <c r="B36">
        <v>11</v>
      </c>
      <c r="C36">
        <f>MOD(B36, PRODUCTS!X36)</f>
        <v>0</v>
      </c>
      <c r="D36">
        <f>(B36-C36)/PRODUCTS!X36</f>
        <v>11</v>
      </c>
      <c r="E36">
        <f>C36*(PRODUCTS!O36*PRODUCTS!P36*PRODUCTS!Q36)/1000000000</f>
        <v>0</v>
      </c>
      <c r="F36">
        <f>D36*(PRODUCTS!T36*PRODUCTS!U36*PRODUCTS!V36)/1000000000</f>
        <v>0.69542000000000004</v>
      </c>
      <c r="G36">
        <f>F36+E36</f>
        <v>0.69542000000000004</v>
      </c>
      <c r="H36">
        <f t="array" ref="H36">(PRODUCTS!R36*C36)+(PRODUCTS!W36*D36)</f>
        <v>33</v>
      </c>
    </row>
    <row r="37" spans="1:8" ht="12.75">
      <c r="A37" s="267" t="s">
        <v>3434</v>
      </c>
      <c r="B37">
        <v>11</v>
      </c>
      <c r="C37">
        <f>MOD(B37, PRODUCTS!X37)</f>
        <v>0</v>
      </c>
      <c r="D37">
        <f>(B37-C37)/PRODUCTS!X37</f>
        <v>11</v>
      </c>
      <c r="E37">
        <f>C37*(PRODUCTS!O37*PRODUCTS!P37*PRODUCTS!Q37)/1000000000</f>
        <v>0</v>
      </c>
      <c r="F37">
        <f>D37*(PRODUCTS!T37*PRODUCTS!U37*PRODUCTS!V37)/1000000000</f>
        <v>0.69542000000000004</v>
      </c>
      <c r="G37">
        <f>F37+E37</f>
        <v>0.69542000000000004</v>
      </c>
      <c r="H37">
        <f t="array" ref="H37">(PRODUCTS!R37*C37)+(PRODUCTS!W37*D37)</f>
        <v>33</v>
      </c>
    </row>
    <row r="38" spans="1:8" ht="12.75">
      <c r="A38" s="277" t="s">
        <v>3440</v>
      </c>
      <c r="B38">
        <v>11</v>
      </c>
      <c r="C38">
        <f>MOD(B38, PRODUCTS!X38)</f>
        <v>3</v>
      </c>
      <c r="D38">
        <f>(B38-C38)/PRODUCTS!X38</f>
        <v>2</v>
      </c>
      <c r="E38">
        <f>C38*(PRODUCTS!O38*PRODUCTS!P38*PRODUCTS!Q38)/1000000000</f>
        <v>7.7578560000000005E-2</v>
      </c>
      <c r="F38">
        <f>D38*(PRODUCTS!T38*PRODUCTS!U38*PRODUCTS!V38)/1000000000</f>
        <v>0.32234400000000002</v>
      </c>
      <c r="G38">
        <f>F38+E38</f>
        <v>0.39992256000000004</v>
      </c>
      <c r="H38">
        <f t="array" ref="H38">(PRODUCTS!R38*C38)+(PRODUCTS!W38*D38)</f>
        <v>67.400000000000006</v>
      </c>
    </row>
    <row r="39" spans="1:8" ht="12.75">
      <c r="A39" s="267" t="s">
        <v>3454</v>
      </c>
      <c r="B39">
        <v>11</v>
      </c>
      <c r="C39">
        <f>MOD(B39, PRODUCTS!X39)</f>
        <v>0</v>
      </c>
      <c r="D39">
        <f>(B39-C39)/PRODUCTS!X39</f>
        <v>11</v>
      </c>
      <c r="E39">
        <f>C39*(PRODUCTS!O39*PRODUCTS!P39*PRODUCTS!Q39)/1000000000</f>
        <v>0</v>
      </c>
      <c r="F39">
        <f>D39*(PRODUCTS!T39*PRODUCTS!U39*PRODUCTS!V39)/1000000000</f>
        <v>0.31589734000000003</v>
      </c>
      <c r="G39">
        <f>F39+E39</f>
        <v>0.31589734000000003</v>
      </c>
      <c r="H39">
        <f t="array" ref="H39">(PRODUCTS!R39*C39)+(PRODUCTS!W39*D39)</f>
        <v>61.599999999999994</v>
      </c>
    </row>
    <row r="40" spans="1:8" ht="12.75">
      <c r="A40" s="267" t="s">
        <v>3469</v>
      </c>
      <c r="B40">
        <v>11</v>
      </c>
      <c r="C40">
        <f>MOD(B40, PRODUCTS!X40)</f>
        <v>0</v>
      </c>
      <c r="D40">
        <f>(B40-C40)/PRODUCTS!X40</f>
        <v>11</v>
      </c>
      <c r="E40">
        <f>C40*(PRODUCTS!O40*PRODUCTS!P40*PRODUCTS!Q40)/1000000000</f>
        <v>0</v>
      </c>
      <c r="F40">
        <f>D40*(PRODUCTS!T40*PRODUCTS!U40*PRODUCTS!V40)/1000000000</f>
        <v>0.33699600000000002</v>
      </c>
      <c r="G40">
        <f>F40+E40</f>
        <v>0.33699600000000002</v>
      </c>
      <c r="H40">
        <f t="array" ref="H40">(PRODUCTS!R40*C40)+(PRODUCTS!W40*D40)</f>
        <v>69.3</v>
      </c>
    </row>
    <row r="41" spans="1:8" ht="12.75">
      <c r="A41" s="267" t="s">
        <v>3480</v>
      </c>
      <c r="B41">
        <v>11</v>
      </c>
      <c r="C41">
        <f>MOD(B41, PRODUCTS!X41)</f>
        <v>0</v>
      </c>
      <c r="D41">
        <f>(B41-C41)/PRODUCTS!X41</f>
        <v>11</v>
      </c>
      <c r="E41">
        <f>C41*(PRODUCTS!O41*PRODUCTS!P41*PRODUCTS!Q41)/1000000000</f>
        <v>0</v>
      </c>
      <c r="F41">
        <f>D41*(PRODUCTS!T41*PRODUCTS!U41*PRODUCTS!V41)/1000000000</f>
        <v>0.44625680000000001</v>
      </c>
      <c r="G41">
        <f>F41+E41</f>
        <v>0.44625680000000001</v>
      </c>
      <c r="H41">
        <f t="array" ref="H41">(PRODUCTS!R41*C41)+(PRODUCTS!W41*D41)</f>
        <v>81.400000000000006</v>
      </c>
    </row>
    <row r="42" spans="1:8" ht="12.75">
      <c r="A42" s="267" t="s">
        <v>3492</v>
      </c>
      <c r="B42">
        <v>11</v>
      </c>
      <c r="C42">
        <f>MOD(B42, PRODUCTS!X42)</f>
        <v>0</v>
      </c>
      <c r="D42">
        <f>(B42-C42)/PRODUCTS!X42</f>
        <v>11</v>
      </c>
      <c r="E42">
        <f>C42*(PRODUCTS!O42*PRODUCTS!P42*PRODUCTS!Q42)/1000000000</f>
        <v>0</v>
      </c>
      <c r="F42">
        <f>D42*(PRODUCTS!T42*PRODUCTS!U42*PRODUCTS!V42)/1000000000</f>
        <v>0.59459399999999996</v>
      </c>
      <c r="G42">
        <f>F42+E42</f>
        <v>0.59459399999999996</v>
      </c>
      <c r="H42">
        <f t="array" ref="H42">(PRODUCTS!R42*C42)+(PRODUCTS!W42*D42)</f>
        <v>117.47999999999999</v>
      </c>
    </row>
    <row r="43" spans="1:8" ht="12.75">
      <c r="A43" s="267" t="s">
        <v>3506</v>
      </c>
      <c r="B43">
        <v>11</v>
      </c>
      <c r="C43">
        <f>MOD(B43, PRODUCTS!X43)</f>
        <v>11</v>
      </c>
      <c r="D43">
        <f>(B43-C43)/PRODUCTS!X43</f>
        <v>0</v>
      </c>
      <c r="E43">
        <f>C43*(PRODUCTS!O43*PRODUCTS!P43*PRODUCTS!Q43)/1000000000</f>
        <v>7.8650000000000005E-3</v>
      </c>
      <c r="F43">
        <f>D43*(PRODUCTS!T43*PRODUCTS!U43*PRODUCTS!V43)/1000000000</f>
        <v>0</v>
      </c>
      <c r="G43">
        <f>F43+E43</f>
        <v>7.8650000000000005E-3</v>
      </c>
      <c r="H43">
        <f t="array" ref="H43">(PRODUCTS!R43*C43)+(PRODUCTS!W43*D43)</f>
        <v>2.2000000000000002</v>
      </c>
    </row>
    <row r="44" spans="1:8" ht="12.75">
      <c r="A44" s="267" t="s">
        <v>3518</v>
      </c>
      <c r="B44">
        <v>11</v>
      </c>
      <c r="C44">
        <f>MOD(B44, PRODUCTS!X44)</f>
        <v>2</v>
      </c>
      <c r="D44">
        <f>(B44-C44)/PRODUCTS!X44</f>
        <v>3</v>
      </c>
      <c r="E44">
        <f>C44*(PRODUCTS!O44*PRODUCTS!P44*PRODUCTS!Q44)/1000000000</f>
        <v>4.9919999999999999E-2</v>
      </c>
      <c r="F44">
        <f>D44*(PRODUCTS!T44*PRODUCTS!U44*PRODUCTS!V44)/1000000000</f>
        <v>0.2473245</v>
      </c>
      <c r="G44">
        <f>F44+E44</f>
        <v>0.29724450000000002</v>
      </c>
      <c r="H44">
        <f t="array" ref="H44">(PRODUCTS!R44*C44)+(PRODUCTS!W44*D44)</f>
        <v>42.63</v>
      </c>
    </row>
    <row r="45" spans="1:8" ht="12.75">
      <c r="A45" s="267" t="s">
        <v>3531</v>
      </c>
      <c r="B45">
        <v>11</v>
      </c>
      <c r="C45">
        <f>MOD(B45, PRODUCTS!X45)</f>
        <v>1</v>
      </c>
      <c r="D45">
        <f>(B45-C45)/PRODUCTS!X45</f>
        <v>2</v>
      </c>
      <c r="E45">
        <f>C45*(PRODUCTS!O45*PRODUCTS!P45*PRODUCTS!Q45)/1000000000</f>
        <v>2.9399999999999999E-3</v>
      </c>
      <c r="F45">
        <f>D45*(PRODUCTS!T45*PRODUCTS!U45*PRODUCTS!V45)/1000000000</f>
        <v>6.0759999999999998E-3</v>
      </c>
      <c r="G45">
        <f>F45+E45</f>
        <v>9.0159999999999997E-3</v>
      </c>
      <c r="H45">
        <f t="array" ref="H45">(PRODUCTS!R45*C45)+(PRODUCTS!W45*D45)</f>
        <v>1.23</v>
      </c>
    </row>
    <row r="46" spans="1:8" ht="12.75">
      <c r="A46" s="267" t="s">
        <v>3538</v>
      </c>
      <c r="B46">
        <v>11</v>
      </c>
      <c r="C46">
        <f>MOD(B46, PRODUCTS!X46)</f>
        <v>0</v>
      </c>
      <c r="D46">
        <f>(B46-C46)/PRODUCTS!X46</f>
        <v>11</v>
      </c>
      <c r="E46">
        <f>C46*(PRODUCTS!O46*PRODUCTS!P46*PRODUCTS!Q46)/1000000000</f>
        <v>0</v>
      </c>
      <c r="F46">
        <f>D46*(PRODUCTS!T46*PRODUCTS!U46*PRODUCTS!V46)/1000000000</f>
        <v>0.61087950000000002</v>
      </c>
      <c r="G46">
        <f>F46+E46</f>
        <v>0.61087950000000002</v>
      </c>
      <c r="H46">
        <f t="array" ref="H46">(PRODUCTS!R46*C46)+(PRODUCTS!W46*D46)</f>
        <v>264</v>
      </c>
    </row>
    <row r="47" spans="1:8" ht="12.75">
      <c r="A47" s="267" t="s">
        <v>3545</v>
      </c>
      <c r="B47">
        <v>11</v>
      </c>
      <c r="C47">
        <f>MOD(B47, PRODUCTS!X47)</f>
        <v>0</v>
      </c>
      <c r="D47">
        <f>(B47-C47)/PRODUCTS!X47</f>
        <v>11</v>
      </c>
      <c r="E47">
        <f>C47*(PRODUCTS!O47*PRODUCTS!P47*PRODUCTS!Q47)/1000000000</f>
        <v>0</v>
      </c>
      <c r="F47">
        <f>D47*(PRODUCTS!T47*PRODUCTS!U47*PRODUCTS!V47)/1000000000</f>
        <v>0.52229099999999995</v>
      </c>
      <c r="G47">
        <f>F47+E47</f>
        <v>0.52229099999999995</v>
      </c>
      <c r="H47">
        <f t="array" ref="H47">(PRODUCTS!R47*C47)+(PRODUCTS!W47*D47)</f>
        <v>77</v>
      </c>
    </row>
    <row r="48" spans="1:8" ht="12.75">
      <c r="A48" s="267" t="s">
        <v>3553</v>
      </c>
      <c r="B48">
        <v>11</v>
      </c>
      <c r="C48">
        <f>MOD(B48, PRODUCTS!X48)</f>
        <v>0</v>
      </c>
      <c r="D48">
        <f>(B48-C48)/PRODUCTS!X48</f>
        <v>11</v>
      </c>
      <c r="E48">
        <f>C48*(PRODUCTS!O48*PRODUCTS!P48*PRODUCTS!Q48)/1000000000</f>
        <v>0</v>
      </c>
      <c r="F48">
        <f>D48*(PRODUCTS!T48*PRODUCTS!U48*PRODUCTS!V48)/1000000000</f>
        <v>0.52229099999999995</v>
      </c>
      <c r="G48">
        <f>F48+E48</f>
        <v>0.52229099999999995</v>
      </c>
      <c r="H48">
        <f t="array" ref="H48">(PRODUCTS!R48*C48)+(PRODUCTS!W48*D48)</f>
        <v>77</v>
      </c>
    </row>
    <row r="49" spans="1:8" ht="12.75">
      <c r="A49" s="267" t="s">
        <v>3557</v>
      </c>
      <c r="B49">
        <v>11</v>
      </c>
      <c r="C49">
        <f>MOD(B49, PRODUCTS!X49)</f>
        <v>0</v>
      </c>
      <c r="D49">
        <f>(B49-C49)/PRODUCTS!X49</f>
        <v>11</v>
      </c>
      <c r="E49">
        <f>C49*(PRODUCTS!O49*PRODUCTS!P49*PRODUCTS!Q49)/1000000000</f>
        <v>0</v>
      </c>
      <c r="F49">
        <f>D49*(PRODUCTS!T49*PRODUCTS!U49*PRODUCTS!V49)/1000000000</f>
        <v>0.52229099999999995</v>
      </c>
      <c r="G49">
        <f>F49+E49</f>
        <v>0.52229099999999995</v>
      </c>
      <c r="H49">
        <f t="array" ref="H49">(PRODUCTS!R49*C49)+(PRODUCTS!W49*D49)</f>
        <v>77</v>
      </c>
    </row>
    <row r="50" spans="1:8" ht="12.75">
      <c r="A50" s="267" t="s">
        <v>3563</v>
      </c>
      <c r="B50">
        <v>11</v>
      </c>
      <c r="C50">
        <f>MOD(B50, PRODUCTS!X50)</f>
        <v>0</v>
      </c>
      <c r="D50">
        <f>(B50-C50)/PRODUCTS!X50</f>
        <v>11</v>
      </c>
      <c r="E50">
        <f>C50*(PRODUCTS!O50*PRODUCTS!P50*PRODUCTS!Q50)/1000000000</f>
        <v>0</v>
      </c>
      <c r="F50">
        <f>D50*(PRODUCTS!T50*PRODUCTS!U50*PRODUCTS!V50)/1000000000</f>
        <v>0.52229099999999995</v>
      </c>
      <c r="G50">
        <f>F50+E50</f>
        <v>0.52229099999999995</v>
      </c>
      <c r="H50">
        <f t="array" ref="H50">(PRODUCTS!R50*C50)+(PRODUCTS!W50*D50)</f>
        <v>77</v>
      </c>
    </row>
    <row r="51" spans="1:8" ht="12.75">
      <c r="A51" s="267" t="s">
        <v>3568</v>
      </c>
      <c r="B51">
        <v>11</v>
      </c>
      <c r="C51">
        <f>MOD(B51, PRODUCTS!X51)</f>
        <v>0</v>
      </c>
      <c r="D51">
        <f>(B51-C51)/PRODUCTS!X51</f>
        <v>11</v>
      </c>
      <c r="E51">
        <f>C51*(PRODUCTS!O51*PRODUCTS!P51*PRODUCTS!Q51)/1000000000</f>
        <v>0</v>
      </c>
      <c r="F51">
        <f>D51*(PRODUCTS!T51*PRODUCTS!U51*PRODUCTS!V51)/1000000000</f>
        <v>0.52229099999999995</v>
      </c>
      <c r="G51">
        <f>F51+E51</f>
        <v>0.52229099999999995</v>
      </c>
      <c r="H51">
        <f t="array" ref="H51">(PRODUCTS!R51*C51)+(PRODUCTS!W51*D51)</f>
        <v>77</v>
      </c>
    </row>
    <row r="52" spans="1:8" ht="12.75">
      <c r="A52" s="267" t="s">
        <v>3573</v>
      </c>
      <c r="B52">
        <v>11</v>
      </c>
      <c r="C52">
        <f>MOD(B52, PRODUCTS!X52)</f>
        <v>0</v>
      </c>
      <c r="D52">
        <f>(B52-C52)/PRODUCTS!X52</f>
        <v>11</v>
      </c>
      <c r="E52">
        <f>C52*(PRODUCTS!O52*PRODUCTS!P52*PRODUCTS!Q52)/1000000000</f>
        <v>0</v>
      </c>
      <c r="F52">
        <f>D52*(PRODUCTS!T52*PRODUCTS!U52*PRODUCTS!V52)/1000000000</f>
        <v>0.52229099999999995</v>
      </c>
      <c r="G52">
        <f>F52+E52</f>
        <v>0.52229099999999995</v>
      </c>
      <c r="H52">
        <f t="array" ref="H52">(PRODUCTS!R52*C52)+(PRODUCTS!W52*D52)</f>
        <v>77</v>
      </c>
    </row>
    <row r="53" spans="1:8" ht="12.75">
      <c r="A53" s="267" t="s">
        <v>3578</v>
      </c>
      <c r="B53">
        <v>11</v>
      </c>
      <c r="C53">
        <f>MOD(B53, PRODUCTS!X53)</f>
        <v>1</v>
      </c>
      <c r="D53">
        <f>(B53-C53)/PRODUCTS!X53</f>
        <v>2</v>
      </c>
      <c r="E53">
        <f>C53*(PRODUCTS!O53*PRODUCTS!P53*PRODUCTS!Q53)/1000000000</f>
        <v>3.4874000000000002E-2</v>
      </c>
      <c r="F53">
        <f>D53*(PRODUCTS!T53*PRODUCTS!U53*PRODUCTS!V53)/1000000000</f>
        <v>0.36277999999999999</v>
      </c>
      <c r="G53">
        <f>F53+E53</f>
        <v>0.39765400000000001</v>
      </c>
      <c r="H53">
        <f t="array" ref="H53">(PRODUCTS!R53*C53)+(PRODUCTS!W53*D53)</f>
        <v>53.76</v>
      </c>
    </row>
    <row r="54" spans="1:8" ht="12.75">
      <c r="A54" s="267" t="s">
        <v>3591</v>
      </c>
      <c r="B54">
        <v>11</v>
      </c>
      <c r="C54">
        <f>MOD(B54, PRODUCTS!X54)</f>
        <v>1</v>
      </c>
      <c r="D54">
        <f>(B54-C54)/PRODUCTS!X54</f>
        <v>2</v>
      </c>
      <c r="E54">
        <f>C54*(PRODUCTS!O54*PRODUCTS!P54*PRODUCTS!Q54)/1000000000</f>
        <v>3.4874000000000002E-2</v>
      </c>
      <c r="F54">
        <f>D54*(PRODUCTS!T54*PRODUCTS!U54*PRODUCTS!V54)/1000000000</f>
        <v>0.36277999999999999</v>
      </c>
      <c r="G54">
        <f>F54+E54</f>
        <v>0.39765400000000001</v>
      </c>
      <c r="H54">
        <f t="array" ref="H54">(PRODUCTS!R54*C54)+(PRODUCTS!W54*D54)</f>
        <v>53.76</v>
      </c>
    </row>
    <row r="55" spans="1:8" ht="12.75">
      <c r="A55" s="267" t="s">
        <v>3595</v>
      </c>
      <c r="B55">
        <v>11</v>
      </c>
      <c r="C55">
        <f>MOD(B55, PRODUCTS!X55)</f>
        <v>1</v>
      </c>
      <c r="D55">
        <f>(B55-C55)/PRODUCTS!X55</f>
        <v>2</v>
      </c>
      <c r="E55">
        <f>C55*(PRODUCTS!O55*PRODUCTS!P55*PRODUCTS!Q55)/1000000000</f>
        <v>3.4874000000000002E-2</v>
      </c>
      <c r="F55">
        <f>D55*(PRODUCTS!T55*PRODUCTS!U55*PRODUCTS!V55)/1000000000</f>
        <v>0.36277999999999999</v>
      </c>
      <c r="G55">
        <f>F55+E55</f>
        <v>0.39765400000000001</v>
      </c>
      <c r="H55">
        <f t="array" ref="H55">(PRODUCTS!R55*C55)+(PRODUCTS!W55*D55)</f>
        <v>53.76</v>
      </c>
    </row>
    <row r="56" spans="1:8" ht="12.75"/>
    <row r="57" spans="1:8" ht="12.75"/>
    <row r="58" spans="1:8" ht="12.75">
      <c r="A58" s="267"/>
    </row>
    <row r="59" spans="1:8" ht="12.75">
      <c r="A59" s="267"/>
    </row>
    <row r="60" spans="1:8" ht="12.75">
      <c r="A60" s="267"/>
    </row>
    <row r="61" spans="1:8" ht="12.75">
      <c r="A61" s="267"/>
    </row>
    <row r="62" spans="1:8" ht="12.75">
      <c r="A62" s="267"/>
    </row>
    <row r="63" spans="1:8" ht="12.75">
      <c r="A63" s="267"/>
    </row>
    <row r="64" spans="1:8" ht="12.75">
      <c r="A64" s="267"/>
    </row>
    <row r="65" spans="1:1" ht="12.75">
      <c r="A65" s="267"/>
    </row>
    <row r="66" spans="1:1" ht="12.75">
      <c r="A66" s="267"/>
    </row>
    <row r="67" spans="1:1" ht="12.75">
      <c r="A67" s="267"/>
    </row>
    <row r="68" spans="1:1" ht="12.75">
      <c r="A68" s="267"/>
    </row>
    <row r="69" spans="1:1" ht="12.75">
      <c r="A69" s="267"/>
    </row>
    <row r="70" spans="1:1" ht="12.75">
      <c r="A70" s="267"/>
    </row>
    <row r="71" spans="1:1" ht="12.75">
      <c r="A71" s="267"/>
    </row>
    <row r="72" spans="1:1" ht="12.75">
      <c r="A72" s="267"/>
    </row>
    <row r="73" spans="1:1" ht="12.75">
      <c r="A73" s="267"/>
    </row>
    <row r="74" spans="1:1" ht="12.75">
      <c r="A74" s="267"/>
    </row>
    <row r="75" spans="1:1" ht="12.75">
      <c r="A75" s="267"/>
    </row>
    <row r="76" spans="1:1" ht="12.75">
      <c r="A76" s="267"/>
    </row>
    <row r="77" spans="1:1" ht="12.75">
      <c r="A77" s="267"/>
    </row>
    <row r="78" spans="1:1" ht="12.75">
      <c r="A78" s="267"/>
    </row>
    <row r="79" spans="1:1" ht="12.75">
      <c r="A79" s="267"/>
    </row>
    <row r="80" spans="1:1" ht="12.75">
      <c r="A80" s="267"/>
    </row>
    <row r="81" spans="1:1" ht="12.75">
      <c r="A81" s="267"/>
    </row>
    <row r="82" spans="1:1" ht="12.75">
      <c r="A82" s="267"/>
    </row>
    <row r="83" spans="1:1" ht="12.75">
      <c r="A83" s="267"/>
    </row>
    <row r="84" spans="1:1" ht="12.75">
      <c r="A84" s="267"/>
    </row>
    <row r="85" spans="1:1" ht="12.75">
      <c r="A85" s="267"/>
    </row>
    <row r="86" spans="1:1" ht="12.75">
      <c r="A86" s="267"/>
    </row>
    <row r="87" spans="1:1" ht="12.75">
      <c r="A87" s="267"/>
    </row>
    <row r="88" spans="1:1" ht="12.75">
      <c r="A88" s="267"/>
    </row>
    <row r="89" spans="1:1" ht="12.75">
      <c r="A89" s="267"/>
    </row>
    <row r="90" spans="1:1" ht="12.75">
      <c r="A90" s="267"/>
    </row>
    <row r="91" spans="1:1" ht="12.75">
      <c r="A91" s="267"/>
    </row>
    <row r="92" spans="1:1" ht="12.75">
      <c r="A92" s="267"/>
    </row>
    <row r="93" spans="1:1" ht="12.75">
      <c r="A93" s="267"/>
    </row>
    <row r="94" spans="1:1" ht="12.75">
      <c r="A94" s="267"/>
    </row>
    <row r="95" spans="1:1" ht="12.75">
      <c r="A95" s="267"/>
    </row>
  </sheetData>
  <conditionalFormatting sqref="N1">
    <cfRule type="containsText" dxfId="1" priority="2" operator="containsText" text="parcelforce">
      <formula>NOT(ISERROR(SEARCH("parcelforce",N1)))</formula>
    </cfRule>
  </conditionalFormatting>
  <conditionalFormatting sqref="N2">
    <cfRule type="containsText" dxfId="0" priority="1" operator="containsText" text="parcelforce">
      <formula>NOT(ISERROR(SEARCH("parcelforce",N2)))</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41649-6E74-40BE-BDAB-44707F76A327}">
  <dimension ref="A1:D7"/>
  <sheetViews>
    <sheetView workbookViewId="0">
      <selection activeCell="B4" sqref="B4"/>
    </sheetView>
  </sheetViews>
  <sheetFormatPr defaultRowHeight="12.75"/>
  <sheetData>
    <row r="1" spans="1:4" ht="20.25">
      <c r="A1" s="279" t="s">
        <v>4249</v>
      </c>
      <c r="B1" s="279"/>
      <c r="C1" s="279"/>
      <c r="D1" s="279"/>
    </row>
    <row r="2" spans="1:4">
      <c r="A2" s="128"/>
    </row>
    <row r="3" spans="1:4">
      <c r="A3" s="128" t="s">
        <v>4250</v>
      </c>
      <c r="B3" s="280" t="s">
        <v>2897</v>
      </c>
      <c r="C3">
        <f>IF(B3="","",IF(ISNA(VLOOKUP(B3,UK_PostCodes!A$12:D$2834,1,0)),"",VLOOKUP(B3,UK_PostCodes!A$12:D$2834,3,0)))</f>
        <v>53.393999999999998</v>
      </c>
      <c r="D3">
        <f>IF(B3="","",VLOOKUP(B3,UK_PostCodes!A$12:D$2834,4,0))</f>
        <v>-2.569</v>
      </c>
    </row>
    <row r="4" spans="1:4">
      <c r="A4" s="128" t="s">
        <v>4251</v>
      </c>
      <c r="B4" s="280" t="s">
        <v>2538</v>
      </c>
      <c r="C4">
        <f>IF(B4="","",IF(ISNA(VLOOKUP(B4,UK_PostCodes!A$12:D$2834,1,0)),"",VLOOKUP(B4,UK_PostCodes!A$12:D$2834,3,0)))</f>
        <v>51.067</v>
      </c>
      <c r="D4">
        <f>IF(B4="","",VLOOKUP(B4,UK_PostCodes!A$12:D$2834,4,0))</f>
        <v>-1.3080000000000001</v>
      </c>
    </row>
    <row r="5" spans="1:4">
      <c r="A5" s="128"/>
    </row>
    <row r="6" spans="1:4" ht="15.75">
      <c r="A6" s="128" t="s">
        <v>4252</v>
      </c>
      <c r="B6" s="281">
        <v>169.45</v>
      </c>
      <c r="C6" t="s">
        <v>4253</v>
      </c>
    </row>
    <row r="7" spans="1:4" ht="13.5">
      <c r="B7" s="28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62BBC-801A-43D8-A124-327A914DCBA0}">
  <dimension ref="A1:G20"/>
  <sheetViews>
    <sheetView workbookViewId="0">
      <selection activeCell="H5" sqref="H5"/>
    </sheetView>
  </sheetViews>
  <sheetFormatPr defaultRowHeight="12.75"/>
  <sheetData>
    <row r="1" spans="1:7" ht="20.25">
      <c r="A1" s="279" t="s">
        <v>4254</v>
      </c>
      <c r="B1" s="279"/>
      <c r="C1" s="279"/>
      <c r="D1" s="279"/>
      <c r="E1" s="279"/>
    </row>
    <row r="2" spans="1:7">
      <c r="A2" s="128"/>
    </row>
    <row r="3" spans="1:7">
      <c r="A3" s="128" t="s">
        <v>4255</v>
      </c>
      <c r="B3" s="128" t="s">
        <v>4256</v>
      </c>
      <c r="C3" s="128" t="s">
        <v>4257</v>
      </c>
      <c r="D3" s="128" t="s">
        <v>4258</v>
      </c>
      <c r="E3" s="128" t="s">
        <v>4259</v>
      </c>
      <c r="F3" s="128" t="s">
        <v>4260</v>
      </c>
      <c r="G3" s="128" t="s">
        <v>4261</v>
      </c>
    </row>
    <row r="4" spans="1:7" ht="15">
      <c r="A4" s="280" t="s">
        <v>2897</v>
      </c>
      <c r="B4" s="280" t="s">
        <v>2619</v>
      </c>
      <c r="C4">
        <f>IF(A4="","",IF(ISNA(VLOOKUP(A4,UK_PostCodes!A$12:D$2834,1,0)),"",VLOOKUP(A4,UK_PostCodes!A$12:D$2834,3,0)))</f>
        <v>53.393999999999998</v>
      </c>
      <c r="D4">
        <f>IF(A4="","",VLOOKUP(A4,UK_PostCodes!A$12:D$2834,4,0))</f>
        <v>-2.569</v>
      </c>
      <c r="E4">
        <f>IF(B4="","",IF(ISNA(VLOOKUP(B4,UK_PostCodes!A$12:D$2834,1,0)),"",VLOOKUP(B4,UK_PostCodes!A$12:D$2834,3,0)))</f>
        <v>51.465000000000003</v>
      </c>
      <c r="F4">
        <f>IF(B4="","",VLOOKUP(B4,UK_PostCodes!A$12:D$2834,4,0))</f>
        <v>-0.26500000000000001</v>
      </c>
      <c r="G4" s="283">
        <f>IF(COUNTIF(A4:F4,"?*")=0,"",3960*ACOS(COS(RADIANS(90-C4))*COS(RADIANS(90-E4))+SIN(RADIANS(90-C4))*SIN(RADIANS(90-E4))*COS(RADIANS(D4-F4))))</f>
        <v>164.91291573126469</v>
      </c>
    </row>
    <row r="5" spans="1:7" ht="15">
      <c r="A5" s="280" t="s">
        <v>2897</v>
      </c>
      <c r="B5" s="280" t="s">
        <v>1285</v>
      </c>
      <c r="C5">
        <f>IF(A5="","",IF(ISNA(VLOOKUP(A5,UK_PostCodes!A$12:D$2834,1,0)),"",VLOOKUP(A5,UK_PostCodes!A$12:D$2834,3,0)))</f>
        <v>53.393999999999998</v>
      </c>
      <c r="D5">
        <f>IF(A5="","",VLOOKUP(A5,UK_PostCodes!A$12:D$2834,4,0))</f>
        <v>-2.569</v>
      </c>
      <c r="E5">
        <f>IF(B5="","",IF(ISNA(VLOOKUP(B5,UK_PostCodes!A$12:D$2834,1,0)),"",VLOOKUP(B5,UK_PostCodes!A$12:D$2834,3,0)))</f>
        <v>51.97</v>
      </c>
      <c r="F5">
        <f>IF(B5="","",VLOOKUP(B5,UK_PostCodes!A$12:D$2834,4,0))</f>
        <v>1.3340000000000001</v>
      </c>
      <c r="G5" s="283">
        <f>IF(COUNTIF(A5:F5,"?*")=0,"",3960*ACOS(COS(RADIANS(90-C5))*COS(RADIANS(90-E5))+SIN(RADIANS(90-C5))*SIN(RADIANS(90-E5))*COS(RADIANS(D5-F5))))</f>
        <v>190.82869895606697</v>
      </c>
    </row>
    <row r="6" spans="1:7" ht="15">
      <c r="A6" s="280" t="s">
        <v>2897</v>
      </c>
      <c r="B6" s="280" t="s">
        <v>480</v>
      </c>
      <c r="C6">
        <f>IF(A6="","",IF(ISNA(VLOOKUP(A6,UK_PostCodes!A$12:D$2834,1,0)),"",VLOOKUP(A6,UK_PostCodes!A$12:D$2834,3,0)))</f>
        <v>53.393999999999998</v>
      </c>
      <c r="D6">
        <f>IF(A6="","",VLOOKUP(A6,UK_PostCodes!A$12:D$2834,4,0))</f>
        <v>-2.569</v>
      </c>
      <c r="E6">
        <f>IF(B6="","",IF(ISNA(VLOOKUP(B6,UK_PostCodes!A$12:D$2834,1,0)),"",VLOOKUP(B6,UK_PostCodes!A$12:D$2834,3,0)))</f>
        <v>54.582000000000001</v>
      </c>
      <c r="F6">
        <f>IF(B6="","",VLOOKUP(B6,UK_PostCodes!A$12:D$2834,4,0))</f>
        <v>-5.9240000000000004</v>
      </c>
      <c r="G6" s="283">
        <f>IF(COUNTIF(A6:F6,"?*")=0,"",3960*ACOS(COS(RADIANS(90-C6))*COS(RADIANS(90-E6))+SIN(RADIANS(90-C6))*SIN(RADIANS(90-E6))*COS(RADIANS(D6-F6))))</f>
        <v>159.12660745354844</v>
      </c>
    </row>
    <row r="7" spans="1:7" ht="15">
      <c r="A7" s="280" t="s">
        <v>2897</v>
      </c>
      <c r="B7" s="280" t="s">
        <v>2904</v>
      </c>
      <c r="C7">
        <f>IF(A7="","",IF(ISNA(VLOOKUP(A7,UK_PostCodes!A$12:D$2834,1,0)),"",VLOOKUP(A7,UK_PostCodes!A$12:D$2834,3,0)))</f>
        <v>53.393999999999998</v>
      </c>
      <c r="D7">
        <f>IF(A7="","",VLOOKUP(A7,UK_PostCodes!A$12:D$2834,4,0))</f>
        <v>-2.569</v>
      </c>
      <c r="E7">
        <f>IF(B7="","",IF(ISNA(VLOOKUP(B7,UK_PostCodes!A$12:D$2834,1,0)),"",VLOOKUP(B7,UK_PostCodes!A$12:D$2834,3,0)))</f>
        <v>53.384</v>
      </c>
      <c r="F7">
        <f>IF(B7="","",VLOOKUP(B7,UK_PostCodes!A$12:D$2834,4,0))</f>
        <v>-2.3250000000000002</v>
      </c>
      <c r="G7" s="283">
        <f>IF(COUNTIF(A7:F7,"?*")=0,"",3960*ACOS(COS(RADIANS(90-C7))*COS(RADIANS(90-E7))+SIN(RADIANS(90-C7))*SIN(RADIANS(90-E7))*COS(RADIANS(D7-F7))))</f>
        <v>10.081091964178288</v>
      </c>
    </row>
    <row r="8" spans="1:7" ht="15">
      <c r="A8" s="280" t="s">
        <v>2897</v>
      </c>
      <c r="B8" s="280" t="s">
        <v>2448</v>
      </c>
      <c r="C8">
        <f>IF(A8="","",IF(ISNA(VLOOKUP(A8,UK_PostCodes!A$12:D$2834,1,0)),"",VLOOKUP(A8,UK_PostCodes!A$12:D$2834,3,0)))</f>
        <v>53.393999999999998</v>
      </c>
      <c r="D8">
        <f>IF(A8="","",VLOOKUP(A8,UK_PostCodes!A$12:D$2834,4,0))</f>
        <v>-2.569</v>
      </c>
      <c r="E8">
        <f>IF(B8="","",IF(ISNA(VLOOKUP(B8,UK_PostCodes!A$12:D$2834,1,0)),"",VLOOKUP(B8,UK_PostCodes!A$12:D$2834,3,0)))</f>
        <v>51.481000000000002</v>
      </c>
      <c r="F8">
        <f>IF(B8="","",VLOOKUP(B8,UK_PostCodes!A$12:D$2834,4,0))</f>
        <v>-2.8000000000000001E-2</v>
      </c>
      <c r="G8" s="283">
        <f>IF(COUNTIF(A8:F8,"?*")=0,"",3960*ACOS(COS(RADIANS(90-C8))*COS(RADIANS(90-E8))+SIN(RADIANS(90-C8))*SIN(RADIANS(90-E8))*COS(RADIANS(D8-F8))))</f>
        <v>170.10666848983598</v>
      </c>
    </row>
    <row r="9" spans="1:7" ht="15">
      <c r="A9" s="280" t="s">
        <v>2897</v>
      </c>
      <c r="B9" s="280" t="s">
        <v>2908</v>
      </c>
      <c r="C9">
        <f>IF(A9="","",IF(ISNA(VLOOKUP(A9,UK_PostCodes!A$12:D$2834,1,0)),"",VLOOKUP(A9,UK_PostCodes!A$12:D$2834,3,0)))</f>
        <v>53.393999999999998</v>
      </c>
      <c r="D9">
        <f>IF(A9="","",VLOOKUP(A9,UK_PostCodes!A$12:D$2834,4,0))</f>
        <v>-2.569</v>
      </c>
      <c r="E9">
        <f>IF(B9="","",IF(ISNA(VLOOKUP(B9,UK_PostCodes!A$12:D$2834,1,0)),"",VLOOKUP(B9,UK_PostCodes!A$12:D$2834,3,0)))</f>
        <v>53.365000000000002</v>
      </c>
      <c r="F9">
        <f>IF(B9="","",VLOOKUP(B9,UK_PostCodes!A$12:D$2834,4,0))</f>
        <v>-2.5739999999999998</v>
      </c>
      <c r="G9" s="283">
        <f>IF(COUNTIF(A9:F9,"?*")=0,"",3960*ACOS(COS(RADIANS(90-C9))*COS(RADIANS(90-E9))+SIN(RADIANS(90-C9))*SIN(RADIANS(90-E9))*COS(RADIANS(D9-F9))))</f>
        <v>2.014908645873188</v>
      </c>
    </row>
    <row r="10" spans="1:7" ht="15">
      <c r="A10" s="280" t="s">
        <v>2211</v>
      </c>
      <c r="B10" s="280" t="s">
        <v>2532</v>
      </c>
      <c r="C10">
        <f>IF(A10="","",IF(ISNA(VLOOKUP(A10,UK_PostCodes!A$12:D$2834,1,0)),"",VLOOKUP(A10,UK_PostCodes!A$12:D$2834,3,0)))</f>
        <v>50.862000000000002</v>
      </c>
      <c r="D10">
        <f>IF(A10="","",VLOOKUP(A10,UK_PostCodes!A$12:D$2834,4,0))</f>
        <v>-1.2190000000000001</v>
      </c>
      <c r="E10">
        <f>IF(B10="","",IF(ISNA(VLOOKUP(B10,UK_PostCodes!A$12:D$2834,1,0)),"",VLOOKUP(B10,UK_PostCodes!A$12:D$2834,3,0)))</f>
        <v>50.926000000000002</v>
      </c>
      <c r="F10">
        <f>IF(B10="","",VLOOKUP(B10,UK_PostCodes!A$12:D$2834,4,0))</f>
        <v>-1.3939999999999999</v>
      </c>
      <c r="G10" s="283">
        <f t="shared" ref="G10:G20" si="0">IF(COUNTIF(A10:F10,"?*")=0,"",3960*ACOS(COS(RADIANS(90-C10))*COS(RADIANS(90-E10))+SIN(RADIANS(90-C10))*SIN(RADIANS(90-E10))*COS(RADIANS(D10-F10))))</f>
        <v>8.8186782864283586</v>
      </c>
    </row>
    <row r="11" spans="1:7" ht="15">
      <c r="A11" s="280" t="s">
        <v>4262</v>
      </c>
      <c r="B11" s="280" t="s">
        <v>4262</v>
      </c>
      <c r="C11" t="str">
        <f>IF(A11="","",IF(ISNA(VLOOKUP(A11,UK_PostCodes!A$12:D$2834,1,0)),"",VLOOKUP(A11,UK_PostCodes!A$12:D$2834,3,0)))</f>
        <v/>
      </c>
      <c r="D11" t="e">
        <f>IF(A11="","",VLOOKUP(A11,UK_PostCodes!A$12:D$2834,4,0))</f>
        <v>#N/A</v>
      </c>
      <c r="E11" t="str">
        <f>IF(B11="","",IF(ISNA(VLOOKUP(B11,UK_PostCodes!A$12:D$2834,1,0)),"",VLOOKUP(B11,UK_PostCodes!A$12:D$2834,3,0)))</f>
        <v/>
      </c>
      <c r="F11" t="e">
        <f>IF(B11="","",VLOOKUP(B11,UK_PostCodes!A$12:D$2834,4,0))</f>
        <v>#N/A</v>
      </c>
      <c r="G11" s="283" t="e">
        <f t="shared" si="0"/>
        <v>#VALUE!</v>
      </c>
    </row>
    <row r="12" spans="1:7" ht="15">
      <c r="A12" s="280" t="s">
        <v>4262</v>
      </c>
      <c r="B12" s="280" t="s">
        <v>4262</v>
      </c>
      <c r="C12" t="str">
        <f>IF(A12="","",IF(ISNA(VLOOKUP(A12,UK_PostCodes!A$12:D$2834,1,0)),"",VLOOKUP(A12,UK_PostCodes!A$12:D$2834,3,0)))</f>
        <v/>
      </c>
      <c r="D12" t="e">
        <f>IF(A12="","",VLOOKUP(A12,UK_PostCodes!A$12:D$2834,4,0))</f>
        <v>#N/A</v>
      </c>
      <c r="E12" t="str">
        <f>IF(B12="","",IF(ISNA(VLOOKUP(B12,UK_PostCodes!A$12:D$2834,1,0)),"",VLOOKUP(B12,UK_PostCodes!A$12:D$2834,3,0)))</f>
        <v/>
      </c>
      <c r="F12" t="e">
        <f>IF(B12="","",VLOOKUP(B12,UK_PostCodes!A$12:D$2834,4,0))</f>
        <v>#N/A</v>
      </c>
      <c r="G12" s="283" t="e">
        <f t="shared" si="0"/>
        <v>#VALUE!</v>
      </c>
    </row>
    <row r="13" spans="1:7" ht="15">
      <c r="A13" s="280" t="s">
        <v>4262</v>
      </c>
      <c r="B13" s="280" t="s">
        <v>4262</v>
      </c>
      <c r="C13" t="str">
        <f>IF(A13="","",IF(ISNA(VLOOKUP(A13,UK_PostCodes!A$12:D$2834,1,0)),"",VLOOKUP(A13,UK_PostCodes!A$12:D$2834,3,0)))</f>
        <v/>
      </c>
      <c r="D13" t="e">
        <f>IF(A13="","",VLOOKUP(A13,UK_PostCodes!A$12:D$2834,4,0))</f>
        <v>#N/A</v>
      </c>
      <c r="E13" t="str">
        <f>IF(B13="","",IF(ISNA(VLOOKUP(B13,UK_PostCodes!A$12:D$2834,1,0)),"",VLOOKUP(B13,UK_PostCodes!A$12:D$2834,3,0)))</f>
        <v/>
      </c>
      <c r="F13" t="e">
        <f>IF(B13="","",VLOOKUP(B13,UK_PostCodes!A$12:D$2834,4,0))</f>
        <v>#N/A</v>
      </c>
      <c r="G13" s="283" t="e">
        <f t="shared" si="0"/>
        <v>#VALUE!</v>
      </c>
    </row>
    <row r="14" spans="1:7" ht="15">
      <c r="A14" s="280" t="s">
        <v>4262</v>
      </c>
      <c r="B14" s="280" t="s">
        <v>4262</v>
      </c>
      <c r="C14" t="str">
        <f>IF(A14="","",IF(ISNA(VLOOKUP(A14,UK_PostCodes!A$12:D$2834,1,0)),"",VLOOKUP(A14,UK_PostCodes!A$12:D$2834,3,0)))</f>
        <v/>
      </c>
      <c r="D14" t="e">
        <f>IF(A14="","",VLOOKUP(A14,UK_PostCodes!A$12:D$2834,4,0))</f>
        <v>#N/A</v>
      </c>
      <c r="E14" t="str">
        <f>IF(B14="","",IF(ISNA(VLOOKUP(B14,UK_PostCodes!A$12:D$2834,1,0)),"",VLOOKUP(B14,UK_PostCodes!A$12:D$2834,3,0)))</f>
        <v/>
      </c>
      <c r="F14" t="e">
        <f>IF(B14="","",VLOOKUP(B14,UK_PostCodes!A$12:D$2834,4,0))</f>
        <v>#N/A</v>
      </c>
      <c r="G14" s="283" t="e">
        <f t="shared" si="0"/>
        <v>#VALUE!</v>
      </c>
    </row>
    <row r="15" spans="1:7" ht="15">
      <c r="A15" s="280" t="s">
        <v>4262</v>
      </c>
      <c r="B15" s="280" t="s">
        <v>4262</v>
      </c>
      <c r="C15" t="str">
        <f>IF(A15="","",IF(ISNA(VLOOKUP(A15,UK_PostCodes!A$12:D$2834,1,0)),"",VLOOKUP(A15,UK_PostCodes!A$12:D$2834,3,0)))</f>
        <v/>
      </c>
      <c r="D15" t="e">
        <f>IF(A15="","",VLOOKUP(A15,UK_PostCodes!A$12:D$2834,4,0))</f>
        <v>#N/A</v>
      </c>
      <c r="E15" t="str">
        <f>IF(B15="","",IF(ISNA(VLOOKUP(B15,UK_PostCodes!A$12:D$2834,1,0)),"",VLOOKUP(B15,UK_PostCodes!A$12:D$2834,3,0)))</f>
        <v/>
      </c>
      <c r="F15" t="e">
        <f>IF(B15="","",VLOOKUP(B15,UK_PostCodes!A$12:D$2834,4,0))</f>
        <v>#N/A</v>
      </c>
      <c r="G15" s="283" t="e">
        <f t="shared" si="0"/>
        <v>#VALUE!</v>
      </c>
    </row>
    <row r="16" spans="1:7" ht="15">
      <c r="A16" s="280" t="s">
        <v>4262</v>
      </c>
      <c r="B16" s="280" t="s">
        <v>4262</v>
      </c>
      <c r="C16" t="str">
        <f>IF(A16="","",IF(ISNA(VLOOKUP(A16,UK_PostCodes!A$12:D$2834,1,0)),"",VLOOKUP(A16,UK_PostCodes!A$12:D$2834,3,0)))</f>
        <v/>
      </c>
      <c r="D16" t="e">
        <f>IF(A16="","",VLOOKUP(A16,UK_PostCodes!A$12:D$2834,4,0))</f>
        <v>#N/A</v>
      </c>
      <c r="E16" t="str">
        <f>IF(B16="","",IF(ISNA(VLOOKUP(B16,UK_PostCodes!A$12:D$2834,1,0)),"",VLOOKUP(B16,UK_PostCodes!A$12:D$2834,3,0)))</f>
        <v/>
      </c>
      <c r="F16" t="e">
        <f>IF(B16="","",VLOOKUP(B16,UK_PostCodes!A$12:D$2834,4,0))</f>
        <v>#N/A</v>
      </c>
      <c r="G16" s="283" t="e">
        <f t="shared" si="0"/>
        <v>#VALUE!</v>
      </c>
    </row>
    <row r="17" spans="1:7" ht="15">
      <c r="A17" s="280" t="s">
        <v>4262</v>
      </c>
      <c r="B17" s="280" t="s">
        <v>4262</v>
      </c>
      <c r="C17" t="str">
        <f>IF(A17="","",IF(ISNA(VLOOKUP(A17,UK_PostCodes!A$12:D$2834,1,0)),"",VLOOKUP(A17,UK_PostCodes!A$12:D$2834,3,0)))</f>
        <v/>
      </c>
      <c r="D17" t="e">
        <f>IF(A17="","",VLOOKUP(A17,UK_PostCodes!A$12:D$2834,4,0))</f>
        <v>#N/A</v>
      </c>
      <c r="E17" t="str">
        <f>IF(B17="","",IF(ISNA(VLOOKUP(B17,UK_PostCodes!A$12:D$2834,1,0)),"",VLOOKUP(B17,UK_PostCodes!A$12:D$2834,3,0)))</f>
        <v/>
      </c>
      <c r="F17" t="e">
        <f>IF(B17="","",VLOOKUP(B17,UK_PostCodes!A$12:D$2834,4,0))</f>
        <v>#N/A</v>
      </c>
      <c r="G17" s="283" t="e">
        <f t="shared" si="0"/>
        <v>#VALUE!</v>
      </c>
    </row>
    <row r="18" spans="1:7" ht="15">
      <c r="A18" s="280" t="s">
        <v>4262</v>
      </c>
      <c r="B18" s="280" t="s">
        <v>4262</v>
      </c>
      <c r="C18" t="str">
        <f>IF(A18="","",IF(ISNA(VLOOKUP(A18,UK_PostCodes!A$12:D$2834,1,0)),"",VLOOKUP(A18,UK_PostCodes!A$12:D$2834,3,0)))</f>
        <v/>
      </c>
      <c r="D18" t="e">
        <f>IF(A18="","",VLOOKUP(A18,UK_PostCodes!A$12:D$2834,4,0))</f>
        <v>#N/A</v>
      </c>
      <c r="E18" t="str">
        <f>IF(B18="","",IF(ISNA(VLOOKUP(B18,UK_PostCodes!A$12:D$2834,1,0)),"",VLOOKUP(B18,UK_PostCodes!A$12:D$2834,3,0)))</f>
        <v/>
      </c>
      <c r="F18" t="e">
        <f>IF(B18="","",VLOOKUP(B18,UK_PostCodes!A$12:D$2834,4,0))</f>
        <v>#N/A</v>
      </c>
      <c r="G18" s="283" t="e">
        <f t="shared" si="0"/>
        <v>#VALUE!</v>
      </c>
    </row>
    <row r="19" spans="1:7" ht="15">
      <c r="A19" s="280" t="s">
        <v>4262</v>
      </c>
      <c r="B19" s="280" t="s">
        <v>4262</v>
      </c>
      <c r="C19" t="str">
        <f>IF(A19="","",IF(ISNA(VLOOKUP(A19,UK_PostCodes!A$12:D$2834,1,0)),"",VLOOKUP(A19,UK_PostCodes!A$12:D$2834,3,0)))</f>
        <v/>
      </c>
      <c r="D19" t="e">
        <f>IF(A19="","",VLOOKUP(A19,UK_PostCodes!A$12:D$2834,4,0))</f>
        <v>#N/A</v>
      </c>
      <c r="E19" t="str">
        <f>IF(B19="","",IF(ISNA(VLOOKUP(B19,UK_PostCodes!A$12:D$2834,1,0)),"",VLOOKUP(B19,UK_PostCodes!A$12:D$2834,3,0)))</f>
        <v/>
      </c>
      <c r="F19" t="e">
        <f>IF(B19="","",VLOOKUP(B19,UK_PostCodes!A$12:D$2834,4,0))</f>
        <v>#N/A</v>
      </c>
      <c r="G19" s="283" t="e">
        <f t="shared" si="0"/>
        <v>#VALUE!</v>
      </c>
    </row>
    <row r="20" spans="1:7" ht="15">
      <c r="A20" s="280" t="s">
        <v>4262</v>
      </c>
      <c r="B20" s="280" t="s">
        <v>4262</v>
      </c>
      <c r="C20" t="str">
        <f>IF(A20="","",IF(ISNA(VLOOKUP(A20,UK_PostCodes!A$12:D$2834,1,0)),"",VLOOKUP(A20,UK_PostCodes!A$12:D$2834,3,0)))</f>
        <v/>
      </c>
      <c r="D20" t="e">
        <f>IF(A20="","",VLOOKUP(A20,UK_PostCodes!A$12:D$2834,4,0))</f>
        <v>#N/A</v>
      </c>
      <c r="E20" t="str">
        <f>IF(B20="","",IF(ISNA(VLOOKUP(B20,UK_PostCodes!A$12:D$2834,1,0)),"",VLOOKUP(B20,UK_PostCodes!A$12:D$2834,3,0)))</f>
        <v/>
      </c>
      <c r="F20" t="e">
        <f>IF(B20="","",VLOOKUP(B20,UK_PostCodes!A$12:D$2834,4,0))</f>
        <v>#N/A</v>
      </c>
      <c r="G20" s="283" t="e">
        <f t="shared" si="0"/>
        <v>#VALUE!</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8EBF40E5B4C7E45BB58BBCEEFEC6665" ma:contentTypeVersion="4" ma:contentTypeDescription="Create a new document." ma:contentTypeScope="" ma:versionID="4c899f28d0a329df17f1a25159b6cdf6">
  <xsd:schema xmlns:xsd="http://www.w3.org/2001/XMLSchema" xmlns:xs="http://www.w3.org/2001/XMLSchema" xmlns:p="http://schemas.microsoft.com/office/2006/metadata/properties" xmlns:ns3="fbff4273-a269-4f8c-bae7-ea48509117a0" targetNamespace="http://schemas.microsoft.com/office/2006/metadata/properties" ma:root="true" ma:fieldsID="45a09dd012a1e5818137ff16f3d04608" ns3:_="">
    <xsd:import namespace="fbff4273-a269-4f8c-bae7-ea48509117a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ff4273-a269-4f8c-bae7-ea48509117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056B645-7452-4782-99BF-47769232582B}"/>
</file>

<file path=customXml/itemProps2.xml><?xml version="1.0" encoding="utf-8"?>
<ds:datastoreItem xmlns:ds="http://schemas.openxmlformats.org/officeDocument/2006/customXml" ds:itemID="{22D03F24-ABCB-45C0-BD20-C9E2F91F3360}"/>
</file>

<file path=customXml/itemProps3.xml><?xml version="1.0" encoding="utf-8"?>
<ds:datastoreItem xmlns:ds="http://schemas.openxmlformats.org/officeDocument/2006/customXml" ds:itemID="{B336C00A-AEBD-4475-BAC0-98183DB4A2F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ecooksley535</cp:lastModifiedBy>
  <cp:revision/>
  <dcterms:created xsi:type="dcterms:W3CDTF">2017-02-09T14:15:24Z</dcterms:created>
  <dcterms:modified xsi:type="dcterms:W3CDTF">2022-06-15T23:50:20Z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0x010100C8EBF40E5B4C7E45BB58BBCEEFEC6665</vt:lpwstr>
  </property>
</Properties>
</file>